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-120" yWindow="-120" windowWidth="29040" windowHeight="15840" firstSheet="47" activeTab="49"/>
  </bookViews>
  <sheets>
    <sheet name="325_W6_Palembang" sheetId="2" r:id="rId1"/>
    <sheet name="326_W6_Sidoarjo" sheetId="4" r:id="rId2"/>
    <sheet name="327_W6_Marunda" sheetId="5" r:id="rId3"/>
    <sheet name="328_Grantika_Mix" sheetId="6" r:id="rId4"/>
    <sheet name="329_Grantika_Mix " sheetId="9" r:id="rId5"/>
    <sheet name="330_BBI_Mix" sheetId="7" r:id="rId6"/>
    <sheet name="331_Menarawarna_Surabaya" sheetId="10" r:id="rId7"/>
    <sheet name="332_Bpk Zenal_Palembang" sheetId="11" r:id="rId8"/>
    <sheet name="333_W6_Lampung" sheetId="12" r:id="rId9"/>
    <sheet name="334_W6_Bekasi" sheetId="13" r:id="rId10"/>
    <sheet name="335_W6_Pulogadung" sheetId="14" r:id="rId11"/>
    <sheet name="336_W6_Pulogadung" sheetId="15" r:id="rId12"/>
    <sheet name="337_W6_Pulogadung " sheetId="16" r:id="rId13"/>
    <sheet name="338_W6_Palembang" sheetId="17" r:id="rId14"/>
    <sheet name="339_W6_Bandung" sheetId="18" r:id="rId15"/>
    <sheet name="340_Petra_Palembang" sheetId="8" r:id="rId16"/>
    <sheet name="341_Mega Duta_Solo" sheetId="20" r:id="rId17"/>
    <sheet name="342_Fastindo_Jakarta" sheetId="21" r:id="rId18"/>
    <sheet name="343_Bpk. Samsul_Batam" sheetId="22" r:id="rId19"/>
    <sheet name="344_Megajaya_Mix" sheetId="23" r:id="rId20"/>
    <sheet name="345_W6_Surabaya" sheetId="24" r:id="rId21"/>
    <sheet name="346_Ashima_Medan" sheetId="25" r:id="rId22"/>
    <sheet name="347_Ibu Viona_Batam" sheetId="27" r:id="rId23"/>
    <sheet name="348_Tensindo_Jakarta" sheetId="28" r:id="rId24"/>
    <sheet name="349_Pelayaran_Jambi" sheetId="29" r:id="rId25"/>
    <sheet name="350_AGM_Kediri" sheetId="30" r:id="rId26"/>
    <sheet name="351_Permana_Klungkung" sheetId="31" r:id="rId27"/>
    <sheet name="352_Ibu caca_Jakarta" sheetId="32" r:id="rId28"/>
    <sheet name="353_BBI_Kediri" sheetId="33" r:id="rId29"/>
    <sheet name="354_Bpk. Brian_Batam" sheetId="34" r:id="rId30"/>
    <sheet name="355_Petra_Jambi" sheetId="35" r:id="rId31"/>
    <sheet name="356_W6_Gersik" sheetId="36" r:id="rId32"/>
    <sheet name="356_CMT_Mongondow" sheetId="37" r:id="rId33"/>
    <sheet name="357_Tensindo_Sidoarjo" sheetId="38" r:id="rId34"/>
    <sheet name="358_Fastindo_bdg&amp;jkt" sheetId="39" r:id="rId35"/>
    <sheet name="359_Megajaya_Pelembang" sheetId="40" r:id="rId36"/>
    <sheet name="360_Poslog_Mix" sheetId="41" r:id="rId37"/>
    <sheet name="360_Poslog_Mix " sheetId="48" r:id="rId38"/>
    <sheet name="361_3PE_Kisaran" sheetId="43" r:id="rId39"/>
    <sheet name="362_Ashima_Palembang" sheetId="44" r:id="rId40"/>
    <sheet name="363_Poslog_bansos_By Inap1" sheetId="46" r:id="rId41"/>
    <sheet name="364_Bona_Mix" sheetId="47" r:id="rId42"/>
    <sheet name="364a_Bona_Mix" sheetId="56" r:id="rId43"/>
    <sheet name="365_Poslog_Bansos 2" sheetId="50" r:id="rId44"/>
    <sheet name="366_Poslog_bansos_By Inap2" sheetId="51" r:id="rId45"/>
    <sheet name="367_CAP_Mix" sheetId="19" r:id="rId46"/>
    <sheet name="368_CAP_Palembang" sheetId="52" r:id="rId47"/>
    <sheet name="369_Menarawarna_Tanggerang" sheetId="53" r:id="rId48"/>
    <sheet name="370_Tensindo_Karawang" sheetId="54" r:id="rId49"/>
    <sheet name="371_PT. Deka_Pasuruan" sheetId="55" r:id="rId50"/>
    <sheet name="373_BBI_Mix" sheetId="58" r:id="rId51"/>
    <sheet name="374a_Petra_Palembang" sheetId="59" r:id="rId52"/>
    <sheet name="375b_Petra_Pekanbaru" sheetId="60" r:id="rId53"/>
    <sheet name="_Logistic_Medan" sheetId="57" r:id="rId54"/>
    <sheet name="Rekap DP" sheetId="49" r:id="rId55"/>
    <sheet name="045_Jasa Anda_Mix" sheetId="3" r:id="rId56"/>
    <sheet name="Sheet1" sheetId="1" r:id="rId57"/>
  </sheets>
  <externalReferences>
    <externalReference r:id="rId58"/>
    <externalReference r:id="rId59"/>
  </externalReferences>
  <definedNames>
    <definedName name="_xlnm._FilterDatabase" localSheetId="0" hidden="1">'325_W6_Palembang'!$A$16:$I$18</definedName>
    <definedName name="_xlnm._FilterDatabase" localSheetId="1" hidden="1">'326_W6_Sidoarjo'!$A$16:$I$18</definedName>
    <definedName name="_xlnm._FilterDatabase" localSheetId="2" hidden="1">'327_W6_Marunda'!$A$16:$I$19</definedName>
    <definedName name="_xlnm._FilterDatabase" localSheetId="8" hidden="1">'333_W6_Lampung'!$A$16:$I$18</definedName>
    <definedName name="_xlnm._FilterDatabase" localSheetId="9" hidden="1">'334_W6_Bekasi'!$A$16:$I$18</definedName>
    <definedName name="_xlnm._FilterDatabase" localSheetId="10" hidden="1">'335_W6_Pulogadung'!$A$16:$I$19</definedName>
    <definedName name="_xlnm._FilterDatabase" localSheetId="11" hidden="1">'336_W6_Pulogadung'!$A$16:$I$18</definedName>
    <definedName name="_xlnm._FilterDatabase" localSheetId="12" hidden="1">'337_W6_Pulogadung '!$A$16:$I$18</definedName>
    <definedName name="_xlnm._FilterDatabase" localSheetId="13" hidden="1">'338_W6_Palembang'!$A$16:$I$18</definedName>
    <definedName name="_xlnm._FilterDatabase" localSheetId="14" hidden="1">'339_W6_Bandung'!$A$16:$I$18</definedName>
    <definedName name="_xlnm._FilterDatabase" localSheetId="20" hidden="1">'345_W6_Surabaya'!$A$16:$I$19</definedName>
    <definedName name="_xlnm._FilterDatabase" localSheetId="21" hidden="1">'346_Ashima_Medan'!$A$16:$J$18</definedName>
    <definedName name="_xlnm._FilterDatabase" localSheetId="22" hidden="1">'347_Ibu Viona_Batam'!$A$16:$I$19</definedName>
    <definedName name="_xlnm._FilterDatabase" localSheetId="31" hidden="1">'356_W6_Gersik'!$A$16:$I$18</definedName>
    <definedName name="_xlnm._FilterDatabase" localSheetId="36" hidden="1">'360_Poslog_Mix'!$A$16:$K$296</definedName>
    <definedName name="_xlnm._FilterDatabase" localSheetId="37" hidden="1">'360_Poslog_Mix '!$A$16:$J$296</definedName>
    <definedName name="_xlnm._FilterDatabase" localSheetId="39" hidden="1">'362_Ashima_Palembang'!$A$16:$J$18</definedName>
    <definedName name="_xlnm._FilterDatabase" localSheetId="43" hidden="1">'365_Poslog_Bansos 2'!$A$16:$J$269</definedName>
    <definedName name="idxRatusan">{"";"seratus";"dua ratus";"tiga ratus";"empat ratus";"lima ratus";"enam ratus";"tujuh ratus";"delapan ratus";"sembilan ratus"}</definedName>
    <definedName name="idxSatuSampaiDuaPuluh">{"";"satu";"dua";"tiga";"empat";"lima ";"enam";"tujuh";"delapan";"sembilan";"sepuluh";"sebelas";"dua belas";"tiga belas";"empat belas";"lima belas";"enam belas";"tujuh belas";"delapan belas";"sembilan belas";"dua puluh"}</definedName>
    <definedName name="InvoiceTotal">[1]Invoice!$E$37</definedName>
    <definedName name="juta">" "&amp;INDEX(idxRatusan,--LEFT(TEXT(RIGHT(nilai,9),REPT("0",9)),1)+1)&amp;" "&amp;IF((--MID(TEXT(RIGHT(nilai,9),REPT("0",9)),2,2)+1)&lt;=20,IF(--LEFT(TEXT(RIGHT(nilai,9),REPT("0",9)),3)=1," satu juta",INDEX(idxSatuSampaiDuaPuluh,--LEFT(TEXT(RIGHT(nilai,8),REPT("0",8)),2)+1)),INDEX(idxSatuSampaiDuaPuluh,--LEFT(RIGHT(nilai,8),1)+1)&amp;" puluh "&amp;INDEX(idxSatuSampaiDuaPuluh,--LEFT(RIGHT(nilai,7),1)+1))&amp;IF(OR(LEN(nilai)&lt;=6,--LEFT(TEXT(RIGHT(nilai,9),REPT("0",9)),3)={0;1}),""," juta")</definedName>
    <definedName name="juta2">" "&amp;INDEX(idxRatusan,--LEFT(TEXT(RIGHT(nilai,9),REPT("0",9)),1)+1)&amp;" "&amp;IF((--MID(TEXT(RIGHT(nilai,9),REPT("0",9)),2,2)+1)&lt;=20,IF(--LEFT(TEXT(RIGHT(nilai,9),REPT("0",9)),3)=1," satu juta / ",INDEX(idxSatuSampaiDuaPuluh,--LEFT(TEXT(RIGHT(nilai,8),REPT("0",8)),2)+1)),INDEX(idxSatuSampaiDuaPuluh,--LEFT(RIGHT(nilai,8),1)+1)&amp;" puluh "&amp;INDEX(idxSatuSampaiDuaPuluh,--LEFT(RIGHT(nilai,7),1)+1))&amp;IF(OR(LEN(nilai)&lt;=6,--LEFT(TEXT(RIGHT(nilai,9),REPT("0",9)),3)={0;1}),""," juta / ")</definedName>
    <definedName name="juta3">" "&amp;INDEX(idxRatusan,--LEFT(TEXT(RIGHT('[2]Pos Log Serang 260721'!XFD1,9),REPT("0",9)),1)+1)&amp;" "&amp;IF((--MID(TEXT(RIGHT('[2]Pos Log Serang 260721'!XFD1,9),REPT("0",9)),2,2)+1)&lt;=20,IF(--LEFT(TEXT(RIGHT('[2]Pos Log Serang 260721'!XFD1,9),REPT("0",9)),3)=1," satu juta",INDEX(idxSatuSampaiDuaPuluh,--LEFT(TEXT(RIGHT('[2]Pos Log Serang 260721'!XFD1,8),REPT("0",8)),2)+1)),INDEX(idxSatuSampaiDuaPuluh,--LEFT(RIGHT('[2]Pos Log Serang 260721'!XFD1,8),1)+1)&amp;" puluh "&amp;INDEX(idxSatuSampaiDuaPuluh,--LEFT(RIGHT('[2]Pos Log Serang 260721'!XFD1,7),1)+1))&amp;IF(OR(LEN('[2]Pos Log Serang 260721'!XFD1)&lt;=6,--LEFT(TEXT(RIGHT('[2]Pos Log Serang 260721'!XFD1,9),REPT("0",9)),3)={0;1}),""," juta")</definedName>
    <definedName name="juta4">" "&amp;INDEX(idxRatusan,--LEFT(TEXT(RIGHT('[2]Pos Log Serang 260721'!XFD1,9),REPT("0",9)),1)+1)&amp;" "&amp;IF((--MID(TEXT(RIGHT('[2]Pos Log Serang 260721'!XFD1,9),REPT("0",9)),2,2)+1)&lt;=20,IF(--LEFT(TEXT(RIGHT('[2]Pos Log Serang 260721'!XFD1,9),REPT("0",9)),3)=1," satu juta / ",INDEX(idxSatuSampaiDuaPuluh,--LEFT(TEXT(RIGHT('[2]Pos Log Serang 260721'!XFD1,8),REPT("0",8)),2)+1)),INDEX(idxSatuSampaiDuaPuluh,--LEFT(RIGHT('[2]Pos Log Serang 260721'!XFD1,8),1)+1)&amp;" puluh "&amp;INDEX(idxSatuSampaiDuaPuluh,--LEFT(RIGHT('[2]Pos Log Serang 260721'!XFD1,7),1)+1))&amp;IF(OR(LEN('[2]Pos Log Serang 260721'!XFD1)&lt;=6,--LEFT(TEXT(RIGHT('[2]Pos Log Serang 260721'!XFD1,9),REPT("0",9)),3)={0;1}),""," juta / ")</definedName>
    <definedName name="milyar">" "&amp;INDEX(idxRatusan,--LEFT(TEXT(RIGHT(nilai,12),REPT("0",12)),1)+1)&amp;" "&amp;IF((--MID(TEXT(RIGHT(nilai,12),REPT("0",12)),2,2)+1)&lt;=20,IF(--LEFT(TEXT(RIGHT(nilai,12),REPT("0",12)),3)=1," satu milyar",INDEX(idxSatuSampaiDuaPuluh,--LEFT(TEXT(RIGHT(nilai,11),REPT("0",11)),2)+1)),INDEX(idxSatuSampaiDuaPuluh,--LEFT(RIGHT(nilai,11),1)+1)&amp;" puluh "&amp;INDEX(idxSatuSampaiDuaPuluh,--LEFT(RIGHT(nilai,10),1)+1))&amp;IF(OR(LEN(nilai)&lt;=9,--LEFT(TEXT(RIGHT(nilai,12),REPT("0",12)),3)={0;1}),""," milyar")</definedName>
    <definedName name="milyar2">" "&amp;INDEX(idxRatusan,--LEFT(TEXT(RIGHT(nilai,12),REPT("0",12)),1)+1)&amp;" "&amp;IF((--MID(TEXT(RIGHT(nilai,12),REPT("0",12)),2,2)+1)&lt;=20,IF(--LEFT(TEXT(RIGHT(nilai,12),REPT("0",12)),3)=1," satu milyar / ",INDEX(idxSatuSampaiDuaPuluh,--LEFT(TEXT(RIGHT(nilai,11),REPT("0",11)),2)+1)),INDEX(idxSatuSampaiDuaPuluh,--LEFT(RIGHT(nilai,11),1)+1)&amp;" puluh "&amp;INDEX(idxSatuSampaiDuaPuluh,--LEFT(RIGHT(nilai,10),1)+1))&amp;IF(OR(LEN(nilai)&lt;=9,--LEFT(TEXT(RIGHT(nilai,12),REPT("0",12)),3)={0;1}),""," milyar / ")</definedName>
    <definedName name="milyar3">" "&amp;INDEX(idxRatusan,--LEFT(TEXT(RIGHT('[2]Pos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milyar",INDEX(idxSatuSampaiDuaPuluh,--LEFT(TEXT(RIGHT('[2]Pos Log Serang 260721'!XFD1,11),REPT("0",11)),2)+1)),INDEX(idxSatuSampaiDuaPuluh,--LEFT(RIGHT('[2]Pos Log Serang 260721'!XFD1,11),1)+1)&amp;" puluh "&amp;INDEX(idxSatuSampaiDuaPuluh,--LEFT(RIGHT('[2]Pos Log Serang 260721'!XFD1,10),1)+1))&amp;IF(OR(LEN('[2]Pos Log Serang 260721'!XFD1)&lt;=9,--LEFT(TEXT(RIGHT('[2]Pos Log Serang 260721'!XFD1,12),REPT("0",12)),3)={0;1}),""," milyar")</definedName>
    <definedName name="milyar4">" "&amp;INDEX(idxRatusan,--LEFT(TEXT(RIGHT('[2]Pos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",INDEX(idxSatuSampaiDuaPuluh,--LEFT(TEXT(RIGHT('[2]Pos Log Serang 260721'!XFD1,11),REPT("0",11)),2)+1)),INDEX(idxSatuSampaiDuaPuluh,--LEFT(RIGHT('[2]Pos Log Serang 260721'!XFD1,11),1)+1)&amp;" puluh "&amp;INDEX(idxSatuSampaiDuaPuluh,--LEFT(RIGHT('[2]Pos Log Serang 260721'!XFD1,10),1)+1))&amp;IF(OR(LEN('[2]Pos Log Serang 260721'!XFD1)&lt;=9,--LEFT(TEXT(RIGHT('[2]Pos Log Serang 260721'!XFD1,12),REPT("0",12)),3)={0;1}),""," milyar / ")</definedName>
    <definedName name="nilai">'[2]Pos Log Serang 260721'!$G$22</definedName>
    <definedName name="_xlnm.Print_Area" localSheetId="53">_Logistic_Medan!$A$2:$J$42</definedName>
    <definedName name="_xlnm.Print_Area" localSheetId="5">'330_BBI_Mix'!$A$2:$I$45</definedName>
    <definedName name="_xlnm.Print_Area" localSheetId="6">'331_Menarawarna_Surabaya'!$A$2:$I$43</definedName>
    <definedName name="_xlnm.Print_Area" localSheetId="7">'332_Bpk Zenal_Palembang'!$A$2:$I$42</definedName>
    <definedName name="_xlnm.Print_Area" localSheetId="15">'340_Petra_Palembang'!$A$2:$J$42</definedName>
    <definedName name="_xlnm.Print_Area" localSheetId="17">'342_Fastindo_Jakarta'!$A$1:$I$43</definedName>
    <definedName name="_xlnm.Print_Area" localSheetId="18">'343_Bpk. Samsul_Batam'!$A$1:$J$41</definedName>
    <definedName name="_xlnm.Print_Area" localSheetId="19">'344_Megajaya_Mix'!$A$2:$J$43</definedName>
    <definedName name="_xlnm.Print_Area" localSheetId="25">'350_AGM_Kediri'!$A$1:$I$40</definedName>
    <definedName name="_xlnm.Print_Area" localSheetId="26">'351_Permana_Klungkung'!$A$1:$J$40</definedName>
    <definedName name="_xlnm.Print_Area" localSheetId="27">'352_Ibu caca_Jakarta'!$A$1:$J$41</definedName>
    <definedName name="_xlnm.Print_Area" localSheetId="28">'353_BBI_Kediri'!$A$2:$I$42</definedName>
    <definedName name="_xlnm.Print_Area" localSheetId="29">'354_Bpk. Brian_Batam'!$A$2:$I$42</definedName>
    <definedName name="_xlnm.Print_Area" localSheetId="30">'355_Petra_Jambi'!$A$2:$J$42</definedName>
    <definedName name="_xlnm.Print_Area" localSheetId="32">'356_CMT_Mongondow'!$A$2:$J$42</definedName>
    <definedName name="_xlnm.Print_Area" localSheetId="34">'358_Fastindo_bdg&amp;jkt'!$A$1:$I$42</definedName>
    <definedName name="_xlnm.Print_Area" localSheetId="35">'359_Megajaya_Pelembang'!$A$2:$J$39</definedName>
    <definedName name="_xlnm.Print_Area" localSheetId="36">'360_Poslog_Mix'!$A$2:$K$318</definedName>
    <definedName name="_xlnm.Print_Area" localSheetId="37">'360_Poslog_Mix '!$A$2:$J$320</definedName>
    <definedName name="_xlnm.Print_Area" localSheetId="38">'361_3PE_Kisaran'!$A$2:$J$39</definedName>
    <definedName name="_xlnm.Print_Area" localSheetId="41">'364_Bona_Mix'!$A$1:$I$44</definedName>
    <definedName name="_xlnm.Print_Area" localSheetId="42">'364a_Bona_Mix'!$A$1:$I$44</definedName>
    <definedName name="_xlnm.Print_Area" localSheetId="43">'365_Poslog_Bansos 2'!$A$2:$J$290</definedName>
    <definedName name="_xlnm.Print_Area" localSheetId="45">'367_CAP_Mix'!$A$2:$J$46</definedName>
    <definedName name="_xlnm.Print_Area" localSheetId="46">'368_CAP_Palembang'!$A$2:$J$42</definedName>
    <definedName name="_xlnm.Print_Area" localSheetId="47">'369_Menarawarna_Tanggerang'!$A$2:$J$42</definedName>
    <definedName name="_xlnm.Print_Area" localSheetId="49">'371_PT. Deka_Pasuruan'!$A$2:$J$42</definedName>
    <definedName name="_xlnm.Print_Area" localSheetId="50">'373_BBI_Mix'!$A$2:$I$44</definedName>
    <definedName name="_xlnm.Print_Area" localSheetId="51">'374a_Petra_Palembang'!$A$2:$J$43</definedName>
    <definedName name="_xlnm.Print_Area" localSheetId="52">'375b_Petra_Pekanbaru'!$A$2:$J$42</definedName>
    <definedName name="_xlnm.Print_Titles" localSheetId="55">'045_Jasa Anda_Mix'!$1:$16</definedName>
    <definedName name="_xlnm.Print_Titles" localSheetId="0">'325_W6_Palembang'!$1:$16</definedName>
    <definedName name="_xlnm.Print_Titles" localSheetId="1">'326_W6_Sidoarjo'!$1:$16</definedName>
    <definedName name="_xlnm.Print_Titles" localSheetId="2">'327_W6_Marunda'!$1:$16</definedName>
    <definedName name="_xlnm.Print_Titles" localSheetId="3">'328_Grantika_Mix'!$2:$16</definedName>
    <definedName name="_xlnm.Print_Titles" localSheetId="4">'329_Grantika_Mix '!$2:$16</definedName>
    <definedName name="_xlnm.Print_Titles" localSheetId="8">'333_W6_Lampung'!$1:$16</definedName>
    <definedName name="_xlnm.Print_Titles" localSheetId="9">'334_W6_Bekasi'!$1:$16</definedName>
    <definedName name="_xlnm.Print_Titles" localSheetId="10">'335_W6_Pulogadung'!$1:$16</definedName>
    <definedName name="_xlnm.Print_Titles" localSheetId="11">'336_W6_Pulogadung'!$1:$16</definedName>
    <definedName name="_xlnm.Print_Titles" localSheetId="12">'337_W6_Pulogadung '!$1:$16</definedName>
    <definedName name="_xlnm.Print_Titles" localSheetId="13">'338_W6_Palembang'!$1:$16</definedName>
    <definedName name="_xlnm.Print_Titles" localSheetId="14">'339_W6_Bandung'!$1:$16</definedName>
    <definedName name="_xlnm.Print_Titles" localSheetId="20">'345_W6_Surabaya'!$1:$16</definedName>
    <definedName name="_xlnm.Print_Titles" localSheetId="21">'346_Ashima_Medan'!$1:$16</definedName>
    <definedName name="_xlnm.Print_Titles" localSheetId="22">'347_Ibu Viona_Batam'!$1:$16</definedName>
    <definedName name="_xlnm.Print_Titles" localSheetId="31">'356_W6_Gersik'!$1:$16</definedName>
    <definedName name="_xlnm.Print_Titles" localSheetId="36">'360_Poslog_Mix'!$2:$16</definedName>
    <definedName name="_xlnm.Print_Titles" localSheetId="37">'360_Poslog_Mix '!$2:$16</definedName>
    <definedName name="_xlnm.Print_Titles" localSheetId="39">'362_Ashima_Palembang'!$1:$16</definedName>
    <definedName name="_xlnm.Print_Titles" localSheetId="40">'363_Poslog_bansos_By Inap1'!$2:$16</definedName>
    <definedName name="_xlnm.Print_Titles" localSheetId="43">'365_Poslog_Bansos 2'!$2:$16</definedName>
    <definedName name="_xlnm.Print_Titles" localSheetId="44">'366_Poslog_bansos_By Inap2'!$2:$16</definedName>
    <definedName name="ratus">" "&amp;INDEX(idxRatusan,--LEFT(TEXT(RIGHT(nilai,3),"000"),1)+1)&amp;" "&amp;IF(--RIGHT(nilai,2)&lt;=20,INDEX(idxSatuSampaiDuaPuluh,--LEFT(RIGHT(nilai,2),2)+1),INDEX(idxSatuSampaiDuaPuluh,--LEFT(RIGHT(nilai,2),1)+1)&amp;" puluh "&amp;INDEX(idxSatuSampaiDuaPuluh,--RIGHT(nilai,1)+1))</definedName>
    <definedName name="ratus2">" "&amp;INDEX(idxRatusan,--LEFT(TEXT(RIGHT(nilai,3),"000"),1)+1)&amp;" "&amp;IF(--RIGHT(nilai,2)&lt;=20,INDEX(idxSatuSampaiDuaPuluh,--LEFT(RIGHT(nilai,2),2)+1),INDEX(idxSatuSampaiDuaPuluh,--LEFT(RIGHT(nilai,2),1)+1)&amp;" puluh "&amp;INDEX(idxSatuSampaiDuaPuluh,--RIGHT(nilai,1)+1))</definedName>
    <definedName name="ratus3">" "&amp;INDEX(idxRatusan,--LEFT(TEXT(RIGHT('[2]Pos Log Serang 260721'!XFD1,3),"000"),1)+1)&amp;" "&amp;IF(--RIGHT('[2]Pos Log Serang 260721'!XFD1,2)&lt;=20,INDEX(idxSatuSampaiDuaPuluh,--LEFT(RIGHT('[2]Pos Log Serang 260721'!XFD1,2),2)+1),INDEX(idxSatuSampaiDuaPuluh,--LEFT(RIGHT('[2]Pos Log Serang 260721'!XFD1,2),1)+1)&amp;" puluh "&amp;INDEX(idxSatuSampaiDuaPuluh,--RIGHT('[2]Pos Log Serang 260721'!XFD1,1)+1))</definedName>
    <definedName name="ratus4">" "&amp;INDEX(idxRatusan,--LEFT(TEXT(RIGHT('[2]Pos Log Serang 260721'!XFD1,3),"000"),1)+1)&amp;" "&amp;IF(--RIGHT('[2]Pos Log Serang 260721'!XFD1,2)&lt;=20,INDEX(idxSatuSampaiDuaPuluh,--LEFT(RIGHT('[2]Pos Log Serang 260721'!XFD1,2),2)+1),INDEX(idxSatuSampaiDuaPuluh,--LEFT(RIGHT('[2]Pos Log Serang 260721'!XFD1,2),1)+1)&amp;" puluh "&amp;INDEX(idxSatuSampaiDuaPuluh,--RIGHT('[2]Pos Log Serang 260721'!XFD1,1)+1))</definedName>
    <definedName name="ribu">" "&amp;INDEX(idxRatusan,--LEFT(TEXT(RIGHT(nilai,6),REPT("0",6)),1)+1)&amp;" "&amp;IF((--MID(TEXT(RIGHT(nilai,6),REPT("0",6)),2,2)+1)&lt;=20,IF(--LEFT(TEXT(RIGHT(nilai,6),REPT("0",6)),3)=1," seribu",INDEX(idxSatuSampaiDuaPuluh,--LEFT(TEXT(RIGHT(nilai,5),REPT("0",5)),2)+1)),INDEX(idxSatuSampaiDuaPuluh,--LEFT(RIGHT(nilai,5),1)+1)&amp;" puluh "&amp;INDEX(idxSatuSampaiDuaPuluh,--LEFT(RIGHT(nilai,4),1)+1))&amp;IF(OR(LEN(nilai)&lt;=3,--LEFT(TEXT(RIGHT(nilai,6),REPT("0",6)),3)={0;1}),""," ribu")</definedName>
    <definedName name="ribu2">" "&amp;INDEX(idxRatusan,--LEFT(TEXT(RIGHT(nilai,6),REPT("0",6)),1)+1)&amp;" "&amp;IF((--MID(TEXT(RIGHT(nilai,6),REPT("0",6)),2,2)+1)&lt;=20,IF(--LEFT(TEXT(RIGHT(nilai,6),REPT("0",6)),3)=1," seribu / ",INDEX(idxSatuSampaiDuaPuluh,--LEFT(TEXT(RIGHT(nilai,5),REPT("0",5)),2)+1)),INDEX(idxSatuSampaiDuaPuluh,--LEFT(RIGHT(nilai,5),1)+1)&amp;" puluh "&amp;INDEX(idxSatuSampaiDuaPuluh,--LEFT(RIGHT(nilai,4),1)+1))&amp;IF(OR(LEN(nilai)&lt;=3,--LEFT(TEXT(RIGHT(nilai,6),REPT("0",6)),3)={0;1}),""," ribu / ")</definedName>
    <definedName name="ribu3">" "&amp;INDEX(idxRatusan,--LEFT(TEXT(RIGHT('[2]Pos Log Serang 260721'!XFD1,6),REPT("0",6)),1)+1)&amp;" "&amp;IF((--MID(TEXT(RIGHT('[2]Pos Log Serang 260721'!XFD1,6),REPT("0",6)),2,2)+1)&lt;=20,IF(--LEFT(TEXT(RIGHT('[2]Pos Log Serang 260721'!XFD1,6),REPT("0",6)),3)=1," seribu",INDEX(idxSatuSampaiDuaPuluh,--LEFT(TEXT(RIGHT('[2]Pos Log Serang 260721'!XFD1,5),REPT("0",5)),2)+1)),INDEX(idxSatuSampaiDuaPuluh,--LEFT(RIGHT('[2]Pos Log Serang 260721'!XFD1,5),1)+1)&amp;" puluh "&amp;INDEX(idxSatuSampaiDuaPuluh,--LEFT(RIGHT('[2]Pos Log Serang 260721'!XFD1,4),1)+1))&amp;IF(OR(LEN('[2]Pos Log Serang 260721'!XFD1)&lt;=3,--LEFT(TEXT(RIGHT('[2]Pos Log Serang 260721'!XFD1,6),REPT("0",6)),3)={0;1}),""," ribu")</definedName>
    <definedName name="ribu4">" "&amp;INDEX(idxRatusan,--LEFT(TEXT(RIGHT('[2]Pos Log Serang 260721'!XFD1,6),REPT("0",6)),1)+1)&amp;" "&amp;IF((--MID(TEXT(RIGHT('[2]Pos Log Serang 260721'!XFD1,6),REPT("0",6)),2,2)+1)&lt;=20,IF(--LEFT(TEXT(RIGHT('[2]Pos Log Serang 260721'!XFD1,6),REPT("0",6)),3)=1," seribu / ",INDEX(idxSatuSampaiDuaPuluh,--LEFT(TEXT(RIGHT('[2]Pos Log Serang 260721'!XFD1,5),REPT("0",5)),2)+1)),INDEX(idxSatuSampaiDuaPuluh,--LEFT(RIGHT('[2]Pos Log Serang 260721'!XFD1,5),1)+1)&amp;" puluh "&amp;INDEX(idxSatuSampaiDuaPuluh,--LEFT(RIGHT('[2]Pos Log Serang 260721'!XFD1,4),1)+1))&amp;IF(OR(LEN('[2]Pos Log Serang 260721'!XFD1)&lt;=3,--LEFT(TEXT(RIGHT('[2]Pos Log Serang 260721'!XFD1,6),REPT("0",6)),3)={0;1}),""," ribu / ")</definedName>
    <definedName name="terbilang">IF(nilai=0,"nol",IF(TYPE(nilai)=1,IF(MOD(nilai,INT(nilai))=0,TRIM(milyar&amp;juta&amp;ribu&amp;ratus),"ANGKA HARUS BILANGAN BULAT!"),"DATA TIDAK BOLEH BERTIPE TEKS!"))</definedName>
    <definedName name="terbilang2">TRIM(IF((MID(trbl2,LEN(trbl2),1))="/",LEFT(trbl2,LEN(trbl2)-1),trbl2))</definedName>
    <definedName name="terbilang3">IF('[2]Pos Log Serang 260721'!XFD1=0,"nol",IF(TYPE('[2]Pos Log Serang 260721'!XFD1)=1,IF(MOD('[2]Pos Log Serang 260721'!XFD1,INT('[2]Pos Log Serang 260721'!XFD1))=0,TRIM(milyar3&amp;juta3&amp;ribu3&amp;ratus3),"ANGKA HARUS BILANGAN BULAT!"),"DATA TIDAK BOLEH BERTIPE TEKS!"))</definedName>
    <definedName name="terbilang4">TRIM(IF((MID(trbl4,LEN(trbl4),1))="/",LEFT(trbl4,LEN(trbl4)-1),trbl4))</definedName>
    <definedName name="trbl2">IF(nilai=0,"nol",IF(TYPE(nilai)=1,IF(MOD(nilai,INT(nilai))=0,TRIM(milyar2&amp;juta2&amp;ribu2&amp;ratus2),"ANGKA HARUS BILANGAN BULAT!"),"DATA TIDAK BOLEH BERTIPE TEKS!"))</definedName>
    <definedName name="trbl4">IF('[2]Pos Log Serang 260721'!XFD1=0,"nol",IF(TYPE('[2]Pos Log Serang 260721'!XFD1)=1,IF(MOD('[2]Pos Log Serang 260721'!XFD1,INT('[2]Pos Log Serang 260721'!XFD1))=0,TRIM(milyar4&amp;juta4&amp;ribu4&amp;ratus4),"ANGKA HARUS BILANGAN BULAT!"),"DATA TIDAK BOLEH BERTIPE TEKS!"))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4" i="60" l="1"/>
  <c r="J18" i="60"/>
  <c r="J19" i="60" s="1"/>
  <c r="J23" i="60" s="1"/>
  <c r="J19" i="59"/>
  <c r="I35" i="59"/>
  <c r="J18" i="59"/>
  <c r="J20" i="59" s="1"/>
  <c r="J24" i="59" l="1"/>
  <c r="I20" i="58" l="1"/>
  <c r="I19" i="58"/>
  <c r="I21" i="58" s="1"/>
  <c r="I25" i="58" s="1"/>
  <c r="I18" i="58"/>
  <c r="H36" i="58"/>
  <c r="J18" i="57"/>
  <c r="I34" i="57"/>
  <c r="J19" i="57"/>
  <c r="J23" i="57" s="1"/>
  <c r="H37" i="56" l="1"/>
  <c r="I21" i="56"/>
  <c r="I20" i="56"/>
  <c r="I19" i="56"/>
  <c r="I22" i="56" s="1"/>
  <c r="I25" i="56" s="1"/>
  <c r="I26" i="56" s="1"/>
  <c r="J18" i="53" l="1"/>
  <c r="I34" i="55" l="1"/>
  <c r="J18" i="55"/>
  <c r="J19" i="55" s="1"/>
  <c r="J23" i="55" s="1"/>
  <c r="H34" i="54"/>
  <c r="I19" i="54"/>
  <c r="I20" i="54" s="1"/>
  <c r="I24" i="54" s="1"/>
  <c r="I34" i="53" l="1"/>
  <c r="J19" i="53"/>
  <c r="J23" i="53" s="1"/>
  <c r="H18" i="52"/>
  <c r="H18" i="19"/>
  <c r="J18" i="19" s="1"/>
  <c r="J22" i="19" s="1"/>
  <c r="J26" i="19" s="1"/>
  <c r="J27" i="19" s="1"/>
  <c r="J19" i="19"/>
  <c r="J20" i="19"/>
  <c r="J21" i="19"/>
  <c r="J18" i="52" l="1"/>
  <c r="J19" i="52" s="1"/>
  <c r="J23" i="52" s="1"/>
  <c r="I34" i="52"/>
  <c r="H18" i="51" l="1"/>
  <c r="H19" i="51"/>
  <c r="H20" i="51"/>
  <c r="H17" i="51"/>
  <c r="G34" i="51"/>
  <c r="A18" i="51"/>
  <c r="A19" i="51" s="1"/>
  <c r="A20" i="51" s="1"/>
  <c r="I283" i="50"/>
  <c r="J268" i="50"/>
  <c r="J267" i="50"/>
  <c r="J266" i="50"/>
  <c r="J265" i="50"/>
  <c r="J264" i="50"/>
  <c r="J263" i="50"/>
  <c r="J262" i="50"/>
  <c r="J261" i="50"/>
  <c r="J260" i="50"/>
  <c r="J259" i="50"/>
  <c r="J258" i="50"/>
  <c r="J257" i="50"/>
  <c r="J256" i="50"/>
  <c r="J255" i="50"/>
  <c r="J254" i="50"/>
  <c r="J253" i="50"/>
  <c r="J252" i="50"/>
  <c r="J251" i="50"/>
  <c r="J250" i="50"/>
  <c r="J249" i="50"/>
  <c r="J248" i="50"/>
  <c r="J247" i="50"/>
  <c r="J246" i="50"/>
  <c r="J245" i="50"/>
  <c r="J244" i="50"/>
  <c r="J243" i="50"/>
  <c r="J242" i="50"/>
  <c r="J241" i="50"/>
  <c r="J240" i="50"/>
  <c r="J239" i="50"/>
  <c r="J238" i="50"/>
  <c r="J237" i="50"/>
  <c r="J236" i="50"/>
  <c r="J235" i="50"/>
  <c r="J234" i="50"/>
  <c r="J233" i="50"/>
  <c r="J232" i="50"/>
  <c r="J231" i="50"/>
  <c r="J230" i="50"/>
  <c r="J229" i="50"/>
  <c r="J228" i="50"/>
  <c r="J227" i="50"/>
  <c r="J226" i="50"/>
  <c r="J225" i="50"/>
  <c r="J224" i="50"/>
  <c r="J223" i="50"/>
  <c r="J222" i="50"/>
  <c r="J221" i="50"/>
  <c r="J220" i="50"/>
  <c r="J219" i="50"/>
  <c r="J218" i="50"/>
  <c r="J217" i="50"/>
  <c r="J216" i="50"/>
  <c r="J215" i="50"/>
  <c r="J214" i="50"/>
  <c r="J213" i="50"/>
  <c r="J212" i="50"/>
  <c r="J211" i="50"/>
  <c r="J210" i="50"/>
  <c r="J209" i="50"/>
  <c r="J208" i="50"/>
  <c r="J207" i="50"/>
  <c r="J206" i="50"/>
  <c r="J205" i="50"/>
  <c r="J204" i="50"/>
  <c r="J203" i="50"/>
  <c r="J202" i="50"/>
  <c r="J201" i="50"/>
  <c r="J200" i="50"/>
  <c r="J199" i="50"/>
  <c r="J198" i="50"/>
  <c r="J197" i="50"/>
  <c r="J196" i="50"/>
  <c r="J195" i="50"/>
  <c r="J194" i="50"/>
  <c r="J193" i="50"/>
  <c r="J192" i="50"/>
  <c r="J191" i="50"/>
  <c r="J190" i="50"/>
  <c r="J189" i="50"/>
  <c r="J188" i="50"/>
  <c r="J187" i="50"/>
  <c r="J186" i="50"/>
  <c r="J185" i="50"/>
  <c r="J184" i="50"/>
  <c r="J183" i="50"/>
  <c r="J182" i="50"/>
  <c r="J181" i="50"/>
  <c r="J180" i="50"/>
  <c r="J179" i="50"/>
  <c r="J178" i="50"/>
  <c r="J177" i="50"/>
  <c r="J176" i="50"/>
  <c r="J175" i="50"/>
  <c r="J174" i="50"/>
  <c r="J173" i="50"/>
  <c r="J172" i="50"/>
  <c r="J171" i="50"/>
  <c r="J170" i="50"/>
  <c r="J169" i="50"/>
  <c r="J168" i="50"/>
  <c r="J167" i="50"/>
  <c r="J166" i="50"/>
  <c r="J165" i="50"/>
  <c r="J164" i="50"/>
  <c r="J163" i="50"/>
  <c r="J162" i="50"/>
  <c r="J161" i="50"/>
  <c r="J160" i="50"/>
  <c r="J159" i="50"/>
  <c r="J158" i="50"/>
  <c r="J157" i="50"/>
  <c r="J156" i="50"/>
  <c r="J155" i="50"/>
  <c r="J154" i="50"/>
  <c r="J153" i="50"/>
  <c r="J152" i="50"/>
  <c r="J151" i="50"/>
  <c r="J150" i="50"/>
  <c r="J149" i="50"/>
  <c r="J148" i="50"/>
  <c r="J147" i="50"/>
  <c r="J146" i="50"/>
  <c r="J145" i="50"/>
  <c r="J144" i="50"/>
  <c r="J143" i="50"/>
  <c r="J142" i="50"/>
  <c r="J141" i="50"/>
  <c r="J140" i="50"/>
  <c r="J139" i="50"/>
  <c r="J138" i="50"/>
  <c r="J137" i="50"/>
  <c r="J136" i="50"/>
  <c r="J135" i="50"/>
  <c r="J134" i="50"/>
  <c r="J133" i="50"/>
  <c r="J132" i="50"/>
  <c r="J131" i="50"/>
  <c r="J130" i="50"/>
  <c r="J129" i="50"/>
  <c r="J128" i="50"/>
  <c r="J127" i="50"/>
  <c r="J126" i="50"/>
  <c r="J125" i="50"/>
  <c r="J124" i="50"/>
  <c r="J123" i="50"/>
  <c r="J122" i="50"/>
  <c r="J121" i="50"/>
  <c r="J120" i="50"/>
  <c r="J119" i="50"/>
  <c r="J118" i="50"/>
  <c r="J117" i="50"/>
  <c r="J116" i="50"/>
  <c r="J115" i="50"/>
  <c r="J114" i="50"/>
  <c r="J113" i="50"/>
  <c r="J112" i="50"/>
  <c r="J111" i="50"/>
  <c r="J110" i="50"/>
  <c r="J109" i="50"/>
  <c r="J108" i="50"/>
  <c r="J107" i="50"/>
  <c r="J106" i="50"/>
  <c r="J105" i="50"/>
  <c r="J104" i="50"/>
  <c r="J103" i="50"/>
  <c r="J102" i="50"/>
  <c r="J101" i="50"/>
  <c r="J100" i="50"/>
  <c r="J99" i="50"/>
  <c r="J98" i="50"/>
  <c r="J97" i="50"/>
  <c r="J96" i="50"/>
  <c r="J95" i="50"/>
  <c r="J94" i="50"/>
  <c r="J93" i="50"/>
  <c r="J92" i="50"/>
  <c r="J91" i="50"/>
  <c r="J90" i="50"/>
  <c r="J89" i="50"/>
  <c r="J88" i="50"/>
  <c r="J87" i="50"/>
  <c r="J86" i="50"/>
  <c r="J85" i="50"/>
  <c r="J84" i="50"/>
  <c r="J83" i="50"/>
  <c r="J82" i="50"/>
  <c r="J81" i="50"/>
  <c r="J80" i="50"/>
  <c r="J79" i="50"/>
  <c r="J78" i="50"/>
  <c r="J77" i="50"/>
  <c r="J76" i="50"/>
  <c r="J75" i="50"/>
  <c r="J74" i="50"/>
  <c r="J73" i="50"/>
  <c r="J72" i="50"/>
  <c r="J71" i="50"/>
  <c r="J70" i="50"/>
  <c r="J69" i="50"/>
  <c r="J68" i="50"/>
  <c r="J67" i="50"/>
  <c r="J66" i="50"/>
  <c r="J65" i="50"/>
  <c r="J64" i="50"/>
  <c r="J63" i="50"/>
  <c r="J62" i="50"/>
  <c r="J61" i="50"/>
  <c r="J60" i="50"/>
  <c r="J59" i="50"/>
  <c r="J58" i="50"/>
  <c r="J57" i="50"/>
  <c r="J56" i="50"/>
  <c r="J55" i="50"/>
  <c r="J54" i="50"/>
  <c r="J53" i="50"/>
  <c r="J52" i="50"/>
  <c r="J51" i="50"/>
  <c r="J50" i="50"/>
  <c r="J49" i="50"/>
  <c r="J48" i="50"/>
  <c r="J47" i="50"/>
  <c r="J46" i="50"/>
  <c r="J45" i="50"/>
  <c r="J44" i="50"/>
  <c r="J43" i="50"/>
  <c r="J42" i="50"/>
  <c r="J41" i="50"/>
  <c r="J40" i="50"/>
  <c r="J39" i="50"/>
  <c r="J38" i="50"/>
  <c r="J37" i="50"/>
  <c r="J36" i="50"/>
  <c r="J35" i="50"/>
  <c r="J34" i="50"/>
  <c r="J33" i="50"/>
  <c r="J32" i="50"/>
  <c r="J31" i="50"/>
  <c r="J30" i="50"/>
  <c r="J29" i="50"/>
  <c r="J28" i="50"/>
  <c r="J27" i="50"/>
  <c r="J26" i="50"/>
  <c r="J25" i="50"/>
  <c r="J24" i="50"/>
  <c r="J23" i="50"/>
  <c r="J22" i="50"/>
  <c r="J21" i="50"/>
  <c r="J20" i="50"/>
  <c r="J19" i="50"/>
  <c r="J18" i="50"/>
  <c r="A18" i="50"/>
  <c r="A19" i="50" s="1"/>
  <c r="A20" i="50" s="1"/>
  <c r="A21" i="50" s="1"/>
  <c r="A22" i="50" s="1"/>
  <c r="A23" i="50" s="1"/>
  <c r="A24" i="50" s="1"/>
  <c r="A25" i="50" s="1"/>
  <c r="A26" i="50" s="1"/>
  <c r="A27" i="50" s="1"/>
  <c r="A28" i="50" s="1"/>
  <c r="A29" i="50" s="1"/>
  <c r="A30" i="50" s="1"/>
  <c r="A31" i="50" s="1"/>
  <c r="A32" i="50" s="1"/>
  <c r="A33" i="50" s="1"/>
  <c r="A34" i="50" s="1"/>
  <c r="A35" i="50" s="1"/>
  <c r="A36" i="50" s="1"/>
  <c r="A37" i="50" s="1"/>
  <c r="A38" i="50" s="1"/>
  <c r="A39" i="50" s="1"/>
  <c r="A40" i="50" s="1"/>
  <c r="A41" i="50" s="1"/>
  <c r="A42" i="50" s="1"/>
  <c r="A43" i="50" s="1"/>
  <c r="A44" i="50" s="1"/>
  <c r="A45" i="50" s="1"/>
  <c r="A46" i="50" s="1"/>
  <c r="A47" i="50" s="1"/>
  <c r="A48" i="50" s="1"/>
  <c r="A49" i="50" s="1"/>
  <c r="A50" i="50" s="1"/>
  <c r="A51" i="50" s="1"/>
  <c r="A52" i="50" s="1"/>
  <c r="A53" i="50" s="1"/>
  <c r="A54" i="50" s="1"/>
  <c r="A55" i="50" s="1"/>
  <c r="A56" i="50" s="1"/>
  <c r="A57" i="50" s="1"/>
  <c r="A58" i="50" s="1"/>
  <c r="A59" i="50" s="1"/>
  <c r="A60" i="50" s="1"/>
  <c r="A61" i="50" s="1"/>
  <c r="A62" i="50" s="1"/>
  <c r="A63" i="50" s="1"/>
  <c r="A64" i="50" s="1"/>
  <c r="A65" i="50" s="1"/>
  <c r="A66" i="50" s="1"/>
  <c r="A67" i="50" s="1"/>
  <c r="A68" i="50" s="1"/>
  <c r="A69" i="50" s="1"/>
  <c r="A70" i="50" s="1"/>
  <c r="A71" i="50" s="1"/>
  <c r="A72" i="50" s="1"/>
  <c r="A73" i="50" s="1"/>
  <c r="A74" i="50" s="1"/>
  <c r="A75" i="50" s="1"/>
  <c r="A76" i="50" s="1"/>
  <c r="A77" i="50" s="1"/>
  <c r="A78" i="50" s="1"/>
  <c r="A79" i="50" s="1"/>
  <c r="A80" i="50" s="1"/>
  <c r="A81" i="50" s="1"/>
  <c r="A82" i="50" s="1"/>
  <c r="A83" i="50" s="1"/>
  <c r="A84" i="50" s="1"/>
  <c r="A85" i="50" s="1"/>
  <c r="A86" i="50" s="1"/>
  <c r="A87" i="50" s="1"/>
  <c r="A88" i="50" s="1"/>
  <c r="A89" i="50" s="1"/>
  <c r="A90" i="50" s="1"/>
  <c r="A91" i="50" s="1"/>
  <c r="A92" i="50" s="1"/>
  <c r="A93" i="50" s="1"/>
  <c r="A94" i="50" s="1"/>
  <c r="A95" i="50" s="1"/>
  <c r="A96" i="50" s="1"/>
  <c r="A97" i="50" s="1"/>
  <c r="A98" i="50" s="1"/>
  <c r="A99" i="50" s="1"/>
  <c r="A100" i="50" s="1"/>
  <c r="A101" i="50" s="1"/>
  <c r="A102" i="50" s="1"/>
  <c r="A103" i="50" s="1"/>
  <c r="A104" i="50" s="1"/>
  <c r="A105" i="50" s="1"/>
  <c r="A106" i="50" s="1"/>
  <c r="A107" i="50" s="1"/>
  <c r="A108" i="50" s="1"/>
  <c r="A109" i="50" s="1"/>
  <c r="A110" i="50" s="1"/>
  <c r="A111" i="50" s="1"/>
  <c r="A112" i="50" s="1"/>
  <c r="A113" i="50" s="1"/>
  <c r="A114" i="50" s="1"/>
  <c r="A115" i="50" s="1"/>
  <c r="A116" i="50" s="1"/>
  <c r="A117" i="50" s="1"/>
  <c r="A118" i="50" s="1"/>
  <c r="A119" i="50" s="1"/>
  <c r="A120" i="50" s="1"/>
  <c r="A121" i="50" s="1"/>
  <c r="A122" i="50" s="1"/>
  <c r="A123" i="50" s="1"/>
  <c r="A124" i="50" s="1"/>
  <c r="A125" i="50" s="1"/>
  <c r="A126" i="50" s="1"/>
  <c r="A127" i="50" s="1"/>
  <c r="A128" i="50" s="1"/>
  <c r="A129" i="50" s="1"/>
  <c r="A130" i="50" s="1"/>
  <c r="A131" i="50" s="1"/>
  <c r="A132" i="50" s="1"/>
  <c r="A133" i="50" s="1"/>
  <c r="A134" i="50" s="1"/>
  <c r="A135" i="50" s="1"/>
  <c r="A136" i="50" s="1"/>
  <c r="A137" i="50" s="1"/>
  <c r="A138" i="50" s="1"/>
  <c r="A139" i="50" s="1"/>
  <c r="A140" i="50" s="1"/>
  <c r="A141" i="50" s="1"/>
  <c r="A142" i="50" s="1"/>
  <c r="A143" i="50" s="1"/>
  <c r="A144" i="50" s="1"/>
  <c r="A145" i="50" s="1"/>
  <c r="A146" i="50" s="1"/>
  <c r="A147" i="50" s="1"/>
  <c r="A148" i="50" s="1"/>
  <c r="A149" i="50" s="1"/>
  <c r="A150" i="50" s="1"/>
  <c r="A151" i="50" s="1"/>
  <c r="A152" i="50" s="1"/>
  <c r="A153" i="50" s="1"/>
  <c r="A154" i="50" s="1"/>
  <c r="A155" i="50" s="1"/>
  <c r="A156" i="50" s="1"/>
  <c r="A157" i="50" s="1"/>
  <c r="A158" i="50" s="1"/>
  <c r="A159" i="50" s="1"/>
  <c r="A160" i="50" s="1"/>
  <c r="A161" i="50" s="1"/>
  <c r="A162" i="50" s="1"/>
  <c r="A163" i="50" s="1"/>
  <c r="A164" i="50" s="1"/>
  <c r="A165" i="50" s="1"/>
  <c r="A166" i="50" s="1"/>
  <c r="A167" i="50" s="1"/>
  <c r="A168" i="50" s="1"/>
  <c r="A169" i="50" s="1"/>
  <c r="A170" i="50" s="1"/>
  <c r="A171" i="50" s="1"/>
  <c r="A172" i="50" s="1"/>
  <c r="A173" i="50" s="1"/>
  <c r="A174" i="50" s="1"/>
  <c r="A175" i="50" s="1"/>
  <c r="A176" i="50" s="1"/>
  <c r="A177" i="50" s="1"/>
  <c r="A178" i="50" s="1"/>
  <c r="A179" i="50" s="1"/>
  <c r="A180" i="50" s="1"/>
  <c r="A181" i="50" s="1"/>
  <c r="A182" i="50" s="1"/>
  <c r="A183" i="50" s="1"/>
  <c r="A184" i="50" s="1"/>
  <c r="A185" i="50" s="1"/>
  <c r="A186" i="50" s="1"/>
  <c r="A187" i="50" s="1"/>
  <c r="A188" i="50" s="1"/>
  <c r="A189" i="50" s="1"/>
  <c r="A190" i="50" s="1"/>
  <c r="A191" i="50" s="1"/>
  <c r="A192" i="50" s="1"/>
  <c r="A193" i="50" s="1"/>
  <c r="A194" i="50" s="1"/>
  <c r="A195" i="50" s="1"/>
  <c r="A196" i="50" s="1"/>
  <c r="A197" i="50" s="1"/>
  <c r="A198" i="50" s="1"/>
  <c r="A199" i="50" s="1"/>
  <c r="A200" i="50" s="1"/>
  <c r="A201" i="50" s="1"/>
  <c r="A202" i="50" s="1"/>
  <c r="A203" i="50" s="1"/>
  <c r="A204" i="50" s="1"/>
  <c r="A205" i="50" s="1"/>
  <c r="A206" i="50" s="1"/>
  <c r="A207" i="50" s="1"/>
  <c r="A208" i="50" s="1"/>
  <c r="A209" i="50" s="1"/>
  <c r="A210" i="50" s="1"/>
  <c r="A211" i="50" s="1"/>
  <c r="A212" i="50" s="1"/>
  <c r="A213" i="50" s="1"/>
  <c r="A214" i="50" s="1"/>
  <c r="A215" i="50" s="1"/>
  <c r="A216" i="50" s="1"/>
  <c r="A217" i="50" s="1"/>
  <c r="A218" i="50" s="1"/>
  <c r="A219" i="50" s="1"/>
  <c r="A220" i="50" s="1"/>
  <c r="A221" i="50" s="1"/>
  <c r="A222" i="50" s="1"/>
  <c r="A223" i="50" s="1"/>
  <c r="A224" i="50" s="1"/>
  <c r="A225" i="50" s="1"/>
  <c r="A226" i="50" s="1"/>
  <c r="A227" i="50" s="1"/>
  <c r="A228" i="50" s="1"/>
  <c r="A229" i="50" s="1"/>
  <c r="A230" i="50" s="1"/>
  <c r="A231" i="50" s="1"/>
  <c r="A232" i="50" s="1"/>
  <c r="A233" i="50" s="1"/>
  <c r="A234" i="50" s="1"/>
  <c r="A235" i="50" s="1"/>
  <c r="A236" i="50" s="1"/>
  <c r="A237" i="50" s="1"/>
  <c r="A238" i="50" s="1"/>
  <c r="A239" i="50" s="1"/>
  <c r="A240" i="50" s="1"/>
  <c r="A241" i="50" s="1"/>
  <c r="A242" i="50" s="1"/>
  <c r="A243" i="50" s="1"/>
  <c r="A244" i="50" s="1"/>
  <c r="A245" i="50" s="1"/>
  <c r="A246" i="50" s="1"/>
  <c r="A247" i="50" s="1"/>
  <c r="A248" i="50" s="1"/>
  <c r="A249" i="50" s="1"/>
  <c r="A250" i="50" s="1"/>
  <c r="A251" i="50" s="1"/>
  <c r="A252" i="50" s="1"/>
  <c r="A253" i="50" s="1"/>
  <c r="A254" i="50" s="1"/>
  <c r="A255" i="50" s="1"/>
  <c r="A256" i="50" s="1"/>
  <c r="A257" i="50" s="1"/>
  <c r="A258" i="50" s="1"/>
  <c r="A259" i="50" s="1"/>
  <c r="A260" i="50" s="1"/>
  <c r="A261" i="50" s="1"/>
  <c r="A262" i="50" s="1"/>
  <c r="A263" i="50" s="1"/>
  <c r="A264" i="50" s="1"/>
  <c r="A265" i="50" s="1"/>
  <c r="A266" i="50" s="1"/>
  <c r="A267" i="50" s="1"/>
  <c r="A268" i="50" s="1"/>
  <c r="J17" i="50"/>
  <c r="A4" i="49"/>
  <c r="A5" i="49" s="1"/>
  <c r="A6" i="49" s="1"/>
  <c r="A7" i="49" s="1"/>
  <c r="A8" i="49" s="1"/>
  <c r="A9" i="49" s="1"/>
  <c r="A10" i="49" s="1"/>
  <c r="A11" i="49" s="1"/>
  <c r="F11" i="49"/>
  <c r="F10" i="49"/>
  <c r="F9" i="49"/>
  <c r="F8" i="49"/>
  <c r="F7" i="49"/>
  <c r="F6" i="49"/>
  <c r="F5" i="49"/>
  <c r="F4" i="49"/>
  <c r="F3" i="49"/>
  <c r="F12" i="49" s="1"/>
  <c r="I269" i="50" l="1"/>
  <c r="I273" i="50" s="1"/>
  <c r="H21" i="51"/>
  <c r="G25" i="51" s="1"/>
  <c r="J19" i="48"/>
  <c r="J20" i="48"/>
  <c r="J21" i="48"/>
  <c r="J22" i="48"/>
  <c r="J23" i="48"/>
  <c r="J24" i="48"/>
  <c r="J25" i="48"/>
  <c r="J26" i="48"/>
  <c r="J27" i="48"/>
  <c r="J28" i="48"/>
  <c r="J29" i="48"/>
  <c r="J30" i="48"/>
  <c r="J31" i="48"/>
  <c r="J32" i="48"/>
  <c r="J33" i="48"/>
  <c r="J34" i="48"/>
  <c r="J35" i="48"/>
  <c r="J36" i="48"/>
  <c r="J37" i="48"/>
  <c r="J38" i="48"/>
  <c r="J39" i="48"/>
  <c r="J40" i="48"/>
  <c r="J41" i="48"/>
  <c r="J42" i="48"/>
  <c r="J43" i="48"/>
  <c r="J44" i="48"/>
  <c r="J45" i="48"/>
  <c r="J46" i="48"/>
  <c r="J47" i="48"/>
  <c r="J48" i="48"/>
  <c r="J49" i="48"/>
  <c r="J50" i="48"/>
  <c r="J51" i="48"/>
  <c r="J52" i="48"/>
  <c r="J53" i="48"/>
  <c r="J54" i="48"/>
  <c r="J55" i="48"/>
  <c r="J56" i="48"/>
  <c r="J57" i="48"/>
  <c r="J58" i="48"/>
  <c r="J59" i="48"/>
  <c r="J60" i="48"/>
  <c r="J61" i="48"/>
  <c r="J62" i="48"/>
  <c r="J63" i="48"/>
  <c r="J64" i="48"/>
  <c r="J65" i="48"/>
  <c r="J66" i="48"/>
  <c r="J67" i="48"/>
  <c r="J68" i="48"/>
  <c r="J69" i="48"/>
  <c r="J70" i="48"/>
  <c r="J71" i="48"/>
  <c r="J72" i="48"/>
  <c r="J73" i="48"/>
  <c r="J74" i="48"/>
  <c r="J75" i="48"/>
  <c r="J76" i="48"/>
  <c r="J77" i="48"/>
  <c r="J78" i="48"/>
  <c r="J79" i="48"/>
  <c r="J80" i="48"/>
  <c r="J81" i="48"/>
  <c r="J82" i="48"/>
  <c r="J83" i="48"/>
  <c r="J84" i="48"/>
  <c r="J85" i="48"/>
  <c r="J86" i="48"/>
  <c r="J87" i="48"/>
  <c r="J88" i="48"/>
  <c r="J89" i="48"/>
  <c r="J90" i="48"/>
  <c r="J91" i="48"/>
  <c r="J92" i="48"/>
  <c r="J93" i="48"/>
  <c r="J94" i="48"/>
  <c r="J95" i="48"/>
  <c r="J96" i="48"/>
  <c r="J97" i="48"/>
  <c r="J98" i="48"/>
  <c r="J99" i="48"/>
  <c r="J100" i="48"/>
  <c r="J101" i="48"/>
  <c r="J102" i="48"/>
  <c r="J103" i="48"/>
  <c r="J104" i="48"/>
  <c r="J105" i="48"/>
  <c r="J106" i="48"/>
  <c r="J107" i="48"/>
  <c r="J108" i="48"/>
  <c r="J109" i="48"/>
  <c r="J110" i="48"/>
  <c r="J111" i="48"/>
  <c r="J112" i="48"/>
  <c r="J113" i="48"/>
  <c r="J114" i="48"/>
  <c r="J115" i="48"/>
  <c r="J116" i="48"/>
  <c r="J117" i="48"/>
  <c r="J118" i="48"/>
  <c r="J119" i="48"/>
  <c r="J120" i="48"/>
  <c r="J121" i="48"/>
  <c r="J122" i="48"/>
  <c r="J123" i="48"/>
  <c r="J124" i="48"/>
  <c r="J125" i="48"/>
  <c r="J126" i="48"/>
  <c r="J127" i="48"/>
  <c r="J128" i="48"/>
  <c r="J129" i="48"/>
  <c r="J130" i="48"/>
  <c r="J131" i="48"/>
  <c r="J132" i="48"/>
  <c r="J133" i="48"/>
  <c r="J134" i="48"/>
  <c r="J135" i="48"/>
  <c r="J136" i="48"/>
  <c r="J137" i="48"/>
  <c r="J138" i="48"/>
  <c r="J139" i="48"/>
  <c r="J140" i="48"/>
  <c r="J141" i="48"/>
  <c r="J142" i="48"/>
  <c r="J143" i="48"/>
  <c r="J144" i="48"/>
  <c r="J145" i="48"/>
  <c r="J146" i="48"/>
  <c r="J147" i="48"/>
  <c r="J148" i="48"/>
  <c r="J149" i="48"/>
  <c r="J150" i="48"/>
  <c r="J151" i="48"/>
  <c r="J152" i="48"/>
  <c r="J153" i="48"/>
  <c r="J154" i="48"/>
  <c r="J155" i="48"/>
  <c r="J156" i="48"/>
  <c r="J157" i="48"/>
  <c r="J158" i="48"/>
  <c r="J159" i="48"/>
  <c r="J160" i="48"/>
  <c r="J161" i="48"/>
  <c r="J162" i="48"/>
  <c r="J163" i="48"/>
  <c r="J164" i="48"/>
  <c r="J165" i="48"/>
  <c r="J166" i="48"/>
  <c r="J167" i="48"/>
  <c r="J168" i="48"/>
  <c r="J169" i="48"/>
  <c r="J170" i="48"/>
  <c r="J171" i="48"/>
  <c r="J172" i="48"/>
  <c r="J173" i="48"/>
  <c r="J174" i="48"/>
  <c r="J175" i="48"/>
  <c r="J176" i="48"/>
  <c r="J177" i="48"/>
  <c r="J178" i="48"/>
  <c r="J179" i="48"/>
  <c r="J180" i="48"/>
  <c r="J181" i="48"/>
  <c r="J182" i="48"/>
  <c r="J183" i="48"/>
  <c r="J184" i="48"/>
  <c r="J185" i="48"/>
  <c r="J186" i="48"/>
  <c r="J187" i="48"/>
  <c r="J188" i="48"/>
  <c r="J189" i="48"/>
  <c r="J190" i="48"/>
  <c r="J191" i="48"/>
  <c r="J192" i="48"/>
  <c r="J193" i="48"/>
  <c r="J194" i="48"/>
  <c r="J195" i="48"/>
  <c r="J196" i="48"/>
  <c r="J197" i="48"/>
  <c r="J198" i="48"/>
  <c r="J199" i="48"/>
  <c r="J200" i="48"/>
  <c r="J201" i="48"/>
  <c r="J202" i="48"/>
  <c r="J203" i="48"/>
  <c r="J204" i="48"/>
  <c r="J205" i="48"/>
  <c r="J206" i="48"/>
  <c r="J207" i="48"/>
  <c r="J208" i="48"/>
  <c r="J209" i="48"/>
  <c r="J210" i="48"/>
  <c r="J211" i="48"/>
  <c r="J212" i="48"/>
  <c r="J213" i="48"/>
  <c r="J214" i="48"/>
  <c r="J215" i="48"/>
  <c r="J216" i="48"/>
  <c r="J217" i="48"/>
  <c r="J218" i="48"/>
  <c r="J219" i="48"/>
  <c r="J220" i="48"/>
  <c r="J221" i="48"/>
  <c r="J222" i="48"/>
  <c r="J223" i="48"/>
  <c r="J224" i="48"/>
  <c r="J225" i="48"/>
  <c r="J226" i="48"/>
  <c r="J227" i="48"/>
  <c r="J228" i="48"/>
  <c r="J229" i="48"/>
  <c r="J230" i="48"/>
  <c r="J231" i="48"/>
  <c r="J232" i="48"/>
  <c r="J233" i="48"/>
  <c r="J234" i="48"/>
  <c r="J235" i="48"/>
  <c r="J236" i="48"/>
  <c r="J237" i="48"/>
  <c r="J238" i="48"/>
  <c r="J239" i="48"/>
  <c r="J240" i="48"/>
  <c r="J241" i="48"/>
  <c r="J242" i="48"/>
  <c r="J243" i="48"/>
  <c r="J244" i="48"/>
  <c r="J245" i="48"/>
  <c r="J246" i="48"/>
  <c r="J247" i="48"/>
  <c r="J248" i="48"/>
  <c r="J249" i="48"/>
  <c r="J250" i="48"/>
  <c r="J251" i="48"/>
  <c r="J252" i="48"/>
  <c r="J253" i="48"/>
  <c r="J254" i="48"/>
  <c r="J255" i="48"/>
  <c r="J256" i="48"/>
  <c r="J257" i="48"/>
  <c r="J258" i="48"/>
  <c r="J259" i="48"/>
  <c r="J260" i="48"/>
  <c r="J261" i="48"/>
  <c r="J262" i="48"/>
  <c r="J263" i="48"/>
  <c r="J264" i="48"/>
  <c r="J265" i="48"/>
  <c r="J266" i="48"/>
  <c r="J267" i="48"/>
  <c r="J268" i="48"/>
  <c r="J269" i="48"/>
  <c r="J270" i="48"/>
  <c r="J271" i="48"/>
  <c r="J272" i="48"/>
  <c r="J273" i="48"/>
  <c r="J274" i="48"/>
  <c r="J275" i="48"/>
  <c r="J276" i="48"/>
  <c r="J277" i="48"/>
  <c r="J278" i="48"/>
  <c r="J279" i="48"/>
  <c r="J280" i="48"/>
  <c r="J281" i="48"/>
  <c r="J282" i="48"/>
  <c r="J283" i="48"/>
  <c r="J284" i="48"/>
  <c r="J285" i="48"/>
  <c r="J286" i="48"/>
  <c r="J287" i="48"/>
  <c r="J288" i="48"/>
  <c r="J289" i="48"/>
  <c r="J290" i="48"/>
  <c r="J291" i="48"/>
  <c r="J292" i="48"/>
  <c r="J293" i="48"/>
  <c r="J294" i="48"/>
  <c r="J295" i="48"/>
  <c r="J18" i="48"/>
  <c r="J17" i="48"/>
  <c r="I313" i="48"/>
  <c r="A18" i="48"/>
  <c r="A19" i="48" s="1"/>
  <c r="A20" i="48" s="1"/>
  <c r="A21" i="48" s="1"/>
  <c r="A22" i="48" s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A37" i="48" s="1"/>
  <c r="A38" i="48" s="1"/>
  <c r="A39" i="48" s="1"/>
  <c r="A40" i="48" s="1"/>
  <c r="A41" i="48" s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A56" i="48" s="1"/>
  <c r="A57" i="48" s="1"/>
  <c r="A58" i="48" s="1"/>
  <c r="A59" i="48" s="1"/>
  <c r="A60" i="48" s="1"/>
  <c r="A61" i="48" s="1"/>
  <c r="A62" i="48" s="1"/>
  <c r="A63" i="48" s="1"/>
  <c r="A64" i="48" s="1"/>
  <c r="A65" i="48" s="1"/>
  <c r="A66" i="48" s="1"/>
  <c r="A67" i="48" s="1"/>
  <c r="A68" i="48" s="1"/>
  <c r="A69" i="48" s="1"/>
  <c r="A70" i="48" s="1"/>
  <c r="A71" i="48" s="1"/>
  <c r="A72" i="48" s="1"/>
  <c r="A73" i="48" s="1"/>
  <c r="A74" i="48" s="1"/>
  <c r="A75" i="48" s="1"/>
  <c r="A76" i="48" s="1"/>
  <c r="A77" i="48" s="1"/>
  <c r="A78" i="48" s="1"/>
  <c r="A79" i="48" s="1"/>
  <c r="A80" i="48" s="1"/>
  <c r="A81" i="48" s="1"/>
  <c r="A82" i="48" s="1"/>
  <c r="A83" i="48" s="1"/>
  <c r="A84" i="48" s="1"/>
  <c r="A85" i="48" s="1"/>
  <c r="A86" i="48" s="1"/>
  <c r="A87" i="48" s="1"/>
  <c r="A88" i="48" s="1"/>
  <c r="A89" i="48" s="1"/>
  <c r="A90" i="48" s="1"/>
  <c r="A91" i="48" s="1"/>
  <c r="A92" i="48" s="1"/>
  <c r="A93" i="48" s="1"/>
  <c r="A94" i="48" s="1"/>
  <c r="A95" i="48" s="1"/>
  <c r="A96" i="48" s="1"/>
  <c r="A97" i="48" s="1"/>
  <c r="A98" i="48" s="1"/>
  <c r="A99" i="48" s="1"/>
  <c r="A100" i="48" s="1"/>
  <c r="A101" i="48" s="1"/>
  <c r="A102" i="48" s="1"/>
  <c r="A103" i="48" s="1"/>
  <c r="A104" i="48" s="1"/>
  <c r="A105" i="48" s="1"/>
  <c r="A106" i="48" s="1"/>
  <c r="A107" i="48" s="1"/>
  <c r="A108" i="48" s="1"/>
  <c r="A109" i="48" s="1"/>
  <c r="A110" i="48" s="1"/>
  <c r="A111" i="48" s="1"/>
  <c r="A112" i="48" s="1"/>
  <c r="A113" i="48" s="1"/>
  <c r="A114" i="48" s="1"/>
  <c r="A115" i="48" s="1"/>
  <c r="A116" i="48" s="1"/>
  <c r="A117" i="48" s="1"/>
  <c r="A118" i="48" s="1"/>
  <c r="A119" i="48" s="1"/>
  <c r="A120" i="48" s="1"/>
  <c r="A121" i="48" s="1"/>
  <c r="A122" i="48" s="1"/>
  <c r="A123" i="48" s="1"/>
  <c r="A124" i="48" s="1"/>
  <c r="A125" i="48" s="1"/>
  <c r="A126" i="48" s="1"/>
  <c r="A127" i="48" s="1"/>
  <c r="A128" i="48" s="1"/>
  <c r="A129" i="48" s="1"/>
  <c r="A130" i="48" s="1"/>
  <c r="A131" i="48" s="1"/>
  <c r="A132" i="48" s="1"/>
  <c r="A133" i="48" s="1"/>
  <c r="A134" i="48" s="1"/>
  <c r="A135" i="48" s="1"/>
  <c r="A136" i="48" s="1"/>
  <c r="A137" i="48" s="1"/>
  <c r="A138" i="48" s="1"/>
  <c r="A139" i="48" s="1"/>
  <c r="A140" i="48" s="1"/>
  <c r="A141" i="48" s="1"/>
  <c r="A142" i="48" s="1"/>
  <c r="A143" i="48" s="1"/>
  <c r="A144" i="48" s="1"/>
  <c r="A145" i="48" s="1"/>
  <c r="A146" i="48" s="1"/>
  <c r="A147" i="48" s="1"/>
  <c r="A148" i="48" s="1"/>
  <c r="A149" i="48" s="1"/>
  <c r="A150" i="48" s="1"/>
  <c r="A151" i="48" s="1"/>
  <c r="A152" i="48" s="1"/>
  <c r="A153" i="48" s="1"/>
  <c r="A154" i="48" s="1"/>
  <c r="A155" i="48" s="1"/>
  <c r="A156" i="48" s="1"/>
  <c r="A157" i="48" s="1"/>
  <c r="A158" i="48" s="1"/>
  <c r="A159" i="48" s="1"/>
  <c r="A160" i="48" s="1"/>
  <c r="A161" i="48" s="1"/>
  <c r="A162" i="48" s="1"/>
  <c r="A163" i="48" s="1"/>
  <c r="A164" i="48" s="1"/>
  <c r="A165" i="48" s="1"/>
  <c r="A166" i="48" s="1"/>
  <c r="A167" i="48" s="1"/>
  <c r="A168" i="48" s="1"/>
  <c r="A169" i="48" s="1"/>
  <c r="A170" i="48" s="1"/>
  <c r="A171" i="48" s="1"/>
  <c r="A172" i="48" s="1"/>
  <c r="A173" i="48" s="1"/>
  <c r="A174" i="48" s="1"/>
  <c r="A175" i="48" s="1"/>
  <c r="A176" i="48" s="1"/>
  <c r="A177" i="48" s="1"/>
  <c r="A178" i="48" s="1"/>
  <c r="A179" i="48" s="1"/>
  <c r="A180" i="48" s="1"/>
  <c r="A181" i="48" s="1"/>
  <c r="A182" i="48" s="1"/>
  <c r="A183" i="48" s="1"/>
  <c r="A184" i="48" s="1"/>
  <c r="A185" i="48" s="1"/>
  <c r="A186" i="48" s="1"/>
  <c r="A187" i="48" s="1"/>
  <c r="A188" i="48" s="1"/>
  <c r="A189" i="48" s="1"/>
  <c r="A190" i="48" s="1"/>
  <c r="A191" i="48" s="1"/>
  <c r="A192" i="48" s="1"/>
  <c r="A193" i="48" s="1"/>
  <c r="A194" i="48" s="1"/>
  <c r="A195" i="48" s="1"/>
  <c r="A196" i="48" s="1"/>
  <c r="A197" i="48" s="1"/>
  <c r="A198" i="48" s="1"/>
  <c r="A199" i="48" s="1"/>
  <c r="A200" i="48" s="1"/>
  <c r="A201" i="48" s="1"/>
  <c r="A202" i="48" s="1"/>
  <c r="A203" i="48" s="1"/>
  <c r="A204" i="48" s="1"/>
  <c r="A205" i="48" s="1"/>
  <c r="A206" i="48" s="1"/>
  <c r="A207" i="48" s="1"/>
  <c r="A208" i="48" s="1"/>
  <c r="A209" i="48" s="1"/>
  <c r="A210" i="48" s="1"/>
  <c r="A211" i="48" s="1"/>
  <c r="A212" i="48" s="1"/>
  <c r="A213" i="48" s="1"/>
  <c r="A214" i="48" s="1"/>
  <c r="A215" i="48" s="1"/>
  <c r="A216" i="48" s="1"/>
  <c r="A217" i="48" s="1"/>
  <c r="A218" i="48" s="1"/>
  <c r="A219" i="48" s="1"/>
  <c r="A220" i="48" s="1"/>
  <c r="A221" i="48" s="1"/>
  <c r="A222" i="48" s="1"/>
  <c r="A223" i="48" s="1"/>
  <c r="A224" i="48" s="1"/>
  <c r="A225" i="48" s="1"/>
  <c r="A226" i="48" s="1"/>
  <c r="A227" i="48" s="1"/>
  <c r="A228" i="48" s="1"/>
  <c r="A229" i="48" s="1"/>
  <c r="A230" i="48" s="1"/>
  <c r="A231" i="48" s="1"/>
  <c r="A232" i="48" s="1"/>
  <c r="A233" i="48" s="1"/>
  <c r="A234" i="48" s="1"/>
  <c r="A235" i="48" s="1"/>
  <c r="A236" i="48" s="1"/>
  <c r="A237" i="48" s="1"/>
  <c r="A238" i="48" s="1"/>
  <c r="A239" i="48" s="1"/>
  <c r="A240" i="48" s="1"/>
  <c r="A241" i="48" s="1"/>
  <c r="A242" i="48" s="1"/>
  <c r="A243" i="48" s="1"/>
  <c r="A244" i="48" s="1"/>
  <c r="A245" i="48" s="1"/>
  <c r="A246" i="48" s="1"/>
  <c r="A247" i="48" s="1"/>
  <c r="A248" i="48" s="1"/>
  <c r="A249" i="48" s="1"/>
  <c r="A250" i="48" s="1"/>
  <c r="A251" i="48" s="1"/>
  <c r="A252" i="48" s="1"/>
  <c r="A253" i="48" s="1"/>
  <c r="A254" i="48" s="1"/>
  <c r="A255" i="48" s="1"/>
  <c r="A256" i="48" s="1"/>
  <c r="A257" i="48" s="1"/>
  <c r="A258" i="48" s="1"/>
  <c r="A259" i="48" s="1"/>
  <c r="A260" i="48" s="1"/>
  <c r="A261" i="48" s="1"/>
  <c r="A262" i="48" s="1"/>
  <c r="A263" i="48" s="1"/>
  <c r="A264" i="48" s="1"/>
  <c r="A265" i="48" s="1"/>
  <c r="A266" i="48" s="1"/>
  <c r="A267" i="48" s="1"/>
  <c r="A268" i="48" s="1"/>
  <c r="A269" i="48" s="1"/>
  <c r="A270" i="48" s="1"/>
  <c r="A271" i="48" s="1"/>
  <c r="A272" i="48" s="1"/>
  <c r="A273" i="48" s="1"/>
  <c r="A274" i="48" s="1"/>
  <c r="A275" i="48" s="1"/>
  <c r="A276" i="48" s="1"/>
  <c r="A277" i="48" s="1"/>
  <c r="A278" i="48" s="1"/>
  <c r="A279" i="48" s="1"/>
  <c r="A280" i="48" s="1"/>
  <c r="A281" i="48" s="1"/>
  <c r="A282" i="48" s="1"/>
  <c r="A283" i="48" s="1"/>
  <c r="A284" i="48" s="1"/>
  <c r="A285" i="48" s="1"/>
  <c r="A286" i="48" s="1"/>
  <c r="A287" i="48" s="1"/>
  <c r="A288" i="48" s="1"/>
  <c r="A289" i="48" s="1"/>
  <c r="A290" i="48" s="1"/>
  <c r="A291" i="48" s="1"/>
  <c r="A292" i="48" s="1"/>
  <c r="A293" i="48" s="1"/>
  <c r="A294" i="48" s="1"/>
  <c r="A295" i="48" s="1"/>
  <c r="L18" i="41"/>
  <c r="L19" i="41"/>
  <c r="L20" i="41"/>
  <c r="L21" i="41"/>
  <c r="L22" i="41"/>
  <c r="L23" i="41"/>
  <c r="L24" i="41"/>
  <c r="L25" i="41"/>
  <c r="L26" i="41"/>
  <c r="L27" i="41"/>
  <c r="L28" i="41"/>
  <c r="L29" i="41"/>
  <c r="L30" i="41"/>
  <c r="L31" i="41"/>
  <c r="L32" i="41"/>
  <c r="L33" i="41"/>
  <c r="L34" i="41"/>
  <c r="L35" i="41"/>
  <c r="L36" i="41"/>
  <c r="L37" i="41"/>
  <c r="L38" i="41"/>
  <c r="L39" i="41"/>
  <c r="L40" i="41"/>
  <c r="L41" i="41"/>
  <c r="L42" i="41"/>
  <c r="L43" i="41"/>
  <c r="L44" i="41"/>
  <c r="L45" i="41"/>
  <c r="L46" i="41"/>
  <c r="L47" i="41"/>
  <c r="L48" i="41"/>
  <c r="L49" i="41"/>
  <c r="L50" i="41"/>
  <c r="L51" i="41"/>
  <c r="L52" i="41"/>
  <c r="L53" i="41"/>
  <c r="L54" i="41"/>
  <c r="L55" i="41"/>
  <c r="L56" i="41"/>
  <c r="L57" i="41"/>
  <c r="L58" i="41"/>
  <c r="L59" i="41"/>
  <c r="L60" i="41"/>
  <c r="L61" i="41"/>
  <c r="L62" i="41"/>
  <c r="L63" i="41"/>
  <c r="L64" i="41"/>
  <c r="L65" i="41"/>
  <c r="L66" i="41"/>
  <c r="L67" i="41"/>
  <c r="L68" i="41"/>
  <c r="L69" i="41"/>
  <c r="L70" i="41"/>
  <c r="L71" i="41"/>
  <c r="L72" i="41"/>
  <c r="L73" i="41"/>
  <c r="L74" i="41"/>
  <c r="L75" i="41"/>
  <c r="L76" i="41"/>
  <c r="L77" i="41"/>
  <c r="L78" i="41"/>
  <c r="L79" i="41"/>
  <c r="L80" i="41"/>
  <c r="L81" i="41"/>
  <c r="L82" i="41"/>
  <c r="L83" i="41"/>
  <c r="L84" i="41"/>
  <c r="L85" i="41"/>
  <c r="L86" i="41"/>
  <c r="L87" i="41"/>
  <c r="L88" i="41"/>
  <c r="L89" i="41"/>
  <c r="L90" i="41"/>
  <c r="L91" i="41"/>
  <c r="L92" i="41"/>
  <c r="L93" i="41"/>
  <c r="L94" i="41"/>
  <c r="L95" i="41"/>
  <c r="L96" i="41"/>
  <c r="L97" i="41"/>
  <c r="L98" i="41"/>
  <c r="L99" i="41"/>
  <c r="L100" i="41"/>
  <c r="L101" i="41"/>
  <c r="L102" i="41"/>
  <c r="L103" i="41"/>
  <c r="L104" i="41"/>
  <c r="L105" i="41"/>
  <c r="L106" i="41"/>
  <c r="L107" i="41"/>
  <c r="L108" i="41"/>
  <c r="L109" i="41"/>
  <c r="L110" i="41"/>
  <c r="L111" i="41"/>
  <c r="L112" i="41"/>
  <c r="L113" i="41"/>
  <c r="L114" i="41"/>
  <c r="L115" i="41"/>
  <c r="L116" i="41"/>
  <c r="L117" i="41"/>
  <c r="L118" i="41"/>
  <c r="L119" i="41"/>
  <c r="L120" i="41"/>
  <c r="L121" i="41"/>
  <c r="L122" i="41"/>
  <c r="L123" i="41"/>
  <c r="L124" i="41"/>
  <c r="L125" i="41"/>
  <c r="L126" i="41"/>
  <c r="L127" i="41"/>
  <c r="L128" i="41"/>
  <c r="L129" i="41"/>
  <c r="L130" i="41"/>
  <c r="L131" i="41"/>
  <c r="L132" i="41"/>
  <c r="L133" i="41"/>
  <c r="L134" i="41"/>
  <c r="L135" i="41"/>
  <c r="L136" i="41"/>
  <c r="L137" i="41"/>
  <c r="L138" i="41"/>
  <c r="L139" i="41"/>
  <c r="L140" i="41"/>
  <c r="L141" i="41"/>
  <c r="L142" i="41"/>
  <c r="L143" i="41"/>
  <c r="L144" i="41"/>
  <c r="L145" i="41"/>
  <c r="L146" i="41"/>
  <c r="L147" i="41"/>
  <c r="L148" i="41"/>
  <c r="L149" i="41"/>
  <c r="L150" i="41"/>
  <c r="L151" i="41"/>
  <c r="L152" i="41"/>
  <c r="L153" i="41"/>
  <c r="L154" i="41"/>
  <c r="L155" i="41"/>
  <c r="L156" i="41"/>
  <c r="L157" i="41"/>
  <c r="L158" i="41"/>
  <c r="L159" i="41"/>
  <c r="L160" i="41"/>
  <c r="L161" i="41"/>
  <c r="L162" i="41"/>
  <c r="L163" i="41"/>
  <c r="L164" i="41"/>
  <c r="L165" i="41"/>
  <c r="L166" i="41"/>
  <c r="L167" i="41"/>
  <c r="L168" i="41"/>
  <c r="L169" i="41"/>
  <c r="L170" i="41"/>
  <c r="L171" i="41"/>
  <c r="L172" i="41"/>
  <c r="L173" i="41"/>
  <c r="L174" i="41"/>
  <c r="L175" i="41"/>
  <c r="L176" i="41"/>
  <c r="L177" i="41"/>
  <c r="L178" i="41"/>
  <c r="L179" i="41"/>
  <c r="L180" i="41"/>
  <c r="L181" i="41"/>
  <c r="L182" i="41"/>
  <c r="L183" i="41"/>
  <c r="L184" i="41"/>
  <c r="L185" i="41"/>
  <c r="L186" i="41"/>
  <c r="L187" i="41"/>
  <c r="L188" i="41"/>
  <c r="L189" i="41"/>
  <c r="L190" i="41"/>
  <c r="L191" i="41"/>
  <c r="L192" i="41"/>
  <c r="L193" i="41"/>
  <c r="L194" i="41"/>
  <c r="L195" i="41"/>
  <c r="L196" i="41"/>
  <c r="L197" i="41"/>
  <c r="L198" i="41"/>
  <c r="L199" i="41"/>
  <c r="L200" i="41"/>
  <c r="L201" i="41"/>
  <c r="L202" i="41"/>
  <c r="L203" i="41"/>
  <c r="L204" i="41"/>
  <c r="L205" i="41"/>
  <c r="L206" i="41"/>
  <c r="L207" i="41"/>
  <c r="L208" i="41"/>
  <c r="L209" i="41"/>
  <c r="L210" i="41"/>
  <c r="L211" i="41"/>
  <c r="L212" i="41"/>
  <c r="L213" i="41"/>
  <c r="L214" i="41"/>
  <c r="L215" i="41"/>
  <c r="L216" i="41"/>
  <c r="L217" i="41"/>
  <c r="L218" i="41"/>
  <c r="L219" i="41"/>
  <c r="L220" i="41"/>
  <c r="L221" i="41"/>
  <c r="L222" i="41"/>
  <c r="L223" i="41"/>
  <c r="L224" i="41"/>
  <c r="L225" i="41"/>
  <c r="L226" i="41"/>
  <c r="L227" i="41"/>
  <c r="L228" i="41"/>
  <c r="L229" i="41"/>
  <c r="L230" i="41"/>
  <c r="L231" i="41"/>
  <c r="L232" i="41"/>
  <c r="L233" i="41"/>
  <c r="L234" i="41"/>
  <c r="L235" i="41"/>
  <c r="L236" i="41"/>
  <c r="L237" i="41"/>
  <c r="L238" i="41"/>
  <c r="L239" i="41"/>
  <c r="L240" i="41"/>
  <c r="L241" i="41"/>
  <c r="L242" i="41"/>
  <c r="L243" i="41"/>
  <c r="L244" i="41"/>
  <c r="L245" i="41"/>
  <c r="L246" i="41"/>
  <c r="L247" i="41"/>
  <c r="L248" i="41"/>
  <c r="L249" i="41"/>
  <c r="L250" i="41"/>
  <c r="L251" i="41"/>
  <c r="L252" i="41"/>
  <c r="L253" i="41"/>
  <c r="L254" i="41"/>
  <c r="L255" i="41"/>
  <c r="L256" i="41"/>
  <c r="L257" i="41"/>
  <c r="L258" i="41"/>
  <c r="L259" i="41"/>
  <c r="L260" i="41"/>
  <c r="L261" i="41"/>
  <c r="L262" i="41"/>
  <c r="L263" i="41"/>
  <c r="L264" i="41"/>
  <c r="L265" i="41"/>
  <c r="L266" i="41"/>
  <c r="L267" i="41"/>
  <c r="L268" i="41"/>
  <c r="L269" i="41"/>
  <c r="L270" i="41"/>
  <c r="L271" i="41"/>
  <c r="L272" i="41"/>
  <c r="L273" i="41"/>
  <c r="L274" i="41"/>
  <c r="L275" i="41"/>
  <c r="L276" i="41"/>
  <c r="L277" i="41"/>
  <c r="L278" i="41"/>
  <c r="L279" i="41"/>
  <c r="L280" i="41"/>
  <c r="L281" i="41"/>
  <c r="L282" i="41"/>
  <c r="L283" i="41"/>
  <c r="L284" i="41"/>
  <c r="L285" i="41"/>
  <c r="L286" i="41"/>
  <c r="L287" i="41"/>
  <c r="L288" i="41"/>
  <c r="L289" i="41"/>
  <c r="L290" i="41"/>
  <c r="L291" i="41"/>
  <c r="L292" i="41"/>
  <c r="L293" i="41"/>
  <c r="L294" i="41"/>
  <c r="L295" i="41"/>
  <c r="L17" i="41"/>
  <c r="L296" i="41" s="1"/>
  <c r="K259" i="41"/>
  <c r="K258" i="41"/>
  <c r="K257" i="41"/>
  <c r="K248" i="41"/>
  <c r="K294" i="41"/>
  <c r="I46" i="46"/>
  <c r="I45" i="46"/>
  <c r="K278" i="41"/>
  <c r="K279" i="41"/>
  <c r="K280" i="41"/>
  <c r="K281" i="41"/>
  <c r="I296" i="48" l="1"/>
  <c r="J299" i="48" s="1"/>
  <c r="I301" i="48" s="1"/>
  <c r="I302" i="48" s="1"/>
  <c r="H37" i="47"/>
  <c r="I20" i="47"/>
  <c r="I19" i="47"/>
  <c r="I22" i="47" s="1"/>
  <c r="I26" i="47"/>
  <c r="I21" i="47"/>
  <c r="I25" i="47" l="1"/>
  <c r="I22" i="46" l="1"/>
  <c r="I23" i="46"/>
  <c r="I24" i="46"/>
  <c r="I25" i="46"/>
  <c r="I26" i="46"/>
  <c r="I27" i="46"/>
  <c r="I28" i="46"/>
  <c r="I29" i="46"/>
  <c r="I30" i="46"/>
  <c r="I31" i="46"/>
  <c r="I32" i="46"/>
  <c r="I33" i="46"/>
  <c r="I34" i="46"/>
  <c r="I35" i="46"/>
  <c r="I36" i="46"/>
  <c r="I37" i="46"/>
  <c r="I38" i="46"/>
  <c r="I39" i="46"/>
  <c r="I40" i="46"/>
  <c r="I41" i="46"/>
  <c r="I42" i="46"/>
  <c r="I43" i="46"/>
  <c r="I44" i="46"/>
  <c r="I47" i="46"/>
  <c r="I48" i="46"/>
  <c r="I49" i="46"/>
  <c r="I50" i="46"/>
  <c r="I51" i="46"/>
  <c r="I52" i="46"/>
  <c r="I53" i="46"/>
  <c r="I54" i="46"/>
  <c r="I55" i="46"/>
  <c r="I19" i="46"/>
  <c r="I20" i="46"/>
  <c r="I21" i="46"/>
  <c r="I17" i="46"/>
  <c r="I18" i="46"/>
  <c r="A18" i="46"/>
  <c r="A19" i="46" s="1"/>
  <c r="A20" i="46" s="1"/>
  <c r="A21" i="46" s="1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8" i="46" s="1"/>
  <c r="A39" i="46" s="1"/>
  <c r="A40" i="46" s="1"/>
  <c r="A41" i="46" s="1"/>
  <c r="A42" i="46" s="1"/>
  <c r="A43" i="46" s="1"/>
  <c r="A44" i="46" s="1"/>
  <c r="H69" i="46"/>
  <c r="J311" i="41"/>
  <c r="I56" i="46" l="1"/>
  <c r="H60" i="46" s="1"/>
  <c r="A48" i="46"/>
  <c r="A49" i="46" s="1"/>
  <c r="A50" i="46" s="1"/>
  <c r="A51" i="46" s="1"/>
  <c r="A52" i="46" s="1"/>
  <c r="A53" i="46" s="1"/>
  <c r="A54" i="46" s="1"/>
  <c r="A55" i="46" s="1"/>
  <c r="A45" i="46"/>
  <c r="A46" i="46" s="1"/>
  <c r="K269" i="41"/>
  <c r="K268" i="41"/>
  <c r="K19" i="41"/>
  <c r="K20" i="41"/>
  <c r="K21" i="41"/>
  <c r="K22" i="41"/>
  <c r="K23" i="41"/>
  <c r="K24" i="41"/>
  <c r="K25" i="41"/>
  <c r="K26" i="41"/>
  <c r="K27" i="41"/>
  <c r="K28" i="41"/>
  <c r="K29" i="41"/>
  <c r="K30" i="41"/>
  <c r="K31" i="41"/>
  <c r="K32" i="41"/>
  <c r="K33" i="41"/>
  <c r="K34" i="41"/>
  <c r="K35" i="41"/>
  <c r="K36" i="41"/>
  <c r="K37" i="41"/>
  <c r="K38" i="41"/>
  <c r="K39" i="41"/>
  <c r="K40" i="41"/>
  <c r="K41" i="41"/>
  <c r="K42" i="41"/>
  <c r="K43" i="41"/>
  <c r="K44" i="41"/>
  <c r="K45" i="41"/>
  <c r="K46" i="41"/>
  <c r="K47" i="41"/>
  <c r="K48" i="41"/>
  <c r="K49" i="41"/>
  <c r="K50" i="41"/>
  <c r="K51" i="41"/>
  <c r="K52" i="41"/>
  <c r="K53" i="41"/>
  <c r="K54" i="41"/>
  <c r="K55" i="41"/>
  <c r="K56" i="41"/>
  <c r="K57" i="41"/>
  <c r="K58" i="41"/>
  <c r="K59" i="41"/>
  <c r="K60" i="41"/>
  <c r="K61" i="41"/>
  <c r="K62" i="41"/>
  <c r="K63" i="41"/>
  <c r="K64" i="41"/>
  <c r="K65" i="41"/>
  <c r="K66" i="41"/>
  <c r="K67" i="41"/>
  <c r="K68" i="41"/>
  <c r="K69" i="41"/>
  <c r="K70" i="41"/>
  <c r="K71" i="41"/>
  <c r="K72" i="41"/>
  <c r="K73" i="41"/>
  <c r="K74" i="41"/>
  <c r="K75" i="41"/>
  <c r="K76" i="41"/>
  <c r="K77" i="41"/>
  <c r="K78" i="41"/>
  <c r="K79" i="41"/>
  <c r="K80" i="41"/>
  <c r="K81" i="41"/>
  <c r="K82" i="41"/>
  <c r="K83" i="41"/>
  <c r="K84" i="41"/>
  <c r="K85" i="41"/>
  <c r="K86" i="41"/>
  <c r="K87" i="41"/>
  <c r="K88" i="41"/>
  <c r="K89" i="41"/>
  <c r="K90" i="41"/>
  <c r="K91" i="41"/>
  <c r="K92" i="41"/>
  <c r="K93" i="41"/>
  <c r="K94" i="41"/>
  <c r="K95" i="41"/>
  <c r="K96" i="41"/>
  <c r="K97" i="41"/>
  <c r="K98" i="41"/>
  <c r="K99" i="41"/>
  <c r="K100" i="41"/>
  <c r="K101" i="41"/>
  <c r="K102" i="41"/>
  <c r="K103" i="41"/>
  <c r="K104" i="41"/>
  <c r="K105" i="41"/>
  <c r="K106" i="41"/>
  <c r="K107" i="41"/>
  <c r="K108" i="41"/>
  <c r="K109" i="41"/>
  <c r="K110" i="41"/>
  <c r="K111" i="41"/>
  <c r="K112" i="41"/>
  <c r="K113" i="41"/>
  <c r="K114" i="41"/>
  <c r="K115" i="41"/>
  <c r="K116" i="41"/>
  <c r="K117" i="41"/>
  <c r="K118" i="41"/>
  <c r="K119" i="41"/>
  <c r="K120" i="41"/>
  <c r="K121" i="41"/>
  <c r="K122" i="41"/>
  <c r="K123" i="41"/>
  <c r="K124" i="41"/>
  <c r="K125" i="41"/>
  <c r="K126" i="41"/>
  <c r="K127" i="41"/>
  <c r="K128" i="41"/>
  <c r="K129" i="41"/>
  <c r="K130" i="41"/>
  <c r="K131" i="41"/>
  <c r="K132" i="41"/>
  <c r="K133" i="41"/>
  <c r="K134" i="41"/>
  <c r="K135" i="41"/>
  <c r="K136" i="41"/>
  <c r="K137" i="41"/>
  <c r="K138" i="41"/>
  <c r="K139" i="41"/>
  <c r="K140" i="41"/>
  <c r="K141" i="41"/>
  <c r="K142" i="41"/>
  <c r="K143" i="41"/>
  <c r="K144" i="41"/>
  <c r="K145" i="41"/>
  <c r="K146" i="41"/>
  <c r="K147" i="41"/>
  <c r="K148" i="41"/>
  <c r="K149" i="41"/>
  <c r="K150" i="41"/>
  <c r="K151" i="41"/>
  <c r="K152" i="41"/>
  <c r="K153" i="41"/>
  <c r="K154" i="41"/>
  <c r="K155" i="41"/>
  <c r="K156" i="41"/>
  <c r="K157" i="41"/>
  <c r="K158" i="41"/>
  <c r="K159" i="41"/>
  <c r="K160" i="41"/>
  <c r="K161" i="41"/>
  <c r="K162" i="41"/>
  <c r="K163" i="41"/>
  <c r="K164" i="41"/>
  <c r="K165" i="41"/>
  <c r="K166" i="41"/>
  <c r="K167" i="41"/>
  <c r="K168" i="41"/>
  <c r="K169" i="41"/>
  <c r="K170" i="41"/>
  <c r="K171" i="41"/>
  <c r="K172" i="41"/>
  <c r="K173" i="41"/>
  <c r="K174" i="41"/>
  <c r="K175" i="41"/>
  <c r="K176" i="41"/>
  <c r="K177" i="41"/>
  <c r="K178" i="41"/>
  <c r="K179" i="41"/>
  <c r="K180" i="41"/>
  <c r="K181" i="41"/>
  <c r="K182" i="41"/>
  <c r="K183" i="41"/>
  <c r="K184" i="41"/>
  <c r="K185" i="41"/>
  <c r="K186" i="41"/>
  <c r="K187" i="41"/>
  <c r="K188" i="41"/>
  <c r="K189" i="41"/>
  <c r="K190" i="41"/>
  <c r="K191" i="41"/>
  <c r="K192" i="41"/>
  <c r="K193" i="41"/>
  <c r="K194" i="41"/>
  <c r="K195" i="41"/>
  <c r="K196" i="41"/>
  <c r="K197" i="41"/>
  <c r="K198" i="41"/>
  <c r="K199" i="41"/>
  <c r="K200" i="41"/>
  <c r="K201" i="41"/>
  <c r="K202" i="41"/>
  <c r="K203" i="41"/>
  <c r="K204" i="41"/>
  <c r="K205" i="41"/>
  <c r="K206" i="41"/>
  <c r="K207" i="41"/>
  <c r="K208" i="41"/>
  <c r="K209" i="41"/>
  <c r="K210" i="41"/>
  <c r="K211" i="41"/>
  <c r="K212" i="41"/>
  <c r="K213" i="41"/>
  <c r="K214" i="41"/>
  <c r="K215" i="41"/>
  <c r="K216" i="41"/>
  <c r="K217" i="41"/>
  <c r="K218" i="41"/>
  <c r="K219" i="41"/>
  <c r="K220" i="41"/>
  <c r="K221" i="41"/>
  <c r="K222" i="41"/>
  <c r="K223" i="41"/>
  <c r="K224" i="41"/>
  <c r="K225" i="41"/>
  <c r="K226" i="41"/>
  <c r="K227" i="41"/>
  <c r="K228" i="41"/>
  <c r="K229" i="41"/>
  <c r="K230" i="41"/>
  <c r="K231" i="41"/>
  <c r="K232" i="41"/>
  <c r="K233" i="41"/>
  <c r="K234" i="41"/>
  <c r="K235" i="41"/>
  <c r="K236" i="41"/>
  <c r="K237" i="41"/>
  <c r="K238" i="41"/>
  <c r="K239" i="41"/>
  <c r="K240" i="41"/>
  <c r="K241" i="41"/>
  <c r="K242" i="41"/>
  <c r="K243" i="41"/>
  <c r="K244" i="41"/>
  <c r="K245" i="41"/>
  <c r="K246" i="41"/>
  <c r="K247" i="41"/>
  <c r="K249" i="41"/>
  <c r="K250" i="41"/>
  <c r="K251" i="41"/>
  <c r="K252" i="41"/>
  <c r="K253" i="41"/>
  <c r="K254" i="41"/>
  <c r="K255" i="41"/>
  <c r="K256" i="41"/>
  <c r="K260" i="41"/>
  <c r="K261" i="41"/>
  <c r="K262" i="41"/>
  <c r="K263" i="41"/>
  <c r="K264" i="41"/>
  <c r="K265" i="41"/>
  <c r="K266" i="41"/>
  <c r="K267" i="41"/>
  <c r="K270" i="41"/>
  <c r="K271" i="41"/>
  <c r="K272" i="41"/>
  <c r="K273" i="41"/>
  <c r="K274" i="41"/>
  <c r="K275" i="41"/>
  <c r="K276" i="41"/>
  <c r="K277" i="41"/>
  <c r="K282" i="41"/>
  <c r="K283" i="41"/>
  <c r="K284" i="41"/>
  <c r="K285" i="41"/>
  <c r="K286" i="41"/>
  <c r="K287" i="41"/>
  <c r="K288" i="41"/>
  <c r="K289" i="41"/>
  <c r="K290" i="41"/>
  <c r="K291" i="41"/>
  <c r="K292" i="41"/>
  <c r="K293" i="41"/>
  <c r="K295" i="41"/>
  <c r="K18" i="41"/>
  <c r="K17" i="41"/>
  <c r="J296" i="41" l="1"/>
  <c r="N296" i="41" s="1"/>
  <c r="I32" i="44"/>
  <c r="J17" i="44"/>
  <c r="J18" i="44" s="1"/>
  <c r="J22" i="44" s="1"/>
  <c r="I32" i="43"/>
  <c r="J18" i="43"/>
  <c r="J22" i="43" s="1"/>
  <c r="J299" i="41" l="1"/>
  <c r="J300" i="41" s="1"/>
  <c r="A18" i="41"/>
  <c r="A19" i="41" s="1"/>
  <c r="A20" i="41" s="1"/>
  <c r="A21" i="41" s="1"/>
  <c r="A22" i="41" s="1"/>
  <c r="A23" i="41" s="1"/>
  <c r="A24" i="41" s="1"/>
  <c r="A25" i="41" s="1"/>
  <c r="A26" i="41" s="1"/>
  <c r="A27" i="41" s="1"/>
  <c r="A28" i="41" s="1"/>
  <c r="A29" i="41" s="1"/>
  <c r="A30" i="41" s="1"/>
  <c r="A31" i="41" s="1"/>
  <c r="A32" i="41" s="1"/>
  <c r="A33" i="41" s="1"/>
  <c r="A34" i="41" s="1"/>
  <c r="A35" i="41" s="1"/>
  <c r="A36" i="41" s="1"/>
  <c r="A37" i="41" s="1"/>
  <c r="A38" i="41" s="1"/>
  <c r="A39" i="41" s="1"/>
  <c r="A40" i="41" s="1"/>
  <c r="A41" i="41" s="1"/>
  <c r="A42" i="41" s="1"/>
  <c r="A43" i="41" s="1"/>
  <c r="A44" i="41" s="1"/>
  <c r="A45" i="41" s="1"/>
  <c r="A46" i="41" s="1"/>
  <c r="A47" i="41" s="1"/>
  <c r="A48" i="41" s="1"/>
  <c r="A49" i="41" s="1"/>
  <c r="A50" i="41" s="1"/>
  <c r="A51" i="41" s="1"/>
  <c r="A52" i="41" s="1"/>
  <c r="A53" i="41" s="1"/>
  <c r="A54" i="41" s="1"/>
  <c r="A55" i="41" s="1"/>
  <c r="A56" i="41" s="1"/>
  <c r="A57" i="41" s="1"/>
  <c r="A58" i="41" s="1"/>
  <c r="A59" i="41" s="1"/>
  <c r="A60" i="41" s="1"/>
  <c r="A61" i="41" s="1"/>
  <c r="A62" i="41" s="1"/>
  <c r="A63" i="41" s="1"/>
  <c r="A64" i="41" s="1"/>
  <c r="A65" i="41" s="1"/>
  <c r="A66" i="41" s="1"/>
  <c r="A67" i="41" s="1"/>
  <c r="A68" i="41" s="1"/>
  <c r="A69" i="41" s="1"/>
  <c r="A70" i="41" s="1"/>
  <c r="A71" i="41" s="1"/>
  <c r="A72" i="41" s="1"/>
  <c r="A73" i="41" s="1"/>
  <c r="A74" i="41" s="1"/>
  <c r="A75" i="41" s="1"/>
  <c r="A76" i="41" s="1"/>
  <c r="A77" i="41" s="1"/>
  <c r="A78" i="41" s="1"/>
  <c r="A79" i="41" s="1"/>
  <c r="A80" i="41" s="1"/>
  <c r="A81" i="41" s="1"/>
  <c r="A82" i="41" s="1"/>
  <c r="A83" i="41" s="1"/>
  <c r="A84" i="41" s="1"/>
  <c r="A85" i="41" s="1"/>
  <c r="A86" i="41" s="1"/>
  <c r="A87" i="41" s="1"/>
  <c r="A88" i="41" s="1"/>
  <c r="A89" i="41" s="1"/>
  <c r="A90" i="41" s="1"/>
  <c r="A91" i="41" s="1"/>
  <c r="A92" i="41" s="1"/>
  <c r="A93" i="41" s="1"/>
  <c r="A94" i="41" s="1"/>
  <c r="A95" i="41" s="1"/>
  <c r="A96" i="41" s="1"/>
  <c r="A97" i="41" s="1"/>
  <c r="A98" i="41" s="1"/>
  <c r="A99" i="41" s="1"/>
  <c r="A100" i="41" s="1"/>
  <c r="A101" i="41" s="1"/>
  <c r="A102" i="41" s="1"/>
  <c r="A103" i="41" s="1"/>
  <c r="A104" i="41" s="1"/>
  <c r="A105" i="41" s="1"/>
  <c r="A106" i="41" s="1"/>
  <c r="A107" i="41" s="1"/>
  <c r="A108" i="41" s="1"/>
  <c r="A109" i="41" s="1"/>
  <c r="A110" i="41" s="1"/>
  <c r="A111" i="41" s="1"/>
  <c r="A112" i="41" s="1"/>
  <c r="A113" i="41" s="1"/>
  <c r="A114" i="41" s="1"/>
  <c r="A115" i="41" s="1"/>
  <c r="A116" i="41" s="1"/>
  <c r="A117" i="41" s="1"/>
  <c r="A118" i="41" s="1"/>
  <c r="A119" i="41" s="1"/>
  <c r="A120" i="41" s="1"/>
  <c r="A121" i="41" s="1"/>
  <c r="A122" i="41" s="1"/>
  <c r="A123" i="41" s="1"/>
  <c r="A124" i="41" s="1"/>
  <c r="A125" i="41" s="1"/>
  <c r="A126" i="41" s="1"/>
  <c r="A127" i="41" s="1"/>
  <c r="A128" i="41" s="1"/>
  <c r="A129" i="41" s="1"/>
  <c r="A130" i="41" s="1"/>
  <c r="A131" i="41" s="1"/>
  <c r="A132" i="41" s="1"/>
  <c r="A133" i="41" s="1"/>
  <c r="A134" i="41" s="1"/>
  <c r="A135" i="41" s="1"/>
  <c r="A136" i="41" s="1"/>
  <c r="A137" i="41" s="1"/>
  <c r="A138" i="41" s="1"/>
  <c r="A139" i="41" s="1"/>
  <c r="A140" i="41" s="1"/>
  <c r="A141" i="41" s="1"/>
  <c r="A142" i="41" s="1"/>
  <c r="A143" i="41" s="1"/>
  <c r="A144" i="41" s="1"/>
  <c r="A145" i="41" s="1"/>
  <c r="A146" i="41" s="1"/>
  <c r="A147" i="41" s="1"/>
  <c r="A148" i="41" s="1"/>
  <c r="A149" i="41" s="1"/>
  <c r="A150" i="41" s="1"/>
  <c r="A151" i="41" s="1"/>
  <c r="A152" i="41" s="1"/>
  <c r="A153" i="41" s="1"/>
  <c r="A154" i="41" s="1"/>
  <c r="A155" i="41" s="1"/>
  <c r="A156" i="41" s="1"/>
  <c r="A157" i="41" s="1"/>
  <c r="A158" i="41" s="1"/>
  <c r="A159" i="41" s="1"/>
  <c r="A160" i="41" s="1"/>
  <c r="A161" i="41" s="1"/>
  <c r="A162" i="41" s="1"/>
  <c r="A163" i="41" s="1"/>
  <c r="A164" i="41" s="1"/>
  <c r="A165" i="41" s="1"/>
  <c r="A166" i="41" s="1"/>
  <c r="A167" i="41" s="1"/>
  <c r="A168" i="41" s="1"/>
  <c r="A169" i="41" s="1"/>
  <c r="A170" i="41" s="1"/>
  <c r="A171" i="41" s="1"/>
  <c r="A172" i="41" s="1"/>
  <c r="A173" i="41" s="1"/>
  <c r="A174" i="41" s="1"/>
  <c r="A175" i="41" s="1"/>
  <c r="A176" i="41" s="1"/>
  <c r="A177" i="41" s="1"/>
  <c r="A178" i="41" s="1"/>
  <c r="A179" i="41" s="1"/>
  <c r="A180" i="41" s="1"/>
  <c r="A181" i="41" s="1"/>
  <c r="A182" i="41" s="1"/>
  <c r="A183" i="41" s="1"/>
  <c r="A184" i="41" s="1"/>
  <c r="A185" i="41" s="1"/>
  <c r="A186" i="41" s="1"/>
  <c r="A187" i="41" s="1"/>
  <c r="A188" i="41" s="1"/>
  <c r="A189" i="41" s="1"/>
  <c r="A190" i="41" s="1"/>
  <c r="A191" i="41" s="1"/>
  <c r="A192" i="41" s="1"/>
  <c r="A193" i="41" s="1"/>
  <c r="A194" i="41" s="1"/>
  <c r="A195" i="41" s="1"/>
  <c r="A196" i="41" s="1"/>
  <c r="A197" i="41" s="1"/>
  <c r="A198" i="41" s="1"/>
  <c r="A199" i="41" s="1"/>
  <c r="A200" i="41" s="1"/>
  <c r="A201" i="41" s="1"/>
  <c r="A202" i="41" s="1"/>
  <c r="A203" i="41" s="1"/>
  <c r="A204" i="41" s="1"/>
  <c r="A205" i="41" s="1"/>
  <c r="A206" i="41" s="1"/>
  <c r="A207" i="41" s="1"/>
  <c r="A208" i="41" s="1"/>
  <c r="A209" i="41" s="1"/>
  <c r="A210" i="41" s="1"/>
  <c r="A211" i="41" s="1"/>
  <c r="A212" i="41" s="1"/>
  <c r="A213" i="41" s="1"/>
  <c r="A214" i="41" s="1"/>
  <c r="A215" i="41" s="1"/>
  <c r="A216" i="41" s="1"/>
  <c r="A217" i="41" s="1"/>
  <c r="A218" i="41" s="1"/>
  <c r="A219" i="41" s="1"/>
  <c r="A220" i="41" s="1"/>
  <c r="A221" i="41" s="1"/>
  <c r="A222" i="41" s="1"/>
  <c r="A223" i="41" s="1"/>
  <c r="A224" i="41" s="1"/>
  <c r="A225" i="41" s="1"/>
  <c r="A226" i="41" s="1"/>
  <c r="A227" i="41" s="1"/>
  <c r="A228" i="41" s="1"/>
  <c r="A229" i="41" s="1"/>
  <c r="A230" i="41" s="1"/>
  <c r="A231" i="41" s="1"/>
  <c r="A232" i="41" s="1"/>
  <c r="A233" i="41" s="1"/>
  <c r="A234" i="41" s="1"/>
  <c r="A235" i="41" s="1"/>
  <c r="A236" i="41" s="1"/>
  <c r="A237" i="41" s="1"/>
  <c r="A238" i="41" s="1"/>
  <c r="A239" i="41" s="1"/>
  <c r="A240" i="41" s="1"/>
  <c r="A241" i="41" s="1"/>
  <c r="A242" i="41" s="1"/>
  <c r="A243" i="41" s="1"/>
  <c r="A244" i="41" s="1"/>
  <c r="A245" i="41" s="1"/>
  <c r="A246" i="41" s="1"/>
  <c r="A247" i="41" s="1"/>
  <c r="I32" i="40"/>
  <c r="J17" i="40"/>
  <c r="J18" i="40" s="1"/>
  <c r="J22" i="40" s="1"/>
  <c r="A248" i="41" l="1"/>
  <c r="A249" i="41" s="1"/>
  <c r="A250" i="41" s="1"/>
  <c r="A251" i="41" s="1"/>
  <c r="A252" i="41" s="1"/>
  <c r="A253" i="41" s="1"/>
  <c r="A254" i="41" s="1"/>
  <c r="A255" i="41" s="1"/>
  <c r="A256" i="41" s="1"/>
  <c r="A257" i="41" s="1"/>
  <c r="A258" i="41" s="1"/>
  <c r="A259" i="41" s="1"/>
  <c r="A260" i="41" s="1"/>
  <c r="A261" i="41" s="1"/>
  <c r="H35" i="39"/>
  <c r="I19" i="39"/>
  <c r="I18" i="39"/>
  <c r="I20" i="39" s="1"/>
  <c r="A262" i="41" l="1"/>
  <c r="A263" i="41" s="1"/>
  <c r="A264" i="41" s="1"/>
  <c r="A265" i="41" s="1"/>
  <c r="A266" i="41" s="1"/>
  <c r="A267" i="41" s="1"/>
  <c r="A268" i="41" s="1"/>
  <c r="A269" i="41" s="1"/>
  <c r="A270" i="41" s="1"/>
  <c r="A271" i="41" s="1"/>
  <c r="A272" i="41" s="1"/>
  <c r="A273" i="41" s="1"/>
  <c r="A274" i="41" s="1"/>
  <c r="A275" i="41" s="1"/>
  <c r="A276" i="41" s="1"/>
  <c r="A277" i="41" s="1"/>
  <c r="A278" i="41" s="1"/>
  <c r="A279" i="41" s="1"/>
  <c r="A280" i="41" s="1"/>
  <c r="A281" i="41" s="1"/>
  <c r="A282" i="41" s="1"/>
  <c r="A283" i="41" s="1"/>
  <c r="A284" i="41" s="1"/>
  <c r="A285" i="41" s="1"/>
  <c r="A286" i="41" s="1"/>
  <c r="A287" i="41" s="1"/>
  <c r="A288" i="41" s="1"/>
  <c r="A289" i="41" s="1"/>
  <c r="A290" i="41" s="1"/>
  <c r="A291" i="41" s="1"/>
  <c r="A292" i="41" s="1"/>
  <c r="A293" i="41" s="1"/>
  <c r="A294" i="41" s="1"/>
  <c r="A295" i="41" s="1"/>
  <c r="I24" i="39"/>
  <c r="H34" i="38" l="1"/>
  <c r="I19" i="38"/>
  <c r="I20" i="38" s="1"/>
  <c r="I24" i="38" s="1"/>
  <c r="J18" i="37"/>
  <c r="I34" i="37" l="1"/>
  <c r="J19" i="37"/>
  <c r="J23" i="37" s="1"/>
  <c r="H32" i="36" l="1"/>
  <c r="I17" i="36"/>
  <c r="I18" i="36" s="1"/>
  <c r="I22" i="36" s="1"/>
  <c r="I34" i="35" l="1"/>
  <c r="J18" i="35"/>
  <c r="J19" i="35" s="1"/>
  <c r="J23" i="35" s="1"/>
  <c r="H34" i="34" l="1"/>
  <c r="I18" i="34"/>
  <c r="I19" i="34" s="1"/>
  <c r="I23" i="34" s="1"/>
  <c r="I18" i="33" l="1"/>
  <c r="I19" i="33" s="1"/>
  <c r="I23" i="33" s="1"/>
  <c r="H34" i="33"/>
  <c r="J19" i="32"/>
  <c r="I34" i="32"/>
  <c r="J18" i="32"/>
  <c r="J20" i="32" l="1"/>
  <c r="J24" i="32" s="1"/>
  <c r="J18" i="31"/>
  <c r="J19" i="31" s="1"/>
  <c r="J23" i="31" s="1"/>
  <c r="I33" i="31"/>
  <c r="I23" i="30" l="1"/>
  <c r="I18" i="30"/>
  <c r="I19" i="30" s="1"/>
  <c r="H33" i="30"/>
  <c r="J19" i="29" l="1"/>
  <c r="I34" i="29"/>
  <c r="J20" i="29"/>
  <c r="J24" i="29" s="1"/>
  <c r="H34" i="28" l="1"/>
  <c r="I19" i="28"/>
  <c r="I20" i="28" s="1"/>
  <c r="I24" i="28" s="1"/>
  <c r="I19" i="27" l="1"/>
  <c r="I18" i="27"/>
  <c r="H34" i="27"/>
  <c r="I17" i="27"/>
  <c r="I20" i="27" l="1"/>
  <c r="I24" i="27" s="1"/>
  <c r="I32" i="25"/>
  <c r="J17" i="25"/>
  <c r="J18" i="25" s="1"/>
  <c r="J22" i="25" s="1"/>
  <c r="I17" i="24" l="1"/>
  <c r="I19" i="24" s="1"/>
  <c r="H33" i="24"/>
  <c r="I18" i="24"/>
  <c r="I23" i="24" l="1"/>
  <c r="I20" i="21" l="1"/>
  <c r="I19" i="21"/>
  <c r="J18" i="23" l="1"/>
  <c r="J19" i="23"/>
  <c r="J20" i="23"/>
  <c r="J21" i="23"/>
  <c r="J17" i="23"/>
  <c r="I36" i="23"/>
  <c r="J22" i="23" l="1"/>
  <c r="J26" i="23" s="1"/>
  <c r="J18" i="22" l="1"/>
  <c r="J19" i="22" s="1"/>
  <c r="J23" i="22" s="1"/>
  <c r="I34" i="22"/>
  <c r="H36" i="21" l="1"/>
  <c r="I18" i="21"/>
  <c r="J18" i="20"/>
  <c r="J19" i="20" s="1"/>
  <c r="J23" i="20" s="1"/>
  <c r="I34" i="20"/>
  <c r="K19" i="20"/>
  <c r="I25" i="21" l="1"/>
  <c r="I21" i="21"/>
  <c r="I38" i="19"/>
  <c r="H32" i="18" l="1"/>
  <c r="I17" i="18"/>
  <c r="I18" i="18" s="1"/>
  <c r="I22" i="18" s="1"/>
  <c r="H32" i="17"/>
  <c r="I17" i="17"/>
  <c r="I18" i="17" s="1"/>
  <c r="I22" i="17" s="1"/>
  <c r="H32" i="16"/>
  <c r="I18" i="16"/>
  <c r="I22" i="16" s="1"/>
  <c r="I17" i="16"/>
  <c r="H32" i="15"/>
  <c r="I17" i="15"/>
  <c r="I18" i="15" s="1"/>
  <c r="I18" i="14"/>
  <c r="H33" i="14"/>
  <c r="I17" i="14"/>
  <c r="I19" i="14" s="1"/>
  <c r="I23" i="14" s="1"/>
  <c r="H32" i="13"/>
  <c r="I17" i="13"/>
  <c r="I18" i="13" s="1"/>
  <c r="I22" i="13" s="1"/>
  <c r="I22" i="15" l="1"/>
  <c r="H32" i="12"/>
  <c r="I17" i="12"/>
  <c r="I18" i="12" s="1"/>
  <c r="I22" i="12" s="1"/>
  <c r="I23" i="11" l="1"/>
  <c r="I22" i="11"/>
  <c r="H34" i="11"/>
  <c r="I18" i="11"/>
  <c r="I19" i="11" s="1"/>
  <c r="H35" i="10" l="1"/>
  <c r="I18" i="10"/>
  <c r="I20" i="10" s="1"/>
  <c r="I24" i="10" s="1"/>
  <c r="I21" i="7"/>
  <c r="I19" i="9"/>
  <c r="H35" i="9" l="1"/>
  <c r="I20" i="9"/>
  <c r="I18" i="9"/>
  <c r="I17" i="9"/>
  <c r="I34" i="8"/>
  <c r="J18" i="8"/>
  <c r="J19" i="8" s="1"/>
  <c r="J23" i="8" s="1"/>
  <c r="I21" i="9" l="1"/>
  <c r="I25" i="9"/>
  <c r="I26" i="7" l="1"/>
  <c r="H37" i="7"/>
  <c r="I18" i="7"/>
  <c r="I22" i="7" s="1"/>
  <c r="I18" i="6" l="1"/>
  <c r="H34" i="6" l="1"/>
  <c r="I19" i="6"/>
  <c r="I17" i="6"/>
  <c r="I20" i="6" s="1"/>
  <c r="I24" i="6" l="1"/>
  <c r="I19" i="5" l="1"/>
  <c r="I17" i="5"/>
  <c r="H33" i="5"/>
  <c r="I18" i="5"/>
  <c r="H32" i="4"/>
  <c r="I17" i="4"/>
  <c r="I18" i="4" s="1"/>
  <c r="I22" i="4" s="1"/>
  <c r="I23" i="5" l="1"/>
  <c r="G17" i="2"/>
  <c r="I44" i="3"/>
  <c r="I30" i="3"/>
  <c r="I29" i="3"/>
  <c r="I28" i="3"/>
  <c r="I27" i="3"/>
  <c r="I26" i="3"/>
  <c r="F26" i="3"/>
  <c r="I25" i="3"/>
  <c r="I24" i="3"/>
  <c r="I23" i="3"/>
  <c r="I22" i="3"/>
  <c r="I21" i="3"/>
  <c r="I20" i="3"/>
  <c r="I19" i="3"/>
  <c r="I18" i="3"/>
  <c r="A18" i="3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I17" i="3"/>
  <c r="H32" i="2"/>
  <c r="I17" i="2"/>
  <c r="I18" i="2" s="1"/>
  <c r="I22" i="2" s="1"/>
  <c r="I31" i="3" l="1"/>
  <c r="I35" i="3" s="1"/>
</calcChain>
</file>

<file path=xl/sharedStrings.xml><?xml version="1.0" encoding="utf-8"?>
<sst xmlns="http://schemas.openxmlformats.org/spreadsheetml/2006/main" count="4427" uniqueCount="1144">
  <si>
    <t>PT. PERISAI CAKRAWALA INDONESIA</t>
  </si>
  <si>
    <t>Ruko Asera Blok 1S-20 No.26</t>
  </si>
  <si>
    <t>Harapan Indah - Bekasi 17214</t>
  </si>
  <si>
    <t>Jawa Barat - Indonesia</t>
  </si>
  <si>
    <t>Telp/Fax : +6221 - 8944 5283</t>
  </si>
  <si>
    <t>Email : sales@pciexpress.id</t>
  </si>
  <si>
    <t>INVOICE</t>
  </si>
  <si>
    <t>To</t>
  </si>
  <si>
    <t>: PT. Tibeka Logistik Indonesia</t>
  </si>
  <si>
    <t>Invoice No</t>
  </si>
  <si>
    <t>:</t>
  </si>
  <si>
    <t>Invoice Date</t>
  </si>
  <si>
    <t>Attn</t>
  </si>
  <si>
    <t>:  Finance Dept</t>
  </si>
  <si>
    <t>Due Date</t>
  </si>
  <si>
    <t>NO</t>
  </si>
  <si>
    <t>PICK UP DATE</t>
  </si>
  <si>
    <t>AWB</t>
  </si>
  <si>
    <t>CONSIGNEE</t>
  </si>
  <si>
    <t>DESNATION</t>
  </si>
  <si>
    <t>QTY</t>
  </si>
  <si>
    <t>UNIT PRICE</t>
  </si>
  <si>
    <t>AMOUNT</t>
  </si>
  <si>
    <t>SUB TOTAL</t>
  </si>
  <si>
    <t>DP</t>
  </si>
  <si>
    <t>PELUNASAN</t>
  </si>
  <si>
    <t>Total</t>
  </si>
  <si>
    <t>Payment Instructions</t>
  </si>
  <si>
    <t>Pay Cheque or Transfer to :</t>
  </si>
  <si>
    <t>BCA-IDR</t>
  </si>
  <si>
    <t>A/C : 521-137-0492</t>
  </si>
  <si>
    <t>A/N : M. IMAM ATAU HENRY TIRTASAPUTRA JUNIOR</t>
  </si>
  <si>
    <t xml:space="preserve">Bekasi, </t>
  </si>
  <si>
    <t>Dede Komalasari</t>
  </si>
  <si>
    <t>: CV. Jasa Anda Express</t>
  </si>
  <si>
    <t xml:space="preserve"> 277/PCI/K2/VII/21</t>
  </si>
  <si>
    <t xml:space="preserve"> 14 Juli 2021</t>
  </si>
  <si>
    <t>DATE</t>
  </si>
  <si>
    <t>DESCRIPTION</t>
  </si>
  <si>
    <t>COLLY</t>
  </si>
  <si>
    <t>03192</t>
  </si>
  <si>
    <t>PENGIRIMAN BARANG IBU DESSY RATNA SARI JL. PLUIT KARANG CANTIK</t>
  </si>
  <si>
    <t>JAKARTA UTARA</t>
  </si>
  <si>
    <t>PENGIRIMAN BARANG MISI</t>
  </si>
  <si>
    <t>JAKARTA</t>
  </si>
  <si>
    <t>PENGIRIMAN BARANG GARI JL. GAMBAS KOMP. KODAM BINTARO</t>
  </si>
  <si>
    <t>JAKARTA SELATAN</t>
  </si>
  <si>
    <t>PENGIRIMAN BARANG KEFRI (D177)</t>
  </si>
  <si>
    <t>JAKARTA BARAT</t>
  </si>
  <si>
    <t>03207</t>
  </si>
  <si>
    <t>PENGIRIMAN BARANG JAKSEN</t>
  </si>
  <si>
    <t>BALI</t>
  </si>
  <si>
    <t>03219</t>
  </si>
  <si>
    <t>PENGIRIMAN BARANG BPK. RIDWAN</t>
  </si>
  <si>
    <t>TANGGERANG</t>
  </si>
  <si>
    <t>03218</t>
  </si>
  <si>
    <t>PENGIRIMAN BARANG IBU LIDYA (JW)</t>
  </si>
  <si>
    <t>JAKARTA TIMUR</t>
  </si>
  <si>
    <t>03217</t>
  </si>
  <si>
    <t>PENGIRIMAN BARANG PT. MAJU (MJ)</t>
  </si>
  <si>
    <t>PENGIRIMAN BARANG PT. GUDANG CIPTA SOLUSI</t>
  </si>
  <si>
    <t>PENGIRIMAN BARANG JASA ANGKUTAN UMUM (DM)</t>
  </si>
  <si>
    <t>03350</t>
  </si>
  <si>
    <t>PENGIRIMAN BARANG TOKO DIESEL</t>
  </si>
  <si>
    <t>PENGIRIMAN BARANG BEST WAREHOUSE</t>
  </si>
  <si>
    <t>KEKURANGAN PA PUTRA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</si>
  <si>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 Tiga Juta Tujuh Ratus Dua Puluh Tiga Ribu Rupiah.</t>
    </r>
  </si>
  <si>
    <t>Bekasi,</t>
  </si>
  <si>
    <t xml:space="preserve"> 325/PCI/K2/VIII/21</t>
  </si>
  <si>
    <t xml:space="preserve"> 02 Agustus 2021</t>
  </si>
  <si>
    <t>Palembang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</si>
  <si>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Empat Ratus Tiga Puluh Ribu Rupiah.</t>
    </r>
  </si>
  <si>
    <t xml:space="preserve"> 16 Agustus 2021</t>
  </si>
  <si>
    <t>Biaya Bongkar Pengiriman Barang  PT. Nutrifood (DO/W6/2021/07/00C84/R/01)               CDD</t>
  </si>
  <si>
    <t xml:space="preserve"> 326/PCI/K2/VIII/21</t>
  </si>
  <si>
    <t>Sidoarjo</t>
  </si>
  <si>
    <t>Biaya Bongkar Pengiriman Barang PT. YCH (DO/W6/2021/07/00C65)               CDE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</si>
  <si>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Enam Puluh Lima Ribu Rupiah.</t>
    </r>
  </si>
  <si>
    <t>BKI032210027243</t>
  </si>
  <si>
    <t>Marunda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</si>
  <si>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Dua Ratus Enam Puluh Ribu Rupiah.</t>
    </r>
  </si>
  <si>
    <t xml:space="preserve"> 327/PCI/K2/VIII/21</t>
  </si>
  <si>
    <t>Biaya Inap Pengiriman Barang                          PT. PT. SIGNIFI (DO/W6/2021/07/00B0F/R/01)               CDDL</t>
  </si>
  <si>
    <t>Biaya Muat Pengiriman Barang PT. PT. SIGNIFI (DO/W6/2021/07/00B0F/R/01)               CDDL</t>
  </si>
  <si>
    <t>: CV. Graceful Grantika</t>
  </si>
  <si>
    <t>Project</t>
  </si>
  <si>
    <t>: Ibu Rossy</t>
  </si>
  <si>
    <t>KG</t>
  </si>
  <si>
    <t xml:space="preserve"> </t>
  </si>
  <si>
    <t>Pelunasan</t>
  </si>
  <si>
    <t xml:space="preserve"> 328/PCI/K2/VII/21</t>
  </si>
  <si>
    <t xml:space="preserve"> S234</t>
  </si>
  <si>
    <t>BKI032210023630</t>
  </si>
  <si>
    <t>TPOSM - Sticker Chromo - S234 12k 1k</t>
  </si>
  <si>
    <t>Palembang 2</t>
  </si>
  <si>
    <t>BKI032210023655</t>
  </si>
  <si>
    <t>Banda Aceh</t>
  </si>
  <si>
    <t>BKI032210023648</t>
  </si>
  <si>
    <t>Lhokseumawe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</si>
  <si>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Juta Dua Ratus Tujuh Belas Ribu Rupiah.</t>
    </r>
  </si>
  <si>
    <t>: BBI Cargo</t>
  </si>
  <si>
    <t>Pengiriman Barang Tujuan Denpasar</t>
  </si>
  <si>
    <t>Denpasar</t>
  </si>
  <si>
    <t>BKI032210027011</t>
  </si>
  <si>
    <t>Pengiriman Barang Tujuan Cirebon</t>
  </si>
  <si>
    <t>Cirebon</t>
  </si>
  <si>
    <t xml:space="preserve"> 330/PCI/K2/VIII/21</t>
  </si>
  <si>
    <t xml:space="preserve"> 03 Agustus 2021</t>
  </si>
  <si>
    <t>BKI032210028472</t>
  </si>
  <si>
    <t>Pengiriman Barang Tujuan PT. Espindo Jaya Pratama</t>
  </si>
  <si>
    <t>Dumai Riau</t>
  </si>
  <si>
    <t>BKI032210028464</t>
  </si>
  <si>
    <t>Pengiriman Barang Tujuan RS. Umum Dr. RM Pratomo</t>
  </si>
  <si>
    <t>Rokan Hilir Riau</t>
  </si>
  <si>
    <t>BKI032210028456</t>
  </si>
  <si>
    <t>Pengiriman Barang Tujuan RSUD Kabupaten Tebo</t>
  </si>
  <si>
    <t>Muara Tebo</t>
  </si>
  <si>
    <t>BKI032210028449</t>
  </si>
  <si>
    <t>Pengiriman Barang Tujuan PT. Artha Medika Sentosa</t>
  </si>
  <si>
    <t>BKI032210028431</t>
  </si>
  <si>
    <t>Pengiriman Barang Tujuan RSUD Mandau</t>
  </si>
  <si>
    <t>Bengkalis Riau</t>
  </si>
  <si>
    <t>DP tanggal 30/07/21 Cas 2jt</t>
  </si>
  <si>
    <t xml:space="preserve"> 329/PCI/K2/VII/21</t>
  </si>
  <si>
    <t>GT Stand Alone - TTD Big (H) - 25.5x72.5 cm - Art Carton - SAH Jam NP</t>
  </si>
  <si>
    <t>Magelang</t>
  </si>
  <si>
    <t>BKI032210027896</t>
  </si>
  <si>
    <t>GT Stand Alone - TTD Big (H) - 25.5x72.5 cm - Art Carton - SAH Bohlam NP</t>
  </si>
  <si>
    <t>Purwokerto</t>
  </si>
  <si>
    <t>Salatiga</t>
  </si>
  <si>
    <t>BKI032210027920</t>
  </si>
  <si>
    <t>BKI032210028068</t>
  </si>
  <si>
    <t>Tegal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</si>
  <si>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Sepuluh Ribu Rupiah.</t>
    </r>
  </si>
  <si>
    <t>BKI032210027938</t>
  </si>
  <si>
    <t>Biaya Bongkar Pengiriman Barang Tujuan Denpasar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</si>
  <si>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Juta Rupiah.</t>
    </r>
  </si>
  <si>
    <t xml:space="preserve"> 331/PCI/K2/VIII/21</t>
  </si>
  <si>
    <t xml:space="preserve"> Koko Krunch</t>
  </si>
  <si>
    <t>BKI032210028035</t>
  </si>
  <si>
    <t>Pengiriman Barang Tujuan PT. Dharma Anugerah Indah</t>
  </si>
  <si>
    <t>Surabaya</t>
  </si>
  <si>
    <t>: PT. Menara Warna Indonesia</t>
  </si>
  <si>
    <t>:  Ibu Ani</t>
  </si>
  <si>
    <t>BKI032210028209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</si>
  <si>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Belas Juta Rupiah.</t>
    </r>
  </si>
  <si>
    <t xml:space="preserve"> 332/PCI/K2/VIII/21</t>
  </si>
  <si>
    <t xml:space="preserve"> 04 Agustus 2021</t>
  </si>
  <si>
    <t>Duedate</t>
  </si>
  <si>
    <t>: Bapak Zaenal</t>
  </si>
  <si>
    <t>BKI032210028852</t>
  </si>
  <si>
    <t>Pengiriman Barang Tujuan Palembang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</si>
  <si>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Juta Rupiah.</t>
    </r>
  </si>
  <si>
    <t>BKI032210027029</t>
  </si>
  <si>
    <t xml:space="preserve"> 333/PCI/K2/VIII/21</t>
  </si>
  <si>
    <t xml:space="preserve"> 06 Agustus 2021</t>
  </si>
  <si>
    <t xml:space="preserve"> 23 Agustus 2021</t>
  </si>
  <si>
    <t>BKI032210028621</t>
  </si>
  <si>
    <t>Bandar Lampung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</si>
  <si>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Seratus Ribu Rupiah.</t>
    </r>
  </si>
  <si>
    <t xml:space="preserve"> 334/PCI/K2/VIII/21</t>
  </si>
  <si>
    <t>BKI032210027516</t>
  </si>
  <si>
    <t>Bekasi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</si>
  <si>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Lima Puluh Ribu Rupiah.</t>
    </r>
  </si>
  <si>
    <t xml:space="preserve"> 335/PCI/K2/VIII/21</t>
  </si>
  <si>
    <t>BKI032210028365</t>
  </si>
  <si>
    <t>Pulogadung</t>
  </si>
  <si>
    <t>Biaya Bongkar Pengiriman Barang PT. American Standar (DO/W6/2021/07/01126)               CDD</t>
  </si>
  <si>
    <t>Biaya Inap Pengiriman Barang PT. American Standar (DO/W6/2021/07/01126)               CDD</t>
  </si>
  <si>
    <t>Biaya Bongkat Pengiriman Barang PT. American Standar (DO/W6/2021/07/0124C)               CDD</t>
  </si>
  <si>
    <t>Biaya Bongkar Pengiriman Barang PT. American Standar (DO/W6/2021/07/00BA0)               CDDL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</si>
  <si>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Dua  Ratus Ribu Rupiah.</t>
    </r>
  </si>
  <si>
    <t xml:space="preserve"> 336/PCI/K2/VIII/21</t>
  </si>
  <si>
    <t>BKI032210028340</t>
  </si>
  <si>
    <t>Biaya Bongkat Pengiriman Barang PT. American Standar (DO/W6/2021/07/01128)               CDDL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</si>
  <si>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Tujuh Puluh Lima Ribu Rupiah.</t>
    </r>
  </si>
  <si>
    <t xml:space="preserve"> 337/PCI/K2/VIII/21</t>
  </si>
  <si>
    <t>BKI032210028373</t>
  </si>
  <si>
    <t>Biya Bongkar Pengiriman Barang PT. American Standar (DO/W6/2021/07/01125)               CDDL</t>
  </si>
  <si>
    <t xml:space="preserve"> 338/PCI/K2/VIII/21</t>
  </si>
  <si>
    <t>BKI032210028506</t>
  </si>
  <si>
    <t>Biaya Bongkar Pengiriman Barang PT. American Standar (DO/W6/2021/07/0122D)               CDDL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</si>
  <si>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Dua Ratus Ribu Rupiah.</t>
    </r>
  </si>
  <si>
    <t xml:space="preserve"> 339/PCI/K2/VIII/21</t>
  </si>
  <si>
    <t>BKI032210028647</t>
  </si>
  <si>
    <t>Bandung</t>
  </si>
  <si>
    <t>Biaya Bongkar Pengiriman Barang PT. American Standar (DO/W6/2021/07/012DC)               CDDL</t>
  </si>
  <si>
    <t>: PT. Petra Nusa Elsada</t>
  </si>
  <si>
    <t>:  Bpk. Reza</t>
  </si>
  <si>
    <t xml:space="preserve"> 340/PCI/K2/VIII/21</t>
  </si>
  <si>
    <t xml:space="preserve"> 07 Agustus 2021</t>
  </si>
  <si>
    <t>BKI032210027953</t>
  </si>
  <si>
    <t>Pengiriman Barang Tujuan Pokmas Rindang Jaya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</si>
  <si>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Lima Ratus Ribu Rupiah.</t>
    </r>
  </si>
  <si>
    <t>: PT. MEGADUTA ARTHA MEGAH</t>
  </si>
  <si>
    <t>-</t>
  </si>
  <si>
    <t xml:space="preserve">DP  </t>
  </si>
  <si>
    <t xml:space="preserve"> 341/PCI/K2/VIII/21</t>
  </si>
  <si>
    <t>BKI032210027185</t>
  </si>
  <si>
    <t>Pengiriman Barang Tujuan PT. Sinar Sakti Kimia</t>
  </si>
  <si>
    <t>Solo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</si>
  <si>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Ratus Ribu Rupiah.</t>
    </r>
  </si>
  <si>
    <t>: CV. FASTINDO LOGISTIK</t>
  </si>
  <si>
    <t>: Bpk. Assad</t>
  </si>
  <si>
    <t>UNIT</t>
  </si>
  <si>
    <t xml:space="preserve">DP   </t>
  </si>
  <si>
    <t xml:space="preserve">Pelunasan </t>
  </si>
  <si>
    <t>TOTAL</t>
  </si>
  <si>
    <t>Kepada Yth :</t>
  </si>
  <si>
    <t>Bpk. Achmad (0896 9363 5061)</t>
  </si>
  <si>
    <t>PT. Link Pasifik Indonusa</t>
  </si>
  <si>
    <t>Rukan Elang-New Batavia Block LC 11/07</t>
  </si>
  <si>
    <t>Jl. Raya Gading Batavia, Jakarta</t>
  </si>
  <si>
    <t xml:space="preserve">Pengirim : </t>
  </si>
  <si>
    <t>Bagian Finance (021 8944 5283)</t>
  </si>
  <si>
    <t>PT. Perisai Cakrawala Indonesia</t>
  </si>
  <si>
    <t>Ruko Ifolia Blok HY47 No. 26</t>
  </si>
  <si>
    <t xml:space="preserve">     Harapan Indah – Bekasi 17214</t>
  </si>
  <si>
    <t>Bpk. Rahmat Hidayat (0817-9537-006)</t>
  </si>
  <si>
    <t>Ruko Permata Garden Ngaliyan No. 10</t>
  </si>
  <si>
    <t xml:space="preserve">Jl. Raya Wates - Gondoriyo </t>
  </si>
  <si>
    <t>Ngaliyan Semarang</t>
  </si>
  <si>
    <t xml:space="preserve">     Kepada Yth :</t>
  </si>
  <si>
    <t xml:space="preserve">     Bapak Ari ( 0821 1046 5539 )</t>
  </si>
  <si>
    <t xml:space="preserve">     PT. Tensindo Kreasi Nusantara</t>
  </si>
  <si>
    <t xml:space="preserve">     Rukan Crown Palace Kav. B 10-11</t>
  </si>
  <si>
    <t xml:space="preserve">     Tebet – Jakarta 12819</t>
  </si>
  <si>
    <t>BKI032210028860</t>
  </si>
  <si>
    <t>BKI032210028829</t>
  </si>
  <si>
    <t>Pengiriman Barang Tujuan PT. Kenzo Perkasa                           ( B 9084 URO )</t>
  </si>
  <si>
    <t>Tanggerang</t>
  </si>
  <si>
    <t>Pengiriman Barang Tujuan PT. Celcius Seni Tatu Dara                         ( B 9084 URO )</t>
  </si>
  <si>
    <t>Kelapa Gading</t>
  </si>
  <si>
    <t xml:space="preserve"> 09 Agustus 2021</t>
  </si>
  <si>
    <t xml:space="preserve"> 342/PCI/K2/VIII/21</t>
  </si>
  <si>
    <t xml:space="preserve"> 343/PCI/K2/VIII/21</t>
  </si>
  <si>
    <t>: Bpk. Samsul</t>
  </si>
  <si>
    <t>Pengiriman Pipa PCV</t>
  </si>
  <si>
    <t>Batam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</si>
  <si>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Juta Tujuh Ratus Delapan Puluh Sembilan Ribu Rupiah.</t>
    </r>
  </si>
  <si>
    <t>: PT.  Megajaya Solusi Transportindo</t>
  </si>
  <si>
    <t>: Bpk. Eko</t>
  </si>
  <si>
    <t xml:space="preserve">DP </t>
  </si>
  <si>
    <t xml:space="preserve"> 344/PCI/K2/VIII/21</t>
  </si>
  <si>
    <t>BKI032210028688</t>
  </si>
  <si>
    <t>BKI032210028712</t>
  </si>
  <si>
    <t>BKI032210028720</t>
  </si>
  <si>
    <t>BKI032210028738</t>
  </si>
  <si>
    <t>BKI032210028746</t>
  </si>
  <si>
    <t>PDGPCI0845 - PADANG</t>
  </si>
  <si>
    <t>DJBPCI0107 - JAMBI</t>
  </si>
  <si>
    <t>PKUPCI0752 - PEKANBARU KOTA</t>
  </si>
  <si>
    <t>PENGIRIMAN BARANG TUJUAN GRATIS SAMPLES PADANG</t>
  </si>
  <si>
    <t>PENGIRIMAN BARANG TUJUAN PT. AGROLINE PLUS JAMBI</t>
  </si>
  <si>
    <t>PENGIRIMAN BARANG TUJUAN PT. PANCA AGRO NIAGA LESTARI</t>
  </si>
  <si>
    <t>PENGIRIMAN BARANG TUJUAN CV. INDONIAGA PERKASA</t>
  </si>
  <si>
    <t>PENGIRIMAN BARANG TUJUAN PT. ARGO KUAT</t>
  </si>
  <si>
    <r>
      <t xml:space="preserve">Say </t>
    </r>
    <r>
      <rPr>
        <b/>
        <i/>
        <sz val="11"/>
        <color theme="2" tint="-0.749992370372631"/>
        <rFont val="Calibri"/>
        <family val="2"/>
        <scheme val="minor"/>
      </rPr>
      <t>:  Empat Juta Lima Ratus Dua Puluh Sembilan Ribu Enam Ratus Rupiah.</t>
    </r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</si>
  <si>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Tiga Ratus Ribu Rupiah.</t>
    </r>
  </si>
  <si>
    <t xml:space="preserve"> 345/PCI/K2/VIII/21</t>
  </si>
  <si>
    <t>BKI032210028654</t>
  </si>
  <si>
    <t>Biaya Bongkar Pengiriman Barang PT. YCH (DO/W6/2021/08/00066)               CDD</t>
  </si>
  <si>
    <t>Biaya Inap Pengiriman Barang                          PT. YCH (DO/W6/2021/08/00066)               CDD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</si>
  <si>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Dua Ratus Sebelas Ribu Rupiah.</t>
    </r>
  </si>
  <si>
    <t>: PT. Ashima Transindo</t>
  </si>
  <si>
    <t>:  Bpk. Albert</t>
  </si>
  <si>
    <t xml:space="preserve"> 346/PCI/K2/VIII/21</t>
  </si>
  <si>
    <t xml:space="preserve"> 10 Agustus 2021</t>
  </si>
  <si>
    <t xml:space="preserve"> 13 Agustus 2021</t>
  </si>
  <si>
    <t>BKI032210022749</t>
  </si>
  <si>
    <t>Pengiriman Barang Tujuan PT.ZHAIRA TETAP JAYA</t>
  </si>
  <si>
    <t>Medan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</si>
  <si>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Satu Juta Sembilan Ratus Ribu Rupiah.</t>
    </r>
  </si>
  <si>
    <t xml:space="preserve"> 347/PCI/K2/VIII/21</t>
  </si>
  <si>
    <t>: Ibu Viona</t>
  </si>
  <si>
    <t>Pengiriman Barang Tujuan Batam</t>
  </si>
  <si>
    <t>Biaya Pickup</t>
  </si>
  <si>
    <t>Biaya Packing</t>
  </si>
  <si>
    <t xml:space="preserve"> 12 Agustus 2021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</si>
  <si>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Lima Ratus Delapan Puluh Ribu Rupiah.</t>
    </r>
  </si>
  <si>
    <t>: PT. Tensindo Kreasi Nusantara</t>
  </si>
  <si>
    <t xml:space="preserve">  Rukan Crown Palace Kav. B 10-11</t>
  </si>
  <si>
    <t xml:space="preserve">  Tebet- Jakarta 12819</t>
  </si>
  <si>
    <t>NO. PO</t>
  </si>
  <si>
    <t>BKI032210028902</t>
  </si>
  <si>
    <t>Pengiriman Barang Tujuan Banjarmasin - Jakarta</t>
  </si>
  <si>
    <r>
      <t xml:space="preserve">Say </t>
    </r>
    <r>
      <rPr>
        <b/>
        <i/>
        <sz val="12"/>
        <color theme="1"/>
        <rFont val="Calibri"/>
        <family val="2"/>
        <scheme val="minor"/>
      </rPr>
      <t>: Empat Belas Juta Rupiah.</t>
    </r>
  </si>
  <si>
    <t xml:space="preserve"> 348/PCI/K2/VIII/21</t>
  </si>
  <si>
    <t xml:space="preserve"> 13 September 2021</t>
  </si>
  <si>
    <t xml:space="preserve"> 349/PCI/K2/VIII/21</t>
  </si>
  <si>
    <t>:  Bpk. Awan</t>
  </si>
  <si>
    <t>: PT. Pelayaran Lintas Harmoni</t>
  </si>
  <si>
    <t>BKI032210029173</t>
  </si>
  <si>
    <t xml:space="preserve">Pengiriman Barang Tujuan PT. BGP Indonesia Warehouse </t>
  </si>
  <si>
    <t>Jambi</t>
  </si>
  <si>
    <t>: PT. Abidin Global Mandiri</t>
  </si>
  <si>
    <t>: Bpk. Ihwan</t>
  </si>
  <si>
    <t xml:space="preserve"> 350/PCI/K2/VIII/21</t>
  </si>
  <si>
    <t>BKI032210028910</t>
  </si>
  <si>
    <t>Pengiriman Barang Tujuan PT. Surya Pamenang</t>
  </si>
  <si>
    <t>Kediri</t>
  </si>
  <si>
    <t>Say : Lima Ratus Sembilan Puluh Ribu Rupiah.</t>
  </si>
  <si>
    <t xml:space="preserve"> 351/PCI/K2/VIII/21</t>
  </si>
  <si>
    <t>: PT. Permana Putra Mandiri</t>
  </si>
  <si>
    <t>26-07-2021</t>
  </si>
  <si>
    <t>BKI032210027458</t>
  </si>
  <si>
    <t>Pengiriman Barang Tujuan RSUD Gema Santi Nusa Penida</t>
  </si>
  <si>
    <t>Klungkung</t>
  </si>
  <si>
    <t>Say : Enam Ratus Ribu Rupiah.</t>
  </si>
  <si>
    <t xml:space="preserve"> 352/PCI/K2/VIII/21</t>
  </si>
  <si>
    <t>BKI032210029272</t>
  </si>
  <si>
    <t>Jakarta</t>
  </si>
  <si>
    <t>BKI032210029280</t>
  </si>
  <si>
    <t>Pengiriman Barang Tujuan PT. KBM Marunda ( CDD)</t>
  </si>
  <si>
    <t>BKI032210029140</t>
  </si>
  <si>
    <t>Pengiriman Barang Tujuan RSUD Simapang Lima Gumul Kediri</t>
  </si>
  <si>
    <t xml:space="preserve"> 353/PCI/K2/VIII/21</t>
  </si>
  <si>
    <t>Say : Dua Juta Seratus Lima Puluh Ribu Rupiah.</t>
  </si>
  <si>
    <t>: PT. DGL Expedisi Indonesia</t>
  </si>
  <si>
    <t>: Bpk. Riva</t>
  </si>
  <si>
    <t>Pengiriman Barang Tujuan PT. KBM Marunda                  ( Glanvan)</t>
  </si>
  <si>
    <t xml:space="preserve"> 354/PCI/K2/VIII/21</t>
  </si>
  <si>
    <t>: Bpk. Brian</t>
  </si>
  <si>
    <t>BKI032210029298</t>
  </si>
  <si>
    <t>Pengiriman Barang Tujuan Bpk. Brian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</si>
  <si>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Ratus Lima Puluh Ribu Rupiah.</t>
    </r>
  </si>
  <si>
    <t>BKI032210027177</t>
  </si>
  <si>
    <t>Pengiriman Barang Tujuan PT. PP (Persero) / PT. Nidya Karya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</si>
  <si>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Rupiah.</t>
    </r>
  </si>
  <si>
    <t xml:space="preserve"> 355/PCI/K2/VIII/21</t>
  </si>
  <si>
    <t xml:space="preserve"> 18 Agustus 2021</t>
  </si>
  <si>
    <t xml:space="preserve"> SAH 2</t>
  </si>
  <si>
    <t xml:space="preserve"> 356/PCI/K2/VIII/21</t>
  </si>
  <si>
    <t xml:space="preserve"> 19 Agustus 2021</t>
  </si>
  <si>
    <t xml:space="preserve"> 02 September 2021</t>
  </si>
  <si>
    <t>BKI032210029066</t>
  </si>
  <si>
    <t>GRESIK</t>
  </si>
  <si>
    <t>Biaya Bongkar  Pengiriman Barang PT. YCH (DO/W6/2021/08/001EF)               CDDL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</si>
  <si>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Seratus Tujuh Puluh Enam Ribu Empat Ratus Rupiah.</t>
    </r>
  </si>
  <si>
    <t>: PT. Cahaya Multi Trans</t>
  </si>
  <si>
    <t>:  Bpk. Eko</t>
  </si>
  <si>
    <t>BKI032210026690</t>
  </si>
  <si>
    <t>Pengiriman Barang Tujuan Diperpus Daerah Bolaang Mongondow Timur</t>
  </si>
  <si>
    <t>Sulawesi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</si>
  <si>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Lima Ratus Delapan Puluh Sembilan Ribu Lima Ratus Rupiah.</t>
    </r>
  </si>
  <si>
    <t xml:space="preserve"> 357/PCI/K2/VIII/21</t>
  </si>
  <si>
    <t>BKI032210029397</t>
  </si>
  <si>
    <t>Pengiriman Barang Tujuan Banjarmasin - Sidoarjo</t>
  </si>
  <si>
    <t xml:space="preserve"> 19 September 2021</t>
  </si>
  <si>
    <r>
      <t xml:space="preserve">Say </t>
    </r>
    <r>
      <rPr>
        <b/>
        <i/>
        <sz val="12"/>
        <color theme="1"/>
        <rFont val="Calibri"/>
        <family val="2"/>
        <scheme val="minor"/>
      </rPr>
      <t>: Tiga Belas Juta Rupiah.</t>
    </r>
  </si>
  <si>
    <t xml:space="preserve"> 358/PCI/K2/VIII/21</t>
  </si>
  <si>
    <t>BKI032210029314</t>
  </si>
  <si>
    <t>Pengiriman Barang Tujuan PT. Prima Bahari Sejahtera                       ( B 9084 URO )</t>
  </si>
  <si>
    <t>BKI032210029322</t>
  </si>
  <si>
    <t>Pengiriman Barang Tujuan RS Santosa Bandung Central     ( B 9084 URO 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</si>
  <si>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Delapan Ratus Ribu Rupiah.</t>
    </r>
  </si>
  <si>
    <t xml:space="preserve"> 359/PCI/K2/VII/21</t>
  </si>
  <si>
    <t>BKI032210029405</t>
  </si>
  <si>
    <t>Pengiriman Barang Tujuan PT. Goutama Sinar Batuah</t>
  </si>
  <si>
    <r>
      <t xml:space="preserve">Say </t>
    </r>
    <r>
      <rPr>
        <b/>
        <i/>
        <sz val="11"/>
        <color theme="2" tint="-0.749992370372631"/>
        <rFont val="Calibri"/>
        <family val="2"/>
        <scheme val="minor"/>
      </rPr>
      <t>:  Enam Ratus Ribu Rupiah.</t>
    </r>
  </si>
  <si>
    <t>: PT. Pos Logistics</t>
  </si>
  <si>
    <t>: Bpk. Slamet</t>
  </si>
  <si>
    <t xml:space="preserve"> 360/PCI/K2/VII/21</t>
  </si>
  <si>
    <t xml:space="preserve"> 361/PCI/K2/VII/21</t>
  </si>
  <si>
    <t xml:space="preserve"> 20 Agustus 2021</t>
  </si>
  <si>
    <t xml:space="preserve"> 30 Agustus 2021</t>
  </si>
  <si>
    <t>: PT.Tiga Permata Express</t>
  </si>
  <si>
    <t>: Bpk. David</t>
  </si>
  <si>
    <t>BKI032210028423</t>
  </si>
  <si>
    <t>31-07-2021</t>
  </si>
  <si>
    <t>Pengiriman Barang Tujuan PT. SURYA MADINTRISINDO</t>
  </si>
  <si>
    <t>Kisaran</t>
  </si>
  <si>
    <r>
      <t xml:space="preserve">Say </t>
    </r>
    <r>
      <rPr>
        <b/>
        <i/>
        <sz val="11"/>
        <color theme="2" tint="-0.749992370372631"/>
        <rFont val="Calibri"/>
        <family val="2"/>
        <scheme val="minor"/>
      </rPr>
      <t>:  Sembilan Juta Rupiah.</t>
    </r>
  </si>
  <si>
    <t xml:space="preserve"> 362/PCI/K2/VIII/21</t>
  </si>
  <si>
    <t>BKI032210027490</t>
  </si>
  <si>
    <t>Pengiriman Barang Tujuan PT. Suprabakti Mandiri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</si>
  <si>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Delapan Ratus Ribu Rupiah.</t>
    </r>
  </si>
  <si>
    <t>CIBEBER</t>
  </si>
  <si>
    <t>BUKUKAN</t>
  </si>
  <si>
    <t>CIKERAI</t>
  </si>
  <si>
    <t>KARANGASEM</t>
  </si>
  <si>
    <t>KEDALEMAN</t>
  </si>
  <si>
    <t>KALITIMBANG</t>
  </si>
  <si>
    <t>NOPOL</t>
  </si>
  <si>
    <t>CILEGON</t>
  </si>
  <si>
    <t>CIWANDAN</t>
  </si>
  <si>
    <t>GROGOL</t>
  </si>
  <si>
    <t>KRAMATWATU</t>
  </si>
  <si>
    <t>PABUARAN</t>
  </si>
  <si>
    <t>CITANGKIL</t>
  </si>
  <si>
    <t>SERANG</t>
  </si>
  <si>
    <t>GUNUNGSARI</t>
  </si>
  <si>
    <t>PADARICANG</t>
  </si>
  <si>
    <t>PURWAKARTA</t>
  </si>
  <si>
    <t>JOMBANG</t>
  </si>
  <si>
    <t>PULOMERAK</t>
  </si>
  <si>
    <t>MANCAK</t>
  </si>
  <si>
    <t>ANYAR</t>
  </si>
  <si>
    <t>BAROS</t>
  </si>
  <si>
    <t>BOJONEGARA</t>
  </si>
  <si>
    <t>CINANGKA</t>
  </si>
  <si>
    <t>CIOMAS</t>
  </si>
  <si>
    <t>PULOAMPEL</t>
  </si>
  <si>
    <t>Taktakan</t>
  </si>
  <si>
    <t>Cipocok Jaya</t>
  </si>
  <si>
    <t>Kasemen</t>
  </si>
  <si>
    <t>CIWEDUS</t>
  </si>
  <si>
    <t>CIWADUK</t>
  </si>
  <si>
    <t>KETILENG</t>
  </si>
  <si>
    <t>BAGEDUNG</t>
  </si>
  <si>
    <t>BENDUNGAN</t>
  </si>
  <si>
    <t>BANJAR NEGARA</t>
  </si>
  <si>
    <t>PADAKARI</t>
  </si>
  <si>
    <t>GUNUNG SUGIH</t>
  </si>
  <si>
    <t>KUBANGSARI</t>
  </si>
  <si>
    <t>RANDAKARI</t>
  </si>
  <si>
    <t>KEPUH</t>
  </si>
  <si>
    <t>TEGAL RATU</t>
  </si>
  <si>
    <t>KOTASARI</t>
  </si>
  <si>
    <t>RAWA ARUM</t>
  </si>
  <si>
    <t>GEREM</t>
  </si>
  <si>
    <t>LEBAK WANGI</t>
  </si>
  <si>
    <t>MARGASANA</t>
  </si>
  <si>
    <t>PEGADINGAN</t>
  </si>
  <si>
    <t>TOYOMERTO</t>
  </si>
  <si>
    <t>HARJATANI</t>
  </si>
  <si>
    <t>PAMENGKANG</t>
  </si>
  <si>
    <t>TELUKTERATE</t>
  </si>
  <si>
    <t>TERATE</t>
  </si>
  <si>
    <t xml:space="preserve">TONJONG </t>
  </si>
  <si>
    <t>WANAYASA</t>
  </si>
  <si>
    <t>PEJATEN</t>
  </si>
  <si>
    <t>PELAMUNAN</t>
  </si>
  <si>
    <t>SERDANG</t>
  </si>
  <si>
    <t>SINDANGSARI</t>
  </si>
  <si>
    <t>TALAGAWARNA</t>
  </si>
  <si>
    <t>PASANGGRAHAN</t>
  </si>
  <si>
    <t>SINDANGHEULA</t>
  </si>
  <si>
    <t>PANCANEGARA</t>
  </si>
  <si>
    <t>KEDU BEUREUM</t>
  </si>
  <si>
    <t>TUNJUNGSARI</t>
  </si>
  <si>
    <t>LEBAK DENOK</t>
  </si>
  <si>
    <t>TAMAN BARU</t>
  </si>
  <si>
    <t>KEBONSARI</t>
  </si>
  <si>
    <t>SAMANGRAYA</t>
  </si>
  <si>
    <t>WARNASARI</t>
  </si>
  <si>
    <t>DRIGON</t>
  </si>
  <si>
    <t>UNYUR</t>
  </si>
  <si>
    <t>SUKAWANA</t>
  </si>
  <si>
    <t>KOTA BARU</t>
  </si>
  <si>
    <t>KALIGANDU</t>
  </si>
  <si>
    <t>CIMUNCANG</t>
  </si>
  <si>
    <t>SUMUR PECUNG</t>
  </si>
  <si>
    <t>LOPANG</t>
  </si>
  <si>
    <t>KAGUNGAN</t>
  </si>
  <si>
    <t>CIPARE</t>
  </si>
  <si>
    <t>LONTARBARU</t>
  </si>
  <si>
    <t>TAMIANG</t>
  </si>
  <si>
    <t>SUKALABA</t>
  </si>
  <si>
    <t>LUWUK</t>
  </si>
  <si>
    <t>CIHERANG</t>
  </si>
  <si>
    <t>GUNUNG SARI</t>
  </si>
  <si>
    <t>CURUG SULANJANA</t>
  </si>
  <si>
    <t>KADU AGUNG</t>
  </si>
  <si>
    <t>CITASUK</t>
  </si>
  <si>
    <t>BARUGBUG</t>
  </si>
  <si>
    <t>BATUKUWUNG</t>
  </si>
  <si>
    <t>CIPAYUNG</t>
  </si>
  <si>
    <t>KLUMPANG</t>
  </si>
  <si>
    <t>KADUKEMPUNG</t>
  </si>
  <si>
    <t>KRAMATLABAN</t>
  </si>
  <si>
    <t>CISAAT</t>
  </si>
  <si>
    <t>PADARINCANG</t>
  </si>
  <si>
    <t>CURUG GOONG</t>
  </si>
  <si>
    <t xml:space="preserve">BUGEL </t>
  </si>
  <si>
    <t>CIBOJONG</t>
  </si>
  <si>
    <t>KELUMPANG</t>
  </si>
  <si>
    <t>KEBON DALEM</t>
  </si>
  <si>
    <t>KOTA BUMI</t>
  </si>
  <si>
    <t>PABEAN</t>
  </si>
  <si>
    <t>TEGAL BUNDER</t>
  </si>
  <si>
    <t>RAMANUJU</t>
  </si>
  <si>
    <t>GEDONG DALEM</t>
  </si>
  <si>
    <t>PANGGUNGRAWI</t>
  </si>
  <si>
    <t>SUKMAJAYA</t>
  </si>
  <si>
    <t>JOMBANGWETAN</t>
  </si>
  <si>
    <t>JOMBANG WETAN</t>
  </si>
  <si>
    <t>MASIGIT</t>
  </si>
  <si>
    <t>MEKARSARI</t>
  </si>
  <si>
    <t>LEBAK GEDE</t>
  </si>
  <si>
    <t>TAMAN SARI</t>
  </si>
  <si>
    <t>SURALAYA</t>
  </si>
  <si>
    <t>TELAGA LUHUR</t>
  </si>
  <si>
    <t>SUKADALEM</t>
  </si>
  <si>
    <t>SASAHAN</t>
  </si>
  <si>
    <t>BINANGUN</t>
  </si>
  <si>
    <t>CAKOPSULANJANA</t>
  </si>
  <si>
    <t>MELATI</t>
  </si>
  <si>
    <t>SUKABARES</t>
  </si>
  <si>
    <t>SAMPIR</t>
  </si>
  <si>
    <t>KEMUNING</t>
  </si>
  <si>
    <t>SAMBILAWANG</t>
  </si>
  <si>
    <t>BATU KUDA</t>
  </si>
  <si>
    <t>BALEKEMBANG</t>
  </si>
  <si>
    <t>BALEKENCANA</t>
  </si>
  <si>
    <t>LABUAN</t>
  </si>
  <si>
    <t>SANGIANG</t>
  </si>
  <si>
    <t>ANGSANA</t>
  </si>
  <si>
    <t>BATUKUDA</t>
  </si>
  <si>
    <t>CIKEDUNG</t>
  </si>
  <si>
    <t>TALAGA</t>
  </si>
  <si>
    <t>WINONG</t>
  </si>
  <si>
    <t>CIWARNA</t>
  </si>
  <si>
    <t>SIGEDONG</t>
  </si>
  <si>
    <t>WARINGIN</t>
  </si>
  <si>
    <t xml:space="preserve">PASIR WARU </t>
  </si>
  <si>
    <t>GROGOL INDAH</t>
  </si>
  <si>
    <t>BUNIHARA</t>
  </si>
  <si>
    <t>BANJARSARI</t>
  </si>
  <si>
    <t>BANDULU</t>
  </si>
  <si>
    <t>TAMBANG AYAM</t>
  </si>
  <si>
    <t>CIKONENG</t>
  </si>
  <si>
    <t>TANJUNG MANIS</t>
  </si>
  <si>
    <t>SINDANG MANDI</t>
  </si>
  <si>
    <t>SINDANGKARYA</t>
  </si>
  <si>
    <t>KOSAMBI RONYOK</t>
  </si>
  <si>
    <t>PADASUKA</t>
  </si>
  <si>
    <t>CURUG AGUNG</t>
  </si>
  <si>
    <t>SINDANGMUKTI</t>
  </si>
  <si>
    <t>SINAR MUKTI</t>
  </si>
  <si>
    <t>PANYIRAPAN</t>
  </si>
  <si>
    <t>SUKAMANAH</t>
  </si>
  <si>
    <t>SUKAINDAH</t>
  </si>
  <si>
    <t>SUKACAI</t>
  </si>
  <si>
    <t>CISALAM</t>
  </si>
  <si>
    <t>SUKAMENAK</t>
  </si>
  <si>
    <t>TOJAMARI</t>
  </si>
  <si>
    <t>PAKUNCEN</t>
  </si>
  <si>
    <t>PANGARENGAN</t>
  </si>
  <si>
    <t>LAMBANGSARI</t>
  </si>
  <si>
    <t>WARNAKARTA</t>
  </si>
  <si>
    <t>MEKARJAYA</t>
  </si>
  <si>
    <t>KERTASANA</t>
  </si>
  <si>
    <t>WANAKARTA</t>
  </si>
  <si>
    <t>KARANG KEPUH</t>
  </si>
  <si>
    <t>MANGKUNEGARA</t>
  </si>
  <si>
    <t>KARANGKEPUH</t>
  </si>
  <si>
    <t>MARGAGIRI</t>
  </si>
  <si>
    <t>UKIRSARI</t>
  </si>
  <si>
    <t>KARANGSANGGA</t>
  </si>
  <si>
    <t>CIKOLELET</t>
  </si>
  <si>
    <t>KAMASAN</t>
  </si>
  <si>
    <t>SINDANGLAYA</t>
  </si>
  <si>
    <t>BANTARWANGI</t>
  </si>
  <si>
    <t>BAROSJAYA</t>
  </si>
  <si>
    <t>BANTARWARU</t>
  </si>
  <si>
    <t>KUBANG BAROS</t>
  </si>
  <si>
    <t>PASAURAN</t>
  </si>
  <si>
    <t>RANCASANGGA</t>
  </si>
  <si>
    <t>UMBUL TANJUNG</t>
  </si>
  <si>
    <t>BULAKAN</t>
  </si>
  <si>
    <t>PUSER</t>
  </si>
  <si>
    <t>PUNTANG LAGON</t>
  </si>
  <si>
    <t>KABUYUTAN</t>
  </si>
  <si>
    <t>UJUNGTEBU</t>
  </si>
  <si>
    <t>LEBAK</t>
  </si>
  <si>
    <t>PANYAUNGAN</t>
  </si>
  <si>
    <t>SUKADANA</t>
  </si>
  <si>
    <t>CITAMAN</t>
  </si>
  <si>
    <t>PANYAUNGAN JAYA</t>
  </si>
  <si>
    <t>SUKARENA</t>
  </si>
  <si>
    <t>CISITU</t>
  </si>
  <si>
    <t>PONDOKAHURU</t>
  </si>
  <si>
    <t>CEMPLANG</t>
  </si>
  <si>
    <t>SIKETUG</t>
  </si>
  <si>
    <t>PONDOK KAHURU</t>
  </si>
  <si>
    <t>SUMURANJA</t>
  </si>
  <si>
    <t>PULOPANJANG</t>
  </si>
  <si>
    <t>ARGAWANA</t>
  </si>
  <si>
    <t>GEDUNG SOKA</t>
  </si>
  <si>
    <t>MARGASARI</t>
  </si>
  <si>
    <t>BANYUWANGI</t>
  </si>
  <si>
    <t>MANGUNREJA</t>
  </si>
  <si>
    <t>GEDUNGSOKA</t>
  </si>
  <si>
    <t>SALIRA</t>
  </si>
  <si>
    <t>PULO AMPEL</t>
  </si>
  <si>
    <t>Kota Serang | CILOWONG</t>
  </si>
  <si>
    <t>Kota Serang | UMBUL TENGAH</t>
  </si>
  <si>
    <t>Kota Serang | TAMAN BARU</t>
  </si>
  <si>
    <t>Kota Serang | SAYAR</t>
  </si>
  <si>
    <t>Kota Serang | PANCUR</t>
  </si>
  <si>
    <t>Kota Serang | KURANJI</t>
  </si>
  <si>
    <t>Kota Serang | SEPANG</t>
  </si>
  <si>
    <t>Kota Serang | TAKTAKAN</t>
  </si>
  <si>
    <t>Kota Serang | DRAGONG</t>
  </si>
  <si>
    <t>Kota Serang | PANGGUNG JATI</t>
  </si>
  <si>
    <t>Kota Serang | KALANG ANYAR</t>
  </si>
  <si>
    <t>BANJAR SARI</t>
  </si>
  <si>
    <t>BANJAR AGUNG</t>
  </si>
  <si>
    <t>GELAM</t>
  </si>
  <si>
    <t>TEMBONG</t>
  </si>
  <si>
    <t>KARUNDANG</t>
  </si>
  <si>
    <t>PANANCANGAN</t>
  </si>
  <si>
    <t>Kasunyatan</t>
  </si>
  <si>
    <t>Margaluyu</t>
  </si>
  <si>
    <t>SAWAH LUHUR</t>
  </si>
  <si>
    <t>KASEMEN</t>
  </si>
  <si>
    <t>TERUMBU</t>
  </si>
  <si>
    <t>WARUNG JAUD</t>
  </si>
  <si>
    <t>MASJID PRIYAN</t>
  </si>
  <si>
    <t>BANTEN</t>
  </si>
  <si>
    <t>KILASAH</t>
  </si>
  <si>
    <t>A 8473 BM</t>
  </si>
  <si>
    <t>A 8748 KD</t>
  </si>
  <si>
    <t xml:space="preserve">A 8605 </t>
  </si>
  <si>
    <t>B 9291 OJ</t>
  </si>
  <si>
    <t>B 9042 VDA</t>
  </si>
  <si>
    <t>B 9381 YK</t>
  </si>
  <si>
    <t>B 9297 OJ</t>
  </si>
  <si>
    <t>A 8605 BM</t>
  </si>
  <si>
    <t>B 9207 OJ</t>
  </si>
  <si>
    <t>B 9042</t>
  </si>
  <si>
    <t>A 9310 F</t>
  </si>
  <si>
    <t>A 8058 TZ</t>
  </si>
  <si>
    <t>A 9082 FL</t>
  </si>
  <si>
    <t>A 9383 F</t>
  </si>
  <si>
    <t>A 9011 ML</t>
  </si>
  <si>
    <t>B 9524 CDA</t>
  </si>
  <si>
    <t>B 8473 BM</t>
  </si>
  <si>
    <t>K 1352 QP</t>
  </si>
  <si>
    <t>A 8730 F</t>
  </si>
  <si>
    <t>A 8133 K</t>
  </si>
  <si>
    <t>A 9383 P</t>
  </si>
  <si>
    <t>A 8019 AD</t>
  </si>
  <si>
    <t>A 9012 FL</t>
  </si>
  <si>
    <t xml:space="preserve">A 9070 </t>
  </si>
  <si>
    <t>A 9287 W</t>
  </si>
  <si>
    <t>A 8120 K</t>
  </si>
  <si>
    <t>A 9070 G</t>
  </si>
  <si>
    <t>A 8133 PE</t>
  </si>
  <si>
    <t>A 8657 KD</t>
  </si>
  <si>
    <t>A 8605 B</t>
  </si>
  <si>
    <t>A 8601 BM</t>
  </si>
  <si>
    <t>A 8469 B</t>
  </si>
  <si>
    <t>A 9151 AM</t>
  </si>
  <si>
    <t>B 9492 KYT</t>
  </si>
  <si>
    <t>B 9492 KXT</t>
  </si>
  <si>
    <t>B 9310 F</t>
  </si>
  <si>
    <t>A 9527 TX</t>
  </si>
  <si>
    <t>A 9102 FL</t>
  </si>
  <si>
    <t>A 9104 A</t>
  </si>
  <si>
    <t>A 8208 UD</t>
  </si>
  <si>
    <t>A 8689 CS</t>
  </si>
  <si>
    <t>B 9402 VDA</t>
  </si>
  <si>
    <t>B 9294 KXT</t>
  </si>
  <si>
    <t>A 9082 VL</t>
  </si>
  <si>
    <t>B 9297 QJ</t>
  </si>
  <si>
    <t>B 9581 YK</t>
  </si>
  <si>
    <t>B 9434 QK</t>
  </si>
  <si>
    <t>A 8768 AD</t>
  </si>
  <si>
    <t>MULTIDROP</t>
  </si>
  <si>
    <t xml:space="preserve"> 21 Agustus 2021</t>
  </si>
  <si>
    <t>WARINGIN KURUNG</t>
  </si>
  <si>
    <t>WARINGIN KURING</t>
  </si>
  <si>
    <t>BIAYA INAP</t>
  </si>
  <si>
    <t>CIKOPOK JAYA</t>
  </si>
  <si>
    <t>DEDE KOMALASARI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</si>
  <si>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 Delapan Puluh Delapan Juta Enam Belas Ribu Delapan Ratus Rupiah.</t>
    </r>
  </si>
  <si>
    <t>: PT. Bona Nusantara Raya Sakti</t>
  </si>
  <si>
    <t>Jl. Garuda No.80F Kemayoran, Jakarta Pusat</t>
  </si>
  <si>
    <t>(Samping Dealer Toyota Garuda)</t>
  </si>
  <si>
    <t xml:space="preserve"> -</t>
  </si>
  <si>
    <t>Pengiriman Barang Tujuan Jakarta - Lampung                        ( Grand Max )</t>
  </si>
  <si>
    <t xml:space="preserve">Lampung </t>
  </si>
  <si>
    <t>Pengiriman Barang Tujuan Jakarta - Lampung Tunggu                       ( Grand Max )</t>
  </si>
  <si>
    <t>Pengiriman Barang Tujuan Bandara - Priuk                        ( Grand Max )</t>
  </si>
  <si>
    <t xml:space="preserve"> 23/08/2021</t>
  </si>
  <si>
    <t xml:space="preserve"> 364/PCI/K2/VIII/21</t>
  </si>
  <si>
    <t>A 8530 ZN</t>
  </si>
  <si>
    <t>KEC CURUG SERANG</t>
  </si>
  <si>
    <t>KEL TRONDOL</t>
  </si>
  <si>
    <t>DS PULOPANJANG</t>
  </si>
  <si>
    <t>KEL MARGA SARI</t>
  </si>
  <si>
    <t>KEL MATAGARA</t>
  </si>
  <si>
    <t>DS. DRAGONG</t>
  </si>
  <si>
    <t>DS PANGGUNG JATI</t>
  </si>
  <si>
    <t>DS KALANG ANYAR</t>
  </si>
  <si>
    <t>DS CILOWONG-DS CIBENDUNG</t>
  </si>
  <si>
    <t>DS TAMAN BARU</t>
  </si>
  <si>
    <t>DS UMBUL TENGAH</t>
  </si>
  <si>
    <t>DS KURANJI</t>
  </si>
  <si>
    <t>DS SAYAR</t>
  </si>
  <si>
    <t>DS PANCUR</t>
  </si>
  <si>
    <t>DS TAKTAKAN</t>
  </si>
  <si>
    <t>DS SEPANG</t>
  </si>
  <si>
    <t>DS BANJAR AGUNG</t>
  </si>
  <si>
    <t>DS BANJAR SARI</t>
  </si>
  <si>
    <t>KEL GELAM</t>
  </si>
  <si>
    <t>KEL. PANACANGAN</t>
  </si>
  <si>
    <t>KEL. KARUNDANG</t>
  </si>
  <si>
    <t>KEL TEMBONG</t>
  </si>
  <si>
    <t>KEL BAGEDUNG</t>
  </si>
  <si>
    <t>KEL BENDUNGAN</t>
  </si>
  <si>
    <t>KEL KETILENG</t>
  </si>
  <si>
    <t>KEL CIWEDUS</t>
  </si>
  <si>
    <t>KEL CIWADUK</t>
  </si>
  <si>
    <t>KEL KEDALEMAN</t>
  </si>
  <si>
    <t>KEL KARANG ASEM</t>
  </si>
  <si>
    <t>KEL CIKERAI</t>
  </si>
  <si>
    <t>KEL BULAKAN</t>
  </si>
  <si>
    <t>KEL KALITIMBANG</t>
  </si>
  <si>
    <t>KEL CIBEBER</t>
  </si>
  <si>
    <t>A 9581 YK</t>
  </si>
  <si>
    <t>A 8678 AD</t>
  </si>
  <si>
    <t>KEL BANJAR NEGARA</t>
  </si>
  <si>
    <t>KEL PADAKARI</t>
  </si>
  <si>
    <t>KEL. GUNUNG SUGI</t>
  </si>
  <si>
    <t>KEL TEGAL RATU</t>
  </si>
  <si>
    <t>KEL. KUBANG SARI</t>
  </si>
  <si>
    <t>KEL RANDAKARI</t>
  </si>
  <si>
    <t>KEL KEPUH</t>
  </si>
  <si>
    <t>KEL BANTEN</t>
  </si>
  <si>
    <t>KEL KASEMEN</t>
  </si>
  <si>
    <t>KEL MASJID PRIYAN</t>
  </si>
  <si>
    <t>KEL MARGALUYU</t>
  </si>
  <si>
    <t>KEL SAWAH LUHUR</t>
  </si>
  <si>
    <t>KEL KASUNYATAN</t>
  </si>
  <si>
    <t>KEL WARUNG JAUD</t>
  </si>
  <si>
    <t>KEL TERUMBU</t>
  </si>
  <si>
    <t>KEL KILASAH</t>
  </si>
  <si>
    <t>KEL KOTA SARI</t>
  </si>
  <si>
    <t>KEL GROGOL</t>
  </si>
  <si>
    <t>KEL GEREM</t>
  </si>
  <si>
    <t>DS RAWA ARUM</t>
  </si>
  <si>
    <t>KEL TOYO MERTO</t>
  </si>
  <si>
    <t>KEL PEGADINGAN</t>
  </si>
  <si>
    <t>KEL PEJATEN</t>
  </si>
  <si>
    <t>KEL SERDANG</t>
  </si>
  <si>
    <t>KEL PELAMUNAN</t>
  </si>
  <si>
    <t>KEL LEBAK WANGI</t>
  </si>
  <si>
    <t>KEL MARGASANA</t>
  </si>
  <si>
    <t>KEL PAMENGKANG</t>
  </si>
  <si>
    <t>KEL HARJATANI</t>
  </si>
  <si>
    <t>KEL KRAMATWATU</t>
  </si>
  <si>
    <t>KEL TELUK TERATE</t>
  </si>
  <si>
    <t xml:space="preserve">KEL TONJONG </t>
  </si>
  <si>
    <t>KEL TERATE</t>
  </si>
  <si>
    <t>KEL WANAYASA</t>
  </si>
  <si>
    <t>KEL TUNJUNGSARI</t>
  </si>
  <si>
    <t>KEL KEDUBEUREUM</t>
  </si>
  <si>
    <t>KEL PANCANEGARA</t>
  </si>
  <si>
    <t>KEL SINDANG SARI</t>
  </si>
  <si>
    <t>KEL TALAGAWARNA</t>
  </si>
  <si>
    <t>KEL PASANGGRAHAN</t>
  </si>
  <si>
    <t>KEL SINDANGHEULA</t>
  </si>
  <si>
    <t>KEL PABUARAN</t>
  </si>
  <si>
    <t>KEL SERANG</t>
  </si>
  <si>
    <t>KEL LONTAR BARU</t>
  </si>
  <si>
    <t>KEL CIPARE</t>
  </si>
  <si>
    <t>KEL LOPANG</t>
  </si>
  <si>
    <t xml:space="preserve">KEL KAGUNGAN </t>
  </si>
  <si>
    <t>DS UNYUR</t>
  </si>
  <si>
    <t>DS KEL SERANG</t>
  </si>
  <si>
    <t>DS CIMUNCANG</t>
  </si>
  <si>
    <t>DS SUMUR PECUNG</t>
  </si>
  <si>
    <t>KEL KOTA BARU</t>
  </si>
  <si>
    <t>KEL KALIGANDU</t>
  </si>
  <si>
    <t>KEL SUKAWANA</t>
  </si>
  <si>
    <t>DS CITANGKIL</t>
  </si>
  <si>
    <t>DS WARNASARI</t>
  </si>
  <si>
    <t>KEL WARNA SARI</t>
  </si>
  <si>
    <t>KEL DRIGON</t>
  </si>
  <si>
    <t>DS SAMANG RAYA</t>
  </si>
  <si>
    <t>DS KEBON SARI</t>
  </si>
  <si>
    <t>Z 9383 F</t>
  </si>
  <si>
    <t>B 9527 TX</t>
  </si>
  <si>
    <t>KEL PURWAKARTA</t>
  </si>
  <si>
    <t>KEL RAMANUJU</t>
  </si>
  <si>
    <t>KEL TEGAL BUNDER</t>
  </si>
  <si>
    <t>KEL PABEAN</t>
  </si>
  <si>
    <t>KEL TEGAL BANDER</t>
  </si>
  <si>
    <t>KEL KOTA BUMI</t>
  </si>
  <si>
    <t>KEL KEBON DALEM</t>
  </si>
  <si>
    <t>KEL LEBAK DENOK</t>
  </si>
  <si>
    <t>KEL TAMAN BARU</t>
  </si>
  <si>
    <t>DS CIPAYUNG</t>
  </si>
  <si>
    <t>DS KEDU BEUREUM</t>
  </si>
  <si>
    <t>DS KLUMPANG</t>
  </si>
  <si>
    <t>DS BARUGBUG</t>
  </si>
  <si>
    <t>DS CITASUK</t>
  </si>
  <si>
    <t>DS KELUMPANG</t>
  </si>
  <si>
    <t>DS BUGEL</t>
  </si>
  <si>
    <t>DS CIBOJONG</t>
  </si>
  <si>
    <t>DS KRAMATLABAN</t>
  </si>
  <si>
    <t>DS KADUKEMPUNG</t>
  </si>
  <si>
    <t>DS BATUKUWUNG</t>
  </si>
  <si>
    <t>DS CIOMAS</t>
  </si>
  <si>
    <t>DS BATU KUWUNG</t>
  </si>
  <si>
    <t>DS PADARINCANG</t>
  </si>
  <si>
    <t>DS CISAAT</t>
  </si>
  <si>
    <t>DS CURUG GOONG</t>
  </si>
  <si>
    <t>DS LUWUK</t>
  </si>
  <si>
    <t>DS TAMIANG</t>
  </si>
  <si>
    <t>DS SUKALABA</t>
  </si>
  <si>
    <t>DS GUNUNG SARI</t>
  </si>
  <si>
    <t>DS CIHERANG</t>
  </si>
  <si>
    <t>DS CURUG SULANJANA</t>
  </si>
  <si>
    <t>DS KADU AGUNG</t>
  </si>
  <si>
    <t>DS LEBAK GEDE</t>
  </si>
  <si>
    <t>DS MEKARSARI</t>
  </si>
  <si>
    <t>DS SURALAYA</t>
  </si>
  <si>
    <t>DS TAMAN SARI</t>
  </si>
  <si>
    <t>DS JOMBANG WETAN</t>
  </si>
  <si>
    <t>DS SUKMAJAYA</t>
  </si>
  <si>
    <t>DS PANGGUNGRAWI</t>
  </si>
  <si>
    <t>DS GEDONG DALEM</t>
  </si>
  <si>
    <t>DS MASIGIT</t>
  </si>
  <si>
    <t>DS WARINGINKURUNG</t>
  </si>
  <si>
    <t>DS BINANGUN</t>
  </si>
  <si>
    <t>DS CAKOPSULANJANA</t>
  </si>
  <si>
    <t>DS SUKADALEM</t>
  </si>
  <si>
    <t>DS KEMUNING</t>
  </si>
  <si>
    <t>DS SASAHAN</t>
  </si>
  <si>
    <t>DS MELATI</t>
  </si>
  <si>
    <t>DS TELAGA LUHUR</t>
  </si>
  <si>
    <t>DS SAMPIR</t>
  </si>
  <si>
    <t>DS SUKABARES</t>
  </si>
  <si>
    <t>DS SIGEDONG</t>
  </si>
  <si>
    <t>DS WINONG</t>
  </si>
  <si>
    <t>DS ANGSANA</t>
  </si>
  <si>
    <t>DS CIKEDUNG</t>
  </si>
  <si>
    <t>DS SAMBILAWANG</t>
  </si>
  <si>
    <t>DS MANCAK</t>
  </si>
  <si>
    <t>DS PASIR WARU</t>
  </si>
  <si>
    <t>DS LABUAN</t>
  </si>
  <si>
    <t>DS BATU KUDA</t>
  </si>
  <si>
    <t>DS BALEKENCANA</t>
  </si>
  <si>
    <t>DS BALEKEMBANG</t>
  </si>
  <si>
    <t>DS SANGIANG</t>
  </si>
  <si>
    <t>DS BATUKUDA</t>
  </si>
  <si>
    <t>DS CIWARNA</t>
  </si>
  <si>
    <t>DS WARINGIN</t>
  </si>
  <si>
    <t>DS TALAGA</t>
  </si>
  <si>
    <t xml:space="preserve">A 8469 B </t>
  </si>
  <si>
    <t>B 9527 CDA</t>
  </si>
  <si>
    <t>DS  SINDANGKARYA</t>
  </si>
  <si>
    <t>DS KOSAMBI RONYOK</t>
  </si>
  <si>
    <t>DS GROGOL INDAH</t>
  </si>
  <si>
    <t>DS BUNIHARA</t>
  </si>
  <si>
    <t>DS SINDANG MANDI</t>
  </si>
  <si>
    <t>DS CIKONENG</t>
  </si>
  <si>
    <t>DS TANJUNG MANIS</t>
  </si>
  <si>
    <t>DS TAMBANG AYAM</t>
  </si>
  <si>
    <t>DS ANYAR</t>
  </si>
  <si>
    <t>DS BANDULU</t>
  </si>
  <si>
    <t>DS SUKAINDAH</t>
  </si>
  <si>
    <t>DS CURUG AGUNG</t>
  </si>
  <si>
    <t>DS PADASUKA</t>
  </si>
  <si>
    <t>DS PANYIRAPAN</t>
  </si>
  <si>
    <t>DS SUKAMANAH</t>
  </si>
  <si>
    <t>DS TOJAMARI</t>
  </si>
  <si>
    <t>DS CISALAM</t>
  </si>
  <si>
    <t>DS SUKACAI</t>
  </si>
  <si>
    <t>DS BAROS</t>
  </si>
  <si>
    <t>DS SINDANGMUKTI</t>
  </si>
  <si>
    <t>DS SINAR MUKTI</t>
  </si>
  <si>
    <t>DS SUKAMENAK</t>
  </si>
  <si>
    <t>DS BULAKAN</t>
  </si>
  <si>
    <t>DS PASAURAN</t>
  </si>
  <si>
    <t>DS BANTAR WARU</t>
  </si>
  <si>
    <t>DS BAROSJAYA</t>
  </si>
  <si>
    <t>DS KUBANG BAROS</t>
  </si>
  <si>
    <t>DS RANCASANGGA</t>
  </si>
  <si>
    <t>DS UMBUL TANJUNG</t>
  </si>
  <si>
    <t>DS UKIR SARI</t>
  </si>
  <si>
    <t>DS MARGAGIRI</t>
  </si>
  <si>
    <t>DS MANGKUNEGARA</t>
  </si>
  <si>
    <t>DS KARANG KEPUH</t>
  </si>
  <si>
    <t>DS WANAKARTA</t>
  </si>
  <si>
    <t>DS KERTASANA</t>
  </si>
  <si>
    <t>DS PANGARENGAN</t>
  </si>
  <si>
    <t>DS PAKUNCEN</t>
  </si>
  <si>
    <t>DS LAMBANG SARI</t>
  </si>
  <si>
    <t>DS WARNAKARTA</t>
  </si>
  <si>
    <t>DS BOJONEGARA</t>
  </si>
  <si>
    <t>DS MEKARJAYA</t>
  </si>
  <si>
    <t>DS PONDOK KAHURU</t>
  </si>
  <si>
    <t>DS SIKETUG</t>
  </si>
  <si>
    <t>DS UJUNG TEBU</t>
  </si>
  <si>
    <t>DS LEBAK</t>
  </si>
  <si>
    <t>DS CIKOLELET</t>
  </si>
  <si>
    <t>DS KAMASAN</t>
  </si>
  <si>
    <t>DS SINDANGLAYA</t>
  </si>
  <si>
    <t>DS KARANG SURAGA</t>
  </si>
  <si>
    <t>DS BANTARWANGI</t>
  </si>
  <si>
    <t>DS CINANGKA</t>
  </si>
  <si>
    <t>DS PUNTANG LAGON</t>
  </si>
  <si>
    <t>DS PUSER</t>
  </si>
  <si>
    <t>DS KEBUNYUTAN</t>
  </si>
  <si>
    <t>DS PULO AMPEL</t>
  </si>
  <si>
    <t>DS SALIRA</t>
  </si>
  <si>
    <t>DS PANYAUNGAN</t>
  </si>
  <si>
    <t>DS PANYAUNGAN JAYA</t>
  </si>
  <si>
    <t>DS SUKARENA</t>
  </si>
  <si>
    <t>DS PONDOKAHURU</t>
  </si>
  <si>
    <t>DS CISITU</t>
  </si>
  <si>
    <t>DS SUKADANA</t>
  </si>
  <si>
    <t>DS CITAMAN</t>
  </si>
  <si>
    <t>DS CEMPLANG</t>
  </si>
  <si>
    <t>DS ARGAWANA</t>
  </si>
  <si>
    <t>DS SUMURANJA</t>
  </si>
  <si>
    <t>DS GEDUNGSOKA</t>
  </si>
  <si>
    <t>DS MANGUNREJA</t>
  </si>
  <si>
    <t>DS BANYUWANGI</t>
  </si>
  <si>
    <t>DS MARGASARI</t>
  </si>
  <si>
    <t>DS GEDUNG SOKA</t>
  </si>
  <si>
    <t>REKAPAN KWITANSI PEMBAYARAN DP PT. POS LOGISTIK</t>
  </si>
  <si>
    <t>NO. KWITANSI</t>
  </si>
  <si>
    <t>TGL KWITANSI</t>
  </si>
  <si>
    <t>UNIT MOBIL</t>
  </si>
  <si>
    <t>HARGA / UNIT</t>
  </si>
  <si>
    <t>TGL PENGIRIMAN</t>
  </si>
  <si>
    <t>260/KWT/PCI/VII/21</t>
  </si>
  <si>
    <t>261/KWT/PCI/VII/21</t>
  </si>
  <si>
    <t>27-28 Juli 2021</t>
  </si>
  <si>
    <t>262/KWT/PCI/VII/21</t>
  </si>
  <si>
    <t>263/KWT/PCI/VII/21</t>
  </si>
  <si>
    <t>264/KWT/PCI/VIII/21</t>
  </si>
  <si>
    <t>065/KWT/PCI/VIII/21</t>
  </si>
  <si>
    <t>066/KWT/PCI/VIII/21</t>
  </si>
  <si>
    <t>067/KWT/PCI/VIII/21</t>
  </si>
  <si>
    <t>068/KWT/PCI/VIII/21</t>
  </si>
  <si>
    <t>A 8489 PB</t>
  </si>
  <si>
    <t>B 9054 CQB</t>
  </si>
  <si>
    <t>A 9626 A</t>
  </si>
  <si>
    <t>PULO MERAK</t>
  </si>
  <si>
    <t>DS SUKA LABA</t>
  </si>
  <si>
    <t>KEL. GUNUNG SARI</t>
  </si>
  <si>
    <t>DS KARANG ASEM</t>
  </si>
  <si>
    <t>DS KADALEMAN</t>
  </si>
  <si>
    <t>DS KALI TIMBANG</t>
  </si>
  <si>
    <t>DS GANDAYASA</t>
  </si>
  <si>
    <t>DS CILAYANG</t>
  </si>
  <si>
    <t>DS CIKEUSAL</t>
  </si>
  <si>
    <t>DS DAHU</t>
  </si>
  <si>
    <t>DS BANTAR PANJANG</t>
  </si>
  <si>
    <t>DS CIMAUNG</t>
  </si>
  <si>
    <t>DS HARUMDANG</t>
  </si>
  <si>
    <t>DS KATULISAN</t>
  </si>
  <si>
    <t>DS CILAYANG GUHA</t>
  </si>
  <si>
    <t>DS PANANCANGAN</t>
  </si>
  <si>
    <t>DS DALUNG</t>
  </si>
  <si>
    <t>DS KILASAH</t>
  </si>
  <si>
    <t>DS BENDUNG</t>
  </si>
  <si>
    <t>DS WARUNG JAUD</t>
  </si>
  <si>
    <t>DS NULL</t>
  </si>
  <si>
    <t>DS KASEMEN</t>
  </si>
  <si>
    <t>DS MARGA LUYU</t>
  </si>
  <si>
    <t>DS TERUMBU</t>
  </si>
  <si>
    <t>DS KASUNYATAN</t>
  </si>
  <si>
    <t>DS BANTEN</t>
  </si>
  <si>
    <t>DS SAWAH LUHUR</t>
  </si>
  <si>
    <t>DS MASJID PRIYAYI</t>
  </si>
  <si>
    <t>DS BANJAR NEGARA</t>
  </si>
  <si>
    <t>DS TEGAL RATU</t>
  </si>
  <si>
    <t>DS KUBANG SARI</t>
  </si>
  <si>
    <t>DS RANDA KARI</t>
  </si>
  <si>
    <t>DS GUNUNG SUGIH</t>
  </si>
  <si>
    <t>DS KEDUH</t>
  </si>
  <si>
    <t>DS DRINGO</t>
  </si>
  <si>
    <t>KEL CITANGKIL</t>
  </si>
  <si>
    <t>DS LEBAK DENOK</t>
  </si>
  <si>
    <t>DS WARNA SARI</t>
  </si>
  <si>
    <t>DS GEDONG DALAM</t>
  </si>
  <si>
    <t>DS PANGGUNG RAWI</t>
  </si>
  <si>
    <t>DS PADA SUKA</t>
  </si>
  <si>
    <t>DS  CURUG AGUNG</t>
  </si>
  <si>
    <t>KEL BAROS</t>
  </si>
  <si>
    <t>DS TESAMARI</t>
  </si>
  <si>
    <t>DS SUKA MENAK</t>
  </si>
  <si>
    <t>DS SUKAMANA</t>
  </si>
  <si>
    <t>DS SUKA INDAH</t>
  </si>
  <si>
    <t>DS SIDAMUKTI</t>
  </si>
  <si>
    <t>CITARAM</t>
  </si>
  <si>
    <t>UJUNG TEBU</t>
  </si>
  <si>
    <t>PONDOK KAHARU</t>
  </si>
  <si>
    <t>DS PABEAN</t>
  </si>
  <si>
    <t>DS TEGAL BUNDER</t>
  </si>
  <si>
    <t>DS RAMA NUJU</t>
  </si>
  <si>
    <t>DS GROGOL</t>
  </si>
  <si>
    <t>DS KOTA SARI</t>
  </si>
  <si>
    <t>DS KEBON DALAM</t>
  </si>
  <si>
    <t>DS KOTA BUMI</t>
  </si>
  <si>
    <t>DS CILOWONG</t>
  </si>
  <si>
    <t>KEL TAKTAKAN</t>
  </si>
  <si>
    <t>DS DRANGONG</t>
  </si>
  <si>
    <t>DS LIALANG</t>
  </si>
  <si>
    <t>DS PAKUCEN</t>
  </si>
  <si>
    <t>KEL MEKARJAYA</t>
  </si>
  <si>
    <t>KEL PANGARENGAN</t>
  </si>
  <si>
    <t>KEL MANAKARTA</t>
  </si>
  <si>
    <t>KEL LAMBANG SARI</t>
  </si>
  <si>
    <t>KEL KERTASANA</t>
  </si>
  <si>
    <t>KEL MANGKU NEGARA</t>
  </si>
  <si>
    <t>KEL KARANG KEPUH</t>
  </si>
  <si>
    <t>KEL UKIR SARI</t>
  </si>
  <si>
    <t>KEL MARGA GIRI</t>
  </si>
  <si>
    <t>KEL BOJONEGARA</t>
  </si>
  <si>
    <t>KEL PULO AMPEL</t>
  </si>
  <si>
    <t>KEL BANYUWANGI</t>
  </si>
  <si>
    <t>KEL MANGUN REJA</t>
  </si>
  <si>
    <t>KEL PULO PANJANG</t>
  </si>
  <si>
    <t>KEL SUMURANJA</t>
  </si>
  <si>
    <t>KEL SALIRA</t>
  </si>
  <si>
    <t>KEL MARGASARI</t>
  </si>
  <si>
    <t>KEL ARGAWANA</t>
  </si>
  <si>
    <t>KEL GEDUNG SOKA</t>
  </si>
  <si>
    <t>KEL BANDULU</t>
  </si>
  <si>
    <t>SINDANG KARYA</t>
  </si>
  <si>
    <t>DS CIPOCOK JAYA</t>
  </si>
  <si>
    <t>DS GELAM</t>
  </si>
  <si>
    <t>DS KARUNDANG</t>
  </si>
  <si>
    <t>DS TEMBONG</t>
  </si>
  <si>
    <t>DS PANOSOGAN</t>
  </si>
  <si>
    <t>DS SUKA MAJU</t>
  </si>
  <si>
    <t>DS PANYABRANGAN</t>
  </si>
  <si>
    <t>DS SUKARAME</t>
  </si>
  <si>
    <t>DS MUNGPOK</t>
  </si>
  <si>
    <t>DS SUKARAJA</t>
  </si>
  <si>
    <t>DS SUKARATU</t>
  </si>
  <si>
    <t>B 9054 CQD</t>
  </si>
  <si>
    <t>A 8498 PB</t>
  </si>
  <si>
    <t>KEL UNYUR</t>
  </si>
  <si>
    <t>KEL SUMUR PECUNG</t>
  </si>
  <si>
    <t>LONTAR BARU</t>
  </si>
  <si>
    <t>BALE KENCANA</t>
  </si>
  <si>
    <t>BALE KEMBANG</t>
  </si>
  <si>
    <t>PASIRWARU</t>
  </si>
  <si>
    <t>TOYO MERTO</t>
  </si>
  <si>
    <t>TONJANG</t>
  </si>
  <si>
    <t>TELUK TERATE</t>
  </si>
  <si>
    <t>DELAMUNAN</t>
  </si>
  <si>
    <t xml:space="preserve">PEGADINGAN </t>
  </si>
  <si>
    <t>MARGATANI</t>
  </si>
  <si>
    <t>LEBAK WANA</t>
  </si>
  <si>
    <t>KRAMAT WATU</t>
  </si>
  <si>
    <t>KEL WARINGIN KUNING</t>
  </si>
  <si>
    <t>COKOP SULANJANA</t>
  </si>
  <si>
    <t>SUKA BARES</t>
  </si>
  <si>
    <t>KAMPUNG BARU</t>
  </si>
  <si>
    <t>WIRANA</t>
  </si>
  <si>
    <t>PASIR LIMUS</t>
  </si>
  <si>
    <t>PAMAR AYAN</t>
  </si>
  <si>
    <t>PASIR KEMBANG</t>
  </si>
  <si>
    <t>KEBON CAU</t>
  </si>
  <si>
    <t>DAMPING</t>
  </si>
  <si>
    <t>PUDAR</t>
  </si>
  <si>
    <t>BINONG</t>
  </si>
  <si>
    <t>BANTAR WANGI</t>
  </si>
  <si>
    <t>BANTAR WARU</t>
  </si>
  <si>
    <t>BAROS JAYA</t>
  </si>
  <si>
    <t>TELAGA WARNA</t>
  </si>
  <si>
    <t>KADU BEREUM</t>
  </si>
  <si>
    <t>PASANGGARAHAN</t>
  </si>
  <si>
    <t>TANJUNG SARI</t>
  </si>
  <si>
    <t>SINDANG SARI</t>
  </si>
  <si>
    <t>SINDANG HEULA</t>
  </si>
  <si>
    <t>MEKAR SARI</t>
  </si>
  <si>
    <t>RANCA SANGGAL</t>
  </si>
  <si>
    <t>SINDANG LAYA</t>
  </si>
  <si>
    <t>KARANG SURAGA</t>
  </si>
  <si>
    <t>BATU KUWUNG</t>
  </si>
  <si>
    <t>BUGEL</t>
  </si>
  <si>
    <t>KUDU KEMPONG</t>
  </si>
  <si>
    <t>KRAMAT LABAN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</si>
  <si>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 Tiga Puluh Sembilan Juta Seratus Ribu Empat Ratus Rupiah.</t>
    </r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</si>
  <si>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 Delapan Ratus Ribu Rupiah.</t>
    </r>
  </si>
  <si>
    <t>Discount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</si>
  <si>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Ratus Lima Puluh Ribu Rupiah.</t>
    </r>
  </si>
  <si>
    <t>: PT. Cipta Amanah Persada</t>
  </si>
  <si>
    <t xml:space="preserve"> 367/PCI/K2/VIII/21</t>
  </si>
  <si>
    <t xml:space="preserve"> 24 Agustus 2021</t>
  </si>
  <si>
    <t xml:space="preserve"> 31 Agustus 2021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</si>
  <si>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Ratus Dua Puluh Ribu Rupiah.</t>
    </r>
  </si>
  <si>
    <t xml:space="preserve"> 368/PCI/K2/VIII/21</t>
  </si>
  <si>
    <t xml:space="preserve"> 369/PCI/K2/VIII/21</t>
  </si>
  <si>
    <t>Return Dancow</t>
  </si>
  <si>
    <t>BKI032210029488</t>
  </si>
  <si>
    <t>Pengiriman Barang Tujuan Ibu Widya Tower Media</t>
  </si>
  <si>
    <t>BKI032210029348</t>
  </si>
  <si>
    <t>Pengiriman Barang Tujuan Banjarmasin - Karawang</t>
  </si>
  <si>
    <t xml:space="preserve"> 25 September 2021</t>
  </si>
  <si>
    <t xml:space="preserve"> 370/PCI/K2/VIII/21</t>
  </si>
  <si>
    <t xml:space="preserve"> 371/PCI/K2/VIII/21</t>
  </si>
  <si>
    <t xml:space="preserve">Selamat siang Bu saya Lily utk alamatnya bisa dikirimkan ke </t>
  </si>
  <si>
    <t>PT. DEKA SARI PERKASA</t>
  </si>
  <si>
    <t>( Innola )</t>
  </si>
  <si>
    <t>Jl. Pangkalan 1 no 98 ( Narogong km 11,5) Bantar gebang Bekasi 17151</t>
  </si>
  <si>
    <t>U/p Lily.H ( purchasing )</t>
  </si>
  <si>
    <t>: PT. Deka Sari Perkasa</t>
  </si>
  <si>
    <t>BKI032210029413</t>
  </si>
  <si>
    <t>Pengiriman Barang Tujuan MTSN 1 Pasuruan</t>
  </si>
  <si>
    <t>Pasuruan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</si>
  <si>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Juta Rupiah.</t>
    </r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</si>
  <si>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Seratus Lima Puluh Ribu Rupiah.</t>
    </r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</si>
  <si>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 Tujuh Delapan Ratus Ribu Rupiah.</t>
    </r>
  </si>
  <si>
    <t xml:space="preserve"> 366/PCI/K2/VIII/21</t>
  </si>
  <si>
    <t xml:space="preserve"> 363/PCI/K2/VIII/21</t>
  </si>
  <si>
    <t xml:space="preserve"> 365/PCI/K2/VIII/21</t>
  </si>
  <si>
    <t xml:space="preserve"> 360/PCI/K2/VIII/21</t>
  </si>
  <si>
    <t>BKI032210030551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</si>
  <si>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Seratus Lima Pulu Ribu Rupiah.</t>
    </r>
  </si>
  <si>
    <t xml:space="preserve"> 364A/PCI/K2/VIII/21</t>
  </si>
  <si>
    <t xml:space="preserve"> 30/08/2021</t>
  </si>
  <si>
    <t>Pelunasan 30/08/21</t>
  </si>
  <si>
    <t xml:space="preserve"> 372/PCI/K2/VIII/21</t>
  </si>
  <si>
    <t xml:space="preserve"> 07 September 2021</t>
  </si>
  <si>
    <t>: PT. Logistic Express Nusantara</t>
  </si>
  <si>
    <t>:  Bpk. Budi</t>
  </si>
  <si>
    <t>BKI032210027128</t>
  </si>
  <si>
    <t>Pengiriman Barang Tujuan Maju Alfa Cargo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</si>
  <si>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 xml:space="preserve">: Satu Juta Dua Ratus Lima Puluh Empat </t>
    </r>
  </si>
  <si>
    <t xml:space="preserve"> 373/PCI/K2/VIII/21</t>
  </si>
  <si>
    <t>BKI032210030486</t>
  </si>
  <si>
    <t>Pengiriman Barang Tujuan RS. Emanuel Banjarnegara</t>
  </si>
  <si>
    <t>Banjarnegara</t>
  </si>
  <si>
    <t>BKI032210030478</t>
  </si>
  <si>
    <t>Pengiriman Barang Tujuan RS. PKU Muhamadiyah Bantul</t>
  </si>
  <si>
    <t>Bantul</t>
  </si>
  <si>
    <t>BKI032210030460</t>
  </si>
  <si>
    <t xml:space="preserve">Pengiriman Barang Tujuan RSUD Bangil Pasuruan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</si>
  <si>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Juta Dua Ratus Ribu Rupiah.</t>
    </r>
  </si>
  <si>
    <t>Total Setelah Discount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</si>
  <si>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 Sembilan Puluh Tiga Juta Tujuh Belas Ribu Dua Ratus Rupiah.</t>
    </r>
  </si>
  <si>
    <t xml:space="preserve"> 374/PCI/K2/X/21</t>
  </si>
  <si>
    <t xml:space="preserve"> 13 Oktober 2021</t>
  </si>
  <si>
    <t>BKI032210035030</t>
  </si>
  <si>
    <t>Pengiriman Barang Tujuan PT. BSS Musi Rawas</t>
  </si>
  <si>
    <t>Biaya Penerusan</t>
  </si>
  <si>
    <t xml:space="preserve"> 375/PCI/K2/X/21</t>
  </si>
  <si>
    <t>BKI032210034470</t>
  </si>
  <si>
    <t>Pengiriman Barang PT. Indonesia Comnet Plus</t>
  </si>
  <si>
    <t>Pekanbaru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</si>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</sst>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$-F800]dddd\,\ mmmm\ dd\,\ yyyy"/>
    <numFmt numFmtId="167" formatCode="_(* #,##0_);_(* \(#,##0\);_(* &quot;-&quot;_);_(@_)"/>
    <numFmt numFmtId="168" formatCode="_(&quot;Rp&quot;* #,##0_);_(&quot;Rp&quot;* \(#,##0\);_(&quot;Rp&quot;* &quot;-&quot;_);_(@_)"/>
    <numFmt numFmtId="169" formatCode="_-* #,##0_-;\-* #,##0_-;_-* &quot;-&quot;??_-;_-@_-"/>
    <numFmt numFmtId="170" formatCode="dd\ mmmm\ yy"/>
    <numFmt numFmtId="171" formatCode="dd/mm/yyyy;@"/>
    <numFmt numFmtId="172" formatCode="dd/mm/yy;@"/>
    <numFmt numFmtId="173" formatCode="[$-421]dd\ mmmm\ yyyy;@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2" tint="-0.74999237037263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1"/>
      <name val="Calibri"/>
      <family val="2"/>
      <scheme val="minor"/>
    </font>
    <font>
      <sz val="14"/>
      <color rgb="FF000000"/>
      <name val="Arial"/>
      <family val="2"/>
    </font>
    <font>
      <b/>
      <sz val="18"/>
      <color theme="2" tint="-0.749992370372631"/>
      <name val="Calibri"/>
      <family val="2"/>
      <scheme val="minor"/>
    </font>
    <font>
      <b/>
      <i/>
      <sz val="11"/>
      <color theme="2" tint="-0.74999237037263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8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6" fillId="0" borderId="0"/>
  </cellStyleXfs>
  <cellXfs count="58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5" fontId="0" fillId="0" borderId="0" xfId="2" applyNumberFormat="1" applyFont="1"/>
    <xf numFmtId="0" fontId="5" fillId="0" borderId="0" xfId="0" applyFont="1"/>
    <xf numFmtId="0" fontId="0" fillId="0" borderId="0" xfId="0" applyFont="1"/>
    <xf numFmtId="0" fontId="0" fillId="0" borderId="0" xfId="0" applyBorder="1"/>
    <xf numFmtId="165" fontId="0" fillId="0" borderId="0" xfId="2" applyNumberFormat="1" applyFont="1" applyBorder="1"/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65" fontId="4" fillId="0" borderId="0" xfId="2" applyNumberFormat="1" applyFont="1" applyAlignment="1">
      <alignment vertical="center"/>
    </xf>
    <xf numFmtId="0" fontId="0" fillId="0" borderId="0" xfId="0" applyFont="1" applyAlignment="1">
      <alignment vertical="center"/>
    </xf>
    <xf numFmtId="166" fontId="8" fillId="0" borderId="0" xfId="0" quotePrefix="1" applyNumberFormat="1" applyFont="1" applyAlignment="1">
      <alignment vertical="center"/>
    </xf>
    <xf numFmtId="0" fontId="0" fillId="0" borderId="0" xfId="0" applyAlignment="1">
      <alignment vertical="center"/>
    </xf>
    <xf numFmtId="165" fontId="0" fillId="0" borderId="0" xfId="2" applyNumberFormat="1" applyFont="1" applyAlignment="1">
      <alignment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15" fontId="7" fillId="3" borderId="10" xfId="0" quotePrefix="1" applyNumberFormat="1" applyFont="1" applyFill="1" applyBorder="1" applyAlignment="1">
      <alignment horizontal="center" vertical="center"/>
    </xf>
    <xf numFmtId="15" fontId="7" fillId="3" borderId="10" xfId="0" quotePrefix="1" applyNumberFormat="1" applyFont="1" applyFill="1" applyBorder="1" applyAlignment="1">
      <alignment horizontal="center" vertical="center" wrapText="1"/>
    </xf>
    <xf numFmtId="165" fontId="7" fillId="3" borderId="10" xfId="2" applyNumberFormat="1" applyFont="1" applyFill="1" applyBorder="1" applyAlignment="1">
      <alignment horizontal="center" vertical="center" wrapText="1"/>
    </xf>
    <xf numFmtId="0" fontId="0" fillId="0" borderId="10" xfId="2" applyNumberFormat="1" applyFont="1" applyBorder="1" applyAlignment="1">
      <alignment horizontal="center" vertical="center"/>
    </xf>
    <xf numFmtId="167" fontId="4" fillId="0" borderId="13" xfId="0" applyNumberFormat="1" applyFont="1" applyFill="1" applyBorder="1" applyAlignment="1">
      <alignment vertical="center"/>
    </xf>
    <xf numFmtId="165" fontId="2" fillId="0" borderId="17" xfId="2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9" fillId="0" borderId="0" xfId="0" applyFont="1" applyAlignment="1">
      <alignment vertical="center"/>
    </xf>
    <xf numFmtId="165" fontId="3" fillId="0" borderId="0" xfId="2" applyNumberFormat="1" applyFont="1" applyAlignment="1">
      <alignment horizontal="left" vertical="center"/>
    </xf>
    <xf numFmtId="168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18" xfId="2" applyNumberFormat="1" applyFont="1" applyBorder="1" applyAlignment="1">
      <alignment vertical="center"/>
    </xf>
    <xf numFmtId="168" fontId="4" fillId="0" borderId="18" xfId="0" quotePrefix="1" applyNumberFormat="1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165" fontId="2" fillId="0" borderId="0" xfId="2" applyNumberFormat="1" applyFont="1" applyAlignment="1">
      <alignment vertical="center"/>
    </xf>
    <xf numFmtId="165" fontId="3" fillId="0" borderId="0" xfId="2" applyNumberFormat="1" applyFont="1" applyAlignment="1">
      <alignment vertical="center"/>
    </xf>
    <xf numFmtId="168" fontId="2" fillId="0" borderId="0" xfId="0" applyNumberFormat="1" applyFont="1" applyAlignment="1">
      <alignment vertical="center"/>
    </xf>
    <xf numFmtId="168" fontId="3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1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Border="1"/>
    <xf numFmtId="165" fontId="0" fillId="0" borderId="0" xfId="0" applyNumberFormat="1"/>
    <xf numFmtId="0" fontId="13" fillId="0" borderId="0" xfId="0" applyFont="1" applyBorder="1" applyAlignment="1">
      <alignment horizontal="left"/>
    </xf>
    <xf numFmtId="0" fontId="3" fillId="0" borderId="0" xfId="0" applyFont="1" applyAlignment="1">
      <alignment horizontal="left" vertical="center"/>
    </xf>
    <xf numFmtId="0" fontId="13" fillId="0" borderId="0" xfId="0" quotePrefix="1" applyFont="1" applyBorder="1" applyAlignment="1">
      <alignment horizontal="left"/>
    </xf>
    <xf numFmtId="0" fontId="3" fillId="0" borderId="0" xfId="0" quotePrefix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quotePrefix="1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165" fontId="4" fillId="0" borderId="0" xfId="2" applyNumberFormat="1" applyFont="1"/>
    <xf numFmtId="0" fontId="14" fillId="0" borderId="0" xfId="0" applyFont="1"/>
    <xf numFmtId="0" fontId="15" fillId="0" borderId="0" xfId="0" applyFont="1"/>
    <xf numFmtId="0" fontId="4" fillId="0" borderId="18" xfId="0" applyFont="1" applyBorder="1"/>
    <xf numFmtId="165" fontId="4" fillId="0" borderId="18" xfId="2" applyNumberFormat="1" applyFont="1" applyBorder="1"/>
    <xf numFmtId="0" fontId="7" fillId="0" borderId="0" xfId="0" applyFont="1"/>
    <xf numFmtId="0" fontId="4" fillId="0" borderId="0" xfId="0" applyFont="1" applyAlignment="1"/>
    <xf numFmtId="0" fontId="17" fillId="2" borderId="4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15" fontId="0" fillId="0" borderId="19" xfId="0" applyNumberFormat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 wrapText="1"/>
    </xf>
    <xf numFmtId="14" fontId="4" fillId="3" borderId="12" xfId="0" applyNumberFormat="1" applyFont="1" applyFill="1" applyBorder="1" applyAlignment="1">
      <alignment horizontal="center" vertical="center" wrapText="1"/>
    </xf>
    <xf numFmtId="0" fontId="4" fillId="3" borderId="10" xfId="0" quotePrefix="1" applyNumberFormat="1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8" fillId="0" borderId="10" xfId="2" applyNumberFormat="1" applyFont="1" applyFill="1" applyBorder="1" applyAlignment="1">
      <alignment horizontal="center" vertical="center" wrapText="1"/>
    </xf>
    <xf numFmtId="165" fontId="4" fillId="3" borderId="13" xfId="0" applyNumberFormat="1" applyFont="1" applyFill="1" applyBorder="1" applyAlignment="1">
      <alignment horizontal="center" vertical="center"/>
    </xf>
    <xf numFmtId="15" fontId="4" fillId="0" borderId="19" xfId="0" applyNumberFormat="1" applyFont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 wrapText="1"/>
    </xf>
    <xf numFmtId="0" fontId="4" fillId="3" borderId="21" xfId="0" quotePrefix="1" applyNumberFormat="1" applyFont="1" applyFill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15" fontId="4" fillId="0" borderId="0" xfId="0" applyNumberFormat="1" applyFont="1" applyBorder="1" applyAlignment="1">
      <alignment horizontal="center" vertical="center"/>
    </xf>
    <xf numFmtId="14" fontId="4" fillId="3" borderId="22" xfId="0" applyNumberFormat="1" applyFont="1" applyFill="1" applyBorder="1" applyAlignment="1">
      <alignment horizontal="center" vertical="center" wrapText="1"/>
    </xf>
    <xf numFmtId="165" fontId="4" fillId="0" borderId="0" xfId="0" applyNumberFormat="1" applyFont="1"/>
    <xf numFmtId="14" fontId="4" fillId="3" borderId="10" xfId="0" applyNumberFormat="1" applyFont="1" applyFill="1" applyBorder="1" applyAlignment="1">
      <alignment horizontal="center" vertical="center" wrapText="1"/>
    </xf>
    <xf numFmtId="0" fontId="4" fillId="0" borderId="10" xfId="0" quotePrefix="1" applyNumberFormat="1" applyFont="1" applyFill="1" applyBorder="1" applyAlignment="1">
      <alignment horizontal="center" vertical="center" wrapText="1"/>
    </xf>
    <xf numFmtId="168" fontId="3" fillId="0" borderId="17" xfId="0" applyNumberFormat="1" applyFont="1" applyBorder="1" applyAlignment="1">
      <alignment horizontal="center" vertical="center"/>
    </xf>
    <xf numFmtId="165" fontId="4" fillId="0" borderId="0" xfId="2" applyNumberFormat="1" applyFont="1" applyAlignment="1">
      <alignment horizontal="center" vertical="center"/>
    </xf>
    <xf numFmtId="165" fontId="3" fillId="0" borderId="18" xfId="2" applyNumberFormat="1" applyFont="1" applyBorder="1"/>
    <xf numFmtId="168" fontId="3" fillId="0" borderId="18" xfId="0" quotePrefix="1" applyNumberFormat="1" applyFont="1" applyBorder="1" applyAlignment="1">
      <alignment horizontal="center" vertical="center"/>
    </xf>
    <xf numFmtId="165" fontId="3" fillId="0" borderId="0" xfId="2" applyNumberFormat="1" applyFont="1"/>
    <xf numFmtId="168" fontId="3" fillId="0" borderId="0" xfId="0" applyNumberFormat="1" applyFont="1"/>
    <xf numFmtId="0" fontId="12" fillId="0" borderId="0" xfId="0" applyFont="1"/>
    <xf numFmtId="0" fontId="19" fillId="0" borderId="0" xfId="0" applyFont="1" applyBorder="1"/>
    <xf numFmtId="0" fontId="19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9" fillId="0" borderId="0" xfId="0" quotePrefix="1" applyFont="1" applyBorder="1" applyAlignment="1">
      <alignment horizontal="left"/>
    </xf>
    <xf numFmtId="0" fontId="3" fillId="0" borderId="0" xfId="0" quotePrefix="1" applyFont="1" applyAlignment="1">
      <alignment horizontal="left"/>
    </xf>
    <xf numFmtId="0" fontId="4" fillId="0" borderId="0" xfId="0" applyFont="1" applyAlignment="1">
      <alignment horizontal="right"/>
    </xf>
    <xf numFmtId="166" fontId="4" fillId="0" borderId="0" xfId="0" applyNumberFormat="1" applyFont="1" applyAlignment="1"/>
    <xf numFmtId="165" fontId="7" fillId="0" borderId="0" xfId="2" applyNumberFormat="1" applyFont="1"/>
    <xf numFmtId="0" fontId="19" fillId="0" borderId="0" xfId="0" applyFont="1"/>
    <xf numFmtId="165" fontId="7" fillId="0" borderId="0" xfId="2" applyNumberFormat="1" applyFont="1" applyAlignment="1">
      <alignment horizontal="center"/>
    </xf>
    <xf numFmtId="0" fontId="7" fillId="0" borderId="0" xfId="0" quotePrefix="1" applyFont="1"/>
    <xf numFmtId="0" fontId="7" fillId="0" borderId="0" xfId="0" applyFont="1" applyBorder="1"/>
    <xf numFmtId="0" fontId="19" fillId="2" borderId="4" xfId="0" applyFont="1" applyFill="1" applyBorder="1" applyAlignment="1">
      <alignment horizontal="center"/>
    </xf>
    <xf numFmtId="0" fontId="19" fillId="2" borderId="5" xfId="0" applyFont="1" applyFill="1" applyBorder="1" applyAlignment="1">
      <alignment horizontal="center"/>
    </xf>
    <xf numFmtId="0" fontId="19" fillId="2" borderId="6" xfId="0" applyFont="1" applyFill="1" applyBorder="1" applyAlignment="1">
      <alignment horizontal="center"/>
    </xf>
    <xf numFmtId="0" fontId="19" fillId="2" borderId="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 vertical="center"/>
    </xf>
    <xf numFmtId="15" fontId="7" fillId="3" borderId="23" xfId="0" quotePrefix="1" applyNumberFormat="1" applyFont="1" applyFill="1" applyBorder="1" applyAlignment="1">
      <alignment horizontal="center" vertical="center"/>
    </xf>
    <xf numFmtId="15" fontId="5" fillId="3" borderId="23" xfId="0" quotePrefix="1" applyNumberFormat="1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7" fillId="3" borderId="10" xfId="2" applyNumberFormat="1" applyFont="1" applyFill="1" applyBorder="1" applyAlignment="1">
      <alignment horizontal="center" vertical="center"/>
    </xf>
    <xf numFmtId="165" fontId="7" fillId="0" borderId="26" xfId="2" applyNumberFormat="1" applyFont="1" applyBorder="1" applyAlignment="1">
      <alignment horizontal="center" vertical="center"/>
    </xf>
    <xf numFmtId="169" fontId="7" fillId="0" borderId="0" xfId="1" applyNumberFormat="1" applyFont="1"/>
    <xf numFmtId="43" fontId="7" fillId="0" borderId="0" xfId="0" applyNumberFormat="1" applyFont="1"/>
    <xf numFmtId="167" fontId="7" fillId="0" borderId="17" xfId="0" applyNumberFormat="1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65" fontId="7" fillId="0" borderId="0" xfId="2" applyNumberFormat="1" applyFont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5" fontId="19" fillId="0" borderId="0" xfId="2" applyNumberFormat="1" applyFont="1" applyBorder="1"/>
    <xf numFmtId="168" fontId="7" fillId="0" borderId="0" xfId="0" applyNumberFormat="1" applyFont="1" applyBorder="1" applyAlignment="1">
      <alignment horizontal="center" vertical="center"/>
    </xf>
    <xf numFmtId="9" fontId="7" fillId="0" borderId="0" xfId="0" applyNumberFormat="1" applyFont="1"/>
    <xf numFmtId="165" fontId="19" fillId="0" borderId="18" xfId="2" applyNumberFormat="1" applyFont="1" applyBorder="1"/>
    <xf numFmtId="168" fontId="7" fillId="0" borderId="18" xfId="0" applyNumberFormat="1" applyFont="1" applyBorder="1" applyAlignment="1">
      <alignment horizontal="center" vertical="center"/>
    </xf>
    <xf numFmtId="165" fontId="19" fillId="0" borderId="0" xfId="2" applyNumberFormat="1" applyFont="1"/>
    <xf numFmtId="168" fontId="19" fillId="0" borderId="0" xfId="0" applyNumberFormat="1" applyFont="1"/>
    <xf numFmtId="0" fontId="20" fillId="0" borderId="0" xfId="0" applyFont="1"/>
    <xf numFmtId="0" fontId="7" fillId="0" borderId="0" xfId="0" applyFont="1" applyBorder="1" applyAlignment="1">
      <alignment horizontal="left"/>
    </xf>
    <xf numFmtId="0" fontId="19" fillId="0" borderId="0" xfId="0" quotePrefix="1" applyFont="1" applyAlignment="1">
      <alignment horizontal="left"/>
    </xf>
    <xf numFmtId="0" fontId="7" fillId="0" borderId="0" xfId="0" quotePrefix="1" applyFont="1" applyAlignment="1">
      <alignment horizontal="left"/>
    </xf>
    <xf numFmtId="0" fontId="7" fillId="0" borderId="0" xfId="0" applyFont="1" applyAlignment="1">
      <alignment horizontal="right"/>
    </xf>
    <xf numFmtId="166" fontId="21" fillId="0" borderId="0" xfId="0" quotePrefix="1" applyNumberFormat="1" applyFont="1" applyAlignment="1">
      <alignment vertical="center"/>
    </xf>
    <xf numFmtId="0" fontId="19" fillId="0" borderId="0" xfId="0" applyFont="1" applyAlignment="1">
      <alignment horizontal="center" vertical="center"/>
    </xf>
    <xf numFmtId="0" fontId="7" fillId="0" borderId="18" xfId="0" applyFont="1" applyBorder="1"/>
    <xf numFmtId="165" fontId="7" fillId="0" borderId="18" xfId="2" applyNumberFormat="1" applyFont="1" applyBorder="1"/>
    <xf numFmtId="165" fontId="7" fillId="3" borderId="10" xfId="2" applyNumberFormat="1" applyFont="1" applyFill="1" applyBorder="1" applyAlignment="1">
      <alignment horizontal="center" vertical="center"/>
    </xf>
    <xf numFmtId="165" fontId="7" fillId="0" borderId="26" xfId="2" applyNumberFormat="1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15" fontId="7" fillId="3" borderId="21" xfId="0" quotePrefix="1" applyNumberFormat="1" applyFont="1" applyFill="1" applyBorder="1" applyAlignment="1">
      <alignment vertical="center" wrapText="1"/>
    </xf>
    <xf numFmtId="0" fontId="19" fillId="0" borderId="0" xfId="0" applyFont="1" applyAlignment="1">
      <alignment horizontal="center" vertical="center"/>
    </xf>
    <xf numFmtId="165" fontId="7" fillId="0" borderId="26" xfId="2" applyNumberFormat="1" applyFont="1" applyBorder="1" applyAlignment="1">
      <alignment horizontal="center" vertical="center"/>
    </xf>
    <xf numFmtId="165" fontId="7" fillId="0" borderId="28" xfId="2" applyNumberFormat="1" applyFont="1" applyBorder="1" applyAlignment="1">
      <alignment vertical="center"/>
    </xf>
    <xf numFmtId="169" fontId="7" fillId="3" borderId="10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8" fontId="19" fillId="0" borderId="0" xfId="0" applyNumberFormat="1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65" fontId="7" fillId="0" borderId="26" xfId="2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19" fillId="2" borderId="8" xfId="0" applyFont="1" applyFill="1" applyBorder="1" applyAlignment="1">
      <alignment horizontal="center" vertical="center"/>
    </xf>
    <xf numFmtId="0" fontId="7" fillId="3" borderId="9" xfId="0" applyNumberFormat="1" applyFont="1" applyFill="1" applyBorder="1" applyAlignment="1">
      <alignment horizontal="center" vertical="center"/>
    </xf>
    <xf numFmtId="0" fontId="7" fillId="3" borderId="21" xfId="2" applyNumberFormat="1" applyFont="1" applyFill="1" applyBorder="1" applyAlignment="1">
      <alignment horizontal="center" vertical="center" wrapText="1"/>
    </xf>
    <xf numFmtId="165" fontId="7" fillId="0" borderId="13" xfId="2" applyNumberFormat="1" applyFont="1" applyBorder="1" applyAlignment="1">
      <alignment vertical="center"/>
    </xf>
    <xf numFmtId="165" fontId="19" fillId="0" borderId="29" xfId="0" applyNumberFormat="1" applyFont="1" applyBorder="1" applyAlignment="1">
      <alignment vertical="center"/>
    </xf>
    <xf numFmtId="167" fontId="7" fillId="0" borderId="0" xfId="0" applyNumberFormat="1" applyFont="1" applyBorder="1" applyAlignment="1">
      <alignment horizontal="center" vertical="center"/>
    </xf>
    <xf numFmtId="0" fontId="7" fillId="3" borderId="27" xfId="2" applyNumberFormat="1" applyFont="1" applyFill="1" applyBorder="1" applyAlignment="1">
      <alignment horizontal="center" vertical="center" wrapText="1"/>
    </xf>
    <xf numFmtId="170" fontId="7" fillId="3" borderId="23" xfId="0" quotePrefix="1" applyNumberFormat="1" applyFont="1" applyFill="1" applyBorder="1" applyAlignment="1">
      <alignment horizontal="center" vertical="center" wrapText="1"/>
    </xf>
    <xf numFmtId="165" fontId="7" fillId="3" borderId="23" xfId="2" applyNumberFormat="1" applyFont="1" applyFill="1" applyBorder="1" applyAlignment="1">
      <alignment horizontal="center" vertical="center" wrapText="1"/>
    </xf>
    <xf numFmtId="0" fontId="7" fillId="3" borderId="23" xfId="2" applyNumberFormat="1" applyFont="1" applyFill="1" applyBorder="1" applyAlignment="1">
      <alignment horizontal="center" vertical="center"/>
    </xf>
    <xf numFmtId="167" fontId="19" fillId="0" borderId="17" xfId="0" applyNumberFormat="1" applyFont="1" applyBorder="1" applyAlignment="1">
      <alignment horizontal="center" vertical="center"/>
    </xf>
    <xf numFmtId="165" fontId="19" fillId="0" borderId="0" xfId="2" applyNumberFormat="1" applyFont="1" applyAlignment="1">
      <alignment horizontal="left" vertical="center"/>
    </xf>
    <xf numFmtId="168" fontId="7" fillId="0" borderId="0" xfId="0" applyNumberFormat="1" applyFont="1" applyAlignment="1">
      <alignment horizontal="left" vertical="center"/>
    </xf>
    <xf numFmtId="168" fontId="19" fillId="0" borderId="18" xfId="0" applyNumberFormat="1" applyFont="1" applyBorder="1" applyAlignment="1">
      <alignment horizontal="center" vertical="center"/>
    </xf>
    <xf numFmtId="0" fontId="7" fillId="0" borderId="30" xfId="0" applyFont="1" applyBorder="1"/>
    <xf numFmtId="0" fontId="7" fillId="0" borderId="31" xfId="0" applyFont="1" applyBorder="1"/>
    <xf numFmtId="0" fontId="22" fillId="0" borderId="32" xfId="0" applyFont="1" applyBorder="1" applyAlignment="1">
      <alignment horizontal="left" vertical="center" indent="3"/>
    </xf>
    <xf numFmtId="0" fontId="7" fillId="0" borderId="33" xfId="0" applyFont="1" applyBorder="1"/>
    <xf numFmtId="0" fontId="7" fillId="0" borderId="34" xfId="0" applyFont="1" applyBorder="1"/>
    <xf numFmtId="0" fontId="7" fillId="0" borderId="35" xfId="0" applyFont="1" applyBorder="1"/>
    <xf numFmtId="0" fontId="22" fillId="0" borderId="32" xfId="0" applyFont="1" applyBorder="1"/>
    <xf numFmtId="0" fontId="7" fillId="0" borderId="36" xfId="0" applyFont="1" applyBorder="1"/>
    <xf numFmtId="0" fontId="22" fillId="0" borderId="32" xfId="0" applyFont="1" applyBorder="1" applyAlignment="1">
      <alignment vertical="center"/>
    </xf>
    <xf numFmtId="0" fontId="22" fillId="0" borderId="32" xfId="0" applyFont="1" applyBorder="1" applyAlignment="1"/>
    <xf numFmtId="171" fontId="0" fillId="0" borderId="10" xfId="0" quotePrefix="1" applyNumberFormat="1" applyFont="1" applyBorder="1" applyAlignment="1">
      <alignment horizontal="center" vertical="center"/>
    </xf>
    <xf numFmtId="0" fontId="7" fillId="3" borderId="23" xfId="0" quotePrefix="1" applyNumberFormat="1" applyFont="1" applyFill="1" applyBorder="1" applyAlignment="1">
      <alignment horizontal="center" vertical="center" wrapText="1"/>
    </xf>
    <xf numFmtId="0" fontId="7" fillId="3" borderId="24" xfId="2" applyNumberFormat="1" applyFont="1" applyFill="1" applyBorder="1" applyAlignment="1">
      <alignment horizontal="center" vertical="center"/>
    </xf>
    <xf numFmtId="0" fontId="17" fillId="0" borderId="0" xfId="0" applyFont="1"/>
    <xf numFmtId="165" fontId="5" fillId="0" borderId="0" xfId="2" applyNumberFormat="1" applyFont="1"/>
    <xf numFmtId="0" fontId="5" fillId="0" borderId="18" xfId="0" applyFont="1" applyBorder="1"/>
    <xf numFmtId="165" fontId="5" fillId="0" borderId="18" xfId="2" applyNumberFormat="1" applyFont="1" applyBorder="1"/>
    <xf numFmtId="165" fontId="5" fillId="0" borderId="0" xfId="2" applyNumberFormat="1" applyFont="1" applyAlignment="1">
      <alignment horizontal="center"/>
    </xf>
    <xf numFmtId="0" fontId="5" fillId="0" borderId="0" xfId="0" applyFont="1" applyAlignment="1"/>
    <xf numFmtId="0" fontId="17" fillId="2" borderId="4" xfId="0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0" fontId="17" fillId="2" borderId="8" xfId="0" applyFont="1" applyFill="1" applyBorder="1" applyAlignment="1">
      <alignment horizontal="center"/>
    </xf>
    <xf numFmtId="0" fontId="5" fillId="0" borderId="37" xfId="0" applyFont="1" applyFill="1" applyBorder="1" applyAlignment="1">
      <alignment horizontal="center" vertical="center"/>
    </xf>
    <xf numFmtId="15" fontId="5" fillId="0" borderId="23" xfId="0" quotePrefix="1" applyNumberFormat="1" applyFont="1" applyFill="1" applyBorder="1" applyAlignment="1">
      <alignment horizontal="center" vertical="center"/>
    </xf>
    <xf numFmtId="15" fontId="5" fillId="0" borderId="23" xfId="0" quotePrefix="1" applyNumberFormat="1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165" fontId="5" fillId="3" borderId="26" xfId="0" applyNumberFormat="1" applyFont="1" applyFill="1" applyBorder="1" applyAlignment="1">
      <alignment horizontal="center" vertical="center"/>
    </xf>
    <xf numFmtId="165" fontId="5" fillId="0" borderId="0" xfId="0" applyNumberFormat="1" applyFont="1"/>
    <xf numFmtId="168" fontId="19" fillId="0" borderId="13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165" fontId="5" fillId="0" borderId="0" xfId="2" applyNumberFormat="1" applyFont="1" applyAlignment="1">
      <alignment horizontal="center" vertical="center"/>
    </xf>
    <xf numFmtId="168" fontId="5" fillId="0" borderId="0" xfId="0" applyNumberFormat="1" applyFont="1" applyAlignment="1">
      <alignment horizontal="center" vertical="center"/>
    </xf>
    <xf numFmtId="165" fontId="17" fillId="0" borderId="0" xfId="2" applyNumberFormat="1" applyFont="1" applyBorder="1"/>
    <xf numFmtId="168" fontId="5" fillId="0" borderId="0" xfId="0" quotePrefix="1" applyNumberFormat="1" applyFont="1" applyBorder="1" applyAlignment="1">
      <alignment horizontal="center" vertical="center"/>
    </xf>
    <xf numFmtId="9" fontId="5" fillId="0" borderId="0" xfId="0" applyNumberFormat="1" applyFont="1"/>
    <xf numFmtId="165" fontId="17" fillId="0" borderId="18" xfId="2" applyNumberFormat="1" applyFont="1" applyBorder="1"/>
    <xf numFmtId="168" fontId="17" fillId="0" borderId="18" xfId="0" quotePrefix="1" applyNumberFormat="1" applyFont="1" applyBorder="1" applyAlignment="1">
      <alignment horizontal="center" vertical="center"/>
    </xf>
    <xf numFmtId="165" fontId="19" fillId="0" borderId="0" xfId="2" applyNumberFormat="1" applyFont="1" applyAlignment="1">
      <alignment vertical="center"/>
    </xf>
    <xf numFmtId="168" fontId="19" fillId="0" borderId="0" xfId="0" applyNumberFormat="1" applyFont="1" applyAlignment="1">
      <alignment vertical="center"/>
    </xf>
    <xf numFmtId="165" fontId="17" fillId="0" borderId="0" xfId="2" applyNumberFormat="1" applyFont="1"/>
    <xf numFmtId="168" fontId="17" fillId="0" borderId="0" xfId="0" applyNumberFormat="1" applyFont="1"/>
    <xf numFmtId="0" fontId="5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7" fillId="0" borderId="0" xfId="0" quotePrefix="1" applyFont="1" applyAlignment="1">
      <alignment horizontal="left"/>
    </xf>
    <xf numFmtId="0" fontId="5" fillId="0" borderId="0" xfId="0" quotePrefix="1" applyFont="1" applyAlignment="1">
      <alignment horizontal="left"/>
    </xf>
    <xf numFmtId="0" fontId="5" fillId="0" borderId="0" xfId="0" applyFont="1" applyAlignment="1">
      <alignment horizontal="right"/>
    </xf>
    <xf numFmtId="0" fontId="17" fillId="2" borderId="6" xfId="0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 vertical="center" wrapText="1"/>
    </xf>
    <xf numFmtId="15" fontId="7" fillId="3" borderId="23" xfId="0" quotePrefix="1" applyNumberFormat="1" applyFont="1" applyFill="1" applyBorder="1" applyAlignment="1">
      <alignment horizontal="center" vertical="center" wrapText="1"/>
    </xf>
    <xf numFmtId="15" fontId="7" fillId="3" borderId="23" xfId="0" quotePrefix="1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5" fontId="7" fillId="3" borderId="23" xfId="0" quotePrefix="1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2" borderId="6" xfId="0" applyFont="1" applyFill="1" applyBorder="1" applyAlignment="1">
      <alignment horizontal="center" vertical="center" wrapText="1"/>
    </xf>
    <xf numFmtId="0" fontId="0" fillId="0" borderId="11" xfId="2" applyNumberFormat="1" applyFont="1" applyBorder="1" applyAlignment="1">
      <alignment horizontal="center" vertical="center"/>
    </xf>
    <xf numFmtId="165" fontId="4" fillId="0" borderId="0" xfId="2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4" fillId="0" borderId="0" xfId="2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65" fontId="7" fillId="0" borderId="26" xfId="2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quotePrefix="1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 wrapText="1"/>
    </xf>
    <xf numFmtId="0" fontId="4" fillId="3" borderId="10" xfId="2" applyNumberFormat="1" applyFont="1" applyFill="1" applyBorder="1" applyAlignment="1">
      <alignment horizontal="center" vertical="center"/>
    </xf>
    <xf numFmtId="9" fontId="4" fillId="0" borderId="0" xfId="0" applyNumberFormat="1" applyFont="1"/>
    <xf numFmtId="0" fontId="19" fillId="0" borderId="0" xfId="0" applyFont="1" applyAlignment="1">
      <alignment horizontal="left"/>
    </xf>
    <xf numFmtId="0" fontId="4" fillId="0" borderId="0" xfId="0" quotePrefix="1" applyFont="1" applyAlignment="1">
      <alignment horizontal="left"/>
    </xf>
    <xf numFmtId="14" fontId="1" fillId="0" borderId="40" xfId="0" applyNumberFormat="1" applyFont="1" applyBorder="1" applyAlignment="1">
      <alignment horizontal="center" vertical="center"/>
    </xf>
    <xf numFmtId="0" fontId="4" fillId="3" borderId="10" xfId="0" quotePrefix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4" fillId="3" borderId="11" xfId="2" applyNumberFormat="1" applyFont="1" applyFill="1" applyBorder="1" applyAlignment="1">
      <alignment horizontal="center" vertical="center"/>
    </xf>
    <xf numFmtId="14" fontId="0" fillId="0" borderId="10" xfId="0" quotePrefix="1" applyNumberFormat="1" applyFont="1" applyBorder="1" applyAlignment="1">
      <alignment horizontal="center" vertical="center"/>
    </xf>
    <xf numFmtId="165" fontId="5" fillId="3" borderId="23" xfId="2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165" fontId="7" fillId="0" borderId="26" xfId="2" applyNumberFormat="1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65" fontId="7" fillId="0" borderId="26" xfId="2" applyNumberFormat="1" applyFont="1" applyBorder="1" applyAlignment="1">
      <alignment horizontal="center" vertical="center"/>
    </xf>
    <xf numFmtId="165" fontId="4" fillId="0" borderId="0" xfId="2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65" fontId="7" fillId="0" borderId="26" xfId="2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5" fontId="7" fillId="3" borderId="23" xfId="0" quotePrefix="1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7" fillId="0" borderId="0" xfId="0" quotePrefix="1" applyNumberFormat="1" applyFont="1"/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65" fontId="7" fillId="0" borderId="26" xfId="2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5" fillId="0" borderId="43" xfId="0" applyFont="1" applyFill="1" applyBorder="1" applyAlignment="1">
      <alignment horizontal="center" vertical="center" wrapText="1"/>
    </xf>
    <xf numFmtId="0" fontId="17" fillId="2" borderId="46" xfId="0" applyFont="1" applyFill="1" applyBorder="1" applyAlignment="1">
      <alignment horizontal="center" vertical="center"/>
    </xf>
    <xf numFmtId="0" fontId="17" fillId="2" borderId="44" xfId="0" applyFont="1" applyFill="1" applyBorder="1" applyAlignment="1">
      <alignment horizontal="center" vertical="center"/>
    </xf>
    <xf numFmtId="0" fontId="17" fillId="2" borderId="47" xfId="0" applyFont="1" applyFill="1" applyBorder="1" applyAlignment="1">
      <alignment horizontal="center" vertical="center"/>
    </xf>
    <xf numFmtId="165" fontId="17" fillId="2" borderId="44" xfId="2" applyNumberFormat="1" applyFont="1" applyFill="1" applyBorder="1" applyAlignment="1">
      <alignment horizontal="center" vertical="center" wrapText="1"/>
    </xf>
    <xf numFmtId="165" fontId="17" fillId="2" borderId="44" xfId="2" applyNumberFormat="1" applyFont="1" applyFill="1" applyBorder="1" applyAlignment="1">
      <alignment horizontal="center" vertical="center"/>
    </xf>
    <xf numFmtId="0" fontId="5" fillId="0" borderId="48" xfId="0" applyFont="1" applyFill="1" applyBorder="1" applyAlignment="1">
      <alignment horizontal="center" vertical="center"/>
    </xf>
    <xf numFmtId="15" fontId="5" fillId="0" borderId="49" xfId="0" quotePrefix="1" applyNumberFormat="1" applyFont="1" applyFill="1" applyBorder="1" applyAlignment="1">
      <alignment horizontal="center" vertical="center"/>
    </xf>
    <xf numFmtId="0" fontId="5" fillId="0" borderId="49" xfId="0" quotePrefix="1" applyNumberFormat="1" applyFont="1" applyFill="1" applyBorder="1" applyAlignment="1">
      <alignment horizontal="center" vertical="center"/>
    </xf>
    <xf numFmtId="0" fontId="5" fillId="3" borderId="49" xfId="0" applyFont="1" applyFill="1" applyBorder="1" applyAlignment="1">
      <alignment horizontal="center" vertical="center" wrapText="1"/>
    </xf>
    <xf numFmtId="0" fontId="5" fillId="0" borderId="49" xfId="0" applyFont="1" applyFill="1" applyBorder="1" applyAlignment="1">
      <alignment horizontal="center" vertical="center" wrapText="1"/>
    </xf>
    <xf numFmtId="0" fontId="5" fillId="0" borderId="50" xfId="0" applyFont="1" applyFill="1" applyBorder="1" applyAlignment="1">
      <alignment horizontal="center" vertical="center" wrapText="1"/>
    </xf>
    <xf numFmtId="165" fontId="5" fillId="0" borderId="50" xfId="2" applyNumberFormat="1" applyFont="1" applyFill="1" applyBorder="1" applyAlignment="1">
      <alignment horizontal="center" vertical="center"/>
    </xf>
    <xf numFmtId="165" fontId="5" fillId="3" borderId="51" xfId="0" applyNumberFormat="1" applyFont="1" applyFill="1" applyBorder="1" applyAlignment="1">
      <alignment horizontal="center" vertical="center"/>
    </xf>
    <xf numFmtId="0" fontId="5" fillId="0" borderId="52" xfId="0" applyFont="1" applyFill="1" applyBorder="1" applyAlignment="1">
      <alignment horizontal="center" vertical="center"/>
    </xf>
    <xf numFmtId="0" fontId="5" fillId="0" borderId="53" xfId="0" quotePrefix="1" applyNumberFormat="1" applyFont="1" applyFill="1" applyBorder="1" applyAlignment="1">
      <alignment horizontal="center" vertical="center"/>
    </xf>
    <xf numFmtId="0" fontId="5" fillId="0" borderId="53" xfId="0" applyFont="1" applyFill="1" applyBorder="1" applyAlignment="1">
      <alignment horizontal="center" vertical="center" wrapText="1"/>
    </xf>
    <xf numFmtId="0" fontId="5" fillId="0" borderId="54" xfId="0" applyFont="1" applyFill="1" applyBorder="1" applyAlignment="1">
      <alignment horizontal="center" vertical="center" wrapText="1"/>
    </xf>
    <xf numFmtId="165" fontId="5" fillId="0" borderId="54" xfId="2" applyNumberFormat="1" applyFont="1" applyFill="1" applyBorder="1" applyAlignment="1">
      <alignment horizontal="center" vertical="center"/>
    </xf>
    <xf numFmtId="165" fontId="5" fillId="3" borderId="55" xfId="0" applyNumberFormat="1" applyFont="1" applyFill="1" applyBorder="1" applyAlignment="1">
      <alignment horizontal="center" vertical="center"/>
    </xf>
    <xf numFmtId="0" fontId="5" fillId="0" borderId="56" xfId="0" applyFont="1" applyFill="1" applyBorder="1" applyAlignment="1">
      <alignment horizontal="center" vertical="center"/>
    </xf>
    <xf numFmtId="0" fontId="5" fillId="0" borderId="57" xfId="0" quotePrefix="1" applyNumberFormat="1" applyFont="1" applyFill="1" applyBorder="1" applyAlignment="1">
      <alignment horizontal="center" vertical="center"/>
    </xf>
    <xf numFmtId="0" fontId="5" fillId="0" borderId="57" xfId="0" applyFont="1" applyFill="1" applyBorder="1" applyAlignment="1">
      <alignment horizontal="center" vertical="center" wrapText="1"/>
    </xf>
    <xf numFmtId="0" fontId="5" fillId="0" borderId="58" xfId="0" applyFont="1" applyFill="1" applyBorder="1" applyAlignment="1">
      <alignment horizontal="center" vertical="center" wrapText="1"/>
    </xf>
    <xf numFmtId="165" fontId="5" fillId="0" borderId="58" xfId="2" applyNumberFormat="1" applyFont="1" applyFill="1" applyBorder="1" applyAlignment="1">
      <alignment horizontal="center" vertical="center"/>
    </xf>
    <xf numFmtId="165" fontId="5" fillId="3" borderId="59" xfId="0" applyNumberFormat="1" applyFont="1" applyFill="1" applyBorder="1" applyAlignment="1">
      <alignment horizontal="center" vertical="center"/>
    </xf>
    <xf numFmtId="0" fontId="5" fillId="0" borderId="60" xfId="0" applyFont="1" applyFill="1" applyBorder="1" applyAlignment="1">
      <alignment horizontal="center" vertical="center"/>
    </xf>
    <xf numFmtId="0" fontId="5" fillId="0" borderId="61" xfId="0" quotePrefix="1" applyNumberFormat="1" applyFont="1" applyFill="1" applyBorder="1" applyAlignment="1">
      <alignment horizontal="center" vertical="center"/>
    </xf>
    <xf numFmtId="0" fontId="5" fillId="0" borderId="61" xfId="0" applyFont="1" applyFill="1" applyBorder="1" applyAlignment="1">
      <alignment horizontal="center" vertical="center" wrapText="1"/>
    </xf>
    <xf numFmtId="0" fontId="5" fillId="0" borderId="62" xfId="0" applyFont="1" applyFill="1" applyBorder="1" applyAlignment="1">
      <alignment horizontal="center" vertical="center" wrapText="1"/>
    </xf>
    <xf numFmtId="165" fontId="5" fillId="0" borderId="62" xfId="2" applyNumberFormat="1" applyFont="1" applyFill="1" applyBorder="1" applyAlignment="1">
      <alignment horizontal="center" vertical="center"/>
    </xf>
    <xf numFmtId="165" fontId="5" fillId="3" borderId="63" xfId="0" applyNumberFormat="1" applyFont="1" applyFill="1" applyBorder="1" applyAlignment="1">
      <alignment horizontal="center" vertical="center"/>
    </xf>
    <xf numFmtId="0" fontId="5" fillId="0" borderId="64" xfId="0" applyFont="1" applyFill="1" applyBorder="1" applyAlignment="1">
      <alignment horizontal="center" vertical="center"/>
    </xf>
    <xf numFmtId="0" fontId="5" fillId="0" borderId="65" xfId="0" quotePrefix="1" applyNumberFormat="1" applyFont="1" applyFill="1" applyBorder="1" applyAlignment="1">
      <alignment horizontal="center" vertical="center"/>
    </xf>
    <xf numFmtId="0" fontId="5" fillId="0" borderId="65" xfId="0" applyFont="1" applyFill="1" applyBorder="1" applyAlignment="1">
      <alignment horizontal="center" vertical="center" wrapText="1"/>
    </xf>
    <xf numFmtId="0" fontId="5" fillId="0" borderId="66" xfId="0" applyFont="1" applyFill="1" applyBorder="1" applyAlignment="1">
      <alignment horizontal="center" vertical="center" wrapText="1"/>
    </xf>
    <xf numFmtId="165" fontId="5" fillId="0" borderId="66" xfId="2" applyNumberFormat="1" applyFont="1" applyFill="1" applyBorder="1" applyAlignment="1">
      <alignment horizontal="center" vertical="center"/>
    </xf>
    <xf numFmtId="165" fontId="5" fillId="3" borderId="67" xfId="0" applyNumberFormat="1" applyFont="1" applyFill="1" applyBorder="1" applyAlignment="1">
      <alignment horizontal="center" vertical="center"/>
    </xf>
    <xf numFmtId="0" fontId="5" fillId="0" borderId="68" xfId="0" applyFont="1" applyFill="1" applyBorder="1" applyAlignment="1">
      <alignment horizontal="center" vertical="center"/>
    </xf>
    <xf numFmtId="0" fontId="5" fillId="0" borderId="69" xfId="0" quotePrefix="1" applyNumberFormat="1" applyFont="1" applyFill="1" applyBorder="1" applyAlignment="1">
      <alignment horizontal="center" vertical="center"/>
    </xf>
    <xf numFmtId="0" fontId="5" fillId="0" borderId="69" xfId="0" applyFont="1" applyFill="1" applyBorder="1" applyAlignment="1">
      <alignment horizontal="center" vertical="center" wrapText="1"/>
    </xf>
    <xf numFmtId="0" fontId="5" fillId="0" borderId="70" xfId="0" applyFont="1" applyFill="1" applyBorder="1" applyAlignment="1">
      <alignment horizontal="center" vertical="center" wrapText="1"/>
    </xf>
    <xf numFmtId="165" fontId="5" fillId="0" borderId="70" xfId="2" applyNumberFormat="1" applyFont="1" applyFill="1" applyBorder="1" applyAlignment="1">
      <alignment horizontal="center" vertical="center"/>
    </xf>
    <xf numFmtId="165" fontId="5" fillId="3" borderId="71" xfId="0" applyNumberFormat="1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15" fontId="5" fillId="0" borderId="45" xfId="0" quotePrefix="1" applyNumberFormat="1" applyFont="1" applyFill="1" applyBorder="1" applyAlignment="1">
      <alignment horizontal="center" vertical="center"/>
    </xf>
    <xf numFmtId="0" fontId="5" fillId="0" borderId="45" xfId="0" quotePrefix="1" applyNumberFormat="1" applyFont="1" applyFill="1" applyBorder="1" applyAlignment="1">
      <alignment horizontal="center" vertical="center"/>
    </xf>
    <xf numFmtId="0" fontId="5" fillId="0" borderId="45" xfId="0" applyFont="1" applyFill="1" applyBorder="1" applyAlignment="1">
      <alignment horizontal="center" vertical="center" wrapText="1"/>
    </xf>
    <xf numFmtId="0" fontId="5" fillId="0" borderId="74" xfId="0" applyFont="1" applyFill="1" applyBorder="1" applyAlignment="1">
      <alignment horizontal="center" vertical="center" wrapText="1"/>
    </xf>
    <xf numFmtId="165" fontId="5" fillId="0" borderId="74" xfId="2" applyNumberFormat="1" applyFont="1" applyFill="1" applyBorder="1" applyAlignment="1">
      <alignment horizontal="center" vertical="center"/>
    </xf>
    <xf numFmtId="165" fontId="5" fillId="3" borderId="36" xfId="0" applyNumberFormat="1" applyFont="1" applyFill="1" applyBorder="1" applyAlignment="1">
      <alignment horizontal="center" vertical="center"/>
    </xf>
    <xf numFmtId="15" fontId="5" fillId="0" borderId="21" xfId="0" quotePrefix="1" applyNumberFormat="1" applyFont="1" applyFill="1" applyBorder="1" applyAlignment="1">
      <alignment horizontal="center" vertical="center"/>
    </xf>
    <xf numFmtId="0" fontId="5" fillId="0" borderId="21" xfId="0" quotePrefix="1" applyNumberFormat="1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 wrapText="1"/>
    </xf>
    <xf numFmtId="165" fontId="5" fillId="0" borderId="27" xfId="2" applyNumberFormat="1" applyFont="1" applyFill="1" applyBorder="1" applyAlignment="1">
      <alignment horizontal="center" vertical="center"/>
    </xf>
    <xf numFmtId="165" fontId="5" fillId="3" borderId="72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165" fontId="5" fillId="0" borderId="6" xfId="2" applyNumberFormat="1" applyFont="1" applyFill="1" applyBorder="1" applyAlignment="1">
      <alignment horizontal="center" vertical="center"/>
    </xf>
    <xf numFmtId="165" fontId="5" fillId="3" borderId="41" xfId="0" applyNumberFormat="1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 wrapText="1"/>
    </xf>
    <xf numFmtId="0" fontId="5" fillId="0" borderId="45" xfId="0" applyFont="1" applyFill="1" applyBorder="1" applyAlignment="1">
      <alignment horizontal="center" vertical="center" wrapText="1"/>
    </xf>
    <xf numFmtId="15" fontId="5" fillId="0" borderId="5" xfId="0" quotePrefix="1" applyNumberFormat="1" applyFont="1" applyFill="1" applyBorder="1" applyAlignment="1">
      <alignment horizontal="center" vertical="center"/>
    </xf>
    <xf numFmtId="0" fontId="5" fillId="0" borderId="5" xfId="0" quotePrefix="1" applyNumberFormat="1" applyFont="1" applyFill="1" applyBorder="1" applyAlignment="1">
      <alignment horizontal="center" vertical="center"/>
    </xf>
    <xf numFmtId="0" fontId="14" fillId="0" borderId="65" xfId="0" applyFont="1" applyFill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5" fillId="3" borderId="57" xfId="0" applyFont="1" applyFill="1" applyBorder="1" applyAlignment="1">
      <alignment horizontal="center" vertical="center" wrapText="1"/>
    </xf>
    <xf numFmtId="0" fontId="5" fillId="3" borderId="45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165" fontId="5" fillId="0" borderId="0" xfId="2" applyNumberFormat="1" applyFont="1" applyAlignment="1">
      <alignment vertical="center"/>
    </xf>
    <xf numFmtId="0" fontId="5" fillId="0" borderId="10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5" xfId="0" quotePrefix="1" applyNumberFormat="1" applyFont="1" applyFill="1" applyBorder="1" applyAlignment="1">
      <alignment horizontal="center" vertical="center" wrapText="1"/>
    </xf>
    <xf numFmtId="165" fontId="5" fillId="3" borderId="8" xfId="0" applyNumberFormat="1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quotePrefix="1" applyNumberFormat="1" applyFont="1" applyFill="1" applyBorder="1" applyAlignment="1">
      <alignment horizontal="center" vertical="center" wrapText="1"/>
    </xf>
    <xf numFmtId="165" fontId="5" fillId="3" borderId="13" xfId="0" applyNumberFormat="1" applyFont="1" applyFill="1" applyBorder="1" applyAlignment="1">
      <alignment horizontal="center" vertical="center" wrapText="1"/>
    </xf>
    <xf numFmtId="15" fontId="5" fillId="0" borderId="10" xfId="0" quotePrefix="1" applyNumberFormat="1" applyFont="1" applyFill="1" applyBorder="1" applyAlignment="1">
      <alignment horizontal="center" vertical="center" wrapText="1"/>
    </xf>
    <xf numFmtId="0" fontId="5" fillId="0" borderId="76" xfId="0" applyFont="1" applyFill="1" applyBorder="1" applyAlignment="1">
      <alignment horizontal="center" vertical="center" wrapText="1"/>
    </xf>
    <xf numFmtId="15" fontId="5" fillId="0" borderId="43" xfId="0" quotePrefix="1" applyNumberFormat="1" applyFont="1" applyFill="1" applyBorder="1" applyAlignment="1">
      <alignment horizontal="center" vertical="center" wrapText="1"/>
    </xf>
    <xf numFmtId="0" fontId="5" fillId="0" borderId="43" xfId="0" quotePrefix="1" applyNumberFormat="1" applyFont="1" applyFill="1" applyBorder="1" applyAlignment="1">
      <alignment horizontal="center" vertical="center" wrapText="1"/>
    </xf>
    <xf numFmtId="165" fontId="5" fillId="3" borderId="17" xfId="0" applyNumberFormat="1" applyFont="1" applyFill="1" applyBorder="1" applyAlignment="1">
      <alignment horizontal="center" vertical="center" wrapText="1"/>
    </xf>
    <xf numFmtId="15" fontId="5" fillId="0" borderId="5" xfId="0" quotePrefix="1" applyNumberFormat="1" applyFont="1" applyFill="1" applyBorder="1" applyAlignment="1">
      <alignment horizontal="center" vertical="center" wrapText="1"/>
    </xf>
    <xf numFmtId="0" fontId="5" fillId="0" borderId="49" xfId="0" quotePrefix="1" applyNumberFormat="1" applyFont="1" applyFill="1" applyBorder="1" applyAlignment="1">
      <alignment horizontal="center" vertical="center" wrapText="1"/>
    </xf>
    <xf numFmtId="0" fontId="5" fillId="0" borderId="53" xfId="0" quotePrefix="1" applyNumberFormat="1" applyFont="1" applyFill="1" applyBorder="1" applyAlignment="1">
      <alignment horizontal="center" vertical="center" wrapText="1"/>
    </xf>
    <xf numFmtId="15" fontId="5" fillId="0" borderId="53" xfId="0" quotePrefix="1" applyNumberFormat="1" applyFont="1" applyFill="1" applyBorder="1" applyAlignment="1">
      <alignment horizontal="center" vertical="center" wrapText="1"/>
    </xf>
    <xf numFmtId="0" fontId="5" fillId="0" borderId="65" xfId="0" quotePrefix="1" applyNumberFormat="1" applyFont="1" applyFill="1" applyBorder="1" applyAlignment="1">
      <alignment horizontal="center" vertical="center" wrapText="1"/>
    </xf>
    <xf numFmtId="15" fontId="5" fillId="0" borderId="49" xfId="0" quotePrefix="1" applyNumberFormat="1" applyFont="1" applyFill="1" applyBorder="1" applyAlignment="1">
      <alignment horizontal="center" vertical="center" wrapText="1"/>
    </xf>
    <xf numFmtId="15" fontId="5" fillId="0" borderId="21" xfId="0" quotePrefix="1" applyNumberFormat="1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0" borderId="57" xfId="0" quotePrefix="1" applyNumberFormat="1" applyFont="1" applyFill="1" applyBorder="1" applyAlignment="1">
      <alignment horizontal="center" vertical="center" wrapText="1"/>
    </xf>
    <xf numFmtId="0" fontId="5" fillId="0" borderId="21" xfId="0" quotePrefix="1" applyNumberFormat="1" applyFont="1" applyFill="1" applyBorder="1" applyAlignment="1">
      <alignment horizontal="center" vertical="center" wrapText="1"/>
    </xf>
    <xf numFmtId="165" fontId="5" fillId="3" borderId="28" xfId="0" applyNumberFormat="1" applyFont="1" applyFill="1" applyBorder="1" applyAlignment="1">
      <alignment horizontal="center" vertical="center" wrapText="1"/>
    </xf>
    <xf numFmtId="168" fontId="19" fillId="0" borderId="79" xfId="0" applyNumberFormat="1" applyFont="1" applyBorder="1" applyAlignment="1">
      <alignment vertical="center"/>
    </xf>
    <xf numFmtId="15" fontId="5" fillId="0" borderId="57" xfId="0" quotePrefix="1" applyNumberFormat="1" applyFont="1" applyFill="1" applyBorder="1" applyAlignment="1">
      <alignment horizontal="center" vertical="center" wrapText="1"/>
    </xf>
    <xf numFmtId="165" fontId="7" fillId="0" borderId="10" xfId="2" applyNumberFormat="1" applyFont="1" applyFill="1" applyBorder="1" applyAlignment="1">
      <alignment horizontal="center" vertical="center"/>
    </xf>
    <xf numFmtId="165" fontId="7" fillId="0" borderId="10" xfId="2" applyNumberFormat="1" applyFont="1" applyFill="1" applyBorder="1" applyAlignment="1">
      <alignment horizontal="center" vertical="center" wrapText="1"/>
    </xf>
    <xf numFmtId="165" fontId="4" fillId="0" borderId="0" xfId="2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65" fontId="7" fillId="0" borderId="26" xfId="2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23" xfId="0" applyFont="1" applyFill="1" applyBorder="1" applyAlignment="1">
      <alignment horizontal="center" vertical="center" wrapText="1"/>
    </xf>
    <xf numFmtId="172" fontId="0" fillId="0" borderId="10" xfId="0" quotePrefix="1" applyNumberFormat="1" applyFont="1" applyBorder="1" applyAlignment="1">
      <alignment horizontal="center" vertical="center"/>
    </xf>
    <xf numFmtId="168" fontId="19" fillId="0" borderId="0" xfId="0" applyNumberFormat="1" applyFont="1" applyAlignment="1">
      <alignment horizontal="left" vertical="center"/>
    </xf>
    <xf numFmtId="173" fontId="8" fillId="0" borderId="0" xfId="0" quotePrefix="1" applyNumberFormat="1" applyFont="1" applyAlignment="1">
      <alignment horizontal="left" vertical="center"/>
    </xf>
    <xf numFmtId="0" fontId="5" fillId="0" borderId="80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3" borderId="45" xfId="0" applyFont="1" applyFill="1" applyBorder="1" applyAlignment="1">
      <alignment vertical="center" wrapText="1"/>
    </xf>
    <xf numFmtId="0" fontId="5" fillId="0" borderId="75" xfId="0" quotePrefix="1" applyNumberFormat="1" applyFont="1" applyFill="1" applyBorder="1" applyAlignment="1">
      <alignment horizontal="center" vertical="center"/>
    </xf>
    <xf numFmtId="0" fontId="5" fillId="0" borderId="75" xfId="0" applyFont="1" applyFill="1" applyBorder="1" applyAlignment="1">
      <alignment horizontal="center" vertical="center" wrapText="1"/>
    </xf>
    <xf numFmtId="0" fontId="5" fillId="0" borderId="81" xfId="0" applyFont="1" applyFill="1" applyBorder="1" applyAlignment="1">
      <alignment horizontal="center" vertical="center" wrapText="1"/>
    </xf>
    <xf numFmtId="165" fontId="5" fillId="0" borderId="81" xfId="2" applyNumberFormat="1" applyFont="1" applyFill="1" applyBorder="1" applyAlignment="1">
      <alignment horizontal="center" vertical="center"/>
    </xf>
    <xf numFmtId="15" fontId="5" fillId="0" borderId="49" xfId="0" quotePrefix="1" applyNumberFormat="1" applyFont="1" applyFill="1" applyBorder="1" applyAlignment="1">
      <alignment vertical="center"/>
    </xf>
    <xf numFmtId="15" fontId="5" fillId="0" borderId="53" xfId="0" quotePrefix="1" applyNumberFormat="1" applyFont="1" applyFill="1" applyBorder="1" applyAlignment="1">
      <alignment vertical="center"/>
    </xf>
    <xf numFmtId="0" fontId="5" fillId="0" borderId="49" xfId="0" applyFont="1" applyFill="1" applyBorder="1" applyAlignment="1">
      <alignment vertical="center" wrapText="1"/>
    </xf>
    <xf numFmtId="0" fontId="5" fillId="0" borderId="53" xfId="0" applyFont="1" applyFill="1" applyBorder="1" applyAlignment="1">
      <alignment vertical="center" wrapText="1"/>
    </xf>
    <xf numFmtId="0" fontId="5" fillId="0" borderId="45" xfId="0" applyFont="1" applyFill="1" applyBorder="1" applyAlignment="1">
      <alignment horizontal="left" vertical="center"/>
    </xf>
    <xf numFmtId="168" fontId="5" fillId="0" borderId="0" xfId="0" applyNumberFormat="1" applyFont="1"/>
    <xf numFmtId="165" fontId="5" fillId="0" borderId="0" xfId="0" applyNumberFormat="1" applyFont="1" applyAlignment="1">
      <alignment wrapText="1"/>
    </xf>
    <xf numFmtId="165" fontId="5" fillId="0" borderId="5" xfId="2" applyNumberFormat="1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quotePrefix="1" applyNumberFormat="1" applyFont="1" applyFill="1" applyBorder="1" applyAlignment="1">
      <alignment horizontal="center" vertical="center"/>
    </xf>
    <xf numFmtId="165" fontId="5" fillId="0" borderId="10" xfId="2" applyNumberFormat="1" applyFont="1" applyFill="1" applyBorder="1" applyAlignment="1">
      <alignment horizontal="center" vertical="center"/>
    </xf>
    <xf numFmtId="15" fontId="5" fillId="0" borderId="10" xfId="0" quotePrefix="1" applyNumberFormat="1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 wrapText="1"/>
    </xf>
    <xf numFmtId="0" fontId="5" fillId="0" borderId="76" xfId="0" applyFont="1" applyFill="1" applyBorder="1" applyAlignment="1">
      <alignment horizontal="center" vertical="center"/>
    </xf>
    <xf numFmtId="15" fontId="5" fillId="0" borderId="43" xfId="0" quotePrefix="1" applyNumberFormat="1" applyFont="1" applyFill="1" applyBorder="1" applyAlignment="1">
      <alignment horizontal="center" vertical="center"/>
    </xf>
    <xf numFmtId="0" fontId="5" fillId="0" borderId="43" xfId="0" quotePrefix="1" applyNumberFormat="1" applyFont="1" applyFill="1" applyBorder="1" applyAlignment="1">
      <alignment horizontal="center" vertical="center"/>
    </xf>
    <xf numFmtId="165" fontId="5" fillId="0" borderId="43" xfId="2" applyNumberFormat="1" applyFont="1" applyFill="1" applyBorder="1" applyAlignment="1">
      <alignment horizontal="center" vertical="center"/>
    </xf>
    <xf numFmtId="165" fontId="5" fillId="0" borderId="11" xfId="2" applyNumberFormat="1" applyFont="1" applyFill="1" applyBorder="1" applyAlignment="1">
      <alignment horizontal="center" vertical="center"/>
    </xf>
    <xf numFmtId="165" fontId="5" fillId="0" borderId="42" xfId="2" applyNumberFormat="1" applyFont="1" applyFill="1" applyBorder="1" applyAlignment="1">
      <alignment horizontal="center" vertical="center"/>
    </xf>
    <xf numFmtId="165" fontId="5" fillId="3" borderId="83" xfId="0" applyNumberFormat="1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169" fontId="0" fillId="0" borderId="0" xfId="1" applyNumberFormat="1" applyFont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169" fontId="0" fillId="0" borderId="10" xfId="1" applyNumberFormat="1" applyFont="1" applyBorder="1" applyAlignment="1">
      <alignment horizontal="center"/>
    </xf>
    <xf numFmtId="169" fontId="5" fillId="0" borderId="6" xfId="1" applyNumberFormat="1" applyFont="1" applyFill="1" applyBorder="1" applyAlignment="1">
      <alignment vertical="center" wrapText="1"/>
    </xf>
    <xf numFmtId="169" fontId="5" fillId="0" borderId="7" xfId="1" applyNumberFormat="1" applyFont="1" applyFill="1" applyBorder="1" applyAlignment="1">
      <alignment vertical="center" wrapText="1"/>
    </xf>
    <xf numFmtId="169" fontId="5" fillId="0" borderId="11" xfId="1" applyNumberFormat="1" applyFont="1" applyFill="1" applyBorder="1" applyAlignment="1">
      <alignment vertical="center" wrapText="1"/>
    </xf>
    <xf numFmtId="169" fontId="5" fillId="0" borderId="12" xfId="1" applyNumberFormat="1" applyFont="1" applyFill="1" applyBorder="1" applyAlignment="1">
      <alignment vertical="center" wrapText="1"/>
    </xf>
    <xf numFmtId="0" fontId="17" fillId="2" borderId="84" xfId="0" applyFont="1" applyFill="1" applyBorder="1" applyAlignment="1">
      <alignment horizontal="center" vertical="center"/>
    </xf>
    <xf numFmtId="0" fontId="17" fillId="2" borderId="85" xfId="0" applyFont="1" applyFill="1" applyBorder="1" applyAlignment="1">
      <alignment horizontal="center" vertical="center"/>
    </xf>
    <xf numFmtId="0" fontId="4" fillId="2" borderId="82" xfId="0" applyFont="1" applyFill="1" applyBorder="1" applyAlignment="1">
      <alignment horizontal="center" vertical="center" wrapText="1"/>
    </xf>
    <xf numFmtId="165" fontId="7" fillId="0" borderId="26" xfId="2" applyNumberFormat="1" applyFont="1" applyBorder="1" applyAlignment="1">
      <alignment vertical="center"/>
    </xf>
    <xf numFmtId="0" fontId="19" fillId="0" borderId="0" xfId="0" applyFont="1" applyAlignment="1">
      <alignment horizontal="center" vertical="center"/>
    </xf>
    <xf numFmtId="165" fontId="7" fillId="0" borderId="26" xfId="2" applyNumberFormat="1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 wrapText="1"/>
    </xf>
    <xf numFmtId="0" fontId="14" fillId="0" borderId="43" xfId="0" applyFont="1" applyFill="1" applyBorder="1" applyAlignment="1">
      <alignment horizontal="center" vertical="center" wrapText="1"/>
    </xf>
    <xf numFmtId="169" fontId="3" fillId="0" borderId="10" xfId="1" applyNumberFormat="1" applyFont="1" applyBorder="1" applyAlignment="1">
      <alignment horizontal="center" vertical="center"/>
    </xf>
    <xf numFmtId="15" fontId="7" fillId="3" borderId="21" xfId="0" quotePrefix="1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15" fontId="7" fillId="3" borderId="21" xfId="0" quotePrefix="1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165" fontId="17" fillId="0" borderId="0" xfId="2" applyNumberFormat="1" applyFont="1" applyAlignment="1">
      <alignment horizontal="left" vertical="center"/>
    </xf>
    <xf numFmtId="168" fontId="19" fillId="0" borderId="0" xfId="0" applyNumberFormat="1" applyFont="1" applyAlignment="1">
      <alignment horizontal="center" vertical="center"/>
    </xf>
    <xf numFmtId="15" fontId="7" fillId="3" borderId="23" xfId="0" quotePrefix="1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165" fontId="7" fillId="0" borderId="26" xfId="2" applyNumberFormat="1" applyFont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165" fontId="7" fillId="3" borderId="23" xfId="2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65" fontId="4" fillId="2" borderId="6" xfId="2" applyNumberFormat="1" applyFont="1" applyFill="1" applyBorder="1" applyAlignment="1">
      <alignment horizontal="center" vertical="center" wrapText="1"/>
    </xf>
    <xf numFmtId="165" fontId="4" fillId="2" borderId="7" xfId="2" applyNumberFormat="1" applyFont="1" applyFill="1" applyBorder="1" applyAlignment="1">
      <alignment horizontal="center" vertical="center" wrapText="1"/>
    </xf>
    <xf numFmtId="165" fontId="1" fillId="0" borderId="11" xfId="2" applyNumberFormat="1" applyFont="1" applyFill="1" applyBorder="1" applyAlignment="1">
      <alignment horizontal="center" vertical="center"/>
    </xf>
    <xf numFmtId="165" fontId="1" fillId="0" borderId="12" xfId="2" applyNumberFormat="1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65" fontId="4" fillId="0" borderId="0" xfId="2" applyNumberFormat="1" applyFont="1" applyAlignment="1">
      <alignment horizontal="center" vertical="center"/>
    </xf>
    <xf numFmtId="15" fontId="7" fillId="3" borderId="23" xfId="0" quotePrefix="1" applyNumberFormat="1" applyFont="1" applyFill="1" applyBorder="1" applyAlignment="1">
      <alignment horizontal="center" vertical="center" wrapText="1"/>
    </xf>
    <xf numFmtId="15" fontId="7" fillId="3" borderId="21" xfId="0" quotePrefix="1" applyNumberFormat="1" applyFont="1" applyFill="1" applyBorder="1" applyAlignment="1">
      <alignment horizontal="center" vertical="center" wrapText="1"/>
    </xf>
    <xf numFmtId="165" fontId="7" fillId="0" borderId="11" xfId="2" applyNumberFormat="1" applyFont="1" applyBorder="1" applyAlignment="1">
      <alignment horizontal="center" vertical="center"/>
    </xf>
    <xf numFmtId="165" fontId="7" fillId="0" borderId="12" xfId="2" applyNumberFormat="1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65" fontId="19" fillId="2" borderId="6" xfId="2" applyNumberFormat="1" applyFont="1" applyFill="1" applyBorder="1" applyAlignment="1">
      <alignment horizontal="center"/>
    </xf>
    <xf numFmtId="165" fontId="19" fillId="2" borderId="7" xfId="2" applyNumberFormat="1" applyFont="1" applyFill="1" applyBorder="1" applyAlignment="1">
      <alignment horizontal="center"/>
    </xf>
    <xf numFmtId="165" fontId="7" fillId="0" borderId="24" xfId="2" applyNumberFormat="1" applyFont="1" applyBorder="1" applyAlignment="1">
      <alignment horizontal="center" vertical="center"/>
    </xf>
    <xf numFmtId="165" fontId="7" fillId="0" borderId="25" xfId="2" applyNumberFormat="1" applyFont="1" applyBorder="1" applyAlignment="1">
      <alignment horizontal="center" vertical="center"/>
    </xf>
    <xf numFmtId="166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165" fontId="7" fillId="0" borderId="26" xfId="2" applyNumberFormat="1" applyFont="1" applyBorder="1" applyAlignment="1">
      <alignment horizontal="center" vertical="center"/>
    </xf>
    <xf numFmtId="165" fontId="7" fillId="0" borderId="28" xfId="2" applyNumberFormat="1" applyFont="1" applyBorder="1" applyAlignment="1">
      <alignment horizontal="center" vertical="center"/>
    </xf>
    <xf numFmtId="165" fontId="7" fillId="0" borderId="27" xfId="2" applyNumberFormat="1" applyFont="1" applyBorder="1" applyAlignment="1">
      <alignment horizontal="center" vertical="center"/>
    </xf>
    <xf numFmtId="165" fontId="7" fillId="0" borderId="22" xfId="2" applyNumberFormat="1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9" fillId="2" borderId="6" xfId="0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  <xf numFmtId="165" fontId="3" fillId="2" borderId="6" xfId="2" applyNumberFormat="1" applyFont="1" applyFill="1" applyBorder="1" applyAlignment="1">
      <alignment horizontal="center"/>
    </xf>
    <xf numFmtId="165" fontId="3" fillId="2" borderId="7" xfId="2" applyNumberFormat="1" applyFont="1" applyFill="1" applyBorder="1" applyAlignment="1">
      <alignment horizontal="center"/>
    </xf>
    <xf numFmtId="0" fontId="19" fillId="0" borderId="14" xfId="0" quotePrefix="1" applyFont="1" applyBorder="1" applyAlignment="1">
      <alignment horizontal="center" vertical="center"/>
    </xf>
    <xf numFmtId="0" fontId="19" fillId="0" borderId="15" xfId="0" quotePrefix="1" applyFont="1" applyBorder="1" applyAlignment="1">
      <alignment horizontal="center" vertical="center"/>
    </xf>
    <xf numFmtId="0" fontId="19" fillId="0" borderId="16" xfId="0" quotePrefix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166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5" fontId="5" fillId="0" borderId="24" xfId="2" applyNumberFormat="1" applyFont="1" applyFill="1" applyBorder="1" applyAlignment="1">
      <alignment horizontal="center" vertical="center"/>
    </xf>
    <xf numFmtId="165" fontId="5" fillId="0" borderId="25" xfId="2" applyNumberFormat="1" applyFont="1" applyFill="1" applyBorder="1" applyAlignment="1">
      <alignment horizontal="center" vertical="center"/>
    </xf>
    <xf numFmtId="0" fontId="19" fillId="0" borderId="38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165" fontId="17" fillId="2" borderId="6" xfId="2" applyNumberFormat="1" applyFont="1" applyFill="1" applyBorder="1" applyAlignment="1">
      <alignment horizontal="center"/>
    </xf>
    <xf numFmtId="165" fontId="17" fillId="2" borderId="7" xfId="2" applyNumberFormat="1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165" fontId="3" fillId="2" borderId="6" xfId="2" applyNumberFormat="1" applyFont="1" applyFill="1" applyBorder="1" applyAlignment="1">
      <alignment horizontal="center" vertical="center"/>
    </xf>
    <xf numFmtId="165" fontId="3" fillId="2" borderId="7" xfId="2" applyNumberFormat="1" applyFont="1" applyFill="1" applyBorder="1" applyAlignment="1">
      <alignment horizontal="center" vertical="center"/>
    </xf>
    <xf numFmtId="167" fontId="4" fillId="0" borderId="11" xfId="2" applyNumberFormat="1" applyFont="1" applyBorder="1" applyAlignment="1">
      <alignment horizontal="center" vertical="center"/>
    </xf>
    <xf numFmtId="167" fontId="4" fillId="0" borderId="12" xfId="2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3" borderId="40" xfId="0" applyFont="1" applyFill="1" applyBorder="1" applyAlignment="1">
      <alignment horizontal="center" vertical="center" wrapText="1"/>
    </xf>
    <xf numFmtId="0" fontId="5" fillId="3" borderId="45" xfId="0" applyFont="1" applyFill="1" applyBorder="1" applyAlignment="1">
      <alignment horizontal="center" vertical="center" wrapText="1"/>
    </xf>
    <xf numFmtId="0" fontId="5" fillId="3" borderId="44" xfId="0" applyFont="1" applyFill="1" applyBorder="1" applyAlignment="1">
      <alignment horizontal="center" vertical="center" wrapText="1"/>
    </xf>
    <xf numFmtId="0" fontId="5" fillId="3" borderId="61" xfId="0" applyFont="1" applyFill="1" applyBorder="1" applyAlignment="1">
      <alignment horizontal="center" vertical="center" wrapText="1"/>
    </xf>
    <xf numFmtId="168" fontId="19" fillId="0" borderId="31" xfId="0" applyNumberFormat="1" applyFont="1" applyBorder="1" applyAlignment="1">
      <alignment horizontal="center" vertical="center"/>
    </xf>
    <xf numFmtId="168" fontId="19" fillId="0" borderId="18" xfId="0" quotePrefix="1" applyNumberFormat="1" applyFont="1" applyBorder="1" applyAlignment="1">
      <alignment horizontal="center" vertical="center"/>
    </xf>
    <xf numFmtId="168" fontId="7" fillId="0" borderId="0" xfId="0" quotePrefix="1" applyNumberFormat="1" applyFont="1" applyBorder="1" applyAlignment="1">
      <alignment horizontal="center" vertical="center"/>
    </xf>
    <xf numFmtId="0" fontId="5" fillId="3" borderId="75" xfId="0" applyFont="1" applyFill="1" applyBorder="1" applyAlignment="1">
      <alignment horizontal="center" vertical="center" wrapText="1"/>
    </xf>
    <xf numFmtId="0" fontId="5" fillId="0" borderId="40" xfId="0" applyFont="1" applyFill="1" applyBorder="1" applyAlignment="1">
      <alignment horizontal="center" vertical="center" wrapText="1"/>
    </xf>
    <xf numFmtId="0" fontId="5" fillId="0" borderId="45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5" fillId="0" borderId="44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15" fontId="5" fillId="0" borderId="61" xfId="0" quotePrefix="1" applyNumberFormat="1" applyFont="1" applyFill="1" applyBorder="1" applyAlignment="1">
      <alignment horizontal="center" vertical="center"/>
    </xf>
    <xf numFmtId="15" fontId="5" fillId="0" borderId="53" xfId="0" quotePrefix="1" applyNumberFormat="1" applyFont="1" applyFill="1" applyBorder="1" applyAlignment="1">
      <alignment horizontal="center" vertical="center"/>
    </xf>
    <xf numFmtId="15" fontId="5" fillId="0" borderId="65" xfId="0" quotePrefix="1" applyNumberFormat="1" applyFont="1" applyFill="1" applyBorder="1" applyAlignment="1">
      <alignment horizontal="center" vertical="center"/>
    </xf>
    <xf numFmtId="0" fontId="5" fillId="3" borderId="53" xfId="0" applyFont="1" applyFill="1" applyBorder="1" applyAlignment="1">
      <alignment horizontal="center" vertical="center" wrapText="1"/>
    </xf>
    <xf numFmtId="0" fontId="5" fillId="3" borderId="57" xfId="0" applyFont="1" applyFill="1" applyBorder="1" applyAlignment="1">
      <alignment horizontal="center" vertical="center" wrapText="1"/>
    </xf>
    <xf numFmtId="15" fontId="5" fillId="0" borderId="75" xfId="0" quotePrefix="1" applyNumberFormat="1" applyFont="1" applyFill="1" applyBorder="1" applyAlignment="1">
      <alignment horizontal="center" vertical="center"/>
    </xf>
    <xf numFmtId="168" fontId="19" fillId="0" borderId="73" xfId="0" applyNumberFormat="1" applyFont="1" applyBorder="1" applyAlignment="1">
      <alignment horizontal="center" vertical="center"/>
    </xf>
    <xf numFmtId="168" fontId="19" fillId="0" borderId="3" xfId="0" applyNumberFormat="1" applyFont="1" applyBorder="1" applyAlignment="1">
      <alignment horizontal="center" vertical="center"/>
    </xf>
    <xf numFmtId="15" fontId="5" fillId="0" borderId="40" xfId="0" quotePrefix="1" applyNumberFormat="1" applyFont="1" applyFill="1" applyBorder="1" applyAlignment="1">
      <alignment horizontal="center" vertical="center"/>
    </xf>
    <xf numFmtId="15" fontId="5" fillId="0" borderId="21" xfId="0" quotePrefix="1" applyNumberFormat="1" applyFont="1" applyFill="1" applyBorder="1" applyAlignment="1">
      <alignment horizontal="center" vertical="center"/>
    </xf>
    <xf numFmtId="15" fontId="5" fillId="0" borderId="49" xfId="0" quotePrefix="1" applyNumberFormat="1" applyFont="1" applyFill="1" applyBorder="1" applyAlignment="1">
      <alignment horizontal="center" vertical="center"/>
    </xf>
    <xf numFmtId="15" fontId="5" fillId="0" borderId="57" xfId="0" quotePrefix="1" applyNumberFormat="1" applyFont="1" applyFill="1" applyBorder="1" applyAlignment="1">
      <alignment horizontal="center" vertical="center"/>
    </xf>
    <xf numFmtId="0" fontId="5" fillId="3" borderId="49" xfId="0" applyFont="1" applyFill="1" applyBorder="1" applyAlignment="1">
      <alignment horizontal="center" vertical="center" wrapText="1"/>
    </xf>
    <xf numFmtId="15" fontId="5" fillId="0" borderId="69" xfId="0" quotePrefix="1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7" fillId="2" borderId="31" xfId="0" applyFont="1" applyFill="1" applyBorder="1" applyAlignment="1">
      <alignment horizontal="center" vertical="center"/>
    </xf>
    <xf numFmtId="0" fontId="17" fillId="2" borderId="34" xfId="0" applyFont="1" applyFill="1" applyBorder="1" applyAlignment="1">
      <alignment horizontal="center" vertical="center"/>
    </xf>
    <xf numFmtId="169" fontId="5" fillId="0" borderId="11" xfId="1" applyNumberFormat="1" applyFont="1" applyFill="1" applyBorder="1" applyAlignment="1">
      <alignment horizontal="center" vertical="center" wrapText="1"/>
    </xf>
    <xf numFmtId="169" fontId="5" fillId="0" borderId="12" xfId="1" applyNumberFormat="1" applyFont="1" applyFill="1" applyBorder="1" applyAlignment="1">
      <alignment horizontal="center" vertical="center" wrapText="1"/>
    </xf>
    <xf numFmtId="169" fontId="5" fillId="0" borderId="42" xfId="1" applyNumberFormat="1" applyFont="1" applyFill="1" applyBorder="1" applyAlignment="1">
      <alignment horizontal="center" vertical="center" wrapText="1"/>
    </xf>
    <xf numFmtId="169" fontId="5" fillId="0" borderId="16" xfId="1" applyNumberFormat="1" applyFont="1" applyFill="1" applyBorder="1" applyAlignment="1">
      <alignment horizontal="center" vertical="center" wrapText="1"/>
    </xf>
    <xf numFmtId="169" fontId="5" fillId="0" borderId="27" xfId="1" applyNumberFormat="1" applyFont="1" applyFill="1" applyBorder="1" applyAlignment="1">
      <alignment horizontal="center" vertical="center" wrapText="1"/>
    </xf>
    <xf numFmtId="169" fontId="5" fillId="0" borderId="22" xfId="1" applyNumberFormat="1" applyFont="1" applyFill="1" applyBorder="1" applyAlignment="1">
      <alignment horizontal="center" vertical="center" wrapText="1"/>
    </xf>
    <xf numFmtId="0" fontId="17" fillId="2" borderId="73" xfId="0" applyFont="1" applyFill="1" applyBorder="1" applyAlignment="1">
      <alignment horizontal="center" vertical="center"/>
    </xf>
    <xf numFmtId="0" fontId="17" fillId="2" borderId="77" xfId="0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78" xfId="0" applyFont="1" applyBorder="1" applyAlignment="1">
      <alignment horizontal="center" vertical="center"/>
    </xf>
    <xf numFmtId="169" fontId="5" fillId="0" borderId="6" xfId="1" applyNumberFormat="1" applyFont="1" applyFill="1" applyBorder="1" applyAlignment="1">
      <alignment horizontal="center" vertical="center" wrapText="1"/>
    </xf>
    <xf numFmtId="169" fontId="5" fillId="0" borderId="7" xfId="1" applyNumberFormat="1" applyFont="1" applyFill="1" applyBorder="1" applyAlignment="1">
      <alignment horizontal="center" vertical="center" wrapText="1"/>
    </xf>
    <xf numFmtId="168" fontId="7" fillId="0" borderId="18" xfId="0" quotePrefix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43" xfId="0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173" fontId="7" fillId="0" borderId="0" xfId="0" applyNumberFormat="1" applyFont="1" applyAlignment="1">
      <alignment horizontal="center"/>
    </xf>
    <xf numFmtId="170" fontId="7" fillId="3" borderId="23" xfId="0" quotePrefix="1" applyNumberFormat="1" applyFont="1" applyFill="1" applyBorder="1" applyAlignment="1">
      <alignment horizontal="center" vertical="center" wrapText="1"/>
    </xf>
    <xf numFmtId="170" fontId="7" fillId="3" borderId="40" xfId="0" quotePrefix="1" applyNumberFormat="1" applyFont="1" applyFill="1" applyBorder="1" applyAlignment="1">
      <alignment horizontal="center" vertical="center" wrapText="1"/>
    </xf>
    <xf numFmtId="170" fontId="7" fillId="3" borderId="21" xfId="0" quotePrefix="1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19" fillId="0" borderId="33" xfId="0" applyFont="1" applyBorder="1" applyAlignment="1">
      <alignment horizontal="center" vertical="center"/>
    </xf>
    <xf numFmtId="165" fontId="19" fillId="2" borderId="6" xfId="2" applyNumberFormat="1" applyFont="1" applyFill="1" applyBorder="1" applyAlignment="1">
      <alignment horizontal="center" vertical="center"/>
    </xf>
    <xf numFmtId="165" fontId="19" fillId="2" borderId="7" xfId="2" applyNumberFormat="1" applyFont="1" applyFill="1" applyBorder="1" applyAlignment="1">
      <alignment horizontal="center" vertical="center"/>
    </xf>
    <xf numFmtId="15" fontId="7" fillId="3" borderId="23" xfId="0" quotePrefix="1" applyNumberFormat="1" applyFont="1" applyFill="1" applyBorder="1" applyAlignment="1">
      <alignment horizontal="center" vertical="center"/>
    </xf>
    <xf numFmtId="15" fontId="7" fillId="3" borderId="21" xfId="0" quotePrefix="1" applyNumberFormat="1" applyFont="1" applyFill="1" applyBorder="1" applyAlignment="1">
      <alignment horizontal="center" vertical="center"/>
    </xf>
    <xf numFmtId="0" fontId="7" fillId="3" borderId="23" xfId="2" applyNumberFormat="1" applyFont="1" applyFill="1" applyBorder="1" applyAlignment="1">
      <alignment horizontal="center" vertical="center"/>
    </xf>
    <xf numFmtId="0" fontId="7" fillId="3" borderId="21" xfId="2" applyNumberFormat="1" applyFont="1" applyFill="1" applyBorder="1" applyAlignment="1">
      <alignment horizontal="center" vertical="center"/>
    </xf>
    <xf numFmtId="165" fontId="7" fillId="3" borderId="23" xfId="2" applyNumberFormat="1" applyFont="1" applyFill="1" applyBorder="1" applyAlignment="1">
      <alignment horizontal="center" vertical="center"/>
    </xf>
    <xf numFmtId="165" fontId="7" fillId="3" borderId="21" xfId="2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5" fontId="18" fillId="0" borderId="11" xfId="2" applyNumberFormat="1" applyFont="1" applyFill="1" applyBorder="1" applyAlignment="1">
      <alignment horizontal="center" vertical="center" wrapText="1"/>
    </xf>
    <xf numFmtId="165" fontId="18" fillId="0" borderId="12" xfId="2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</cellXfs>
  <cellStyles count="4">
    <cellStyle name="Comma" xfId="1" builtinId="3"/>
    <cellStyle name="Comma 2" xfId="2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externalLink" Target="externalLinks/externalLink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6.png"/><Relationship Id="rId4" Type="http://schemas.microsoft.com/office/2007/relationships/hdphoto" Target="../media/hdphoto1.wdp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7.png"/><Relationship Id="rId4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8.png"/><Relationship Id="rId4" Type="http://schemas.microsoft.com/office/2007/relationships/hdphoto" Target="../media/hdphoto1.wdp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8.png"/><Relationship Id="rId4" Type="http://schemas.microsoft.com/office/2007/relationships/hdphoto" Target="../media/hdphoto1.wdp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8.png"/><Relationship Id="rId4" Type="http://schemas.microsoft.com/office/2007/relationships/hdphoto" Target="../media/hdphoto1.wdp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8.png"/><Relationship Id="rId4" Type="http://schemas.microsoft.com/office/2007/relationships/hdphoto" Target="../media/hdphoto1.wdp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6.png"/><Relationship Id="rId4" Type="http://schemas.microsoft.com/office/2007/relationships/hdphoto" Target="../media/hdphoto1.wdp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8.png"/><Relationship Id="rId4" Type="http://schemas.microsoft.com/office/2007/relationships/hdphoto" Target="../media/hdphoto1.wdp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9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8.png"/><Relationship Id="rId4" Type="http://schemas.microsoft.com/office/2007/relationships/hdphoto" Target="../media/hdphoto1.wdp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9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8.png"/><Relationship Id="rId4" Type="http://schemas.microsoft.com/office/2007/relationships/hdphoto" Target="../media/hdphoto1.wdp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10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8.png"/><Relationship Id="rId4" Type="http://schemas.microsoft.com/office/2007/relationships/hdphoto" Target="../media/hdphoto1.wdp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9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8.png"/><Relationship Id="rId4" Type="http://schemas.microsoft.com/office/2007/relationships/hdphoto" Target="../media/hdphoto1.wdp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8.png"/><Relationship Id="rId4" Type="http://schemas.microsoft.com/office/2007/relationships/hdphoto" Target="../media/hdphoto1.wdp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8.png"/><Relationship Id="rId4" Type="http://schemas.microsoft.com/office/2007/relationships/hdphoto" Target="../media/hdphoto1.wdp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9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8.png"/><Relationship Id="rId4" Type="http://schemas.microsoft.com/office/2007/relationships/hdphoto" Target="../media/hdphoto1.wdp"/></Relationships>
</file>

<file path=xl/drawings/_rels/drawing4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9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8.png"/><Relationship Id="rId4" Type="http://schemas.microsoft.com/office/2007/relationships/hdphoto" Target="../media/hdphoto1.wdp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5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_rels/drawing5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498401</xdr:colOff>
      <xdr:row>1</xdr:row>
      <xdr:rowOff>44564</xdr:rowOff>
    </xdr:from>
    <xdr:ext cx="2468331" cy="1229128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5701" y="235064"/>
          <a:ext cx="2468331" cy="1229128"/>
        </a:xfrm>
        <a:prstGeom prst="rect">
          <a:avLst/>
        </a:prstGeom>
      </xdr:spPr>
    </xdr:pic>
    <xdr:clientData/>
  </xdr:oneCellAnchor>
  <xdr:twoCellAnchor editAs="oneCell">
    <xdr:from>
      <xdr:col>12</xdr:col>
      <xdr:colOff>304437</xdr:colOff>
      <xdr:row>28</xdr:row>
      <xdr:rowOff>211219</xdr:rowOff>
    </xdr:from>
    <xdr:to>
      <xdr:col>15</xdr:col>
      <xdr:colOff>134748</xdr:colOff>
      <xdr:row>34</xdr:row>
      <xdr:rowOff>155058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86712" y="8526544"/>
          <a:ext cx="2144886" cy="122018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498401</xdr:colOff>
      <xdr:row>1</xdr:row>
      <xdr:rowOff>44564</xdr:rowOff>
    </xdr:from>
    <xdr:ext cx="2468331" cy="1229128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5701" y="235064"/>
          <a:ext cx="2468331" cy="1229128"/>
        </a:xfrm>
        <a:prstGeom prst="rect">
          <a:avLst/>
        </a:prstGeom>
      </xdr:spPr>
    </xdr:pic>
    <xdr:clientData/>
  </xdr:oneCellAnchor>
  <xdr:twoCellAnchor editAs="oneCell">
    <xdr:from>
      <xdr:col>12</xdr:col>
      <xdr:colOff>304437</xdr:colOff>
      <xdr:row>28</xdr:row>
      <xdr:rowOff>211219</xdr:rowOff>
    </xdr:from>
    <xdr:to>
      <xdr:col>15</xdr:col>
      <xdr:colOff>134748</xdr:colOff>
      <xdr:row>34</xdr:row>
      <xdr:rowOff>155058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86712" y="8526544"/>
          <a:ext cx="2144886" cy="122018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498401</xdr:colOff>
      <xdr:row>1</xdr:row>
      <xdr:rowOff>44564</xdr:rowOff>
    </xdr:from>
    <xdr:ext cx="2468331" cy="1229128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5701" y="235064"/>
          <a:ext cx="2468331" cy="1229128"/>
        </a:xfrm>
        <a:prstGeom prst="rect">
          <a:avLst/>
        </a:prstGeom>
      </xdr:spPr>
    </xdr:pic>
    <xdr:clientData/>
  </xdr:oneCellAnchor>
  <xdr:twoCellAnchor editAs="oneCell">
    <xdr:from>
      <xdr:col>12</xdr:col>
      <xdr:colOff>304437</xdr:colOff>
      <xdr:row>29</xdr:row>
      <xdr:rowOff>211219</xdr:rowOff>
    </xdr:from>
    <xdr:to>
      <xdr:col>15</xdr:col>
      <xdr:colOff>134748</xdr:colOff>
      <xdr:row>35</xdr:row>
      <xdr:rowOff>155059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86712" y="8526544"/>
          <a:ext cx="2144886" cy="122018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498401</xdr:colOff>
      <xdr:row>1</xdr:row>
      <xdr:rowOff>44564</xdr:rowOff>
    </xdr:from>
    <xdr:ext cx="2468331" cy="1229128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5701" y="235064"/>
          <a:ext cx="2468331" cy="1229128"/>
        </a:xfrm>
        <a:prstGeom prst="rect">
          <a:avLst/>
        </a:prstGeom>
      </xdr:spPr>
    </xdr:pic>
    <xdr:clientData/>
  </xdr:oneCellAnchor>
  <xdr:twoCellAnchor editAs="oneCell">
    <xdr:from>
      <xdr:col>12</xdr:col>
      <xdr:colOff>304437</xdr:colOff>
      <xdr:row>28</xdr:row>
      <xdr:rowOff>211219</xdr:rowOff>
    </xdr:from>
    <xdr:to>
      <xdr:col>15</xdr:col>
      <xdr:colOff>134748</xdr:colOff>
      <xdr:row>34</xdr:row>
      <xdr:rowOff>155058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86712" y="9526669"/>
          <a:ext cx="2144886" cy="122019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498401</xdr:colOff>
      <xdr:row>1</xdr:row>
      <xdr:rowOff>44564</xdr:rowOff>
    </xdr:from>
    <xdr:ext cx="2468331" cy="1229128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5701" y="235064"/>
          <a:ext cx="2468331" cy="1229128"/>
        </a:xfrm>
        <a:prstGeom prst="rect">
          <a:avLst/>
        </a:prstGeom>
      </xdr:spPr>
    </xdr:pic>
    <xdr:clientData/>
  </xdr:oneCellAnchor>
  <xdr:twoCellAnchor editAs="oneCell">
    <xdr:from>
      <xdr:col>12</xdr:col>
      <xdr:colOff>304437</xdr:colOff>
      <xdr:row>28</xdr:row>
      <xdr:rowOff>211219</xdr:rowOff>
    </xdr:from>
    <xdr:to>
      <xdr:col>15</xdr:col>
      <xdr:colOff>134748</xdr:colOff>
      <xdr:row>34</xdr:row>
      <xdr:rowOff>155058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86712" y="8526544"/>
          <a:ext cx="2144886" cy="122018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498401</xdr:colOff>
      <xdr:row>1</xdr:row>
      <xdr:rowOff>44564</xdr:rowOff>
    </xdr:from>
    <xdr:ext cx="2468331" cy="1229128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5701" y="235064"/>
          <a:ext cx="2468331" cy="1229128"/>
        </a:xfrm>
        <a:prstGeom prst="rect">
          <a:avLst/>
        </a:prstGeom>
      </xdr:spPr>
    </xdr:pic>
    <xdr:clientData/>
  </xdr:oneCellAnchor>
  <xdr:twoCellAnchor editAs="oneCell">
    <xdr:from>
      <xdr:col>12</xdr:col>
      <xdr:colOff>304437</xdr:colOff>
      <xdr:row>28</xdr:row>
      <xdr:rowOff>211219</xdr:rowOff>
    </xdr:from>
    <xdr:to>
      <xdr:col>15</xdr:col>
      <xdr:colOff>134748</xdr:colOff>
      <xdr:row>34</xdr:row>
      <xdr:rowOff>155058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86712" y="8526544"/>
          <a:ext cx="2144886" cy="122018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498401</xdr:colOff>
      <xdr:row>1</xdr:row>
      <xdr:rowOff>44564</xdr:rowOff>
    </xdr:from>
    <xdr:ext cx="2468331" cy="1229128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5701" y="235064"/>
          <a:ext cx="2468331" cy="1229128"/>
        </a:xfrm>
        <a:prstGeom prst="rect">
          <a:avLst/>
        </a:prstGeom>
      </xdr:spPr>
    </xdr:pic>
    <xdr:clientData/>
  </xdr:oneCellAnchor>
  <xdr:twoCellAnchor editAs="oneCell">
    <xdr:from>
      <xdr:col>12</xdr:col>
      <xdr:colOff>304437</xdr:colOff>
      <xdr:row>28</xdr:row>
      <xdr:rowOff>211219</xdr:rowOff>
    </xdr:from>
    <xdr:to>
      <xdr:col>15</xdr:col>
      <xdr:colOff>134748</xdr:colOff>
      <xdr:row>34</xdr:row>
      <xdr:rowOff>155058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86712" y="8526544"/>
          <a:ext cx="2144886" cy="122018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3450" y="2224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285750</xdr:colOff>
      <xdr:row>33</xdr:row>
      <xdr:rowOff>180975</xdr:rowOff>
    </xdr:from>
    <xdr:to>
      <xdr:col>14</xdr:col>
      <xdr:colOff>307041</xdr:colOff>
      <xdr:row>39</xdr:row>
      <xdr:rowOff>39088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86725" y="82105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238125</xdr:colOff>
      <xdr:row>30</xdr:row>
      <xdr:rowOff>19050</xdr:rowOff>
    </xdr:from>
    <xdr:to>
      <xdr:col>16</xdr:col>
      <xdr:colOff>337730</xdr:colOff>
      <xdr:row>35</xdr:row>
      <xdr:rowOff>199667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48700" y="7448550"/>
          <a:ext cx="2538005" cy="1180742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266700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39</xdr:row>
      <xdr:rowOff>95250</xdr:rowOff>
    </xdr:from>
    <xdr:to>
      <xdr:col>17</xdr:col>
      <xdr:colOff>221316</xdr:colOff>
      <xdr:row>44</xdr:row>
      <xdr:rowOff>153388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86677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14</xdr:col>
      <xdr:colOff>228600</xdr:colOff>
      <xdr:row>31</xdr:row>
      <xdr:rowOff>57150</xdr:rowOff>
    </xdr:from>
    <xdr:to>
      <xdr:col>17</xdr:col>
      <xdr:colOff>523875</xdr:colOff>
      <xdr:row>36</xdr:row>
      <xdr:rowOff>85724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010775" y="6981825"/>
          <a:ext cx="2124075" cy="102869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257175</xdr:colOff>
      <xdr:row>30</xdr:row>
      <xdr:rowOff>152400</xdr:rowOff>
    </xdr:from>
    <xdr:to>
      <xdr:col>15</xdr:col>
      <xdr:colOff>76200</xdr:colOff>
      <xdr:row>36</xdr:row>
      <xdr:rowOff>10513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86775" y="700087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219075</xdr:colOff>
      <xdr:row>35</xdr:row>
      <xdr:rowOff>47625</xdr:rowOff>
    </xdr:from>
    <xdr:to>
      <xdr:col>14</xdr:col>
      <xdr:colOff>514350</xdr:colOff>
      <xdr:row>39</xdr:row>
      <xdr:rowOff>276224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448675" y="78962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5</xdr:col>
      <xdr:colOff>314325</xdr:colOff>
      <xdr:row>35</xdr:row>
      <xdr:rowOff>109246</xdr:rowOff>
    </xdr:from>
    <xdr:to>
      <xdr:col>9</xdr:col>
      <xdr:colOff>114300</xdr:colOff>
      <xdr:row>40</xdr:row>
      <xdr:rowOff>142517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3450" y="8576971"/>
          <a:ext cx="2466975" cy="114769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257175</xdr:colOff>
      <xdr:row>28</xdr:row>
      <xdr:rowOff>152400</xdr:rowOff>
    </xdr:from>
    <xdr:to>
      <xdr:col>16</xdr:col>
      <xdr:colOff>76200</xdr:colOff>
      <xdr:row>34</xdr:row>
      <xdr:rowOff>10513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00" y="700087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219075</xdr:colOff>
      <xdr:row>33</xdr:row>
      <xdr:rowOff>47625</xdr:rowOff>
    </xdr:from>
    <xdr:to>
      <xdr:col>15</xdr:col>
      <xdr:colOff>514350</xdr:colOff>
      <xdr:row>37</xdr:row>
      <xdr:rowOff>276224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534400" y="78962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23</xdr:row>
      <xdr:rowOff>158688</xdr:rowOff>
    </xdr:from>
    <xdr:to>
      <xdr:col>17</xdr:col>
      <xdr:colOff>171450</xdr:colOff>
      <xdr:row>29</xdr:row>
      <xdr:rowOff>114299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5435538"/>
          <a:ext cx="2466975" cy="11557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498401</xdr:colOff>
      <xdr:row>1</xdr:row>
      <xdr:rowOff>44564</xdr:rowOff>
    </xdr:from>
    <xdr:ext cx="2468331" cy="1229128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5701" y="235064"/>
          <a:ext cx="2468331" cy="1229128"/>
        </a:xfrm>
        <a:prstGeom prst="rect">
          <a:avLst/>
        </a:prstGeom>
      </xdr:spPr>
    </xdr:pic>
    <xdr:clientData/>
  </xdr:oneCellAnchor>
  <xdr:twoCellAnchor editAs="oneCell">
    <xdr:from>
      <xdr:col>12</xdr:col>
      <xdr:colOff>304437</xdr:colOff>
      <xdr:row>28</xdr:row>
      <xdr:rowOff>211219</xdr:rowOff>
    </xdr:from>
    <xdr:to>
      <xdr:col>15</xdr:col>
      <xdr:colOff>134748</xdr:colOff>
      <xdr:row>34</xdr:row>
      <xdr:rowOff>155058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86712" y="8526544"/>
          <a:ext cx="2144886" cy="122018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72842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4817" y="2129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552450</xdr:colOff>
      <xdr:row>36</xdr:row>
      <xdr:rowOff>9525</xdr:rowOff>
    </xdr:from>
    <xdr:to>
      <xdr:col>14</xdr:col>
      <xdr:colOff>561415</xdr:colOff>
      <xdr:row>41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77200" y="8534400"/>
          <a:ext cx="1933015" cy="1123950"/>
        </a:xfrm>
        <a:prstGeom prst="rect">
          <a:avLst/>
        </a:prstGeom>
      </xdr:spPr>
    </xdr:pic>
    <xdr:clientData/>
  </xdr:twoCellAnchor>
  <xdr:twoCellAnchor editAs="oneCell">
    <xdr:from>
      <xdr:col>12</xdr:col>
      <xdr:colOff>657225</xdr:colOff>
      <xdr:row>30</xdr:row>
      <xdr:rowOff>28575</xdr:rowOff>
    </xdr:from>
    <xdr:to>
      <xdr:col>16</xdr:col>
      <xdr:colOff>247650</xdr:colOff>
      <xdr:row>35</xdr:row>
      <xdr:rowOff>76199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791575" y="738187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</xdr:colOff>
      <xdr:row>28</xdr:row>
      <xdr:rowOff>123825</xdr:rowOff>
    </xdr:from>
    <xdr:to>
      <xdr:col>17</xdr:col>
      <xdr:colOff>147047</xdr:colOff>
      <xdr:row>35</xdr:row>
      <xdr:rowOff>116072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67775" y="8001000"/>
          <a:ext cx="2547347" cy="1373372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498401</xdr:colOff>
      <xdr:row>1</xdr:row>
      <xdr:rowOff>44564</xdr:rowOff>
    </xdr:from>
    <xdr:ext cx="2468331" cy="1229128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5701" y="235064"/>
          <a:ext cx="2468331" cy="1229128"/>
        </a:xfrm>
        <a:prstGeom prst="rect">
          <a:avLst/>
        </a:prstGeom>
      </xdr:spPr>
    </xdr:pic>
    <xdr:clientData/>
  </xdr:oneCellAnchor>
  <xdr:twoCellAnchor editAs="oneCell">
    <xdr:from>
      <xdr:col>12</xdr:col>
      <xdr:colOff>304437</xdr:colOff>
      <xdr:row>29</xdr:row>
      <xdr:rowOff>211219</xdr:rowOff>
    </xdr:from>
    <xdr:to>
      <xdr:col>15</xdr:col>
      <xdr:colOff>134748</xdr:colOff>
      <xdr:row>35</xdr:row>
      <xdr:rowOff>155059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86712" y="8526544"/>
          <a:ext cx="2144886" cy="122018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310116</xdr:colOff>
      <xdr:row>1</xdr:row>
      <xdr:rowOff>55640</xdr:rowOff>
    </xdr:from>
    <xdr:ext cx="2468331" cy="1229128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70058" y="243925"/>
          <a:ext cx="2468331" cy="1229128"/>
        </a:xfrm>
        <a:prstGeom prst="rect">
          <a:avLst/>
        </a:prstGeom>
      </xdr:spPr>
    </xdr:pic>
    <xdr:clientData/>
  </xdr:oneCellAnchor>
  <xdr:twoCellAnchor editAs="oneCell">
    <xdr:from>
      <xdr:col>13</xdr:col>
      <xdr:colOff>304437</xdr:colOff>
      <xdr:row>28</xdr:row>
      <xdr:rowOff>211219</xdr:rowOff>
    </xdr:from>
    <xdr:to>
      <xdr:col>16</xdr:col>
      <xdr:colOff>134747</xdr:colOff>
      <xdr:row>34</xdr:row>
      <xdr:rowOff>155058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86712" y="9526669"/>
          <a:ext cx="2144886" cy="1220190"/>
        </a:xfrm>
        <a:prstGeom prst="rect">
          <a:avLst/>
        </a:prstGeom>
      </xdr:spPr>
    </xdr:pic>
    <xdr:clientData/>
  </xdr:twoCellAnchor>
  <xdr:twoCellAnchor editAs="oneCell">
    <xdr:from>
      <xdr:col>6</xdr:col>
      <xdr:colOff>343343</xdr:colOff>
      <xdr:row>32</xdr:row>
      <xdr:rowOff>177594</xdr:rowOff>
    </xdr:from>
    <xdr:to>
      <xdr:col>9</xdr:col>
      <xdr:colOff>1384449</xdr:colOff>
      <xdr:row>38</xdr:row>
      <xdr:rowOff>64545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3285" y="9414629"/>
          <a:ext cx="2613838" cy="1216021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55640</xdr:rowOff>
    </xdr:from>
    <xdr:ext cx="2468331" cy="1229128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72716" y="246140"/>
          <a:ext cx="2468331" cy="1229128"/>
        </a:xfrm>
        <a:prstGeom prst="rect">
          <a:avLst/>
        </a:prstGeom>
      </xdr:spPr>
    </xdr:pic>
    <xdr:clientData/>
  </xdr:oneCellAnchor>
  <xdr:twoCellAnchor editAs="oneCell">
    <xdr:from>
      <xdr:col>12</xdr:col>
      <xdr:colOff>304437</xdr:colOff>
      <xdr:row>30</xdr:row>
      <xdr:rowOff>211219</xdr:rowOff>
    </xdr:from>
    <xdr:to>
      <xdr:col>15</xdr:col>
      <xdr:colOff>134747</xdr:colOff>
      <xdr:row>36</xdr:row>
      <xdr:rowOff>155058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81987" y="8526544"/>
          <a:ext cx="2144885" cy="1220189"/>
        </a:xfrm>
        <a:prstGeom prst="rect">
          <a:avLst/>
        </a:prstGeom>
      </xdr:spPr>
    </xdr:pic>
    <xdr:clientData/>
  </xdr:twoCellAnchor>
  <xdr:twoCellAnchor editAs="oneCell">
    <xdr:from>
      <xdr:col>12</xdr:col>
      <xdr:colOff>431947</xdr:colOff>
      <xdr:row>28</xdr:row>
      <xdr:rowOff>180042</xdr:rowOff>
    </xdr:from>
    <xdr:to>
      <xdr:col>18</xdr:col>
      <xdr:colOff>88605</xdr:colOff>
      <xdr:row>36</xdr:row>
      <xdr:rowOff>175301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9883" y="9073734"/>
          <a:ext cx="3798925" cy="1767352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183780</xdr:colOff>
      <xdr:row>1</xdr:row>
      <xdr:rowOff>44825</xdr:rowOff>
    </xdr:from>
    <xdr:ext cx="2510114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4255" y="244850"/>
          <a:ext cx="2510114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133350</xdr:colOff>
      <xdr:row>35</xdr:row>
      <xdr:rowOff>85725</xdr:rowOff>
    </xdr:from>
    <xdr:to>
      <xdr:col>13</xdr:col>
      <xdr:colOff>237565</xdr:colOff>
      <xdr:row>41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72350" y="7953375"/>
          <a:ext cx="1933015" cy="11239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183780</xdr:colOff>
      <xdr:row>1</xdr:row>
      <xdr:rowOff>44825</xdr:rowOff>
    </xdr:from>
    <xdr:ext cx="2510114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69980" y="244850"/>
          <a:ext cx="2510114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133350</xdr:colOff>
      <xdr:row>35</xdr:row>
      <xdr:rowOff>85725</xdr:rowOff>
    </xdr:from>
    <xdr:to>
      <xdr:col>14</xdr:col>
      <xdr:colOff>237565</xdr:colOff>
      <xdr:row>41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58075" y="7953375"/>
          <a:ext cx="1933015" cy="11239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34</xdr:row>
      <xdr:rowOff>124561</xdr:rowOff>
    </xdr:from>
    <xdr:to>
      <xdr:col>10</xdr:col>
      <xdr:colOff>133351</xdr:colOff>
      <xdr:row>40</xdr:row>
      <xdr:rowOff>138576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1" y="7715986"/>
          <a:ext cx="2609850" cy="1214165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0</xdr:colOff>
      <xdr:row>34</xdr:row>
      <xdr:rowOff>171450</xdr:rowOff>
    </xdr:from>
    <xdr:to>
      <xdr:col>14</xdr:col>
      <xdr:colOff>428625</xdr:colOff>
      <xdr:row>39</xdr:row>
      <xdr:rowOff>115288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600" y="751522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25</xdr:row>
      <xdr:rowOff>171450</xdr:rowOff>
    </xdr:from>
    <xdr:to>
      <xdr:col>15</xdr:col>
      <xdr:colOff>476250</xdr:colOff>
      <xdr:row>30</xdr:row>
      <xdr:rowOff>200024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20175" y="571500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5</xdr:col>
      <xdr:colOff>209550</xdr:colOff>
      <xdr:row>32</xdr:row>
      <xdr:rowOff>47625</xdr:rowOff>
    </xdr:from>
    <xdr:to>
      <xdr:col>9</xdr:col>
      <xdr:colOff>175622</xdr:colOff>
      <xdr:row>38</xdr:row>
      <xdr:rowOff>106547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6991350"/>
          <a:ext cx="2547347" cy="1373372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0</xdr:colOff>
      <xdr:row>34</xdr:row>
      <xdr:rowOff>171450</xdr:rowOff>
    </xdr:from>
    <xdr:to>
      <xdr:col>15</xdr:col>
      <xdr:colOff>428625</xdr:colOff>
      <xdr:row>39</xdr:row>
      <xdr:rowOff>115288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600" y="751522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13</xdr:col>
      <xdr:colOff>180975</xdr:colOff>
      <xdr:row>25</xdr:row>
      <xdr:rowOff>171450</xdr:rowOff>
    </xdr:from>
    <xdr:to>
      <xdr:col>16</xdr:col>
      <xdr:colOff>476250</xdr:colOff>
      <xdr:row>30</xdr:row>
      <xdr:rowOff>200024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20175" y="571500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32</xdr:row>
      <xdr:rowOff>19050</xdr:rowOff>
    </xdr:from>
    <xdr:to>
      <xdr:col>10</xdr:col>
      <xdr:colOff>156572</xdr:colOff>
      <xdr:row>38</xdr:row>
      <xdr:rowOff>77972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2525" y="6962775"/>
          <a:ext cx="2547347" cy="1373372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672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0</xdr:colOff>
      <xdr:row>35</xdr:row>
      <xdr:rowOff>171450</xdr:rowOff>
    </xdr:from>
    <xdr:to>
      <xdr:col>15</xdr:col>
      <xdr:colOff>428625</xdr:colOff>
      <xdr:row>40</xdr:row>
      <xdr:rowOff>115288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00" y="751522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13</xdr:col>
      <xdr:colOff>180975</xdr:colOff>
      <xdr:row>26</xdr:row>
      <xdr:rowOff>171450</xdr:rowOff>
    </xdr:from>
    <xdr:to>
      <xdr:col>16</xdr:col>
      <xdr:colOff>476250</xdr:colOff>
      <xdr:row>31</xdr:row>
      <xdr:rowOff>200024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363075" y="571500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32</xdr:row>
      <xdr:rowOff>57150</xdr:rowOff>
    </xdr:from>
    <xdr:to>
      <xdr:col>18</xdr:col>
      <xdr:colOff>108947</xdr:colOff>
      <xdr:row>38</xdr:row>
      <xdr:rowOff>116072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86925" y="7448550"/>
          <a:ext cx="2547347" cy="1373372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3450" y="2224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285750</xdr:colOff>
      <xdr:row>33</xdr:row>
      <xdr:rowOff>180975</xdr:rowOff>
    </xdr:from>
    <xdr:to>
      <xdr:col>13</xdr:col>
      <xdr:colOff>307041</xdr:colOff>
      <xdr:row>39</xdr:row>
      <xdr:rowOff>39088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86725" y="89344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</xdr:colOff>
      <xdr:row>33</xdr:row>
      <xdr:rowOff>85725</xdr:rowOff>
    </xdr:from>
    <xdr:to>
      <xdr:col>18</xdr:col>
      <xdr:colOff>109130</xdr:colOff>
      <xdr:row>39</xdr:row>
      <xdr:rowOff>66317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8900" y="883920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27</xdr:row>
      <xdr:rowOff>127452</xdr:rowOff>
    </xdr:from>
    <xdr:to>
      <xdr:col>15</xdr:col>
      <xdr:colOff>352425</xdr:colOff>
      <xdr:row>33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7275" y="6080577"/>
          <a:ext cx="2533650" cy="11869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498401</xdr:colOff>
      <xdr:row>1</xdr:row>
      <xdr:rowOff>44564</xdr:rowOff>
    </xdr:from>
    <xdr:ext cx="2468331" cy="1229128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5701" y="235064"/>
          <a:ext cx="2468331" cy="1229128"/>
        </a:xfrm>
        <a:prstGeom prst="rect">
          <a:avLst/>
        </a:prstGeom>
      </xdr:spPr>
    </xdr:pic>
    <xdr:clientData/>
  </xdr:oneCellAnchor>
  <xdr:twoCellAnchor editAs="oneCell">
    <xdr:from>
      <xdr:col>12</xdr:col>
      <xdr:colOff>304437</xdr:colOff>
      <xdr:row>29</xdr:row>
      <xdr:rowOff>211219</xdr:rowOff>
    </xdr:from>
    <xdr:to>
      <xdr:col>15</xdr:col>
      <xdr:colOff>134748</xdr:colOff>
      <xdr:row>35</xdr:row>
      <xdr:rowOff>155059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86712" y="8526544"/>
          <a:ext cx="2144886" cy="1220189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3450" y="2224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285750</xdr:colOff>
      <xdr:row>33</xdr:row>
      <xdr:rowOff>180975</xdr:rowOff>
    </xdr:from>
    <xdr:to>
      <xdr:col>13</xdr:col>
      <xdr:colOff>307041</xdr:colOff>
      <xdr:row>39</xdr:row>
      <xdr:rowOff>39088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96250" y="73342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</xdr:colOff>
      <xdr:row>33</xdr:row>
      <xdr:rowOff>85725</xdr:rowOff>
    </xdr:from>
    <xdr:to>
      <xdr:col>18</xdr:col>
      <xdr:colOff>109130</xdr:colOff>
      <xdr:row>39</xdr:row>
      <xdr:rowOff>66317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58425" y="723900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27</xdr:row>
      <xdr:rowOff>127452</xdr:rowOff>
    </xdr:from>
    <xdr:to>
      <xdr:col>15</xdr:col>
      <xdr:colOff>352425</xdr:colOff>
      <xdr:row>33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7275" y="6080577"/>
          <a:ext cx="2533650" cy="1186998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48200" y="2224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285750</xdr:colOff>
      <xdr:row>33</xdr:row>
      <xdr:rowOff>180975</xdr:rowOff>
    </xdr:from>
    <xdr:to>
      <xdr:col>14</xdr:col>
      <xdr:colOff>307041</xdr:colOff>
      <xdr:row>39</xdr:row>
      <xdr:rowOff>39088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10550" y="75914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238125</xdr:colOff>
      <xdr:row>30</xdr:row>
      <xdr:rowOff>19050</xdr:rowOff>
    </xdr:from>
    <xdr:to>
      <xdr:col>16</xdr:col>
      <xdr:colOff>337730</xdr:colOff>
      <xdr:row>35</xdr:row>
      <xdr:rowOff>199667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2525" y="6829425"/>
          <a:ext cx="2538005" cy="1180742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498401</xdr:colOff>
      <xdr:row>1</xdr:row>
      <xdr:rowOff>44564</xdr:rowOff>
    </xdr:from>
    <xdr:ext cx="2468331" cy="1229128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5701" y="235064"/>
          <a:ext cx="2468331" cy="1229128"/>
        </a:xfrm>
        <a:prstGeom prst="rect">
          <a:avLst/>
        </a:prstGeom>
      </xdr:spPr>
    </xdr:pic>
    <xdr:clientData/>
  </xdr:oneCellAnchor>
  <xdr:twoCellAnchor editAs="oneCell">
    <xdr:from>
      <xdr:col>12</xdr:col>
      <xdr:colOff>304437</xdr:colOff>
      <xdr:row>28</xdr:row>
      <xdr:rowOff>211219</xdr:rowOff>
    </xdr:from>
    <xdr:to>
      <xdr:col>15</xdr:col>
      <xdr:colOff>134748</xdr:colOff>
      <xdr:row>34</xdr:row>
      <xdr:rowOff>155058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86712" y="8526544"/>
          <a:ext cx="2144886" cy="1220189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48200" y="2224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285750</xdr:colOff>
      <xdr:row>33</xdr:row>
      <xdr:rowOff>180975</xdr:rowOff>
    </xdr:from>
    <xdr:to>
      <xdr:col>14</xdr:col>
      <xdr:colOff>307041</xdr:colOff>
      <xdr:row>39</xdr:row>
      <xdr:rowOff>39088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10550" y="75914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371475</xdr:colOff>
      <xdr:row>30</xdr:row>
      <xdr:rowOff>0</xdr:rowOff>
    </xdr:from>
    <xdr:to>
      <xdr:col>15</xdr:col>
      <xdr:colOff>471080</xdr:colOff>
      <xdr:row>35</xdr:row>
      <xdr:rowOff>180617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6810375"/>
          <a:ext cx="2538005" cy="1180742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183780</xdr:colOff>
      <xdr:row>1</xdr:row>
      <xdr:rowOff>44825</xdr:rowOff>
    </xdr:from>
    <xdr:ext cx="2510114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69980" y="244850"/>
          <a:ext cx="2510114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133350</xdr:colOff>
      <xdr:row>35</xdr:row>
      <xdr:rowOff>85725</xdr:rowOff>
    </xdr:from>
    <xdr:to>
      <xdr:col>13</xdr:col>
      <xdr:colOff>237565</xdr:colOff>
      <xdr:row>41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58075" y="7953375"/>
          <a:ext cx="1933015" cy="1123950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257175</xdr:colOff>
      <xdr:row>29</xdr:row>
      <xdr:rowOff>152400</xdr:rowOff>
    </xdr:from>
    <xdr:to>
      <xdr:col>15</xdr:col>
      <xdr:colOff>76200</xdr:colOff>
      <xdr:row>35</xdr:row>
      <xdr:rowOff>10513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00" y="762000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219075</xdr:colOff>
      <xdr:row>34</xdr:row>
      <xdr:rowOff>47625</xdr:rowOff>
    </xdr:from>
    <xdr:to>
      <xdr:col>14</xdr:col>
      <xdr:colOff>514350</xdr:colOff>
      <xdr:row>38</xdr:row>
      <xdr:rowOff>276224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534400" y="851535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</xdr:colOff>
      <xdr:row>42</xdr:row>
      <xdr:rowOff>42571</xdr:rowOff>
    </xdr:from>
    <xdr:to>
      <xdr:col>13</xdr:col>
      <xdr:colOff>95250</xdr:colOff>
      <xdr:row>47</xdr:row>
      <xdr:rowOff>180617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2800" y="9605671"/>
          <a:ext cx="2466975" cy="1147696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72842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63817" y="2129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552450</xdr:colOff>
      <xdr:row>32</xdr:row>
      <xdr:rowOff>9525</xdr:rowOff>
    </xdr:from>
    <xdr:to>
      <xdr:col>14</xdr:col>
      <xdr:colOff>561415</xdr:colOff>
      <xdr:row>37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29575" y="7029450"/>
          <a:ext cx="1933015" cy="1123950"/>
        </a:xfrm>
        <a:prstGeom prst="rect">
          <a:avLst/>
        </a:prstGeom>
      </xdr:spPr>
    </xdr:pic>
    <xdr:clientData/>
  </xdr:twoCellAnchor>
  <xdr:twoCellAnchor editAs="oneCell">
    <xdr:from>
      <xdr:col>12</xdr:col>
      <xdr:colOff>657225</xdr:colOff>
      <xdr:row>26</xdr:row>
      <xdr:rowOff>28575</xdr:rowOff>
    </xdr:from>
    <xdr:to>
      <xdr:col>16</xdr:col>
      <xdr:colOff>247650</xdr:colOff>
      <xdr:row>31</xdr:row>
      <xdr:rowOff>76199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743950" y="58769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11</xdr:col>
      <xdr:colOff>561975</xdr:colOff>
      <xdr:row>32</xdr:row>
      <xdr:rowOff>142875</xdr:rowOff>
    </xdr:from>
    <xdr:to>
      <xdr:col>15</xdr:col>
      <xdr:colOff>575672</xdr:colOff>
      <xdr:row>39</xdr:row>
      <xdr:rowOff>173222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39100" y="7162800"/>
          <a:ext cx="2547347" cy="1373372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139517</xdr:colOff>
      <xdr:row>1</xdr:row>
      <xdr:rowOff>70038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49692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552450</xdr:colOff>
      <xdr:row>311</xdr:row>
      <xdr:rowOff>9525</xdr:rowOff>
    </xdr:from>
    <xdr:to>
      <xdr:col>15</xdr:col>
      <xdr:colOff>266140</xdr:colOff>
      <xdr:row>316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29575" y="7019925"/>
          <a:ext cx="1933015" cy="1123950"/>
        </a:xfrm>
        <a:prstGeom prst="rect">
          <a:avLst/>
        </a:prstGeom>
      </xdr:spPr>
    </xdr:pic>
    <xdr:clientData/>
  </xdr:twoCellAnchor>
  <xdr:twoCellAnchor editAs="oneCell">
    <xdr:from>
      <xdr:col>13</xdr:col>
      <xdr:colOff>657225</xdr:colOff>
      <xdr:row>305</xdr:row>
      <xdr:rowOff>28575</xdr:rowOff>
    </xdr:from>
    <xdr:to>
      <xdr:col>16</xdr:col>
      <xdr:colOff>561975</xdr:colOff>
      <xdr:row>310</xdr:row>
      <xdr:rowOff>76199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743950" y="586740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12</xdr:col>
      <xdr:colOff>561975</xdr:colOff>
      <xdr:row>311</xdr:row>
      <xdr:rowOff>142875</xdr:rowOff>
    </xdr:from>
    <xdr:to>
      <xdr:col>16</xdr:col>
      <xdr:colOff>280397</xdr:colOff>
      <xdr:row>318</xdr:row>
      <xdr:rowOff>173222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39100" y="7153275"/>
          <a:ext cx="2547347" cy="1373372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311</xdr:row>
      <xdr:rowOff>58976</xdr:rowOff>
    </xdr:from>
    <xdr:to>
      <xdr:col>11</xdr:col>
      <xdr:colOff>180975</xdr:colOff>
      <xdr:row>317</xdr:row>
      <xdr:rowOff>76199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2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1550" y="66829226"/>
          <a:ext cx="2476500" cy="1160223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72842</xdr:colOff>
      <xdr:row>1</xdr:row>
      <xdr:rowOff>89088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9542" y="2795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552450</xdr:colOff>
      <xdr:row>313</xdr:row>
      <xdr:rowOff>9525</xdr:rowOff>
    </xdr:from>
    <xdr:to>
      <xdr:col>14</xdr:col>
      <xdr:colOff>266140</xdr:colOff>
      <xdr:row>318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43950" y="69732525"/>
          <a:ext cx="1933015" cy="1123950"/>
        </a:xfrm>
        <a:prstGeom prst="rect">
          <a:avLst/>
        </a:prstGeom>
      </xdr:spPr>
    </xdr:pic>
    <xdr:clientData/>
  </xdr:twoCellAnchor>
  <xdr:twoCellAnchor editAs="oneCell">
    <xdr:from>
      <xdr:col>12</xdr:col>
      <xdr:colOff>657225</xdr:colOff>
      <xdr:row>307</xdr:row>
      <xdr:rowOff>28575</xdr:rowOff>
    </xdr:from>
    <xdr:to>
      <xdr:col>15</xdr:col>
      <xdr:colOff>561975</xdr:colOff>
      <xdr:row>312</xdr:row>
      <xdr:rowOff>76199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458325" y="6858000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11</xdr:col>
      <xdr:colOff>561975</xdr:colOff>
      <xdr:row>313</xdr:row>
      <xdr:rowOff>142875</xdr:rowOff>
    </xdr:from>
    <xdr:to>
      <xdr:col>15</xdr:col>
      <xdr:colOff>280397</xdr:colOff>
      <xdr:row>320</xdr:row>
      <xdr:rowOff>173222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53475" y="69865875"/>
          <a:ext cx="2547347" cy="1373372"/>
        </a:xfrm>
        <a:prstGeom prst="rect">
          <a:avLst/>
        </a:prstGeom>
      </xdr:spPr>
    </xdr:pic>
    <xdr:clientData/>
  </xdr:twoCellAnchor>
  <xdr:twoCellAnchor editAs="oneCell">
    <xdr:from>
      <xdr:col>6</xdr:col>
      <xdr:colOff>219075</xdr:colOff>
      <xdr:row>313</xdr:row>
      <xdr:rowOff>58976</xdr:rowOff>
    </xdr:from>
    <xdr:to>
      <xdr:col>10</xdr:col>
      <xdr:colOff>104775</xdr:colOff>
      <xdr:row>319</xdr:row>
      <xdr:rowOff>76199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2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5775" y="116702126"/>
          <a:ext cx="2476500" cy="1160223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396692</xdr:colOff>
      <xdr:row>1</xdr:row>
      <xdr:rowOff>89088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06717" y="2795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552450</xdr:colOff>
      <xdr:row>32</xdr:row>
      <xdr:rowOff>9525</xdr:rowOff>
    </xdr:from>
    <xdr:to>
      <xdr:col>14</xdr:col>
      <xdr:colOff>561415</xdr:colOff>
      <xdr:row>37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29575" y="7019925"/>
          <a:ext cx="1933015" cy="1123950"/>
        </a:xfrm>
        <a:prstGeom prst="rect">
          <a:avLst/>
        </a:prstGeom>
      </xdr:spPr>
    </xdr:pic>
    <xdr:clientData/>
  </xdr:twoCellAnchor>
  <xdr:twoCellAnchor editAs="oneCell">
    <xdr:from>
      <xdr:col>12</xdr:col>
      <xdr:colOff>657225</xdr:colOff>
      <xdr:row>26</xdr:row>
      <xdr:rowOff>28575</xdr:rowOff>
    </xdr:from>
    <xdr:to>
      <xdr:col>16</xdr:col>
      <xdr:colOff>247650</xdr:colOff>
      <xdr:row>31</xdr:row>
      <xdr:rowOff>76199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743950" y="586740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14</xdr:col>
      <xdr:colOff>295275</xdr:colOff>
      <xdr:row>33</xdr:row>
      <xdr:rowOff>0</xdr:rowOff>
    </xdr:from>
    <xdr:to>
      <xdr:col>18</xdr:col>
      <xdr:colOff>404222</xdr:colOff>
      <xdr:row>40</xdr:row>
      <xdr:rowOff>30347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01225" y="7200900"/>
          <a:ext cx="2547347" cy="1373372"/>
        </a:xfrm>
        <a:prstGeom prst="rect">
          <a:avLst/>
        </a:prstGeom>
      </xdr:spPr>
    </xdr:pic>
    <xdr:clientData/>
  </xdr:twoCellAnchor>
  <xdr:twoCellAnchor editAs="oneCell">
    <xdr:from>
      <xdr:col>5</xdr:col>
      <xdr:colOff>342900</xdr:colOff>
      <xdr:row>31</xdr:row>
      <xdr:rowOff>151043</xdr:rowOff>
    </xdr:from>
    <xdr:to>
      <xdr:col>10</xdr:col>
      <xdr:colOff>295275</xdr:colOff>
      <xdr:row>38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2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8650" y="6970943"/>
          <a:ext cx="2828925" cy="13253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0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285750</xdr:colOff>
      <xdr:row>33</xdr:row>
      <xdr:rowOff>180975</xdr:rowOff>
    </xdr:from>
    <xdr:to>
      <xdr:col>12</xdr:col>
      <xdr:colOff>11766</xdr:colOff>
      <xdr:row>39</xdr:row>
      <xdr:rowOff>39088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34425" y="154876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552450</xdr:colOff>
      <xdr:row>31</xdr:row>
      <xdr:rowOff>95250</xdr:rowOff>
    </xdr:from>
    <xdr:to>
      <xdr:col>16</xdr:col>
      <xdr:colOff>238125</xdr:colOff>
      <xdr:row>36</xdr:row>
      <xdr:rowOff>152399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125200" y="15030450"/>
          <a:ext cx="2124075" cy="1028699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310116</xdr:colOff>
      <xdr:row>1</xdr:row>
      <xdr:rowOff>55640</xdr:rowOff>
    </xdr:from>
    <xdr:ext cx="2468331" cy="1229128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72716" y="246140"/>
          <a:ext cx="2468331" cy="1229128"/>
        </a:xfrm>
        <a:prstGeom prst="rect">
          <a:avLst/>
        </a:prstGeom>
      </xdr:spPr>
    </xdr:pic>
    <xdr:clientData/>
  </xdr:oneCellAnchor>
  <xdr:twoCellAnchor editAs="oneCell">
    <xdr:from>
      <xdr:col>13</xdr:col>
      <xdr:colOff>304437</xdr:colOff>
      <xdr:row>28</xdr:row>
      <xdr:rowOff>211219</xdr:rowOff>
    </xdr:from>
    <xdr:to>
      <xdr:col>16</xdr:col>
      <xdr:colOff>134747</xdr:colOff>
      <xdr:row>34</xdr:row>
      <xdr:rowOff>155058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81987" y="8526544"/>
          <a:ext cx="2144885" cy="1220189"/>
        </a:xfrm>
        <a:prstGeom prst="rect">
          <a:avLst/>
        </a:prstGeom>
      </xdr:spPr>
    </xdr:pic>
    <xdr:clientData/>
  </xdr:twoCellAnchor>
  <xdr:twoCellAnchor editAs="oneCell">
    <xdr:from>
      <xdr:col>11</xdr:col>
      <xdr:colOff>465174</xdr:colOff>
      <xdr:row>35</xdr:row>
      <xdr:rowOff>0</xdr:rowOff>
    </xdr:from>
    <xdr:to>
      <xdr:col>15</xdr:col>
      <xdr:colOff>132908</xdr:colOff>
      <xdr:row>41</xdr:row>
      <xdr:rowOff>19858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02529" y="10001634"/>
          <a:ext cx="2613838" cy="1216021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514350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9100" y="2891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552450</xdr:colOff>
      <xdr:row>69</xdr:row>
      <xdr:rowOff>9525</xdr:rowOff>
    </xdr:from>
    <xdr:to>
      <xdr:col>13</xdr:col>
      <xdr:colOff>561415</xdr:colOff>
      <xdr:row>74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39125" y="66779775"/>
          <a:ext cx="1933015" cy="1123950"/>
        </a:xfrm>
        <a:prstGeom prst="rect">
          <a:avLst/>
        </a:prstGeom>
      </xdr:spPr>
    </xdr:pic>
    <xdr:clientData/>
  </xdr:twoCellAnchor>
  <xdr:twoCellAnchor editAs="oneCell">
    <xdr:from>
      <xdr:col>11</xdr:col>
      <xdr:colOff>657225</xdr:colOff>
      <xdr:row>64</xdr:row>
      <xdr:rowOff>28575</xdr:rowOff>
    </xdr:from>
    <xdr:to>
      <xdr:col>15</xdr:col>
      <xdr:colOff>247650</xdr:colOff>
      <xdr:row>69</xdr:row>
      <xdr:rowOff>161924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953500" y="6562725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10</xdr:col>
      <xdr:colOff>561975</xdr:colOff>
      <xdr:row>69</xdr:row>
      <xdr:rowOff>142875</xdr:rowOff>
    </xdr:from>
    <xdr:to>
      <xdr:col>14</xdr:col>
      <xdr:colOff>575672</xdr:colOff>
      <xdr:row>76</xdr:row>
      <xdr:rowOff>49397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48650" y="66913125"/>
          <a:ext cx="2547347" cy="1373372"/>
        </a:xfrm>
        <a:prstGeom prst="rect">
          <a:avLst/>
        </a:prstGeom>
      </xdr:spPr>
    </xdr:pic>
    <xdr:clientData/>
  </xdr:twoCellAnchor>
  <xdr:twoCellAnchor editAs="oneCell">
    <xdr:from>
      <xdr:col>12</xdr:col>
      <xdr:colOff>333375</xdr:colOff>
      <xdr:row>60</xdr:row>
      <xdr:rowOff>87551</xdr:rowOff>
    </xdr:from>
    <xdr:to>
      <xdr:col>16</xdr:col>
      <xdr:colOff>371475</xdr:colOff>
      <xdr:row>65</xdr:row>
      <xdr:rowOff>180974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2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48725" y="15689501"/>
          <a:ext cx="2476500" cy="1160223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4850" y="2795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257175</xdr:colOff>
      <xdr:row>31</xdr:row>
      <xdr:rowOff>152400</xdr:rowOff>
    </xdr:from>
    <xdr:to>
      <xdr:col>15</xdr:col>
      <xdr:colOff>76200</xdr:colOff>
      <xdr:row>37</xdr:row>
      <xdr:rowOff>10513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7250" y="658177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10</xdr:col>
      <xdr:colOff>219075</xdr:colOff>
      <xdr:row>39</xdr:row>
      <xdr:rowOff>133350</xdr:rowOff>
    </xdr:from>
    <xdr:to>
      <xdr:col>13</xdr:col>
      <xdr:colOff>514350</xdr:colOff>
      <xdr:row>44</xdr:row>
      <xdr:rowOff>47624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829550" y="81629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11</xdr:col>
      <xdr:colOff>342900</xdr:colOff>
      <xdr:row>34</xdr:row>
      <xdr:rowOff>95250</xdr:rowOff>
    </xdr:from>
    <xdr:to>
      <xdr:col>15</xdr:col>
      <xdr:colOff>451847</xdr:colOff>
      <xdr:row>40</xdr:row>
      <xdr:rowOff>268472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0" y="8420100"/>
          <a:ext cx="2547347" cy="1373372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4850" y="2795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257175</xdr:colOff>
      <xdr:row>31</xdr:row>
      <xdr:rowOff>152400</xdr:rowOff>
    </xdr:from>
    <xdr:to>
      <xdr:col>15</xdr:col>
      <xdr:colOff>76200</xdr:colOff>
      <xdr:row>37</xdr:row>
      <xdr:rowOff>10513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787717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10</xdr:col>
      <xdr:colOff>219075</xdr:colOff>
      <xdr:row>39</xdr:row>
      <xdr:rowOff>133350</xdr:rowOff>
    </xdr:from>
    <xdr:to>
      <xdr:col>13</xdr:col>
      <xdr:colOff>514350</xdr:colOff>
      <xdr:row>44</xdr:row>
      <xdr:rowOff>47624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953375" y="94583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9</xdr:col>
      <xdr:colOff>200025</xdr:colOff>
      <xdr:row>32</xdr:row>
      <xdr:rowOff>171450</xdr:rowOff>
    </xdr:from>
    <xdr:to>
      <xdr:col>13</xdr:col>
      <xdr:colOff>308972</xdr:colOff>
      <xdr:row>39</xdr:row>
      <xdr:rowOff>144647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4725" y="8096250"/>
          <a:ext cx="2547347" cy="1373372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72842</xdr:colOff>
      <xdr:row>1</xdr:row>
      <xdr:rowOff>89088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9542" y="2795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552450</xdr:colOff>
      <xdr:row>283</xdr:row>
      <xdr:rowOff>9525</xdr:rowOff>
    </xdr:from>
    <xdr:to>
      <xdr:col>14</xdr:col>
      <xdr:colOff>266140</xdr:colOff>
      <xdr:row>288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600" y="116262150"/>
          <a:ext cx="1933015" cy="1123950"/>
        </a:xfrm>
        <a:prstGeom prst="rect">
          <a:avLst/>
        </a:prstGeom>
      </xdr:spPr>
    </xdr:pic>
    <xdr:clientData/>
  </xdr:twoCellAnchor>
  <xdr:twoCellAnchor editAs="oneCell">
    <xdr:from>
      <xdr:col>12</xdr:col>
      <xdr:colOff>657225</xdr:colOff>
      <xdr:row>278</xdr:row>
      <xdr:rowOff>28575</xdr:rowOff>
    </xdr:from>
    <xdr:to>
      <xdr:col>15</xdr:col>
      <xdr:colOff>561975</xdr:colOff>
      <xdr:row>283</xdr:row>
      <xdr:rowOff>76199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943975" y="1151096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11</xdr:col>
      <xdr:colOff>561975</xdr:colOff>
      <xdr:row>283</xdr:row>
      <xdr:rowOff>142875</xdr:rowOff>
    </xdr:from>
    <xdr:to>
      <xdr:col>15</xdr:col>
      <xdr:colOff>280397</xdr:colOff>
      <xdr:row>290</xdr:row>
      <xdr:rowOff>173222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9125" y="116395500"/>
          <a:ext cx="2547347" cy="1373372"/>
        </a:xfrm>
        <a:prstGeom prst="rect">
          <a:avLst/>
        </a:prstGeom>
      </xdr:spPr>
    </xdr:pic>
    <xdr:clientData/>
  </xdr:twoCellAnchor>
  <xdr:twoCellAnchor editAs="oneCell">
    <xdr:from>
      <xdr:col>15</xdr:col>
      <xdr:colOff>381000</xdr:colOff>
      <xdr:row>274</xdr:row>
      <xdr:rowOff>125651</xdr:rowOff>
    </xdr:from>
    <xdr:to>
      <xdr:col>19</xdr:col>
      <xdr:colOff>419100</xdr:colOff>
      <xdr:row>279</xdr:row>
      <xdr:rowOff>142874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2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7075" y="79716551"/>
          <a:ext cx="2476500" cy="1160223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828675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33850" y="2891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9</xdr:col>
      <xdr:colOff>552450</xdr:colOff>
      <xdr:row>34</xdr:row>
      <xdr:rowOff>9525</xdr:rowOff>
    </xdr:from>
    <xdr:to>
      <xdr:col>12</xdr:col>
      <xdr:colOff>561415</xdr:colOff>
      <xdr:row>39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53350" y="17373600"/>
          <a:ext cx="1933015" cy="1123950"/>
        </a:xfrm>
        <a:prstGeom prst="rect">
          <a:avLst/>
        </a:prstGeom>
      </xdr:spPr>
    </xdr:pic>
    <xdr:clientData/>
  </xdr:twoCellAnchor>
  <xdr:twoCellAnchor editAs="oneCell">
    <xdr:from>
      <xdr:col>10</xdr:col>
      <xdr:colOff>657225</xdr:colOff>
      <xdr:row>29</xdr:row>
      <xdr:rowOff>28575</xdr:rowOff>
    </xdr:from>
    <xdr:to>
      <xdr:col>14</xdr:col>
      <xdr:colOff>247650</xdr:colOff>
      <xdr:row>34</xdr:row>
      <xdr:rowOff>161924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467725" y="1649730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4</xdr:col>
      <xdr:colOff>866775</xdr:colOff>
      <xdr:row>33</xdr:row>
      <xdr:rowOff>38100</xdr:rowOff>
    </xdr:from>
    <xdr:to>
      <xdr:col>8</xdr:col>
      <xdr:colOff>118472</xdr:colOff>
      <xdr:row>39</xdr:row>
      <xdr:rowOff>144647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71950" y="7324725"/>
          <a:ext cx="2547347" cy="1373372"/>
        </a:xfrm>
        <a:prstGeom prst="rect">
          <a:avLst/>
        </a:prstGeom>
      </xdr:spPr>
    </xdr:pic>
    <xdr:clientData/>
  </xdr:twoCellAnchor>
  <xdr:twoCellAnchor editAs="oneCell">
    <xdr:from>
      <xdr:col>10</xdr:col>
      <xdr:colOff>504825</xdr:colOff>
      <xdr:row>38</xdr:row>
      <xdr:rowOff>39926</xdr:rowOff>
    </xdr:from>
    <xdr:to>
      <xdr:col>14</xdr:col>
      <xdr:colOff>447675</xdr:colOff>
      <xdr:row>44</xdr:row>
      <xdr:rowOff>47624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2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4850" y="8402876"/>
          <a:ext cx="2476500" cy="1160223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3450" y="2224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285750</xdr:colOff>
      <xdr:row>37</xdr:row>
      <xdr:rowOff>180975</xdr:rowOff>
    </xdr:from>
    <xdr:to>
      <xdr:col>14</xdr:col>
      <xdr:colOff>307041</xdr:colOff>
      <xdr:row>43</xdr:row>
      <xdr:rowOff>39088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20100" y="104108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238125</xdr:colOff>
      <xdr:row>34</xdr:row>
      <xdr:rowOff>19050</xdr:rowOff>
    </xdr:from>
    <xdr:to>
      <xdr:col>16</xdr:col>
      <xdr:colOff>337730</xdr:colOff>
      <xdr:row>39</xdr:row>
      <xdr:rowOff>199667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82075" y="9648825"/>
          <a:ext cx="2538005" cy="1180742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190500</xdr:colOff>
      <xdr:row>1</xdr:row>
      <xdr:rowOff>184338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6350" y="3843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285750</xdr:colOff>
      <xdr:row>33</xdr:row>
      <xdr:rowOff>180975</xdr:rowOff>
    </xdr:from>
    <xdr:to>
      <xdr:col>14</xdr:col>
      <xdr:colOff>307041</xdr:colOff>
      <xdr:row>39</xdr:row>
      <xdr:rowOff>39088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20100" y="104108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238125</xdr:colOff>
      <xdr:row>30</xdr:row>
      <xdr:rowOff>19050</xdr:rowOff>
    </xdr:from>
    <xdr:to>
      <xdr:col>16</xdr:col>
      <xdr:colOff>337730</xdr:colOff>
      <xdr:row>35</xdr:row>
      <xdr:rowOff>199667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82075" y="9648825"/>
          <a:ext cx="2538005" cy="1180742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161925</xdr:colOff>
      <xdr:row>2</xdr:row>
      <xdr:rowOff>12888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4129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285750</xdr:colOff>
      <xdr:row>33</xdr:row>
      <xdr:rowOff>180975</xdr:rowOff>
    </xdr:from>
    <xdr:to>
      <xdr:col>14</xdr:col>
      <xdr:colOff>307041</xdr:colOff>
      <xdr:row>39</xdr:row>
      <xdr:rowOff>39088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24825" y="79152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238125</xdr:colOff>
      <xdr:row>30</xdr:row>
      <xdr:rowOff>19050</xdr:rowOff>
    </xdr:from>
    <xdr:to>
      <xdr:col>16</xdr:col>
      <xdr:colOff>337730</xdr:colOff>
      <xdr:row>35</xdr:row>
      <xdr:rowOff>199667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0" y="7153275"/>
          <a:ext cx="2538005" cy="1180742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183780</xdr:colOff>
      <xdr:row>1</xdr:row>
      <xdr:rowOff>44825</xdr:rowOff>
    </xdr:from>
    <xdr:ext cx="2510114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69980" y="244850"/>
          <a:ext cx="2510114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133350</xdr:colOff>
      <xdr:row>35</xdr:row>
      <xdr:rowOff>85725</xdr:rowOff>
    </xdr:from>
    <xdr:to>
      <xdr:col>13</xdr:col>
      <xdr:colOff>237565</xdr:colOff>
      <xdr:row>41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58075" y="7953375"/>
          <a:ext cx="1933015" cy="11239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0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285750</xdr:colOff>
      <xdr:row>34</xdr:row>
      <xdr:rowOff>180975</xdr:rowOff>
    </xdr:from>
    <xdr:to>
      <xdr:col>12</xdr:col>
      <xdr:colOff>11766</xdr:colOff>
      <xdr:row>40</xdr:row>
      <xdr:rowOff>39088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34425" y="81534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552450</xdr:colOff>
      <xdr:row>32</xdr:row>
      <xdr:rowOff>95250</xdr:rowOff>
    </xdr:from>
    <xdr:to>
      <xdr:col>16</xdr:col>
      <xdr:colOff>238125</xdr:colOff>
      <xdr:row>37</xdr:row>
      <xdr:rowOff>152399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125200" y="7696200"/>
          <a:ext cx="2124075" cy="1028699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190500</xdr:colOff>
      <xdr:row>1</xdr:row>
      <xdr:rowOff>184338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62525" y="3843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285750</xdr:colOff>
      <xdr:row>33</xdr:row>
      <xdr:rowOff>180975</xdr:rowOff>
    </xdr:from>
    <xdr:to>
      <xdr:col>14</xdr:col>
      <xdr:colOff>307041</xdr:colOff>
      <xdr:row>39</xdr:row>
      <xdr:rowOff>39088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0075" y="75914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180975</xdr:colOff>
      <xdr:row>34</xdr:row>
      <xdr:rowOff>133350</xdr:rowOff>
    </xdr:from>
    <xdr:to>
      <xdr:col>10</xdr:col>
      <xdr:colOff>156755</xdr:colOff>
      <xdr:row>40</xdr:row>
      <xdr:rowOff>113942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3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7743825"/>
          <a:ext cx="2538005" cy="1180742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3450" y="2224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285750</xdr:colOff>
      <xdr:row>35</xdr:row>
      <xdr:rowOff>180975</xdr:rowOff>
    </xdr:from>
    <xdr:to>
      <xdr:col>13</xdr:col>
      <xdr:colOff>307041</xdr:colOff>
      <xdr:row>41</xdr:row>
      <xdr:rowOff>39088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96250" y="73342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</xdr:colOff>
      <xdr:row>35</xdr:row>
      <xdr:rowOff>85725</xdr:rowOff>
    </xdr:from>
    <xdr:to>
      <xdr:col>18</xdr:col>
      <xdr:colOff>109130</xdr:colOff>
      <xdr:row>41</xdr:row>
      <xdr:rowOff>66317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3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58425" y="723900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127452</xdr:rowOff>
    </xdr:from>
    <xdr:to>
      <xdr:col>15</xdr:col>
      <xdr:colOff>352425</xdr:colOff>
      <xdr:row>35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3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7275" y="6080577"/>
          <a:ext cx="2533650" cy="1186998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48200" y="2224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285750</xdr:colOff>
      <xdr:row>34</xdr:row>
      <xdr:rowOff>180975</xdr:rowOff>
    </xdr:from>
    <xdr:to>
      <xdr:col>14</xdr:col>
      <xdr:colOff>307041</xdr:colOff>
      <xdr:row>40</xdr:row>
      <xdr:rowOff>39088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10550" y="75914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238125</xdr:colOff>
      <xdr:row>31</xdr:row>
      <xdr:rowOff>19050</xdr:rowOff>
    </xdr:from>
    <xdr:to>
      <xdr:col>16</xdr:col>
      <xdr:colOff>337730</xdr:colOff>
      <xdr:row>36</xdr:row>
      <xdr:rowOff>199667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3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2525" y="6829425"/>
          <a:ext cx="2538005" cy="1180742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48200" y="2224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285750</xdr:colOff>
      <xdr:row>33</xdr:row>
      <xdr:rowOff>180975</xdr:rowOff>
    </xdr:from>
    <xdr:to>
      <xdr:col>14</xdr:col>
      <xdr:colOff>307041</xdr:colOff>
      <xdr:row>39</xdr:row>
      <xdr:rowOff>39088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10550" y="82962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238125</xdr:colOff>
      <xdr:row>30</xdr:row>
      <xdr:rowOff>19050</xdr:rowOff>
    </xdr:from>
    <xdr:to>
      <xdr:col>16</xdr:col>
      <xdr:colOff>337730</xdr:colOff>
      <xdr:row>35</xdr:row>
      <xdr:rowOff>199667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3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2525" y="7534275"/>
          <a:ext cx="2538005" cy="1180742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190500</xdr:colOff>
      <xdr:row>1</xdr:row>
      <xdr:rowOff>184338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62525" y="3843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285750</xdr:colOff>
      <xdr:row>33</xdr:row>
      <xdr:rowOff>180975</xdr:rowOff>
    </xdr:from>
    <xdr:to>
      <xdr:col>14</xdr:col>
      <xdr:colOff>307041</xdr:colOff>
      <xdr:row>39</xdr:row>
      <xdr:rowOff>39088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600" y="75914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6</xdr:col>
      <xdr:colOff>323850</xdr:colOff>
      <xdr:row>34</xdr:row>
      <xdr:rowOff>19050</xdr:rowOff>
    </xdr:from>
    <xdr:to>
      <xdr:col>10</xdr:col>
      <xdr:colOff>299630</xdr:colOff>
      <xdr:row>39</xdr:row>
      <xdr:rowOff>199667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3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5875" y="7629525"/>
          <a:ext cx="2538005" cy="1180742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177208</xdr:colOff>
      <xdr:row>1</xdr:row>
      <xdr:rowOff>14700</xdr:rowOff>
    </xdr:from>
    <xdr:ext cx="2510114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96908" y="148050"/>
          <a:ext cx="2510114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552830</xdr:colOff>
      <xdr:row>43</xdr:row>
      <xdr:rowOff>195749</xdr:rowOff>
    </xdr:from>
    <xdr:to>
      <xdr:col>13</xdr:col>
      <xdr:colOff>121830</xdr:colOff>
      <xdr:row>48</xdr:row>
      <xdr:rowOff>17404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20605" y="15740549"/>
          <a:ext cx="1816900" cy="1069430"/>
        </a:xfrm>
        <a:prstGeom prst="rect">
          <a:avLst/>
        </a:prstGeom>
      </xdr:spPr>
    </xdr:pic>
    <xdr:clientData/>
  </xdr:twoCellAnchor>
  <xdr:twoCellAnchor editAs="oneCell">
    <xdr:from>
      <xdr:col>5</xdr:col>
      <xdr:colOff>343343</xdr:colOff>
      <xdr:row>43</xdr:row>
      <xdr:rowOff>132907</xdr:rowOff>
    </xdr:from>
    <xdr:to>
      <xdr:col>9</xdr:col>
      <xdr:colOff>44265</xdr:colOff>
      <xdr:row>49</xdr:row>
      <xdr:rowOff>66454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3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3043" y="15677707"/>
          <a:ext cx="2548898" cy="138134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3450" y="2224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285750</xdr:colOff>
      <xdr:row>36</xdr:row>
      <xdr:rowOff>180975</xdr:rowOff>
    </xdr:from>
    <xdr:to>
      <xdr:col>13</xdr:col>
      <xdr:colOff>307041</xdr:colOff>
      <xdr:row>42</xdr:row>
      <xdr:rowOff>39088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86725" y="82105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</xdr:colOff>
      <xdr:row>36</xdr:row>
      <xdr:rowOff>85725</xdr:rowOff>
    </xdr:from>
    <xdr:to>
      <xdr:col>18</xdr:col>
      <xdr:colOff>109130</xdr:colOff>
      <xdr:row>42</xdr:row>
      <xdr:rowOff>66317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8900" y="883920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5</xdr:col>
      <xdr:colOff>409575</xdr:colOff>
      <xdr:row>37</xdr:row>
      <xdr:rowOff>41727</xdr:rowOff>
    </xdr:from>
    <xdr:to>
      <xdr:col>9</xdr:col>
      <xdr:colOff>180975</xdr:colOff>
      <xdr:row>43</xdr:row>
      <xdr:rowOff>28575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8995227"/>
          <a:ext cx="2533650" cy="118699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3450" y="2224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285750</xdr:colOff>
      <xdr:row>34</xdr:row>
      <xdr:rowOff>180975</xdr:rowOff>
    </xdr:from>
    <xdr:to>
      <xdr:col>13</xdr:col>
      <xdr:colOff>307041</xdr:colOff>
      <xdr:row>40</xdr:row>
      <xdr:rowOff>39088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86725" y="89344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238125</xdr:colOff>
      <xdr:row>31</xdr:row>
      <xdr:rowOff>19050</xdr:rowOff>
    </xdr:from>
    <xdr:to>
      <xdr:col>15</xdr:col>
      <xdr:colOff>337730</xdr:colOff>
      <xdr:row>36</xdr:row>
      <xdr:rowOff>199667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48700" y="8172450"/>
          <a:ext cx="2538005" cy="118074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3450" y="2224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285750</xdr:colOff>
      <xdr:row>33</xdr:row>
      <xdr:rowOff>180975</xdr:rowOff>
    </xdr:from>
    <xdr:to>
      <xdr:col>13</xdr:col>
      <xdr:colOff>307041</xdr:colOff>
      <xdr:row>39</xdr:row>
      <xdr:rowOff>39088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24825" y="79152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33</xdr:row>
      <xdr:rowOff>152400</xdr:rowOff>
    </xdr:from>
    <xdr:to>
      <xdr:col>9</xdr:col>
      <xdr:colOff>394880</xdr:colOff>
      <xdr:row>39</xdr:row>
      <xdr:rowOff>132992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6350" y="7343775"/>
          <a:ext cx="2538005" cy="118074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498401</xdr:colOff>
      <xdr:row>1</xdr:row>
      <xdr:rowOff>44564</xdr:rowOff>
    </xdr:from>
    <xdr:ext cx="2468331" cy="1229128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5701" y="235064"/>
          <a:ext cx="2468331" cy="1229128"/>
        </a:xfrm>
        <a:prstGeom prst="rect">
          <a:avLst/>
        </a:prstGeom>
      </xdr:spPr>
    </xdr:pic>
    <xdr:clientData/>
  </xdr:oneCellAnchor>
  <xdr:twoCellAnchor editAs="oneCell">
    <xdr:from>
      <xdr:col>12</xdr:col>
      <xdr:colOff>304437</xdr:colOff>
      <xdr:row>28</xdr:row>
      <xdr:rowOff>211219</xdr:rowOff>
    </xdr:from>
    <xdr:to>
      <xdr:col>15</xdr:col>
      <xdr:colOff>134748</xdr:colOff>
      <xdr:row>34</xdr:row>
      <xdr:rowOff>155058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86712" y="8526544"/>
          <a:ext cx="2144886" cy="122018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Excelku.com%20-%20Rumus%20Terbilang%20Tanpa%20Macr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DE/2021/INVOICE/KWITANSI/kwitan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Rumus Terbilang"/>
    </sheetNames>
    <sheetDataSet>
      <sheetData sheetId="0">
        <row r="37">
          <cell r="E37">
            <v>49970000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 Log Serang 260721"/>
      <sheetName val="Pos Log Serang&amp;cilegon 27280721"/>
      <sheetName val="Pos Log Cilegon&amp;Serang 290721"/>
      <sheetName val="Pos Log Cilegon dan Serang 3007"/>
      <sheetName val="Pos Log Serang 010821"/>
      <sheetName val="Pos Log Cilegon 020821"/>
      <sheetName val="Pos Log Cilegon 030821"/>
      <sheetName val="Pos Log Cilegon 040821"/>
      <sheetName val="Pos Log Cilegon 050821"/>
      <sheetName val="Rekap DP"/>
      <sheetName val="Rumus Terbilang"/>
      <sheetName val="Rumus Terbilang (2)"/>
    </sheetNames>
    <sheetDataSet>
      <sheetData sheetId="0">
        <row r="22">
          <cell r="G22">
            <v>3600000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48"/>
  <sheetViews>
    <sheetView topLeftCell="A10" zoomScale="86" zoomScaleNormal="86" workbookViewId="0">
      <selection activeCell="E23" sqref="E22:E23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5703125" customWidth="1"/>
    <col min="5" max="5" width="18.7109375" customWidth="1"/>
    <col min="6" max="6" width="10.42578125" customWidth="1"/>
    <col min="7" max="7" width="14" style="4" customWidth="1"/>
    <col min="8" max="8" width="2.140625" style="4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1" t="s">
        <v>0</v>
      </c>
      <c r="B2" s="2"/>
      <c r="C2" s="3"/>
    </row>
    <row r="3" spans="1:12" x14ac:dyDescent="0.25">
      <c r="A3" s="5" t="s">
        <v>1</v>
      </c>
      <c r="B3" s="6"/>
      <c r="C3" s="6"/>
    </row>
    <row r="4" spans="1:12" x14ac:dyDescent="0.25">
      <c r="A4" s="5" t="s">
        <v>2</v>
      </c>
      <c r="B4" s="6"/>
      <c r="C4" s="6"/>
    </row>
    <row r="5" spans="1:12" x14ac:dyDescent="0.25">
      <c r="A5" s="5" t="s">
        <v>3</v>
      </c>
      <c r="B5" s="6"/>
      <c r="C5" s="6"/>
    </row>
    <row r="6" spans="1:12" x14ac:dyDescent="0.25">
      <c r="A6" s="5" t="s">
        <v>4</v>
      </c>
      <c r="B6" s="6"/>
      <c r="C6" s="6"/>
    </row>
    <row r="7" spans="1:12" x14ac:dyDescent="0.25">
      <c r="A7" s="5" t="s">
        <v>5</v>
      </c>
      <c r="B7" s="6"/>
      <c r="C7" s="6"/>
    </row>
    <row r="8" spans="1:12" x14ac:dyDescent="0.25">
      <c r="A8" s="6"/>
      <c r="B8" s="6"/>
      <c r="C8" s="6"/>
    </row>
    <row r="9" spans="1:12" ht="15.75" thickBot="1" x14ac:dyDescent="0.3">
      <c r="A9" s="7"/>
      <c r="B9" s="7"/>
      <c r="C9" s="7"/>
      <c r="D9" s="7"/>
      <c r="E9" s="7"/>
      <c r="F9" s="7"/>
      <c r="G9" s="8"/>
      <c r="H9" s="8"/>
      <c r="I9" s="7"/>
    </row>
    <row r="10" spans="1:12" ht="24" thickBot="1" x14ac:dyDescent="0.4">
      <c r="A10" s="426" t="s">
        <v>6</v>
      </c>
      <c r="B10" s="427"/>
      <c r="C10" s="427"/>
      <c r="D10" s="427"/>
      <c r="E10" s="427"/>
      <c r="F10" s="427"/>
      <c r="G10" s="427"/>
      <c r="H10" s="427"/>
      <c r="I10" s="428"/>
    </row>
    <row r="12" spans="1:12" ht="23.25" customHeight="1" x14ac:dyDescent="0.25">
      <c r="A12" s="9" t="s">
        <v>7</v>
      </c>
      <c r="B12" s="10" t="s">
        <v>8</v>
      </c>
      <c r="C12" s="9"/>
      <c r="D12" s="9"/>
      <c r="E12" s="9"/>
      <c r="F12" s="9"/>
      <c r="G12" s="11" t="s">
        <v>9</v>
      </c>
      <c r="H12" s="11" t="s">
        <v>10</v>
      </c>
      <c r="I12" s="12" t="s">
        <v>68</v>
      </c>
    </row>
    <row r="13" spans="1:12" ht="23.25" customHeight="1" x14ac:dyDescent="0.25">
      <c r="A13" s="9"/>
      <c r="B13" s="9"/>
      <c r="C13" s="9"/>
      <c r="D13" s="9"/>
      <c r="E13" s="9"/>
      <c r="F13" s="9"/>
      <c r="G13" s="11" t="s">
        <v>11</v>
      </c>
      <c r="H13" s="11" t="s">
        <v>10</v>
      </c>
      <c r="I13" s="13" t="s">
        <v>69</v>
      </c>
    </row>
    <row r="14" spans="1:12" ht="23.25" customHeight="1" x14ac:dyDescent="0.25">
      <c r="A14" s="9" t="s">
        <v>12</v>
      </c>
      <c r="B14" s="9" t="s">
        <v>13</v>
      </c>
      <c r="C14" s="9"/>
      <c r="D14" s="9"/>
      <c r="E14" s="9"/>
      <c r="F14" s="9"/>
      <c r="G14" s="11" t="s">
        <v>14</v>
      </c>
      <c r="H14" s="11" t="s">
        <v>10</v>
      </c>
      <c r="I14" s="9" t="s">
        <v>72</v>
      </c>
    </row>
    <row r="15" spans="1:12" ht="27.75" customHeight="1" thickBot="1" x14ac:dyDescent="0.3">
      <c r="A15" s="14"/>
      <c r="B15" s="14"/>
      <c r="C15" s="14"/>
      <c r="D15" s="14"/>
      <c r="E15" s="14"/>
      <c r="F15" s="14"/>
      <c r="G15" s="15"/>
      <c r="H15" s="15"/>
      <c r="I15" s="14"/>
    </row>
    <row r="16" spans="1:12" ht="43.5" customHeight="1" x14ac:dyDescent="0.25">
      <c r="A16" s="16" t="s">
        <v>15</v>
      </c>
      <c r="B16" s="17" t="s">
        <v>16</v>
      </c>
      <c r="C16" s="18" t="s">
        <v>17</v>
      </c>
      <c r="D16" s="17" t="s">
        <v>18</v>
      </c>
      <c r="E16" s="17" t="s">
        <v>19</v>
      </c>
      <c r="F16" s="18" t="s">
        <v>20</v>
      </c>
      <c r="G16" s="429" t="s">
        <v>21</v>
      </c>
      <c r="H16" s="430"/>
      <c r="I16" s="19" t="s">
        <v>22</v>
      </c>
      <c r="L16" s="4"/>
    </row>
    <row r="17" spans="1:12" s="14" customFormat="1" ht="78.75" customHeight="1" x14ac:dyDescent="0.25">
      <c r="A17" s="20">
        <v>1</v>
      </c>
      <c r="B17" s="21">
        <v>44403</v>
      </c>
      <c r="C17" s="22"/>
      <c r="D17" s="23" t="s">
        <v>73</v>
      </c>
      <c r="E17" s="23" t="s">
        <v>70</v>
      </c>
      <c r="F17" s="24">
        <v>1</v>
      </c>
      <c r="G17" s="431">
        <f>330000+100000</f>
        <v>430000</v>
      </c>
      <c r="H17" s="432"/>
      <c r="I17" s="25">
        <f>G17</f>
        <v>430000</v>
      </c>
      <c r="L17" s="15"/>
    </row>
    <row r="18" spans="1:12" ht="36" customHeight="1" thickBot="1" x14ac:dyDescent="0.3">
      <c r="A18" s="433" t="s">
        <v>23</v>
      </c>
      <c r="B18" s="434"/>
      <c r="C18" s="434"/>
      <c r="D18" s="434"/>
      <c r="E18" s="434"/>
      <c r="F18" s="434"/>
      <c r="G18" s="434"/>
      <c r="H18" s="435"/>
      <c r="I18" s="26">
        <f>I17</f>
        <v>430000</v>
      </c>
    </row>
    <row r="19" spans="1:12" ht="21.75" customHeight="1" x14ac:dyDescent="0.25">
      <c r="A19" s="436"/>
      <c r="B19" s="436"/>
      <c r="C19" s="436"/>
      <c r="D19" s="436"/>
      <c r="E19" s="27"/>
      <c r="G19" s="28"/>
      <c r="H19" s="28"/>
      <c r="I19" s="29"/>
    </row>
    <row r="20" spans="1:12" ht="29.25" customHeight="1" x14ac:dyDescent="0.25">
      <c r="A20" s="30"/>
      <c r="B20" s="30"/>
      <c r="D20" s="30"/>
      <c r="E20" s="30"/>
      <c r="G20" s="31" t="s">
        <v>24</v>
      </c>
      <c r="H20" s="31"/>
      <c r="I20" s="32">
        <v>0</v>
      </c>
    </row>
    <row r="21" spans="1:12" ht="29.25" customHeight="1" thickBot="1" x14ac:dyDescent="0.3">
      <c r="A21" s="33"/>
      <c r="B21" s="33"/>
      <c r="D21" s="33"/>
      <c r="E21" s="33"/>
      <c r="G21" s="34" t="s">
        <v>25</v>
      </c>
      <c r="H21" s="34"/>
      <c r="I21" s="35">
        <v>0</v>
      </c>
    </row>
    <row r="22" spans="1:12" ht="29.25" customHeight="1" x14ac:dyDescent="0.25">
      <c r="A22" s="9"/>
      <c r="B22" s="9"/>
      <c r="D22" s="9"/>
      <c r="E22" s="36"/>
      <c r="G22" s="37" t="s">
        <v>26</v>
      </c>
      <c r="H22" s="38"/>
      <c r="I22" s="39">
        <f>I18</f>
        <v>430000</v>
      </c>
    </row>
    <row r="23" spans="1:12" ht="20.25" customHeight="1" x14ac:dyDescent="0.25">
      <c r="A23" s="9"/>
      <c r="B23" s="9"/>
      <c r="D23" s="9"/>
      <c r="E23" s="36"/>
      <c r="G23" s="38"/>
      <c r="H23" s="38"/>
      <c r="I23" s="40"/>
    </row>
    <row r="24" spans="1:12" ht="18.75" x14ac:dyDescent="0.25">
      <c r="A24" s="41" t="s">
        <v>71</v>
      </c>
      <c r="B24" s="36"/>
      <c r="D24" s="9"/>
      <c r="E24" s="36"/>
      <c r="G24" s="38"/>
      <c r="H24" s="38"/>
      <c r="I24" s="40"/>
    </row>
    <row r="25" spans="1:12" ht="15.75" x14ac:dyDescent="0.25">
      <c r="A25" s="9"/>
      <c r="B25" s="9"/>
      <c r="D25" s="9"/>
      <c r="E25" s="36"/>
      <c r="G25" s="38"/>
      <c r="H25" s="38"/>
      <c r="I25" s="40"/>
    </row>
    <row r="26" spans="1:12" ht="18.75" x14ac:dyDescent="0.3">
      <c r="A26" s="42" t="s">
        <v>27</v>
      </c>
      <c r="B26" s="43"/>
      <c r="D26" s="43"/>
      <c r="E26" s="9"/>
      <c r="G26" s="11"/>
      <c r="H26" s="11"/>
      <c r="I26" s="9"/>
    </row>
    <row r="27" spans="1:12" ht="18.75" x14ac:dyDescent="0.3">
      <c r="A27" s="44" t="s">
        <v>28</v>
      </c>
      <c r="B27" s="36"/>
      <c r="D27" s="36"/>
      <c r="E27" s="9"/>
      <c r="G27" s="11"/>
      <c r="H27" s="11"/>
      <c r="I27" s="9"/>
      <c r="L27" s="45"/>
    </row>
    <row r="28" spans="1:12" ht="18.75" x14ac:dyDescent="0.3">
      <c r="A28" s="44" t="s">
        <v>29</v>
      </c>
      <c r="B28" s="36"/>
      <c r="D28" s="9"/>
      <c r="E28" s="9"/>
      <c r="G28" s="11"/>
      <c r="H28" s="11"/>
      <c r="I28" s="9"/>
    </row>
    <row r="29" spans="1:12" ht="18.75" x14ac:dyDescent="0.3">
      <c r="A29" s="46" t="s">
        <v>30</v>
      </c>
      <c r="B29" s="47"/>
      <c r="D29" s="47"/>
      <c r="E29" s="9"/>
      <c r="G29" s="11"/>
      <c r="H29" s="11"/>
      <c r="I29" s="9"/>
    </row>
    <row r="30" spans="1:12" ht="18.75" x14ac:dyDescent="0.3">
      <c r="A30" s="48" t="s">
        <v>31</v>
      </c>
      <c r="B30" s="49"/>
      <c r="D30" s="50"/>
      <c r="E30" s="9"/>
      <c r="G30" s="11"/>
      <c r="H30" s="11"/>
      <c r="I30" s="9"/>
    </row>
    <row r="31" spans="1:12" ht="15.75" x14ac:dyDescent="0.25">
      <c r="A31" s="49"/>
      <c r="B31" s="49"/>
      <c r="D31" s="51"/>
      <c r="E31" s="9"/>
      <c r="G31" s="11"/>
      <c r="H31" s="11"/>
      <c r="I31" s="9"/>
    </row>
    <row r="32" spans="1:12" ht="15.75" x14ac:dyDescent="0.25">
      <c r="A32" s="9"/>
      <c r="B32" s="9"/>
      <c r="D32" s="9"/>
      <c r="E32" s="9"/>
      <c r="G32" s="52" t="s">
        <v>32</v>
      </c>
      <c r="H32" s="437" t="str">
        <f>I13</f>
        <v xml:space="preserve"> 02 Agustus 2021</v>
      </c>
      <c r="I32" s="437"/>
    </row>
    <row r="33" spans="1:9" ht="15.75" x14ac:dyDescent="0.25">
      <c r="A33" s="9"/>
      <c r="B33" s="9"/>
      <c r="D33" s="9"/>
      <c r="E33" s="9"/>
      <c r="G33" s="11"/>
      <c r="H33" s="11"/>
      <c r="I33" s="9"/>
    </row>
    <row r="34" spans="1:9" ht="15.75" x14ac:dyDescent="0.25">
      <c r="A34" s="9"/>
      <c r="B34" s="9"/>
      <c r="D34" s="9"/>
      <c r="E34" s="9"/>
      <c r="G34" s="11"/>
      <c r="H34" s="11"/>
      <c r="I34" s="9"/>
    </row>
    <row r="35" spans="1:9" ht="15.75" x14ac:dyDescent="0.25">
      <c r="A35" s="9"/>
      <c r="B35" s="9"/>
      <c r="D35" s="9"/>
      <c r="E35" s="9"/>
      <c r="G35" s="11"/>
      <c r="H35" s="11"/>
      <c r="I35" s="9"/>
    </row>
    <row r="36" spans="1:9" ht="26.25" customHeight="1" x14ac:dyDescent="0.25">
      <c r="A36" s="9"/>
      <c r="B36" s="9"/>
      <c r="D36" s="9"/>
      <c r="E36" s="9"/>
      <c r="G36" s="11"/>
      <c r="H36" s="11"/>
      <c r="I36" s="9"/>
    </row>
    <row r="37" spans="1:9" ht="15.75" x14ac:dyDescent="0.25">
      <c r="A37" s="9"/>
      <c r="B37" s="9"/>
      <c r="D37" s="9"/>
      <c r="E37" s="9"/>
      <c r="G37" s="11"/>
      <c r="H37" s="11"/>
      <c r="I37" s="9"/>
    </row>
    <row r="38" spans="1:9" ht="15.75" x14ac:dyDescent="0.25">
      <c r="A38" s="9"/>
      <c r="B38" s="9"/>
      <c r="D38" s="9"/>
      <c r="E38" s="9"/>
      <c r="G38" s="11"/>
      <c r="H38" s="11"/>
      <c r="I38" s="9"/>
    </row>
    <row r="39" spans="1:9" ht="15.75" x14ac:dyDescent="0.25">
      <c r="A39" s="9"/>
      <c r="B39" s="9"/>
      <c r="D39" s="9"/>
      <c r="E39" s="9"/>
      <c r="G39" s="11"/>
      <c r="H39" s="11"/>
      <c r="I39" s="9"/>
    </row>
    <row r="40" spans="1:9" ht="15.75" x14ac:dyDescent="0.25">
      <c r="A40" s="3"/>
      <c r="B40" s="3"/>
      <c r="D40" s="3"/>
      <c r="E40" s="3"/>
      <c r="G40" s="425" t="s">
        <v>33</v>
      </c>
      <c r="H40" s="425"/>
      <c r="I40" s="425"/>
    </row>
    <row r="41" spans="1:9" ht="15.75" x14ac:dyDescent="0.25">
      <c r="A41" s="3"/>
      <c r="B41" s="3"/>
      <c r="D41" s="3"/>
      <c r="E41" s="3"/>
      <c r="G41" s="53"/>
      <c r="H41" s="53"/>
      <c r="I41" s="3"/>
    </row>
    <row r="42" spans="1:9" ht="15.75" x14ac:dyDescent="0.25">
      <c r="A42" s="3"/>
      <c r="B42" s="3"/>
      <c r="D42" s="3"/>
      <c r="E42" s="3"/>
      <c r="G42" s="53"/>
      <c r="H42" s="53"/>
      <c r="I42" s="3"/>
    </row>
    <row r="43" spans="1:9" ht="15.75" x14ac:dyDescent="0.25">
      <c r="A43" s="3"/>
      <c r="B43" s="3"/>
      <c r="D43" s="3"/>
      <c r="E43" s="3"/>
      <c r="G43" s="53"/>
      <c r="H43" s="53"/>
      <c r="I43" s="3"/>
    </row>
    <row r="44" spans="1:9" ht="15.75" x14ac:dyDescent="0.25">
      <c r="A44" s="3"/>
      <c r="B44" s="3"/>
      <c r="D44" s="3"/>
      <c r="E44" s="3"/>
      <c r="G44" s="53"/>
      <c r="H44" s="53"/>
      <c r="I44" s="3"/>
    </row>
    <row r="45" spans="1:9" ht="15.75" x14ac:dyDescent="0.25">
      <c r="A45" s="3"/>
      <c r="B45" s="3"/>
      <c r="D45" s="3"/>
      <c r="E45" s="3"/>
      <c r="G45" s="53"/>
      <c r="H45" s="53"/>
      <c r="I45" s="3"/>
    </row>
    <row r="46" spans="1:9" ht="15.75" x14ac:dyDescent="0.25">
      <c r="A46" s="3"/>
      <c r="B46" s="3"/>
      <c r="D46" s="3"/>
      <c r="E46" s="3"/>
      <c r="G46" s="53"/>
      <c r="H46" s="53"/>
      <c r="I46" s="3"/>
    </row>
    <row r="47" spans="1:9" ht="15.75" x14ac:dyDescent="0.25">
      <c r="A47" s="3"/>
      <c r="B47" s="3"/>
      <c r="D47" s="3"/>
      <c r="E47" s="3"/>
      <c r="G47" s="53"/>
      <c r="H47" s="53"/>
      <c r="I47" s="3"/>
    </row>
    <row r="48" spans="1:9" ht="15.75" x14ac:dyDescent="0.25">
      <c r="A48" s="3"/>
      <c r="B48" s="3"/>
      <c r="D48" s="3"/>
      <c r="E48" s="3"/>
      <c r="G48" s="53"/>
      <c r="H48" s="53"/>
      <c r="I48" s="3"/>
    </row>
  </sheetData>
  <autoFilter ref="A16:I18">
    <filterColumn colId="6" showButton="0"/>
  </autoFilter>
  <mergeCells count="7">
    <mergeCell ref="G40:I40"/>
    <mergeCell ref="A10:I10"/>
    <mergeCell ref="G16:H16"/>
    <mergeCell ref="G17:H17"/>
    <mergeCell ref="A18:H18"/>
    <mergeCell ref="A19:D19"/>
    <mergeCell ref="H32:I3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2:L48"/>
  <sheetViews>
    <sheetView topLeftCell="A10" zoomScale="86" zoomScaleNormal="86" workbookViewId="0">
      <selection activeCell="I28" sqref="I28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5703125" customWidth="1"/>
    <col min="5" max="5" width="18.7109375" customWidth="1"/>
    <col min="6" max="6" width="10.42578125" customWidth="1"/>
    <col min="7" max="7" width="14" style="4" customWidth="1"/>
    <col min="8" max="8" width="2.140625" style="4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1" t="s">
        <v>0</v>
      </c>
      <c r="B2" s="2"/>
      <c r="C2" s="3"/>
    </row>
    <row r="3" spans="1:12" x14ac:dyDescent="0.25">
      <c r="A3" s="5" t="s">
        <v>1</v>
      </c>
      <c r="B3" s="6"/>
      <c r="C3" s="6"/>
    </row>
    <row r="4" spans="1:12" x14ac:dyDescent="0.25">
      <c r="A4" s="5" t="s">
        <v>2</v>
      </c>
      <c r="B4" s="6"/>
      <c r="C4" s="6"/>
    </row>
    <row r="5" spans="1:12" x14ac:dyDescent="0.25">
      <c r="A5" s="5" t="s">
        <v>3</v>
      </c>
      <c r="B5" s="6"/>
      <c r="C5" s="6"/>
    </row>
    <row r="6" spans="1:12" x14ac:dyDescent="0.25">
      <c r="A6" s="5" t="s">
        <v>4</v>
      </c>
      <c r="B6" s="6"/>
      <c r="C6" s="6"/>
    </row>
    <row r="7" spans="1:12" x14ac:dyDescent="0.25">
      <c r="A7" s="5" t="s">
        <v>5</v>
      </c>
      <c r="B7" s="6"/>
      <c r="C7" s="6"/>
    </row>
    <row r="8" spans="1:12" x14ac:dyDescent="0.25">
      <c r="A8" s="6"/>
      <c r="B8" s="6"/>
      <c r="C8" s="6"/>
    </row>
    <row r="9" spans="1:12" ht="15.75" thickBot="1" x14ac:dyDescent="0.3">
      <c r="A9" s="7"/>
      <c r="B9" s="7"/>
      <c r="C9" s="7"/>
      <c r="D9" s="7"/>
      <c r="E9" s="7"/>
      <c r="F9" s="7"/>
      <c r="G9" s="8"/>
      <c r="H9" s="8"/>
      <c r="I9" s="7"/>
    </row>
    <row r="10" spans="1:12" ht="24" thickBot="1" x14ac:dyDescent="0.4">
      <c r="A10" s="426" t="s">
        <v>6</v>
      </c>
      <c r="B10" s="427"/>
      <c r="C10" s="427"/>
      <c r="D10" s="427"/>
      <c r="E10" s="427"/>
      <c r="F10" s="427"/>
      <c r="G10" s="427"/>
      <c r="H10" s="427"/>
      <c r="I10" s="428"/>
    </row>
    <row r="12" spans="1:12" ht="23.25" customHeight="1" x14ac:dyDescent="0.25">
      <c r="A12" s="9" t="s">
        <v>7</v>
      </c>
      <c r="B12" s="10" t="s">
        <v>8</v>
      </c>
      <c r="C12" s="9"/>
      <c r="D12" s="9"/>
      <c r="E12" s="9"/>
      <c r="F12" s="9"/>
      <c r="G12" s="11" t="s">
        <v>9</v>
      </c>
      <c r="H12" s="11" t="s">
        <v>10</v>
      </c>
      <c r="I12" s="12" t="s">
        <v>160</v>
      </c>
    </row>
    <row r="13" spans="1:12" ht="23.25" customHeight="1" x14ac:dyDescent="0.25">
      <c r="A13" s="9"/>
      <c r="B13" s="9"/>
      <c r="C13" s="9"/>
      <c r="D13" s="9"/>
      <c r="E13" s="9"/>
      <c r="F13" s="9"/>
      <c r="G13" s="11" t="s">
        <v>11</v>
      </c>
      <c r="H13" s="11" t="s">
        <v>10</v>
      </c>
      <c r="I13" s="13" t="s">
        <v>155</v>
      </c>
    </row>
    <row r="14" spans="1:12" ht="23.25" customHeight="1" x14ac:dyDescent="0.25">
      <c r="A14" s="9" t="s">
        <v>12</v>
      </c>
      <c r="B14" s="9" t="s">
        <v>13</v>
      </c>
      <c r="C14" s="9"/>
      <c r="D14" s="9"/>
      <c r="E14" s="9"/>
      <c r="F14" s="9"/>
      <c r="G14" s="11" t="s">
        <v>14</v>
      </c>
      <c r="H14" s="11" t="s">
        <v>10</v>
      </c>
      <c r="I14" s="9" t="s">
        <v>156</v>
      </c>
    </row>
    <row r="15" spans="1:12" ht="27.75" customHeight="1" thickBot="1" x14ac:dyDescent="0.3">
      <c r="A15" s="14"/>
      <c r="B15" s="14"/>
      <c r="C15" s="14"/>
      <c r="D15" s="14"/>
      <c r="E15" s="14"/>
      <c r="F15" s="14"/>
      <c r="G15" s="15"/>
      <c r="H15" s="15"/>
      <c r="I15" s="14"/>
    </row>
    <row r="16" spans="1:12" ht="43.5" customHeight="1" x14ac:dyDescent="0.25">
      <c r="A16" s="16" t="s">
        <v>15</v>
      </c>
      <c r="B16" s="17" t="s">
        <v>16</v>
      </c>
      <c r="C16" s="18" t="s">
        <v>17</v>
      </c>
      <c r="D16" s="17" t="s">
        <v>18</v>
      </c>
      <c r="E16" s="17" t="s">
        <v>19</v>
      </c>
      <c r="F16" s="18" t="s">
        <v>20</v>
      </c>
      <c r="G16" s="429" t="s">
        <v>21</v>
      </c>
      <c r="H16" s="430"/>
      <c r="I16" s="19" t="s">
        <v>22</v>
      </c>
      <c r="L16" s="4"/>
    </row>
    <row r="17" spans="1:12" s="14" customFormat="1" ht="78.75" customHeight="1" x14ac:dyDescent="0.25">
      <c r="A17" s="20">
        <v>1</v>
      </c>
      <c r="B17" s="21">
        <v>44401</v>
      </c>
      <c r="C17" s="22" t="s">
        <v>161</v>
      </c>
      <c r="D17" s="23" t="s">
        <v>170</v>
      </c>
      <c r="E17" s="23" t="s">
        <v>162</v>
      </c>
      <c r="F17" s="24">
        <v>1</v>
      </c>
      <c r="G17" s="431">
        <v>50000</v>
      </c>
      <c r="H17" s="432"/>
      <c r="I17" s="25">
        <f>G17</f>
        <v>50000</v>
      </c>
      <c r="L17" s="15"/>
    </row>
    <row r="18" spans="1:12" ht="36" customHeight="1" thickBot="1" x14ac:dyDescent="0.3">
      <c r="A18" s="433" t="s">
        <v>23</v>
      </c>
      <c r="B18" s="434"/>
      <c r="C18" s="434"/>
      <c r="D18" s="434"/>
      <c r="E18" s="434"/>
      <c r="F18" s="434"/>
      <c r="G18" s="434"/>
      <c r="H18" s="435"/>
      <c r="I18" s="26">
        <f>I17</f>
        <v>50000</v>
      </c>
    </row>
    <row r="19" spans="1:12" ht="21.75" customHeight="1" x14ac:dyDescent="0.25">
      <c r="A19" s="436"/>
      <c r="B19" s="436"/>
      <c r="C19" s="436"/>
      <c r="D19" s="436"/>
      <c r="E19" s="27"/>
      <c r="G19" s="28"/>
      <c r="H19" s="28"/>
      <c r="I19" s="29"/>
    </row>
    <row r="20" spans="1:12" ht="29.25" customHeight="1" x14ac:dyDescent="0.25">
      <c r="A20" s="30"/>
      <c r="B20" s="30"/>
      <c r="D20" s="30"/>
      <c r="E20" s="30"/>
      <c r="G20" s="31" t="s">
        <v>24</v>
      </c>
      <c r="H20" s="31"/>
      <c r="I20" s="32">
        <v>0</v>
      </c>
    </row>
    <row r="21" spans="1:12" ht="29.25" customHeight="1" thickBot="1" x14ac:dyDescent="0.3">
      <c r="A21" s="141"/>
      <c r="B21" s="141"/>
      <c r="D21" s="141"/>
      <c r="E21" s="141"/>
      <c r="G21" s="34" t="s">
        <v>25</v>
      </c>
      <c r="H21" s="34"/>
      <c r="I21" s="35">
        <v>0</v>
      </c>
    </row>
    <row r="22" spans="1:12" ht="29.25" customHeight="1" x14ac:dyDescent="0.25">
      <c r="A22" s="9"/>
      <c r="B22" s="9"/>
      <c r="D22" s="9"/>
      <c r="E22" s="36"/>
      <c r="G22" s="37" t="s">
        <v>26</v>
      </c>
      <c r="H22" s="38"/>
      <c r="I22" s="39">
        <f>I18</f>
        <v>50000</v>
      </c>
    </row>
    <row r="23" spans="1:12" ht="20.25" customHeight="1" x14ac:dyDescent="0.25">
      <c r="A23" s="9"/>
      <c r="B23" s="9"/>
      <c r="D23" s="9"/>
      <c r="E23" s="36"/>
      <c r="G23" s="38"/>
      <c r="H23" s="38"/>
      <c r="I23" s="40"/>
    </row>
    <row r="24" spans="1:12" ht="18.75" x14ac:dyDescent="0.25">
      <c r="A24" s="41" t="s">
        <v>163</v>
      </c>
      <c r="B24" s="36"/>
      <c r="D24" s="9"/>
      <c r="E24" s="36"/>
      <c r="G24" s="38"/>
      <c r="H24" s="38"/>
      <c r="I24" s="40"/>
    </row>
    <row r="25" spans="1:12" ht="15.75" x14ac:dyDescent="0.25">
      <c r="A25" s="9"/>
      <c r="B25" s="9"/>
      <c r="D25" s="9"/>
      <c r="E25" s="36"/>
      <c r="G25" s="38"/>
      <c r="H25" s="38"/>
      <c r="I25" s="40"/>
    </row>
    <row r="26" spans="1:12" ht="18.75" x14ac:dyDescent="0.3">
      <c r="A26" s="42" t="s">
        <v>27</v>
      </c>
      <c r="B26" s="43"/>
      <c r="D26" s="43"/>
      <c r="E26" s="9"/>
      <c r="G26" s="11"/>
      <c r="H26" s="11"/>
      <c r="I26" s="9"/>
    </row>
    <row r="27" spans="1:12" ht="18.75" x14ac:dyDescent="0.3">
      <c r="A27" s="44" t="s">
        <v>28</v>
      </c>
      <c r="B27" s="36"/>
      <c r="D27" s="36"/>
      <c r="E27" s="9"/>
      <c r="G27" s="11"/>
      <c r="H27" s="11"/>
      <c r="I27" s="9"/>
      <c r="L27" s="45"/>
    </row>
    <row r="28" spans="1:12" ht="18.75" x14ac:dyDescent="0.3">
      <c r="A28" s="44" t="s">
        <v>29</v>
      </c>
      <c r="B28" s="36"/>
      <c r="D28" s="9"/>
      <c r="E28" s="9"/>
      <c r="G28" s="11"/>
      <c r="H28" s="11"/>
      <c r="I28" s="9"/>
    </row>
    <row r="29" spans="1:12" ht="18.75" x14ac:dyDescent="0.3">
      <c r="A29" s="46" t="s">
        <v>30</v>
      </c>
      <c r="B29" s="47"/>
      <c r="D29" s="47"/>
      <c r="E29" s="9"/>
      <c r="G29" s="11"/>
      <c r="H29" s="11"/>
      <c r="I29" s="9"/>
    </row>
    <row r="30" spans="1:12" ht="18.75" x14ac:dyDescent="0.3">
      <c r="A30" s="48" t="s">
        <v>31</v>
      </c>
      <c r="B30" s="49"/>
      <c r="D30" s="50"/>
      <c r="E30" s="9"/>
      <c r="G30" s="11"/>
      <c r="H30" s="11"/>
      <c r="I30" s="9"/>
    </row>
    <row r="31" spans="1:12" ht="15.75" x14ac:dyDescent="0.25">
      <c r="A31" s="49"/>
      <c r="B31" s="49"/>
      <c r="D31" s="51"/>
      <c r="E31" s="9"/>
      <c r="G31" s="11"/>
      <c r="H31" s="11"/>
      <c r="I31" s="9"/>
    </row>
    <row r="32" spans="1:12" ht="15.75" x14ac:dyDescent="0.25">
      <c r="A32" s="9"/>
      <c r="B32" s="9"/>
      <c r="D32" s="9"/>
      <c r="E32" s="9"/>
      <c r="G32" s="52" t="s">
        <v>32</v>
      </c>
      <c r="H32" s="437" t="str">
        <f>I13</f>
        <v xml:space="preserve"> 06 Agustus 2021</v>
      </c>
      <c r="I32" s="437"/>
    </row>
    <row r="33" spans="1:9" ht="15.75" x14ac:dyDescent="0.25">
      <c r="A33" s="9"/>
      <c r="B33" s="9"/>
      <c r="D33" s="9"/>
      <c r="E33" s="9"/>
      <c r="G33" s="11"/>
      <c r="H33" s="11"/>
      <c r="I33" s="9"/>
    </row>
    <row r="34" spans="1:9" ht="15.75" x14ac:dyDescent="0.25">
      <c r="A34" s="9"/>
      <c r="B34" s="9"/>
      <c r="D34" s="9"/>
      <c r="E34" s="9"/>
      <c r="G34" s="11"/>
      <c r="H34" s="11"/>
      <c r="I34" s="9"/>
    </row>
    <row r="35" spans="1:9" ht="15.75" x14ac:dyDescent="0.25">
      <c r="A35" s="9"/>
      <c r="B35" s="9"/>
      <c r="D35" s="9"/>
      <c r="E35" s="9"/>
      <c r="G35" s="11"/>
      <c r="H35" s="11"/>
      <c r="I35" s="9"/>
    </row>
    <row r="36" spans="1:9" ht="26.25" customHeight="1" x14ac:dyDescent="0.25">
      <c r="A36" s="9"/>
      <c r="B36" s="9"/>
      <c r="D36" s="9"/>
      <c r="E36" s="9"/>
      <c r="G36" s="11"/>
      <c r="H36" s="11"/>
      <c r="I36" s="9"/>
    </row>
    <row r="37" spans="1:9" ht="15.75" x14ac:dyDescent="0.25">
      <c r="A37" s="9"/>
      <c r="B37" s="9"/>
      <c r="D37" s="9"/>
      <c r="E37" s="9"/>
      <c r="G37" s="11"/>
      <c r="H37" s="11"/>
      <c r="I37" s="9"/>
    </row>
    <row r="38" spans="1:9" ht="15.75" x14ac:dyDescent="0.25">
      <c r="A38" s="9"/>
      <c r="B38" s="9"/>
      <c r="D38" s="9"/>
      <c r="E38" s="9"/>
      <c r="G38" s="11"/>
      <c r="H38" s="11"/>
      <c r="I38" s="9"/>
    </row>
    <row r="39" spans="1:9" ht="15.75" x14ac:dyDescent="0.25">
      <c r="A39" s="9"/>
      <c r="B39" s="9"/>
      <c r="D39" s="9"/>
      <c r="E39" s="9"/>
      <c r="G39" s="11"/>
      <c r="H39" s="11"/>
      <c r="I39" s="9"/>
    </row>
    <row r="40" spans="1:9" ht="15.75" x14ac:dyDescent="0.25">
      <c r="A40" s="3"/>
      <c r="B40" s="3"/>
      <c r="D40" s="3"/>
      <c r="E40" s="3"/>
      <c r="G40" s="425" t="s">
        <v>33</v>
      </c>
      <c r="H40" s="425"/>
      <c r="I40" s="425"/>
    </row>
    <row r="41" spans="1:9" ht="15.75" x14ac:dyDescent="0.25">
      <c r="A41" s="3"/>
      <c r="B41" s="3"/>
      <c r="D41" s="3"/>
      <c r="E41" s="3"/>
      <c r="G41" s="53"/>
      <c r="H41" s="53"/>
      <c r="I41" s="3"/>
    </row>
    <row r="42" spans="1:9" ht="15.75" x14ac:dyDescent="0.25">
      <c r="A42" s="3"/>
      <c r="B42" s="3"/>
      <c r="D42" s="3"/>
      <c r="E42" s="3"/>
      <c r="G42" s="53"/>
      <c r="H42" s="53"/>
      <c r="I42" s="3"/>
    </row>
    <row r="43" spans="1:9" ht="15.75" x14ac:dyDescent="0.25">
      <c r="A43" s="3"/>
      <c r="B43" s="3"/>
      <c r="D43" s="3"/>
      <c r="E43" s="3"/>
      <c r="G43" s="53"/>
      <c r="H43" s="53"/>
      <c r="I43" s="3"/>
    </row>
    <row r="44" spans="1:9" ht="15.75" x14ac:dyDescent="0.25">
      <c r="A44" s="3"/>
      <c r="B44" s="3"/>
      <c r="D44" s="3"/>
      <c r="E44" s="3"/>
      <c r="G44" s="53"/>
      <c r="H44" s="53"/>
      <c r="I44" s="3"/>
    </row>
    <row r="45" spans="1:9" ht="15.75" x14ac:dyDescent="0.25">
      <c r="A45" s="3"/>
      <c r="B45" s="3"/>
      <c r="D45" s="3"/>
      <c r="E45" s="3"/>
      <c r="G45" s="53"/>
      <c r="H45" s="53"/>
      <c r="I45" s="3"/>
    </row>
    <row r="46" spans="1:9" ht="15.75" x14ac:dyDescent="0.25">
      <c r="A46" s="3"/>
      <c r="B46" s="3"/>
      <c r="D46" s="3"/>
      <c r="E46" s="3"/>
      <c r="G46" s="53"/>
      <c r="H46" s="53"/>
      <c r="I46" s="3"/>
    </row>
    <row r="47" spans="1:9" ht="15.75" x14ac:dyDescent="0.25">
      <c r="A47" s="3"/>
      <c r="B47" s="3"/>
      <c r="D47" s="3"/>
      <c r="E47" s="3"/>
      <c r="G47" s="53"/>
      <c r="H47" s="53"/>
      <c r="I47" s="3"/>
    </row>
    <row r="48" spans="1:9" ht="15.75" x14ac:dyDescent="0.25">
      <c r="A48" s="3"/>
      <c r="B48" s="3"/>
      <c r="D48" s="3"/>
      <c r="E48" s="3"/>
      <c r="G48" s="53"/>
      <c r="H48" s="53"/>
      <c r="I48" s="3"/>
    </row>
  </sheetData>
  <autoFilter ref="A16:I18">
    <filterColumn colId="6" showButton="0"/>
  </autoFilter>
  <mergeCells count="7">
    <mergeCell ref="G40:I40"/>
    <mergeCell ref="A10:I10"/>
    <mergeCell ref="G16:H16"/>
    <mergeCell ref="G17:H17"/>
    <mergeCell ref="A18:H18"/>
    <mergeCell ref="A19:D19"/>
    <mergeCell ref="H32:I3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L49"/>
  <sheetViews>
    <sheetView topLeftCell="A13" zoomScale="86" zoomScaleNormal="86" workbookViewId="0">
      <selection activeCell="L23" sqref="L23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5703125" customWidth="1"/>
    <col min="5" max="5" width="18.7109375" customWidth="1"/>
    <col min="6" max="6" width="10.42578125" customWidth="1"/>
    <col min="7" max="7" width="14" style="4" customWidth="1"/>
    <col min="8" max="8" width="2.140625" style="4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1" t="s">
        <v>0</v>
      </c>
      <c r="B2" s="2"/>
      <c r="C2" s="3"/>
    </row>
    <row r="3" spans="1:12" x14ac:dyDescent="0.25">
      <c r="A3" s="5" t="s">
        <v>1</v>
      </c>
      <c r="B3" s="6"/>
      <c r="C3" s="6"/>
    </row>
    <row r="4" spans="1:12" x14ac:dyDescent="0.25">
      <c r="A4" s="5" t="s">
        <v>2</v>
      </c>
      <c r="B4" s="6"/>
      <c r="C4" s="6"/>
    </row>
    <row r="5" spans="1:12" x14ac:dyDescent="0.25">
      <c r="A5" s="5" t="s">
        <v>3</v>
      </c>
      <c r="B5" s="6"/>
      <c r="C5" s="6"/>
    </row>
    <row r="6" spans="1:12" x14ac:dyDescent="0.25">
      <c r="A6" s="5" t="s">
        <v>4</v>
      </c>
      <c r="B6" s="6"/>
      <c r="C6" s="6"/>
    </row>
    <row r="7" spans="1:12" x14ac:dyDescent="0.25">
      <c r="A7" s="5" t="s">
        <v>5</v>
      </c>
      <c r="B7" s="6"/>
      <c r="C7" s="6"/>
    </row>
    <row r="8" spans="1:12" x14ac:dyDescent="0.25">
      <c r="A8" s="6"/>
      <c r="B8" s="6"/>
      <c r="C8" s="6"/>
    </row>
    <row r="9" spans="1:12" ht="15.75" thickBot="1" x14ac:dyDescent="0.3">
      <c r="A9" s="7"/>
      <c r="B9" s="7"/>
      <c r="C9" s="7"/>
      <c r="D9" s="7"/>
      <c r="E9" s="7"/>
      <c r="F9" s="7"/>
      <c r="G9" s="8"/>
      <c r="H9" s="8"/>
      <c r="I9" s="7"/>
    </row>
    <row r="10" spans="1:12" ht="24" thickBot="1" x14ac:dyDescent="0.4">
      <c r="A10" s="426" t="s">
        <v>6</v>
      </c>
      <c r="B10" s="427"/>
      <c r="C10" s="427"/>
      <c r="D10" s="427"/>
      <c r="E10" s="427"/>
      <c r="F10" s="427"/>
      <c r="G10" s="427"/>
      <c r="H10" s="427"/>
      <c r="I10" s="428"/>
    </row>
    <row r="12" spans="1:12" ht="23.25" customHeight="1" x14ac:dyDescent="0.25">
      <c r="A12" s="9" t="s">
        <v>7</v>
      </c>
      <c r="B12" s="10" t="s">
        <v>8</v>
      </c>
      <c r="C12" s="9"/>
      <c r="D12" s="9"/>
      <c r="E12" s="9"/>
      <c r="F12" s="9"/>
      <c r="G12" s="11" t="s">
        <v>9</v>
      </c>
      <c r="H12" s="11" t="s">
        <v>10</v>
      </c>
      <c r="I12" s="12" t="s">
        <v>164</v>
      </c>
    </row>
    <row r="13" spans="1:12" ht="23.25" customHeight="1" x14ac:dyDescent="0.25">
      <c r="A13" s="9"/>
      <c r="B13" s="9"/>
      <c r="C13" s="9"/>
      <c r="D13" s="9"/>
      <c r="E13" s="9"/>
      <c r="F13" s="9"/>
      <c r="G13" s="11" t="s">
        <v>11</v>
      </c>
      <c r="H13" s="11" t="s">
        <v>10</v>
      </c>
      <c r="I13" s="13" t="s">
        <v>155</v>
      </c>
    </row>
    <row r="14" spans="1:12" ht="23.25" customHeight="1" x14ac:dyDescent="0.25">
      <c r="A14" s="9" t="s">
        <v>12</v>
      </c>
      <c r="B14" s="9" t="s">
        <v>13</v>
      </c>
      <c r="C14" s="9"/>
      <c r="D14" s="9"/>
      <c r="E14" s="9"/>
      <c r="F14" s="9"/>
      <c r="G14" s="11" t="s">
        <v>14</v>
      </c>
      <c r="H14" s="11" t="s">
        <v>10</v>
      </c>
      <c r="I14" s="9" t="s">
        <v>156</v>
      </c>
    </row>
    <row r="15" spans="1:12" ht="27.75" customHeight="1" thickBot="1" x14ac:dyDescent="0.3">
      <c r="A15" s="14"/>
      <c r="B15" s="14"/>
      <c r="C15" s="14"/>
      <c r="D15" s="14"/>
      <c r="E15" s="14"/>
      <c r="F15" s="14"/>
      <c r="G15" s="15"/>
      <c r="H15" s="15"/>
      <c r="I15" s="14"/>
    </row>
    <row r="16" spans="1:12" ht="43.5" customHeight="1" x14ac:dyDescent="0.25">
      <c r="A16" s="16" t="s">
        <v>15</v>
      </c>
      <c r="B16" s="17" t="s">
        <v>16</v>
      </c>
      <c r="C16" s="18" t="s">
        <v>17</v>
      </c>
      <c r="D16" s="17" t="s">
        <v>18</v>
      </c>
      <c r="E16" s="17" t="s">
        <v>19</v>
      </c>
      <c r="F16" s="18" t="s">
        <v>20</v>
      </c>
      <c r="G16" s="429" t="s">
        <v>21</v>
      </c>
      <c r="H16" s="430"/>
      <c r="I16" s="19" t="s">
        <v>22</v>
      </c>
      <c r="L16" s="4"/>
    </row>
    <row r="17" spans="1:12" s="14" customFormat="1" ht="78.75" customHeight="1" x14ac:dyDescent="0.25">
      <c r="A17" s="20">
        <v>1</v>
      </c>
      <c r="B17" s="21">
        <v>44406</v>
      </c>
      <c r="C17" s="22" t="s">
        <v>165</v>
      </c>
      <c r="D17" s="23" t="s">
        <v>167</v>
      </c>
      <c r="E17" s="23" t="s">
        <v>166</v>
      </c>
      <c r="F17" s="24">
        <v>1</v>
      </c>
      <c r="G17" s="431">
        <v>50000</v>
      </c>
      <c r="H17" s="432"/>
      <c r="I17" s="25">
        <f>G17</f>
        <v>50000</v>
      </c>
      <c r="L17" s="15"/>
    </row>
    <row r="18" spans="1:12" s="14" customFormat="1" ht="78.75" customHeight="1" x14ac:dyDescent="0.25">
      <c r="A18" s="20">
        <v>2</v>
      </c>
      <c r="B18" s="21">
        <v>44406</v>
      </c>
      <c r="C18" s="22" t="s">
        <v>165</v>
      </c>
      <c r="D18" s="23" t="s">
        <v>168</v>
      </c>
      <c r="E18" s="23" t="s">
        <v>166</v>
      </c>
      <c r="F18" s="24">
        <v>1</v>
      </c>
      <c r="G18" s="431">
        <v>150000</v>
      </c>
      <c r="H18" s="432"/>
      <c r="I18" s="25">
        <f>G18</f>
        <v>150000</v>
      </c>
      <c r="L18" s="15"/>
    </row>
    <row r="19" spans="1:12" ht="36" customHeight="1" thickBot="1" x14ac:dyDescent="0.3">
      <c r="A19" s="433" t="s">
        <v>23</v>
      </c>
      <c r="B19" s="434"/>
      <c r="C19" s="434"/>
      <c r="D19" s="434"/>
      <c r="E19" s="434"/>
      <c r="F19" s="434"/>
      <c r="G19" s="434"/>
      <c r="H19" s="435"/>
      <c r="I19" s="26">
        <f>I17+I18</f>
        <v>200000</v>
      </c>
    </row>
    <row r="20" spans="1:12" ht="21.75" customHeight="1" x14ac:dyDescent="0.25">
      <c r="A20" s="436"/>
      <c r="B20" s="436"/>
      <c r="C20" s="436"/>
      <c r="D20" s="436"/>
      <c r="E20" s="27"/>
      <c r="G20" s="28"/>
      <c r="H20" s="28"/>
      <c r="I20" s="29"/>
    </row>
    <row r="21" spans="1:12" ht="29.25" customHeight="1" x14ac:dyDescent="0.25">
      <c r="A21" s="30"/>
      <c r="B21" s="30"/>
      <c r="D21" s="30"/>
      <c r="E21" s="30"/>
      <c r="G21" s="31" t="s">
        <v>24</v>
      </c>
      <c r="H21" s="31"/>
      <c r="I21" s="32">
        <v>0</v>
      </c>
    </row>
    <row r="22" spans="1:12" ht="29.25" customHeight="1" thickBot="1" x14ac:dyDescent="0.3">
      <c r="A22" s="141"/>
      <c r="B22" s="141"/>
      <c r="D22" s="141"/>
      <c r="E22" s="141"/>
      <c r="G22" s="34" t="s">
        <v>25</v>
      </c>
      <c r="H22" s="34"/>
      <c r="I22" s="35">
        <v>0</v>
      </c>
    </row>
    <row r="23" spans="1:12" ht="29.25" customHeight="1" x14ac:dyDescent="0.25">
      <c r="A23" s="9"/>
      <c r="B23" s="9"/>
      <c r="D23" s="9"/>
      <c r="E23" s="36"/>
      <c r="G23" s="37" t="s">
        <v>26</v>
      </c>
      <c r="H23" s="38"/>
      <c r="I23" s="39">
        <f>I19</f>
        <v>200000</v>
      </c>
    </row>
    <row r="24" spans="1:12" ht="20.25" customHeight="1" x14ac:dyDescent="0.25">
      <c r="A24" s="9"/>
      <c r="B24" s="9"/>
      <c r="D24" s="9"/>
      <c r="E24" s="36"/>
      <c r="G24" s="38"/>
      <c r="H24" s="38"/>
      <c r="I24" s="40"/>
    </row>
    <row r="25" spans="1:12" ht="18.75" x14ac:dyDescent="0.25">
      <c r="A25" s="41" t="s">
        <v>171</v>
      </c>
      <c r="B25" s="36"/>
      <c r="D25" s="9"/>
      <c r="E25" s="36"/>
      <c r="G25" s="38"/>
      <c r="H25" s="38"/>
      <c r="I25" s="40"/>
    </row>
    <row r="26" spans="1:12" ht="15.75" x14ac:dyDescent="0.25">
      <c r="A26" s="9"/>
      <c r="B26" s="9"/>
      <c r="D26" s="9"/>
      <c r="E26" s="36"/>
      <c r="G26" s="38"/>
      <c r="H26" s="38"/>
      <c r="I26" s="40"/>
    </row>
    <row r="27" spans="1:12" ht="18.75" x14ac:dyDescent="0.3">
      <c r="A27" s="42" t="s">
        <v>27</v>
      </c>
      <c r="B27" s="43"/>
      <c r="D27" s="43"/>
      <c r="E27" s="9"/>
      <c r="G27" s="11"/>
      <c r="H27" s="11"/>
      <c r="I27" s="9"/>
    </row>
    <row r="28" spans="1:12" ht="18.75" x14ac:dyDescent="0.3">
      <c r="A28" s="44" t="s">
        <v>28</v>
      </c>
      <c r="B28" s="36"/>
      <c r="D28" s="36"/>
      <c r="E28" s="9"/>
      <c r="G28" s="11"/>
      <c r="H28" s="11"/>
      <c r="I28" s="9"/>
      <c r="L28" s="45"/>
    </row>
    <row r="29" spans="1:12" ht="18.75" x14ac:dyDescent="0.3">
      <c r="A29" s="44" t="s">
        <v>29</v>
      </c>
      <c r="B29" s="36"/>
      <c r="D29" s="9"/>
      <c r="E29" s="9"/>
      <c r="G29" s="11"/>
      <c r="H29" s="11"/>
      <c r="I29" s="9"/>
    </row>
    <row r="30" spans="1:12" ht="18.75" x14ac:dyDescent="0.3">
      <c r="A30" s="46" t="s">
        <v>30</v>
      </c>
      <c r="B30" s="47"/>
      <c r="D30" s="47"/>
      <c r="E30" s="9"/>
      <c r="G30" s="11"/>
      <c r="H30" s="11"/>
      <c r="I30" s="9"/>
    </row>
    <row r="31" spans="1:12" ht="18.75" x14ac:dyDescent="0.3">
      <c r="A31" s="48" t="s">
        <v>31</v>
      </c>
      <c r="B31" s="49"/>
      <c r="D31" s="50"/>
      <c r="E31" s="9"/>
      <c r="G31" s="11"/>
      <c r="H31" s="11"/>
      <c r="I31" s="9"/>
    </row>
    <row r="32" spans="1:12" ht="15.75" x14ac:dyDescent="0.25">
      <c r="A32" s="49"/>
      <c r="B32" s="49"/>
      <c r="D32" s="51"/>
      <c r="E32" s="9"/>
      <c r="G32" s="11"/>
      <c r="H32" s="11"/>
      <c r="I32" s="9"/>
    </row>
    <row r="33" spans="1:9" ht="15.75" x14ac:dyDescent="0.25">
      <c r="A33" s="9"/>
      <c r="B33" s="9"/>
      <c r="D33" s="9"/>
      <c r="E33" s="9"/>
      <c r="G33" s="52" t="s">
        <v>32</v>
      </c>
      <c r="H33" s="437" t="str">
        <f>I13</f>
        <v xml:space="preserve"> 06 Agustus 2021</v>
      </c>
      <c r="I33" s="437"/>
    </row>
    <row r="34" spans="1:9" ht="15.75" x14ac:dyDescent="0.25">
      <c r="A34" s="9"/>
      <c r="B34" s="9"/>
      <c r="D34" s="9"/>
      <c r="E34" s="9"/>
      <c r="G34" s="11"/>
      <c r="H34" s="11"/>
      <c r="I34" s="9"/>
    </row>
    <row r="35" spans="1:9" ht="15.75" x14ac:dyDescent="0.25">
      <c r="A35" s="9"/>
      <c r="B35" s="9"/>
      <c r="D35" s="9"/>
      <c r="E35" s="9"/>
      <c r="G35" s="11"/>
      <c r="H35" s="11"/>
      <c r="I35" s="9"/>
    </row>
    <row r="36" spans="1:9" ht="15.75" x14ac:dyDescent="0.25">
      <c r="A36" s="9"/>
      <c r="B36" s="9"/>
      <c r="D36" s="9"/>
      <c r="E36" s="9"/>
      <c r="G36" s="11"/>
      <c r="H36" s="11"/>
      <c r="I36" s="9"/>
    </row>
    <row r="37" spans="1:9" ht="26.25" customHeight="1" x14ac:dyDescent="0.25">
      <c r="A37" s="9"/>
      <c r="B37" s="9"/>
      <c r="D37" s="9"/>
      <c r="E37" s="9"/>
      <c r="G37" s="11"/>
      <c r="H37" s="11"/>
      <c r="I37" s="9"/>
    </row>
    <row r="38" spans="1:9" ht="15.75" x14ac:dyDescent="0.25">
      <c r="A38" s="9"/>
      <c r="B38" s="9"/>
      <c r="D38" s="9"/>
      <c r="E38" s="9"/>
      <c r="G38" s="11"/>
      <c r="H38" s="11"/>
      <c r="I38" s="9"/>
    </row>
    <row r="39" spans="1:9" ht="15.75" x14ac:dyDescent="0.25">
      <c r="A39" s="9"/>
      <c r="B39" s="9"/>
      <c r="D39" s="9"/>
      <c r="E39" s="9"/>
      <c r="G39" s="11"/>
      <c r="H39" s="11"/>
      <c r="I39" s="9"/>
    </row>
    <row r="40" spans="1:9" ht="15.75" x14ac:dyDescent="0.25">
      <c r="A40" s="9"/>
      <c r="B40" s="9"/>
      <c r="D40" s="9"/>
      <c r="E40" s="9"/>
      <c r="G40" s="11"/>
      <c r="H40" s="11"/>
      <c r="I40" s="9"/>
    </row>
    <row r="41" spans="1:9" ht="15.75" x14ac:dyDescent="0.25">
      <c r="A41" s="3"/>
      <c r="B41" s="3"/>
      <c r="D41" s="3"/>
      <c r="E41" s="3"/>
      <c r="G41" s="425" t="s">
        <v>33</v>
      </c>
      <c r="H41" s="425"/>
      <c r="I41" s="425"/>
    </row>
    <row r="42" spans="1:9" ht="15.75" x14ac:dyDescent="0.25">
      <c r="A42" s="3"/>
      <c r="B42" s="3"/>
      <c r="D42" s="3"/>
      <c r="E42" s="3"/>
      <c r="G42" s="53"/>
      <c r="H42" s="53"/>
      <c r="I42" s="3"/>
    </row>
    <row r="43" spans="1:9" ht="15.75" x14ac:dyDescent="0.25">
      <c r="A43" s="3"/>
      <c r="B43" s="3"/>
      <c r="D43" s="3"/>
      <c r="E43" s="3"/>
      <c r="G43" s="53"/>
      <c r="H43" s="53"/>
      <c r="I43" s="3"/>
    </row>
    <row r="44" spans="1:9" ht="15.75" x14ac:dyDescent="0.25">
      <c r="A44" s="3"/>
      <c r="B44" s="3"/>
      <c r="D44" s="3"/>
      <c r="E44" s="3"/>
      <c r="G44" s="53"/>
      <c r="H44" s="53"/>
      <c r="I44" s="3"/>
    </row>
    <row r="45" spans="1:9" ht="15.75" x14ac:dyDescent="0.25">
      <c r="A45" s="3"/>
      <c r="B45" s="3"/>
      <c r="D45" s="3"/>
      <c r="E45" s="3"/>
      <c r="G45" s="53"/>
      <c r="H45" s="53"/>
      <c r="I45" s="3"/>
    </row>
    <row r="46" spans="1:9" ht="15.75" x14ac:dyDescent="0.25">
      <c r="A46" s="3"/>
      <c r="B46" s="3"/>
      <c r="D46" s="3"/>
      <c r="E46" s="3"/>
      <c r="G46" s="53"/>
      <c r="H46" s="53"/>
      <c r="I46" s="3"/>
    </row>
    <row r="47" spans="1:9" ht="15.75" x14ac:dyDescent="0.25">
      <c r="A47" s="3"/>
      <c r="B47" s="3"/>
      <c r="D47" s="3"/>
      <c r="E47" s="3"/>
      <c r="G47" s="53"/>
      <c r="H47" s="53"/>
      <c r="I47" s="3"/>
    </row>
    <row r="48" spans="1:9" ht="15.75" x14ac:dyDescent="0.25">
      <c r="A48" s="3"/>
      <c r="B48" s="3"/>
      <c r="D48" s="3"/>
      <c r="E48" s="3"/>
      <c r="G48" s="53"/>
      <c r="H48" s="53"/>
      <c r="I48" s="3"/>
    </row>
    <row r="49" spans="1:9" ht="15.75" x14ac:dyDescent="0.25">
      <c r="A49" s="3"/>
      <c r="B49" s="3"/>
      <c r="D49" s="3"/>
      <c r="E49" s="3"/>
      <c r="G49" s="53"/>
      <c r="H49" s="53"/>
      <c r="I49" s="3"/>
    </row>
  </sheetData>
  <autoFilter ref="A16:I19">
    <filterColumn colId="6" showButton="0"/>
  </autoFilter>
  <mergeCells count="8">
    <mergeCell ref="G41:I41"/>
    <mergeCell ref="G18:H18"/>
    <mergeCell ref="A10:I10"/>
    <mergeCell ref="G16:H16"/>
    <mergeCell ref="G17:H17"/>
    <mergeCell ref="A19:H19"/>
    <mergeCell ref="A20:D20"/>
    <mergeCell ref="H33:I33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L48"/>
  <sheetViews>
    <sheetView topLeftCell="A7" zoomScale="86" zoomScaleNormal="86" workbookViewId="0">
      <selection activeCell="L28" sqref="L28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5703125" customWidth="1"/>
    <col min="5" max="5" width="18.7109375" customWidth="1"/>
    <col min="6" max="6" width="10.42578125" customWidth="1"/>
    <col min="7" max="7" width="14" style="4" customWidth="1"/>
    <col min="8" max="8" width="2.140625" style="4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1" t="s">
        <v>0</v>
      </c>
      <c r="B2" s="2"/>
      <c r="C2" s="3"/>
    </row>
    <row r="3" spans="1:12" x14ac:dyDescent="0.25">
      <c r="A3" s="5" t="s">
        <v>1</v>
      </c>
      <c r="B3" s="6"/>
      <c r="C3" s="6"/>
    </row>
    <row r="4" spans="1:12" x14ac:dyDescent="0.25">
      <c r="A4" s="5" t="s">
        <v>2</v>
      </c>
      <c r="B4" s="6"/>
      <c r="C4" s="6"/>
    </row>
    <row r="5" spans="1:12" x14ac:dyDescent="0.25">
      <c r="A5" s="5" t="s">
        <v>3</v>
      </c>
      <c r="B5" s="6"/>
      <c r="C5" s="6"/>
    </row>
    <row r="6" spans="1:12" x14ac:dyDescent="0.25">
      <c r="A6" s="5" t="s">
        <v>4</v>
      </c>
      <c r="B6" s="6"/>
      <c r="C6" s="6"/>
    </row>
    <row r="7" spans="1:12" x14ac:dyDescent="0.25">
      <c r="A7" s="5" t="s">
        <v>5</v>
      </c>
      <c r="B7" s="6"/>
      <c r="C7" s="6"/>
    </row>
    <row r="8" spans="1:12" x14ac:dyDescent="0.25">
      <c r="A8" s="6"/>
      <c r="B8" s="6"/>
      <c r="C8" s="6"/>
    </row>
    <row r="9" spans="1:12" ht="15.75" thickBot="1" x14ac:dyDescent="0.3">
      <c r="A9" s="7"/>
      <c r="B9" s="7"/>
      <c r="C9" s="7"/>
      <c r="D9" s="7"/>
      <c r="E9" s="7"/>
      <c r="F9" s="7"/>
      <c r="G9" s="8"/>
      <c r="H9" s="8"/>
      <c r="I9" s="7"/>
    </row>
    <row r="10" spans="1:12" ht="24" thickBot="1" x14ac:dyDescent="0.4">
      <c r="A10" s="426" t="s">
        <v>6</v>
      </c>
      <c r="B10" s="427"/>
      <c r="C10" s="427"/>
      <c r="D10" s="427"/>
      <c r="E10" s="427"/>
      <c r="F10" s="427"/>
      <c r="G10" s="427"/>
      <c r="H10" s="427"/>
      <c r="I10" s="428"/>
    </row>
    <row r="12" spans="1:12" ht="23.25" customHeight="1" x14ac:dyDescent="0.25">
      <c r="A12" s="9" t="s">
        <v>7</v>
      </c>
      <c r="B12" s="10" t="s">
        <v>8</v>
      </c>
      <c r="C12" s="9"/>
      <c r="D12" s="9"/>
      <c r="E12" s="9"/>
      <c r="F12" s="9"/>
      <c r="G12" s="11" t="s">
        <v>9</v>
      </c>
      <c r="H12" s="11" t="s">
        <v>10</v>
      </c>
      <c r="I12" s="12" t="s">
        <v>172</v>
      </c>
    </row>
    <row r="13" spans="1:12" ht="23.25" customHeight="1" x14ac:dyDescent="0.25">
      <c r="A13" s="9"/>
      <c r="B13" s="9"/>
      <c r="C13" s="9"/>
      <c r="D13" s="9"/>
      <c r="E13" s="9"/>
      <c r="F13" s="9"/>
      <c r="G13" s="11" t="s">
        <v>11</v>
      </c>
      <c r="H13" s="11" t="s">
        <v>10</v>
      </c>
      <c r="I13" s="13" t="s">
        <v>155</v>
      </c>
    </row>
    <row r="14" spans="1:12" ht="23.25" customHeight="1" x14ac:dyDescent="0.25">
      <c r="A14" s="9" t="s">
        <v>12</v>
      </c>
      <c r="B14" s="9" t="s">
        <v>13</v>
      </c>
      <c r="C14" s="9"/>
      <c r="D14" s="9"/>
      <c r="E14" s="9"/>
      <c r="F14" s="9"/>
      <c r="G14" s="11" t="s">
        <v>14</v>
      </c>
      <c r="H14" s="11" t="s">
        <v>10</v>
      </c>
      <c r="I14" s="9" t="s">
        <v>156</v>
      </c>
    </row>
    <row r="15" spans="1:12" ht="27.75" customHeight="1" thickBot="1" x14ac:dyDescent="0.3">
      <c r="A15" s="14"/>
      <c r="B15" s="14"/>
      <c r="C15" s="14"/>
      <c r="D15" s="14"/>
      <c r="E15" s="14"/>
      <c r="F15" s="14"/>
      <c r="G15" s="15"/>
      <c r="H15" s="15"/>
      <c r="I15" s="14"/>
    </row>
    <row r="16" spans="1:12" ht="43.5" customHeight="1" x14ac:dyDescent="0.25">
      <c r="A16" s="16" t="s">
        <v>15</v>
      </c>
      <c r="B16" s="17" t="s">
        <v>16</v>
      </c>
      <c r="C16" s="18" t="s">
        <v>17</v>
      </c>
      <c r="D16" s="17" t="s">
        <v>18</v>
      </c>
      <c r="E16" s="17" t="s">
        <v>19</v>
      </c>
      <c r="F16" s="18" t="s">
        <v>20</v>
      </c>
      <c r="G16" s="429" t="s">
        <v>21</v>
      </c>
      <c r="H16" s="430"/>
      <c r="I16" s="19" t="s">
        <v>22</v>
      </c>
      <c r="L16" s="4"/>
    </row>
    <row r="17" spans="1:12" s="14" customFormat="1" ht="78.75" customHeight="1" x14ac:dyDescent="0.25">
      <c r="A17" s="20">
        <v>1</v>
      </c>
      <c r="B17" s="21">
        <v>44406</v>
      </c>
      <c r="C17" s="22" t="s">
        <v>173</v>
      </c>
      <c r="D17" s="23" t="s">
        <v>174</v>
      </c>
      <c r="E17" s="23" t="s">
        <v>166</v>
      </c>
      <c r="F17" s="24">
        <v>1</v>
      </c>
      <c r="G17" s="431">
        <v>75000</v>
      </c>
      <c r="H17" s="432"/>
      <c r="I17" s="25">
        <f>G17</f>
        <v>75000</v>
      </c>
      <c r="L17" s="15"/>
    </row>
    <row r="18" spans="1:12" ht="36" customHeight="1" thickBot="1" x14ac:dyDescent="0.3">
      <c r="A18" s="433" t="s">
        <v>23</v>
      </c>
      <c r="B18" s="434"/>
      <c r="C18" s="434"/>
      <c r="D18" s="434"/>
      <c r="E18" s="434"/>
      <c r="F18" s="434"/>
      <c r="G18" s="434"/>
      <c r="H18" s="435"/>
      <c r="I18" s="26">
        <f>I17</f>
        <v>75000</v>
      </c>
    </row>
    <row r="19" spans="1:12" ht="21.75" customHeight="1" x14ac:dyDescent="0.25">
      <c r="A19" s="436"/>
      <c r="B19" s="436"/>
      <c r="C19" s="436"/>
      <c r="D19" s="436"/>
      <c r="E19" s="27"/>
      <c r="G19" s="28"/>
      <c r="H19" s="28"/>
      <c r="I19" s="29"/>
    </row>
    <row r="20" spans="1:12" ht="29.25" customHeight="1" x14ac:dyDescent="0.25">
      <c r="A20" s="30"/>
      <c r="B20" s="30"/>
      <c r="D20" s="30"/>
      <c r="E20" s="30"/>
      <c r="G20" s="31" t="s">
        <v>24</v>
      </c>
      <c r="H20" s="31"/>
      <c r="I20" s="32">
        <v>0</v>
      </c>
    </row>
    <row r="21" spans="1:12" ht="29.25" customHeight="1" thickBot="1" x14ac:dyDescent="0.3">
      <c r="A21" s="141"/>
      <c r="B21" s="141"/>
      <c r="D21" s="141"/>
      <c r="E21" s="141"/>
      <c r="G21" s="34" t="s">
        <v>25</v>
      </c>
      <c r="H21" s="34"/>
      <c r="I21" s="35">
        <v>0</v>
      </c>
    </row>
    <row r="22" spans="1:12" ht="29.25" customHeight="1" x14ac:dyDescent="0.25">
      <c r="A22" s="9"/>
      <c r="B22" s="9"/>
      <c r="D22" s="9"/>
      <c r="E22" s="36"/>
      <c r="G22" s="37" t="s">
        <v>26</v>
      </c>
      <c r="H22" s="38"/>
      <c r="I22" s="39">
        <f>I18</f>
        <v>75000</v>
      </c>
    </row>
    <row r="23" spans="1:12" ht="20.25" customHeight="1" x14ac:dyDescent="0.25">
      <c r="A23" s="9"/>
      <c r="B23" s="9"/>
      <c r="D23" s="9"/>
      <c r="E23" s="36"/>
      <c r="G23" s="38"/>
      <c r="H23" s="38"/>
      <c r="I23" s="40"/>
    </row>
    <row r="24" spans="1:12" ht="18.75" x14ac:dyDescent="0.25">
      <c r="A24" s="41" t="s">
        <v>175</v>
      </c>
      <c r="B24" s="36"/>
      <c r="D24" s="9"/>
      <c r="E24" s="36"/>
      <c r="G24" s="38"/>
      <c r="H24" s="38"/>
      <c r="I24" s="40"/>
    </row>
    <row r="25" spans="1:12" ht="15.75" x14ac:dyDescent="0.25">
      <c r="A25" s="9"/>
      <c r="B25" s="9"/>
      <c r="D25" s="9"/>
      <c r="E25" s="36"/>
      <c r="G25" s="38"/>
      <c r="H25" s="38"/>
      <c r="I25" s="40"/>
    </row>
    <row r="26" spans="1:12" ht="18.75" x14ac:dyDescent="0.3">
      <c r="A26" s="42" t="s">
        <v>27</v>
      </c>
      <c r="B26" s="43"/>
      <c r="D26" s="43"/>
      <c r="E26" s="9"/>
      <c r="G26" s="11"/>
      <c r="H26" s="11"/>
      <c r="I26" s="9"/>
    </row>
    <row r="27" spans="1:12" ht="18.75" x14ac:dyDescent="0.3">
      <c r="A27" s="44" t="s">
        <v>28</v>
      </c>
      <c r="B27" s="36"/>
      <c r="D27" s="36"/>
      <c r="E27" s="9"/>
      <c r="G27" s="11"/>
      <c r="H27" s="11"/>
      <c r="I27" s="9"/>
      <c r="L27" s="45"/>
    </row>
    <row r="28" spans="1:12" ht="18.75" x14ac:dyDescent="0.3">
      <c r="A28" s="44" t="s">
        <v>29</v>
      </c>
      <c r="B28" s="36"/>
      <c r="D28" s="9"/>
      <c r="E28" s="9"/>
      <c r="G28" s="11"/>
      <c r="H28" s="11"/>
      <c r="I28" s="9"/>
    </row>
    <row r="29" spans="1:12" ht="18.75" x14ac:dyDescent="0.3">
      <c r="A29" s="46" t="s">
        <v>30</v>
      </c>
      <c r="B29" s="47"/>
      <c r="D29" s="47"/>
      <c r="E29" s="9"/>
      <c r="G29" s="11"/>
      <c r="H29" s="11"/>
      <c r="I29" s="9"/>
    </row>
    <row r="30" spans="1:12" ht="18.75" x14ac:dyDescent="0.3">
      <c r="A30" s="48" t="s">
        <v>31</v>
      </c>
      <c r="B30" s="49"/>
      <c r="D30" s="50"/>
      <c r="E30" s="9"/>
      <c r="G30" s="11"/>
      <c r="H30" s="11"/>
      <c r="I30" s="9"/>
    </row>
    <row r="31" spans="1:12" ht="15.75" x14ac:dyDescent="0.25">
      <c r="A31" s="49"/>
      <c r="B31" s="49"/>
      <c r="D31" s="51"/>
      <c r="E31" s="9"/>
      <c r="G31" s="11"/>
      <c r="H31" s="11"/>
      <c r="I31" s="9"/>
    </row>
    <row r="32" spans="1:12" ht="15.75" x14ac:dyDescent="0.25">
      <c r="A32" s="9"/>
      <c r="B32" s="9"/>
      <c r="D32" s="9"/>
      <c r="E32" s="9"/>
      <c r="G32" s="52" t="s">
        <v>32</v>
      </c>
      <c r="H32" s="437" t="str">
        <f>I13</f>
        <v xml:space="preserve"> 06 Agustus 2021</v>
      </c>
      <c r="I32" s="437"/>
    </row>
    <row r="33" spans="1:9" ht="15.75" x14ac:dyDescent="0.25">
      <c r="A33" s="9"/>
      <c r="B33" s="9"/>
      <c r="D33" s="9"/>
      <c r="E33" s="9"/>
      <c r="G33" s="11"/>
      <c r="H33" s="11"/>
      <c r="I33" s="9"/>
    </row>
    <row r="34" spans="1:9" ht="15.75" x14ac:dyDescent="0.25">
      <c r="A34" s="9"/>
      <c r="B34" s="9"/>
      <c r="D34" s="9"/>
      <c r="E34" s="9"/>
      <c r="G34" s="11"/>
      <c r="H34" s="11"/>
      <c r="I34" s="9"/>
    </row>
    <row r="35" spans="1:9" ht="15.75" x14ac:dyDescent="0.25">
      <c r="A35" s="9"/>
      <c r="B35" s="9"/>
      <c r="D35" s="9"/>
      <c r="E35" s="9"/>
      <c r="G35" s="11"/>
      <c r="H35" s="11"/>
      <c r="I35" s="9"/>
    </row>
    <row r="36" spans="1:9" ht="26.25" customHeight="1" x14ac:dyDescent="0.25">
      <c r="A36" s="9"/>
      <c r="B36" s="9"/>
      <c r="D36" s="9"/>
      <c r="E36" s="9"/>
      <c r="G36" s="11"/>
      <c r="H36" s="11"/>
      <c r="I36" s="9"/>
    </row>
    <row r="37" spans="1:9" ht="15.75" x14ac:dyDescent="0.25">
      <c r="A37" s="9"/>
      <c r="B37" s="9"/>
      <c r="D37" s="9"/>
      <c r="E37" s="9"/>
      <c r="G37" s="11"/>
      <c r="H37" s="11"/>
      <c r="I37" s="9"/>
    </row>
    <row r="38" spans="1:9" ht="15.75" x14ac:dyDescent="0.25">
      <c r="A38" s="9"/>
      <c r="B38" s="9"/>
      <c r="D38" s="9"/>
      <c r="E38" s="9"/>
      <c r="G38" s="11"/>
      <c r="H38" s="11"/>
      <c r="I38" s="9"/>
    </row>
    <row r="39" spans="1:9" ht="15.75" x14ac:dyDescent="0.25">
      <c r="A39" s="9"/>
      <c r="B39" s="9"/>
      <c r="D39" s="9"/>
      <c r="E39" s="9"/>
      <c r="G39" s="11"/>
      <c r="H39" s="11"/>
      <c r="I39" s="9"/>
    </row>
    <row r="40" spans="1:9" ht="15.75" x14ac:dyDescent="0.25">
      <c r="A40" s="3"/>
      <c r="B40" s="3"/>
      <c r="D40" s="3"/>
      <c r="E40" s="3"/>
      <c r="G40" s="425" t="s">
        <v>33</v>
      </c>
      <c r="H40" s="425"/>
      <c r="I40" s="425"/>
    </row>
    <row r="41" spans="1:9" ht="15.75" x14ac:dyDescent="0.25">
      <c r="A41" s="3"/>
      <c r="B41" s="3"/>
      <c r="D41" s="3"/>
      <c r="E41" s="3"/>
      <c r="G41" s="53"/>
      <c r="H41" s="53"/>
      <c r="I41" s="3"/>
    </row>
    <row r="42" spans="1:9" ht="15.75" x14ac:dyDescent="0.25">
      <c r="A42" s="3"/>
      <c r="B42" s="3"/>
      <c r="D42" s="3"/>
      <c r="E42" s="3"/>
      <c r="G42" s="53"/>
      <c r="H42" s="53"/>
      <c r="I42" s="3"/>
    </row>
    <row r="43" spans="1:9" ht="15.75" x14ac:dyDescent="0.25">
      <c r="A43" s="3"/>
      <c r="B43" s="3"/>
      <c r="D43" s="3"/>
      <c r="E43" s="3"/>
      <c r="G43" s="53"/>
      <c r="H43" s="53"/>
      <c r="I43" s="3"/>
    </row>
    <row r="44" spans="1:9" ht="15.75" x14ac:dyDescent="0.25">
      <c r="A44" s="3"/>
      <c r="B44" s="3"/>
      <c r="D44" s="3"/>
      <c r="E44" s="3"/>
      <c r="G44" s="53"/>
      <c r="H44" s="53"/>
      <c r="I44" s="3"/>
    </row>
    <row r="45" spans="1:9" ht="15.75" x14ac:dyDescent="0.25">
      <c r="A45" s="3"/>
      <c r="B45" s="3"/>
      <c r="D45" s="3"/>
      <c r="E45" s="3"/>
      <c r="G45" s="53"/>
      <c r="H45" s="53"/>
      <c r="I45" s="3"/>
    </row>
    <row r="46" spans="1:9" ht="15.75" x14ac:dyDescent="0.25">
      <c r="A46" s="3"/>
      <c r="B46" s="3"/>
      <c r="D46" s="3"/>
      <c r="E46" s="3"/>
      <c r="G46" s="53"/>
      <c r="H46" s="53"/>
      <c r="I46" s="3"/>
    </row>
    <row r="47" spans="1:9" ht="15.75" x14ac:dyDescent="0.25">
      <c r="A47" s="3"/>
      <c r="B47" s="3"/>
      <c r="D47" s="3"/>
      <c r="E47" s="3"/>
      <c r="G47" s="53"/>
      <c r="H47" s="53"/>
      <c r="I47" s="3"/>
    </row>
    <row r="48" spans="1:9" ht="15.75" x14ac:dyDescent="0.25">
      <c r="A48" s="3"/>
      <c r="B48" s="3"/>
      <c r="D48" s="3"/>
      <c r="E48" s="3"/>
      <c r="G48" s="53"/>
      <c r="H48" s="53"/>
      <c r="I48" s="3"/>
    </row>
  </sheetData>
  <autoFilter ref="A16:I18">
    <filterColumn colId="6" showButton="0"/>
  </autoFilter>
  <mergeCells count="7">
    <mergeCell ref="H32:I32"/>
    <mergeCell ref="G40:I40"/>
    <mergeCell ref="A10:I10"/>
    <mergeCell ref="G16:H16"/>
    <mergeCell ref="G17:H17"/>
    <mergeCell ref="A18:H18"/>
    <mergeCell ref="A19:D19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2:L48"/>
  <sheetViews>
    <sheetView topLeftCell="A10" zoomScale="86" zoomScaleNormal="86" workbookViewId="0">
      <selection activeCell="E22" sqref="E22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5703125" customWidth="1"/>
    <col min="5" max="5" width="18.7109375" customWidth="1"/>
    <col min="6" max="6" width="10.42578125" customWidth="1"/>
    <col min="7" max="7" width="14" style="4" customWidth="1"/>
    <col min="8" max="8" width="2.140625" style="4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1" t="s">
        <v>0</v>
      </c>
      <c r="B2" s="2"/>
      <c r="C2" s="3"/>
    </row>
    <row r="3" spans="1:12" x14ac:dyDescent="0.25">
      <c r="A3" s="5" t="s">
        <v>1</v>
      </c>
      <c r="B3" s="6"/>
      <c r="C3" s="6"/>
    </row>
    <row r="4" spans="1:12" x14ac:dyDescent="0.25">
      <c r="A4" s="5" t="s">
        <v>2</v>
      </c>
      <c r="B4" s="6"/>
      <c r="C4" s="6"/>
    </row>
    <row r="5" spans="1:12" x14ac:dyDescent="0.25">
      <c r="A5" s="5" t="s">
        <v>3</v>
      </c>
      <c r="B5" s="6"/>
      <c r="C5" s="6"/>
    </row>
    <row r="6" spans="1:12" x14ac:dyDescent="0.25">
      <c r="A6" s="5" t="s">
        <v>4</v>
      </c>
      <c r="B6" s="6"/>
      <c r="C6" s="6"/>
    </row>
    <row r="7" spans="1:12" x14ac:dyDescent="0.25">
      <c r="A7" s="5" t="s">
        <v>5</v>
      </c>
      <c r="B7" s="6"/>
      <c r="C7" s="6"/>
    </row>
    <row r="8" spans="1:12" x14ac:dyDescent="0.25">
      <c r="A8" s="6"/>
      <c r="B8" s="6"/>
      <c r="C8" s="6"/>
    </row>
    <row r="9" spans="1:12" ht="15.75" thickBot="1" x14ac:dyDescent="0.3">
      <c r="A9" s="7"/>
      <c r="B9" s="7"/>
      <c r="C9" s="7"/>
      <c r="D9" s="7"/>
      <c r="E9" s="7"/>
      <c r="F9" s="7"/>
      <c r="G9" s="8"/>
      <c r="H9" s="8"/>
      <c r="I9" s="7"/>
    </row>
    <row r="10" spans="1:12" ht="24" thickBot="1" x14ac:dyDescent="0.4">
      <c r="A10" s="426" t="s">
        <v>6</v>
      </c>
      <c r="B10" s="427"/>
      <c r="C10" s="427"/>
      <c r="D10" s="427"/>
      <c r="E10" s="427"/>
      <c r="F10" s="427"/>
      <c r="G10" s="427"/>
      <c r="H10" s="427"/>
      <c r="I10" s="428"/>
    </row>
    <row r="12" spans="1:12" ht="23.25" customHeight="1" x14ac:dyDescent="0.25">
      <c r="A12" s="9" t="s">
        <v>7</v>
      </c>
      <c r="B12" s="10" t="s">
        <v>8</v>
      </c>
      <c r="C12" s="9"/>
      <c r="D12" s="9"/>
      <c r="E12" s="9"/>
      <c r="F12" s="9"/>
      <c r="G12" s="11" t="s">
        <v>9</v>
      </c>
      <c r="H12" s="11" t="s">
        <v>10</v>
      </c>
      <c r="I12" s="12" t="s">
        <v>176</v>
      </c>
    </row>
    <row r="13" spans="1:12" ht="23.25" customHeight="1" x14ac:dyDescent="0.25">
      <c r="A13" s="9"/>
      <c r="B13" s="9"/>
      <c r="C13" s="9"/>
      <c r="D13" s="9"/>
      <c r="E13" s="9"/>
      <c r="F13" s="9"/>
      <c r="G13" s="11" t="s">
        <v>11</v>
      </c>
      <c r="H13" s="11" t="s">
        <v>10</v>
      </c>
      <c r="I13" s="13" t="s">
        <v>155</v>
      </c>
    </row>
    <row r="14" spans="1:12" ht="23.25" customHeight="1" x14ac:dyDescent="0.25">
      <c r="A14" s="9" t="s">
        <v>12</v>
      </c>
      <c r="B14" s="9" t="s">
        <v>13</v>
      </c>
      <c r="C14" s="9"/>
      <c r="D14" s="9"/>
      <c r="E14" s="9"/>
      <c r="F14" s="9"/>
      <c r="G14" s="11" t="s">
        <v>14</v>
      </c>
      <c r="H14" s="11" t="s">
        <v>10</v>
      </c>
      <c r="I14" s="9" t="s">
        <v>156</v>
      </c>
    </row>
    <row r="15" spans="1:12" ht="27.75" customHeight="1" thickBot="1" x14ac:dyDescent="0.3">
      <c r="A15" s="14"/>
      <c r="B15" s="14"/>
      <c r="C15" s="14"/>
      <c r="D15" s="14"/>
      <c r="E15" s="14"/>
      <c r="F15" s="14"/>
      <c r="G15" s="15"/>
      <c r="H15" s="15"/>
      <c r="I15" s="14"/>
    </row>
    <row r="16" spans="1:12" ht="43.5" customHeight="1" x14ac:dyDescent="0.25">
      <c r="A16" s="16" t="s">
        <v>15</v>
      </c>
      <c r="B16" s="17" t="s">
        <v>16</v>
      </c>
      <c r="C16" s="18" t="s">
        <v>17</v>
      </c>
      <c r="D16" s="17" t="s">
        <v>18</v>
      </c>
      <c r="E16" s="17" t="s">
        <v>19</v>
      </c>
      <c r="F16" s="18" t="s">
        <v>20</v>
      </c>
      <c r="G16" s="429" t="s">
        <v>21</v>
      </c>
      <c r="H16" s="430"/>
      <c r="I16" s="19" t="s">
        <v>22</v>
      </c>
      <c r="L16" s="4"/>
    </row>
    <row r="17" spans="1:12" s="14" customFormat="1" ht="78.75" customHeight="1" x14ac:dyDescent="0.25">
      <c r="A17" s="20">
        <v>1</v>
      </c>
      <c r="B17" s="21">
        <v>44406</v>
      </c>
      <c r="C17" s="22" t="s">
        <v>177</v>
      </c>
      <c r="D17" s="23" t="s">
        <v>178</v>
      </c>
      <c r="E17" s="23" t="s">
        <v>166</v>
      </c>
      <c r="F17" s="24">
        <v>1</v>
      </c>
      <c r="G17" s="431">
        <v>75000</v>
      </c>
      <c r="H17" s="432"/>
      <c r="I17" s="25">
        <f>G17</f>
        <v>75000</v>
      </c>
      <c r="L17" s="15"/>
    </row>
    <row r="18" spans="1:12" ht="36" customHeight="1" thickBot="1" x14ac:dyDescent="0.3">
      <c r="A18" s="433" t="s">
        <v>23</v>
      </c>
      <c r="B18" s="434"/>
      <c r="C18" s="434"/>
      <c r="D18" s="434"/>
      <c r="E18" s="434"/>
      <c r="F18" s="434"/>
      <c r="G18" s="434"/>
      <c r="H18" s="435"/>
      <c r="I18" s="26">
        <f>I17</f>
        <v>75000</v>
      </c>
    </row>
    <row r="19" spans="1:12" ht="21.75" customHeight="1" x14ac:dyDescent="0.25">
      <c r="A19" s="436"/>
      <c r="B19" s="436"/>
      <c r="C19" s="436"/>
      <c r="D19" s="436"/>
      <c r="E19" s="27"/>
      <c r="G19" s="28"/>
      <c r="H19" s="28"/>
      <c r="I19" s="29"/>
    </row>
    <row r="20" spans="1:12" ht="29.25" customHeight="1" x14ac:dyDescent="0.25">
      <c r="A20" s="30"/>
      <c r="B20" s="30"/>
      <c r="D20" s="30"/>
      <c r="E20" s="30"/>
      <c r="G20" s="31" t="s">
        <v>24</v>
      </c>
      <c r="H20" s="31"/>
      <c r="I20" s="32">
        <v>0</v>
      </c>
    </row>
    <row r="21" spans="1:12" ht="29.25" customHeight="1" thickBot="1" x14ac:dyDescent="0.3">
      <c r="A21" s="141"/>
      <c r="B21" s="141"/>
      <c r="D21" s="141"/>
      <c r="E21" s="141"/>
      <c r="G21" s="34" t="s">
        <v>25</v>
      </c>
      <c r="H21" s="34"/>
      <c r="I21" s="35">
        <v>0</v>
      </c>
    </row>
    <row r="22" spans="1:12" ht="29.25" customHeight="1" x14ac:dyDescent="0.25">
      <c r="A22" s="9"/>
      <c r="B22" s="9"/>
      <c r="D22" s="9"/>
      <c r="E22" s="36"/>
      <c r="G22" s="37" t="s">
        <v>26</v>
      </c>
      <c r="H22" s="38"/>
      <c r="I22" s="39">
        <f>I18</f>
        <v>75000</v>
      </c>
    </row>
    <row r="23" spans="1:12" ht="20.25" customHeight="1" x14ac:dyDescent="0.25">
      <c r="A23" s="9"/>
      <c r="B23" s="9"/>
      <c r="D23" s="9"/>
      <c r="E23" s="36"/>
      <c r="G23" s="38"/>
      <c r="H23" s="38"/>
      <c r="I23" s="40"/>
    </row>
    <row r="24" spans="1:12" ht="18.75" x14ac:dyDescent="0.25">
      <c r="A24" s="41" t="s">
        <v>175</v>
      </c>
      <c r="B24" s="36"/>
      <c r="D24" s="9"/>
      <c r="E24" s="36"/>
      <c r="G24" s="38"/>
      <c r="H24" s="38"/>
      <c r="I24" s="40"/>
    </row>
    <row r="25" spans="1:12" ht="15.75" x14ac:dyDescent="0.25">
      <c r="A25" s="9"/>
      <c r="B25" s="9"/>
      <c r="D25" s="9"/>
      <c r="E25" s="36"/>
      <c r="G25" s="38"/>
      <c r="H25" s="38"/>
      <c r="I25" s="40"/>
    </row>
    <row r="26" spans="1:12" ht="18.75" x14ac:dyDescent="0.3">
      <c r="A26" s="42" t="s">
        <v>27</v>
      </c>
      <c r="B26" s="43"/>
      <c r="D26" s="43"/>
      <c r="E26" s="9"/>
      <c r="G26" s="11"/>
      <c r="H26" s="11"/>
      <c r="I26" s="9"/>
    </row>
    <row r="27" spans="1:12" ht="18.75" x14ac:dyDescent="0.3">
      <c r="A27" s="44" t="s">
        <v>28</v>
      </c>
      <c r="B27" s="36"/>
      <c r="D27" s="36"/>
      <c r="E27" s="9"/>
      <c r="G27" s="11"/>
      <c r="H27" s="11"/>
      <c r="I27" s="9"/>
      <c r="L27" s="45"/>
    </row>
    <row r="28" spans="1:12" ht="18.75" x14ac:dyDescent="0.3">
      <c r="A28" s="44" t="s">
        <v>29</v>
      </c>
      <c r="B28" s="36"/>
      <c r="D28" s="9"/>
      <c r="E28" s="9"/>
      <c r="G28" s="11"/>
      <c r="H28" s="11"/>
      <c r="I28" s="9"/>
    </row>
    <row r="29" spans="1:12" ht="18.75" x14ac:dyDescent="0.3">
      <c r="A29" s="46" t="s">
        <v>30</v>
      </c>
      <c r="B29" s="47"/>
      <c r="D29" s="47"/>
      <c r="E29" s="9"/>
      <c r="G29" s="11"/>
      <c r="H29" s="11"/>
      <c r="I29" s="9"/>
    </row>
    <row r="30" spans="1:12" ht="18.75" x14ac:dyDescent="0.3">
      <c r="A30" s="48" t="s">
        <v>31</v>
      </c>
      <c r="B30" s="49"/>
      <c r="D30" s="50"/>
      <c r="E30" s="9"/>
      <c r="G30" s="11"/>
      <c r="H30" s="11"/>
      <c r="I30" s="9"/>
    </row>
    <row r="31" spans="1:12" ht="15.75" x14ac:dyDescent="0.25">
      <c r="A31" s="49"/>
      <c r="B31" s="49"/>
      <c r="D31" s="51"/>
      <c r="E31" s="9"/>
      <c r="G31" s="11"/>
      <c r="H31" s="11"/>
      <c r="I31" s="9"/>
    </row>
    <row r="32" spans="1:12" ht="15.75" x14ac:dyDescent="0.25">
      <c r="A32" s="9"/>
      <c r="B32" s="9"/>
      <c r="D32" s="9"/>
      <c r="E32" s="9"/>
      <c r="G32" s="52" t="s">
        <v>32</v>
      </c>
      <c r="H32" s="437" t="str">
        <f>I13</f>
        <v xml:space="preserve"> 06 Agustus 2021</v>
      </c>
      <c r="I32" s="437"/>
    </row>
    <row r="33" spans="1:9" ht="15.75" x14ac:dyDescent="0.25">
      <c r="A33" s="9"/>
      <c r="B33" s="9"/>
      <c r="D33" s="9"/>
      <c r="E33" s="9"/>
      <c r="G33" s="11"/>
      <c r="H33" s="11"/>
      <c r="I33" s="9"/>
    </row>
    <row r="34" spans="1:9" ht="15.75" x14ac:dyDescent="0.25">
      <c r="A34" s="9"/>
      <c r="B34" s="9"/>
      <c r="D34" s="9"/>
      <c r="E34" s="9"/>
      <c r="G34" s="11"/>
      <c r="H34" s="11"/>
      <c r="I34" s="9"/>
    </row>
    <row r="35" spans="1:9" ht="15.75" x14ac:dyDescent="0.25">
      <c r="A35" s="9"/>
      <c r="B35" s="9"/>
      <c r="D35" s="9"/>
      <c r="E35" s="9"/>
      <c r="G35" s="11"/>
      <c r="H35" s="11"/>
      <c r="I35" s="9"/>
    </row>
    <row r="36" spans="1:9" ht="26.25" customHeight="1" x14ac:dyDescent="0.25">
      <c r="A36" s="9"/>
      <c r="B36" s="9"/>
      <c r="D36" s="9"/>
      <c r="E36" s="9"/>
      <c r="G36" s="11"/>
      <c r="H36" s="11"/>
      <c r="I36" s="9"/>
    </row>
    <row r="37" spans="1:9" ht="15.75" x14ac:dyDescent="0.25">
      <c r="A37" s="9"/>
      <c r="B37" s="9"/>
      <c r="D37" s="9"/>
      <c r="E37" s="9"/>
      <c r="G37" s="11"/>
      <c r="H37" s="11"/>
      <c r="I37" s="9"/>
    </row>
    <row r="38" spans="1:9" ht="15.75" x14ac:dyDescent="0.25">
      <c r="A38" s="9"/>
      <c r="B38" s="9"/>
      <c r="D38" s="9"/>
      <c r="E38" s="9"/>
      <c r="G38" s="11"/>
      <c r="H38" s="11"/>
      <c r="I38" s="9"/>
    </row>
    <row r="39" spans="1:9" ht="15.75" x14ac:dyDescent="0.25">
      <c r="A39" s="9"/>
      <c r="B39" s="9"/>
      <c r="D39" s="9"/>
      <c r="E39" s="9"/>
      <c r="G39" s="11"/>
      <c r="H39" s="11"/>
      <c r="I39" s="9"/>
    </row>
    <row r="40" spans="1:9" ht="15.75" x14ac:dyDescent="0.25">
      <c r="A40" s="3"/>
      <c r="B40" s="3"/>
      <c r="D40" s="3"/>
      <c r="E40" s="3"/>
      <c r="G40" s="425" t="s">
        <v>33</v>
      </c>
      <c r="H40" s="425"/>
      <c r="I40" s="425"/>
    </row>
    <row r="41" spans="1:9" ht="15.75" x14ac:dyDescent="0.25">
      <c r="A41" s="3"/>
      <c r="B41" s="3"/>
      <c r="D41" s="3"/>
      <c r="E41" s="3"/>
      <c r="G41" s="53"/>
      <c r="H41" s="53"/>
      <c r="I41" s="3"/>
    </row>
    <row r="42" spans="1:9" ht="15.75" x14ac:dyDescent="0.25">
      <c r="A42" s="3"/>
      <c r="B42" s="3"/>
      <c r="D42" s="3"/>
      <c r="E42" s="3"/>
      <c r="G42" s="53"/>
      <c r="H42" s="53"/>
      <c r="I42" s="3"/>
    </row>
    <row r="43" spans="1:9" ht="15.75" x14ac:dyDescent="0.25">
      <c r="A43" s="3"/>
      <c r="B43" s="3"/>
      <c r="D43" s="3"/>
      <c r="E43" s="3"/>
      <c r="G43" s="53"/>
      <c r="H43" s="53"/>
      <c r="I43" s="3"/>
    </row>
    <row r="44" spans="1:9" ht="15.75" x14ac:dyDescent="0.25">
      <c r="A44" s="3"/>
      <c r="B44" s="3"/>
      <c r="D44" s="3"/>
      <c r="E44" s="3"/>
      <c r="G44" s="53"/>
      <c r="H44" s="53"/>
      <c r="I44" s="3"/>
    </row>
    <row r="45" spans="1:9" ht="15.75" x14ac:dyDescent="0.25">
      <c r="A45" s="3"/>
      <c r="B45" s="3"/>
      <c r="D45" s="3"/>
      <c r="E45" s="3"/>
      <c r="G45" s="53"/>
      <c r="H45" s="53"/>
      <c r="I45" s="3"/>
    </row>
    <row r="46" spans="1:9" ht="15.75" x14ac:dyDescent="0.25">
      <c r="A46" s="3"/>
      <c r="B46" s="3"/>
      <c r="D46" s="3"/>
      <c r="E46" s="3"/>
      <c r="G46" s="53"/>
      <c r="H46" s="53"/>
      <c r="I46" s="3"/>
    </row>
    <row r="47" spans="1:9" ht="15.75" x14ac:dyDescent="0.25">
      <c r="A47" s="3"/>
      <c r="B47" s="3"/>
      <c r="D47" s="3"/>
      <c r="E47" s="3"/>
      <c r="G47" s="53"/>
      <c r="H47" s="53"/>
      <c r="I47" s="3"/>
    </row>
    <row r="48" spans="1:9" ht="15.75" x14ac:dyDescent="0.25">
      <c r="A48" s="3"/>
      <c r="B48" s="3"/>
      <c r="D48" s="3"/>
      <c r="E48" s="3"/>
      <c r="G48" s="53"/>
      <c r="H48" s="53"/>
      <c r="I48" s="3"/>
    </row>
  </sheetData>
  <autoFilter ref="A16:I18">
    <filterColumn colId="6" showButton="0"/>
  </autoFilter>
  <mergeCells count="7">
    <mergeCell ref="G40:I40"/>
    <mergeCell ref="A10:I10"/>
    <mergeCell ref="G16:H16"/>
    <mergeCell ref="G17:H17"/>
    <mergeCell ref="A18:H18"/>
    <mergeCell ref="A19:D19"/>
    <mergeCell ref="H32:I3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2:L48"/>
  <sheetViews>
    <sheetView topLeftCell="A10" zoomScale="86" zoomScaleNormal="86" workbookViewId="0">
      <selection activeCell="L26" sqref="L26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5703125" customWidth="1"/>
    <col min="5" max="5" width="18.7109375" customWidth="1"/>
    <col min="6" max="6" width="10.42578125" customWidth="1"/>
    <col min="7" max="7" width="14" style="4" customWidth="1"/>
    <col min="8" max="8" width="2.140625" style="4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1" t="s">
        <v>0</v>
      </c>
      <c r="B2" s="2"/>
      <c r="C2" s="3"/>
    </row>
    <row r="3" spans="1:12" x14ac:dyDescent="0.25">
      <c r="A3" s="5" t="s">
        <v>1</v>
      </c>
      <c r="B3" s="6"/>
      <c r="C3" s="6"/>
    </row>
    <row r="4" spans="1:12" x14ac:dyDescent="0.25">
      <c r="A4" s="5" t="s">
        <v>2</v>
      </c>
      <c r="B4" s="6"/>
      <c r="C4" s="6"/>
    </row>
    <row r="5" spans="1:12" x14ac:dyDescent="0.25">
      <c r="A5" s="5" t="s">
        <v>3</v>
      </c>
      <c r="B5" s="6"/>
      <c r="C5" s="6"/>
    </row>
    <row r="6" spans="1:12" x14ac:dyDescent="0.25">
      <c r="A6" s="5" t="s">
        <v>4</v>
      </c>
      <c r="B6" s="6"/>
      <c r="C6" s="6"/>
    </row>
    <row r="7" spans="1:12" x14ac:dyDescent="0.25">
      <c r="A7" s="5" t="s">
        <v>5</v>
      </c>
      <c r="B7" s="6"/>
      <c r="C7" s="6"/>
    </row>
    <row r="8" spans="1:12" x14ac:dyDescent="0.25">
      <c r="A8" s="6"/>
      <c r="B8" s="6"/>
      <c r="C8" s="6"/>
    </row>
    <row r="9" spans="1:12" ht="15.75" thickBot="1" x14ac:dyDescent="0.3">
      <c r="A9" s="7"/>
      <c r="B9" s="7"/>
      <c r="C9" s="7"/>
      <c r="D9" s="7"/>
      <c r="E9" s="7"/>
      <c r="F9" s="7"/>
      <c r="G9" s="8"/>
      <c r="H9" s="8"/>
      <c r="I9" s="7"/>
    </row>
    <row r="10" spans="1:12" ht="24" thickBot="1" x14ac:dyDescent="0.4">
      <c r="A10" s="426" t="s">
        <v>6</v>
      </c>
      <c r="B10" s="427"/>
      <c r="C10" s="427"/>
      <c r="D10" s="427"/>
      <c r="E10" s="427"/>
      <c r="F10" s="427"/>
      <c r="G10" s="427"/>
      <c r="H10" s="427"/>
      <c r="I10" s="428"/>
    </row>
    <row r="12" spans="1:12" ht="23.25" customHeight="1" x14ac:dyDescent="0.25">
      <c r="A12" s="9" t="s">
        <v>7</v>
      </c>
      <c r="B12" s="10" t="s">
        <v>8</v>
      </c>
      <c r="C12" s="9"/>
      <c r="D12" s="9"/>
      <c r="E12" s="9"/>
      <c r="F12" s="9"/>
      <c r="G12" s="11" t="s">
        <v>9</v>
      </c>
      <c r="H12" s="11" t="s">
        <v>10</v>
      </c>
      <c r="I12" s="12" t="s">
        <v>179</v>
      </c>
    </row>
    <row r="13" spans="1:12" ht="23.25" customHeight="1" x14ac:dyDescent="0.25">
      <c r="A13" s="9"/>
      <c r="B13" s="9"/>
      <c r="C13" s="9"/>
      <c r="D13" s="9"/>
      <c r="E13" s="9"/>
      <c r="F13" s="9"/>
      <c r="G13" s="11" t="s">
        <v>11</v>
      </c>
      <c r="H13" s="11" t="s">
        <v>10</v>
      </c>
      <c r="I13" s="13" t="s">
        <v>155</v>
      </c>
    </row>
    <row r="14" spans="1:12" ht="23.25" customHeight="1" x14ac:dyDescent="0.25">
      <c r="A14" s="9" t="s">
        <v>12</v>
      </c>
      <c r="B14" s="9" t="s">
        <v>13</v>
      </c>
      <c r="C14" s="9"/>
      <c r="D14" s="9"/>
      <c r="E14" s="9"/>
      <c r="F14" s="9"/>
      <c r="G14" s="11" t="s">
        <v>14</v>
      </c>
      <c r="H14" s="11" t="s">
        <v>10</v>
      </c>
      <c r="I14" s="9" t="s">
        <v>156</v>
      </c>
    </row>
    <row r="15" spans="1:12" ht="27.75" customHeight="1" thickBot="1" x14ac:dyDescent="0.3">
      <c r="A15" s="14"/>
      <c r="B15" s="14"/>
      <c r="C15" s="14"/>
      <c r="D15" s="14"/>
      <c r="E15" s="14"/>
      <c r="F15" s="14"/>
      <c r="G15" s="15"/>
      <c r="H15" s="15"/>
      <c r="I15" s="14"/>
    </row>
    <row r="16" spans="1:12" ht="43.5" customHeight="1" x14ac:dyDescent="0.25">
      <c r="A16" s="16" t="s">
        <v>15</v>
      </c>
      <c r="B16" s="17" t="s">
        <v>16</v>
      </c>
      <c r="C16" s="18" t="s">
        <v>17</v>
      </c>
      <c r="D16" s="17" t="s">
        <v>18</v>
      </c>
      <c r="E16" s="17" t="s">
        <v>19</v>
      </c>
      <c r="F16" s="18" t="s">
        <v>20</v>
      </c>
      <c r="G16" s="429" t="s">
        <v>21</v>
      </c>
      <c r="H16" s="430"/>
      <c r="I16" s="19" t="s">
        <v>22</v>
      </c>
      <c r="L16" s="4"/>
    </row>
    <row r="17" spans="1:12" s="14" customFormat="1" ht="78.75" customHeight="1" x14ac:dyDescent="0.25">
      <c r="A17" s="20">
        <v>1</v>
      </c>
      <c r="B17" s="21">
        <v>44407</v>
      </c>
      <c r="C17" s="22" t="s">
        <v>180</v>
      </c>
      <c r="D17" s="23" t="s">
        <v>181</v>
      </c>
      <c r="E17" s="23" t="s">
        <v>70</v>
      </c>
      <c r="F17" s="24">
        <v>1</v>
      </c>
      <c r="G17" s="431">
        <v>200000</v>
      </c>
      <c r="H17" s="432"/>
      <c r="I17" s="25">
        <f>G17</f>
        <v>200000</v>
      </c>
      <c r="L17" s="15"/>
    </row>
    <row r="18" spans="1:12" ht="36" customHeight="1" thickBot="1" x14ac:dyDescent="0.3">
      <c r="A18" s="433" t="s">
        <v>23</v>
      </c>
      <c r="B18" s="434"/>
      <c r="C18" s="434"/>
      <c r="D18" s="434"/>
      <c r="E18" s="434"/>
      <c r="F18" s="434"/>
      <c r="G18" s="434"/>
      <c r="H18" s="435"/>
      <c r="I18" s="26">
        <f>I17</f>
        <v>200000</v>
      </c>
    </row>
    <row r="19" spans="1:12" ht="21.75" customHeight="1" x14ac:dyDescent="0.25">
      <c r="A19" s="436"/>
      <c r="B19" s="436"/>
      <c r="C19" s="436"/>
      <c r="D19" s="436"/>
      <c r="E19" s="27"/>
      <c r="G19" s="28"/>
      <c r="H19" s="28"/>
      <c r="I19" s="29"/>
    </row>
    <row r="20" spans="1:12" ht="29.25" customHeight="1" x14ac:dyDescent="0.25">
      <c r="A20" s="30"/>
      <c r="B20" s="30"/>
      <c r="D20" s="30"/>
      <c r="E20" s="30"/>
      <c r="G20" s="31" t="s">
        <v>24</v>
      </c>
      <c r="H20" s="31"/>
      <c r="I20" s="32">
        <v>0</v>
      </c>
    </row>
    <row r="21" spans="1:12" ht="29.25" customHeight="1" thickBot="1" x14ac:dyDescent="0.3">
      <c r="A21" s="141"/>
      <c r="B21" s="141"/>
      <c r="D21" s="141"/>
      <c r="E21" s="141"/>
      <c r="G21" s="34" t="s">
        <v>25</v>
      </c>
      <c r="H21" s="34"/>
      <c r="I21" s="35">
        <v>0</v>
      </c>
    </row>
    <row r="22" spans="1:12" ht="29.25" customHeight="1" x14ac:dyDescent="0.25">
      <c r="A22" s="9"/>
      <c r="B22" s="9"/>
      <c r="D22" s="9"/>
      <c r="E22" s="36"/>
      <c r="G22" s="37" t="s">
        <v>26</v>
      </c>
      <c r="H22" s="38"/>
      <c r="I22" s="39">
        <f>I18</f>
        <v>200000</v>
      </c>
    </row>
    <row r="23" spans="1:12" ht="20.25" customHeight="1" x14ac:dyDescent="0.25">
      <c r="A23" s="9"/>
      <c r="B23" s="9"/>
      <c r="D23" s="9"/>
      <c r="E23" s="36"/>
      <c r="G23" s="38"/>
      <c r="H23" s="38"/>
      <c r="I23" s="40"/>
    </row>
    <row r="24" spans="1:12" ht="18.75" x14ac:dyDescent="0.25">
      <c r="A24" s="41" t="s">
        <v>182</v>
      </c>
      <c r="B24" s="36"/>
      <c r="D24" s="9"/>
      <c r="E24" s="36"/>
      <c r="G24" s="38"/>
      <c r="H24" s="38"/>
      <c r="I24" s="40"/>
    </row>
    <row r="25" spans="1:12" ht="15.75" x14ac:dyDescent="0.25">
      <c r="A25" s="9"/>
      <c r="B25" s="9"/>
      <c r="D25" s="9"/>
      <c r="E25" s="36"/>
      <c r="G25" s="38"/>
      <c r="H25" s="38"/>
      <c r="I25" s="40"/>
    </row>
    <row r="26" spans="1:12" ht="18.75" x14ac:dyDescent="0.3">
      <c r="A26" s="42" t="s">
        <v>27</v>
      </c>
      <c r="B26" s="43"/>
      <c r="D26" s="43"/>
      <c r="E26" s="9"/>
      <c r="G26" s="11"/>
      <c r="H26" s="11"/>
      <c r="I26" s="9"/>
    </row>
    <row r="27" spans="1:12" ht="18.75" x14ac:dyDescent="0.3">
      <c r="A27" s="44" t="s">
        <v>28</v>
      </c>
      <c r="B27" s="36"/>
      <c r="D27" s="36"/>
      <c r="E27" s="9"/>
      <c r="G27" s="11"/>
      <c r="H27" s="11"/>
      <c r="I27" s="9"/>
      <c r="L27" s="45"/>
    </row>
    <row r="28" spans="1:12" ht="18.75" x14ac:dyDescent="0.3">
      <c r="A28" s="44" t="s">
        <v>29</v>
      </c>
      <c r="B28" s="36"/>
      <c r="D28" s="9"/>
      <c r="E28" s="9"/>
      <c r="G28" s="11"/>
      <c r="H28" s="11"/>
      <c r="I28" s="9"/>
    </row>
    <row r="29" spans="1:12" ht="18.75" x14ac:dyDescent="0.3">
      <c r="A29" s="46" t="s">
        <v>30</v>
      </c>
      <c r="B29" s="47"/>
      <c r="D29" s="47"/>
      <c r="E29" s="9"/>
      <c r="G29" s="11"/>
      <c r="H29" s="11"/>
      <c r="I29" s="9"/>
    </row>
    <row r="30" spans="1:12" ht="18.75" x14ac:dyDescent="0.3">
      <c r="A30" s="48" t="s">
        <v>31</v>
      </c>
      <c r="B30" s="49"/>
      <c r="D30" s="50"/>
      <c r="E30" s="9"/>
      <c r="G30" s="11"/>
      <c r="H30" s="11"/>
      <c r="I30" s="9"/>
    </row>
    <row r="31" spans="1:12" ht="15.75" x14ac:dyDescent="0.25">
      <c r="A31" s="49"/>
      <c r="B31" s="49"/>
      <c r="D31" s="51"/>
      <c r="E31" s="9"/>
      <c r="G31" s="11"/>
      <c r="H31" s="11"/>
      <c r="I31" s="9"/>
    </row>
    <row r="32" spans="1:12" ht="15.75" x14ac:dyDescent="0.25">
      <c r="A32" s="9"/>
      <c r="B32" s="9"/>
      <c r="D32" s="9"/>
      <c r="E32" s="9"/>
      <c r="G32" s="52" t="s">
        <v>32</v>
      </c>
      <c r="H32" s="437" t="str">
        <f>I13</f>
        <v xml:space="preserve"> 06 Agustus 2021</v>
      </c>
      <c r="I32" s="437"/>
    </row>
    <row r="33" spans="1:9" ht="15.75" x14ac:dyDescent="0.25">
      <c r="A33" s="9"/>
      <c r="B33" s="9"/>
      <c r="D33" s="9"/>
      <c r="E33" s="9"/>
      <c r="G33" s="11"/>
      <c r="H33" s="11"/>
      <c r="I33" s="9"/>
    </row>
    <row r="34" spans="1:9" ht="15.75" x14ac:dyDescent="0.25">
      <c r="A34" s="9"/>
      <c r="B34" s="9"/>
      <c r="D34" s="9"/>
      <c r="E34" s="9"/>
      <c r="G34" s="11"/>
      <c r="H34" s="11"/>
      <c r="I34" s="9"/>
    </row>
    <row r="35" spans="1:9" ht="15.75" x14ac:dyDescent="0.25">
      <c r="A35" s="9"/>
      <c r="B35" s="9"/>
      <c r="D35" s="9"/>
      <c r="E35" s="9"/>
      <c r="G35" s="11"/>
      <c r="H35" s="11"/>
      <c r="I35" s="9"/>
    </row>
    <row r="36" spans="1:9" ht="26.25" customHeight="1" x14ac:dyDescent="0.25">
      <c r="A36" s="9"/>
      <c r="B36" s="9"/>
      <c r="D36" s="9"/>
      <c r="E36" s="9"/>
      <c r="G36" s="11"/>
      <c r="H36" s="11"/>
      <c r="I36" s="9"/>
    </row>
    <row r="37" spans="1:9" ht="15.75" x14ac:dyDescent="0.25">
      <c r="A37" s="9"/>
      <c r="B37" s="9"/>
      <c r="D37" s="9"/>
      <c r="E37" s="9"/>
      <c r="G37" s="11"/>
      <c r="H37" s="11"/>
      <c r="I37" s="9"/>
    </row>
    <row r="38" spans="1:9" ht="15.75" x14ac:dyDescent="0.25">
      <c r="A38" s="9"/>
      <c r="B38" s="9"/>
      <c r="D38" s="9"/>
      <c r="E38" s="9"/>
      <c r="G38" s="11"/>
      <c r="H38" s="11"/>
      <c r="I38" s="9"/>
    </row>
    <row r="39" spans="1:9" ht="15.75" x14ac:dyDescent="0.25">
      <c r="A39" s="9"/>
      <c r="B39" s="9"/>
      <c r="D39" s="9"/>
      <c r="E39" s="9"/>
      <c r="G39" s="11"/>
      <c r="H39" s="11"/>
      <c r="I39" s="9"/>
    </row>
    <row r="40" spans="1:9" ht="15.75" x14ac:dyDescent="0.25">
      <c r="A40" s="3"/>
      <c r="B40" s="3"/>
      <c r="D40" s="3"/>
      <c r="E40" s="3"/>
      <c r="G40" s="425" t="s">
        <v>33</v>
      </c>
      <c r="H40" s="425"/>
      <c r="I40" s="425"/>
    </row>
    <row r="41" spans="1:9" ht="15.75" x14ac:dyDescent="0.25">
      <c r="A41" s="3"/>
      <c r="B41" s="3"/>
      <c r="D41" s="3"/>
      <c r="E41" s="3"/>
      <c r="G41" s="53"/>
      <c r="H41" s="53"/>
      <c r="I41" s="3"/>
    </row>
    <row r="42" spans="1:9" ht="15.75" x14ac:dyDescent="0.25">
      <c r="A42" s="3"/>
      <c r="B42" s="3"/>
      <c r="D42" s="3"/>
      <c r="E42" s="3"/>
      <c r="G42" s="53"/>
      <c r="H42" s="53"/>
      <c r="I42" s="3"/>
    </row>
    <row r="43" spans="1:9" ht="15.75" x14ac:dyDescent="0.25">
      <c r="A43" s="3"/>
      <c r="B43" s="3"/>
      <c r="D43" s="3"/>
      <c r="E43" s="3"/>
      <c r="G43" s="53"/>
      <c r="H43" s="53"/>
      <c r="I43" s="3"/>
    </row>
    <row r="44" spans="1:9" ht="15.75" x14ac:dyDescent="0.25">
      <c r="A44" s="3"/>
      <c r="B44" s="3"/>
      <c r="D44" s="3"/>
      <c r="E44" s="3"/>
      <c r="G44" s="53"/>
      <c r="H44" s="53"/>
      <c r="I44" s="3"/>
    </row>
    <row r="45" spans="1:9" ht="15.75" x14ac:dyDescent="0.25">
      <c r="A45" s="3"/>
      <c r="B45" s="3"/>
      <c r="D45" s="3"/>
      <c r="E45" s="3"/>
      <c r="G45" s="53"/>
      <c r="H45" s="53"/>
      <c r="I45" s="3"/>
    </row>
    <row r="46" spans="1:9" ht="15.75" x14ac:dyDescent="0.25">
      <c r="A46" s="3"/>
      <c r="B46" s="3"/>
      <c r="D46" s="3"/>
      <c r="E46" s="3"/>
      <c r="G46" s="53"/>
      <c r="H46" s="53"/>
      <c r="I46" s="3"/>
    </row>
    <row r="47" spans="1:9" ht="15.75" x14ac:dyDescent="0.25">
      <c r="A47" s="3"/>
      <c r="B47" s="3"/>
      <c r="D47" s="3"/>
      <c r="E47" s="3"/>
      <c r="G47" s="53"/>
      <c r="H47" s="53"/>
      <c r="I47" s="3"/>
    </row>
    <row r="48" spans="1:9" ht="15.75" x14ac:dyDescent="0.25">
      <c r="A48" s="3"/>
      <c r="B48" s="3"/>
      <c r="D48" s="3"/>
      <c r="E48" s="3"/>
      <c r="G48" s="53"/>
      <c r="H48" s="53"/>
      <c r="I48" s="3"/>
    </row>
  </sheetData>
  <autoFilter ref="A16:I18">
    <filterColumn colId="6" showButton="0"/>
  </autoFilter>
  <mergeCells count="7">
    <mergeCell ref="G40:I40"/>
    <mergeCell ref="A10:I10"/>
    <mergeCell ref="G16:H16"/>
    <mergeCell ref="G17:H17"/>
    <mergeCell ref="A18:H18"/>
    <mergeCell ref="A19:D19"/>
    <mergeCell ref="H32:I3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2:L48"/>
  <sheetViews>
    <sheetView topLeftCell="A10" zoomScale="86" zoomScaleNormal="86" workbookViewId="0">
      <selection activeCell="L24" sqref="L24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5703125" customWidth="1"/>
    <col min="5" max="5" width="18.7109375" customWidth="1"/>
    <col min="6" max="6" width="10.42578125" customWidth="1"/>
    <col min="7" max="7" width="14" style="4" customWidth="1"/>
    <col min="8" max="8" width="2.140625" style="4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1" t="s">
        <v>0</v>
      </c>
      <c r="B2" s="2"/>
      <c r="C2" s="3"/>
    </row>
    <row r="3" spans="1:12" x14ac:dyDescent="0.25">
      <c r="A3" s="5" t="s">
        <v>1</v>
      </c>
      <c r="B3" s="6"/>
      <c r="C3" s="6"/>
    </row>
    <row r="4" spans="1:12" x14ac:dyDescent="0.25">
      <c r="A4" s="5" t="s">
        <v>2</v>
      </c>
      <c r="B4" s="6"/>
      <c r="C4" s="6"/>
    </row>
    <row r="5" spans="1:12" x14ac:dyDescent="0.25">
      <c r="A5" s="5" t="s">
        <v>3</v>
      </c>
      <c r="B5" s="6"/>
      <c r="C5" s="6"/>
    </row>
    <row r="6" spans="1:12" x14ac:dyDescent="0.25">
      <c r="A6" s="5" t="s">
        <v>4</v>
      </c>
      <c r="B6" s="6"/>
      <c r="C6" s="6"/>
    </row>
    <row r="7" spans="1:12" x14ac:dyDescent="0.25">
      <c r="A7" s="5" t="s">
        <v>5</v>
      </c>
      <c r="B7" s="6"/>
      <c r="C7" s="6"/>
    </row>
    <row r="8" spans="1:12" x14ac:dyDescent="0.25">
      <c r="A8" s="6"/>
      <c r="B8" s="6"/>
      <c r="C8" s="6"/>
    </row>
    <row r="9" spans="1:12" ht="15.75" thickBot="1" x14ac:dyDescent="0.3">
      <c r="A9" s="7"/>
      <c r="B9" s="7"/>
      <c r="C9" s="7"/>
      <c r="D9" s="7"/>
      <c r="E9" s="7"/>
      <c r="F9" s="7"/>
      <c r="G9" s="8"/>
      <c r="H9" s="8"/>
      <c r="I9" s="7"/>
    </row>
    <row r="10" spans="1:12" ht="24" thickBot="1" x14ac:dyDescent="0.4">
      <c r="A10" s="426" t="s">
        <v>6</v>
      </c>
      <c r="B10" s="427"/>
      <c r="C10" s="427"/>
      <c r="D10" s="427"/>
      <c r="E10" s="427"/>
      <c r="F10" s="427"/>
      <c r="G10" s="427"/>
      <c r="H10" s="427"/>
      <c r="I10" s="428"/>
    </row>
    <row r="12" spans="1:12" ht="23.25" customHeight="1" x14ac:dyDescent="0.25">
      <c r="A12" s="9" t="s">
        <v>7</v>
      </c>
      <c r="B12" s="10" t="s">
        <v>8</v>
      </c>
      <c r="C12" s="9"/>
      <c r="D12" s="9"/>
      <c r="E12" s="9"/>
      <c r="F12" s="9"/>
      <c r="G12" s="11" t="s">
        <v>9</v>
      </c>
      <c r="H12" s="11" t="s">
        <v>10</v>
      </c>
      <c r="I12" s="12" t="s">
        <v>183</v>
      </c>
    </row>
    <row r="13" spans="1:12" ht="23.25" customHeight="1" x14ac:dyDescent="0.25">
      <c r="A13" s="9"/>
      <c r="B13" s="9"/>
      <c r="C13" s="9"/>
      <c r="D13" s="9"/>
      <c r="E13" s="9"/>
      <c r="F13" s="9"/>
      <c r="G13" s="11" t="s">
        <v>11</v>
      </c>
      <c r="H13" s="11" t="s">
        <v>10</v>
      </c>
      <c r="I13" s="13" t="s">
        <v>155</v>
      </c>
    </row>
    <row r="14" spans="1:12" ht="23.25" customHeight="1" x14ac:dyDescent="0.25">
      <c r="A14" s="9" t="s">
        <v>12</v>
      </c>
      <c r="B14" s="9" t="s">
        <v>13</v>
      </c>
      <c r="C14" s="9"/>
      <c r="D14" s="9"/>
      <c r="E14" s="9"/>
      <c r="F14" s="9"/>
      <c r="G14" s="11" t="s">
        <v>14</v>
      </c>
      <c r="H14" s="11" t="s">
        <v>10</v>
      </c>
      <c r="I14" s="9" t="s">
        <v>156</v>
      </c>
    </row>
    <row r="15" spans="1:12" ht="27.75" customHeight="1" thickBot="1" x14ac:dyDescent="0.3">
      <c r="A15" s="14"/>
      <c r="B15" s="14"/>
      <c r="C15" s="14"/>
      <c r="D15" s="14"/>
      <c r="E15" s="14"/>
      <c r="F15" s="14"/>
      <c r="G15" s="15"/>
      <c r="H15" s="15"/>
      <c r="I15" s="14"/>
    </row>
    <row r="16" spans="1:12" ht="43.5" customHeight="1" x14ac:dyDescent="0.25">
      <c r="A16" s="16" t="s">
        <v>15</v>
      </c>
      <c r="B16" s="17" t="s">
        <v>16</v>
      </c>
      <c r="C16" s="18" t="s">
        <v>17</v>
      </c>
      <c r="D16" s="17" t="s">
        <v>18</v>
      </c>
      <c r="E16" s="17" t="s">
        <v>19</v>
      </c>
      <c r="F16" s="18" t="s">
        <v>20</v>
      </c>
      <c r="G16" s="429" t="s">
        <v>21</v>
      </c>
      <c r="H16" s="430"/>
      <c r="I16" s="19" t="s">
        <v>22</v>
      </c>
      <c r="L16" s="4"/>
    </row>
    <row r="17" spans="1:12" s="14" customFormat="1" ht="78.75" customHeight="1" x14ac:dyDescent="0.25">
      <c r="A17" s="20">
        <v>1</v>
      </c>
      <c r="B17" s="21">
        <v>44408</v>
      </c>
      <c r="C17" s="22" t="s">
        <v>184</v>
      </c>
      <c r="D17" s="23" t="s">
        <v>186</v>
      </c>
      <c r="E17" s="23" t="s">
        <v>185</v>
      </c>
      <c r="F17" s="24">
        <v>1</v>
      </c>
      <c r="G17" s="431">
        <v>200000</v>
      </c>
      <c r="H17" s="432"/>
      <c r="I17" s="25">
        <f>G17</f>
        <v>200000</v>
      </c>
      <c r="L17" s="15"/>
    </row>
    <row r="18" spans="1:12" ht="36" customHeight="1" thickBot="1" x14ac:dyDescent="0.3">
      <c r="A18" s="433" t="s">
        <v>23</v>
      </c>
      <c r="B18" s="434"/>
      <c r="C18" s="434"/>
      <c r="D18" s="434"/>
      <c r="E18" s="434"/>
      <c r="F18" s="434"/>
      <c r="G18" s="434"/>
      <c r="H18" s="435"/>
      <c r="I18" s="26">
        <f>I17</f>
        <v>200000</v>
      </c>
    </row>
    <row r="19" spans="1:12" ht="21.75" customHeight="1" x14ac:dyDescent="0.25">
      <c r="A19" s="436"/>
      <c r="B19" s="436"/>
      <c r="C19" s="436"/>
      <c r="D19" s="436"/>
      <c r="E19" s="27"/>
      <c r="G19" s="28"/>
      <c r="H19" s="28"/>
      <c r="I19" s="29"/>
    </row>
    <row r="20" spans="1:12" ht="29.25" customHeight="1" x14ac:dyDescent="0.25">
      <c r="A20" s="30"/>
      <c r="B20" s="30"/>
      <c r="D20" s="30"/>
      <c r="E20" s="30"/>
      <c r="G20" s="31" t="s">
        <v>24</v>
      </c>
      <c r="H20" s="31"/>
      <c r="I20" s="32">
        <v>0</v>
      </c>
    </row>
    <row r="21" spans="1:12" ht="29.25" customHeight="1" thickBot="1" x14ac:dyDescent="0.3">
      <c r="A21" s="141"/>
      <c r="B21" s="141"/>
      <c r="D21" s="141"/>
      <c r="E21" s="141"/>
      <c r="G21" s="34" t="s">
        <v>25</v>
      </c>
      <c r="H21" s="34"/>
      <c r="I21" s="35">
        <v>0</v>
      </c>
    </row>
    <row r="22" spans="1:12" ht="29.25" customHeight="1" x14ac:dyDescent="0.25">
      <c r="A22" s="9"/>
      <c r="B22" s="9"/>
      <c r="D22" s="9"/>
      <c r="E22" s="36"/>
      <c r="G22" s="37" t="s">
        <v>26</v>
      </c>
      <c r="H22" s="38"/>
      <c r="I22" s="39">
        <f>I18</f>
        <v>200000</v>
      </c>
    </row>
    <row r="23" spans="1:12" ht="20.25" customHeight="1" x14ac:dyDescent="0.25">
      <c r="A23" s="9"/>
      <c r="B23" s="9"/>
      <c r="D23" s="9"/>
      <c r="E23" s="36"/>
      <c r="G23" s="38"/>
      <c r="H23" s="38"/>
      <c r="I23" s="40"/>
    </row>
    <row r="24" spans="1:12" ht="18.75" x14ac:dyDescent="0.25">
      <c r="A24" s="41" t="s">
        <v>182</v>
      </c>
      <c r="B24" s="36"/>
      <c r="D24" s="9"/>
      <c r="E24" s="36"/>
      <c r="G24" s="38"/>
      <c r="H24" s="38"/>
      <c r="I24" s="40"/>
    </row>
    <row r="25" spans="1:12" ht="15.75" x14ac:dyDescent="0.25">
      <c r="A25" s="9"/>
      <c r="B25" s="9"/>
      <c r="D25" s="9"/>
      <c r="E25" s="36"/>
      <c r="G25" s="38"/>
      <c r="H25" s="38"/>
      <c r="I25" s="40"/>
    </row>
    <row r="26" spans="1:12" ht="18.75" x14ac:dyDescent="0.3">
      <c r="A26" s="42" t="s">
        <v>27</v>
      </c>
      <c r="B26" s="43"/>
      <c r="D26" s="43"/>
      <c r="E26" s="9"/>
      <c r="G26" s="11"/>
      <c r="H26" s="11"/>
      <c r="I26" s="9"/>
    </row>
    <row r="27" spans="1:12" ht="18.75" x14ac:dyDescent="0.3">
      <c r="A27" s="44" t="s">
        <v>28</v>
      </c>
      <c r="B27" s="36"/>
      <c r="D27" s="36"/>
      <c r="E27" s="9"/>
      <c r="G27" s="11"/>
      <c r="H27" s="11"/>
      <c r="I27" s="9"/>
      <c r="L27" s="45"/>
    </row>
    <row r="28" spans="1:12" ht="18.75" x14ac:dyDescent="0.3">
      <c r="A28" s="44" t="s">
        <v>29</v>
      </c>
      <c r="B28" s="36"/>
      <c r="D28" s="9"/>
      <c r="E28" s="9"/>
      <c r="G28" s="11"/>
      <c r="H28" s="11"/>
      <c r="I28" s="9"/>
    </row>
    <row r="29" spans="1:12" ht="18.75" x14ac:dyDescent="0.3">
      <c r="A29" s="46" t="s">
        <v>30</v>
      </c>
      <c r="B29" s="47"/>
      <c r="D29" s="47"/>
      <c r="E29" s="9"/>
      <c r="G29" s="11"/>
      <c r="H29" s="11"/>
      <c r="I29" s="9"/>
    </row>
    <row r="30" spans="1:12" ht="18.75" x14ac:dyDescent="0.3">
      <c r="A30" s="48" t="s">
        <v>31</v>
      </c>
      <c r="B30" s="49"/>
      <c r="D30" s="50"/>
      <c r="E30" s="9"/>
      <c r="G30" s="11"/>
      <c r="H30" s="11"/>
      <c r="I30" s="9"/>
    </row>
    <row r="31" spans="1:12" ht="15.75" x14ac:dyDescent="0.25">
      <c r="A31" s="49"/>
      <c r="B31" s="49"/>
      <c r="D31" s="51"/>
      <c r="E31" s="9"/>
      <c r="G31" s="11"/>
      <c r="H31" s="11"/>
      <c r="I31" s="9"/>
    </row>
    <row r="32" spans="1:12" ht="15.75" x14ac:dyDescent="0.25">
      <c r="A32" s="9"/>
      <c r="B32" s="9"/>
      <c r="D32" s="9"/>
      <c r="E32" s="9"/>
      <c r="G32" s="52" t="s">
        <v>32</v>
      </c>
      <c r="H32" s="437" t="str">
        <f>I13</f>
        <v xml:space="preserve"> 06 Agustus 2021</v>
      </c>
      <c r="I32" s="437"/>
    </row>
    <row r="33" spans="1:9" ht="15.75" x14ac:dyDescent="0.25">
      <c r="A33" s="9"/>
      <c r="B33" s="9"/>
      <c r="D33" s="9"/>
      <c r="E33" s="9"/>
      <c r="G33" s="11"/>
      <c r="H33" s="11"/>
      <c r="I33" s="9"/>
    </row>
    <row r="34" spans="1:9" ht="15.75" x14ac:dyDescent="0.25">
      <c r="A34" s="9"/>
      <c r="B34" s="9"/>
      <c r="D34" s="9"/>
      <c r="E34" s="9"/>
      <c r="G34" s="11"/>
      <c r="H34" s="11"/>
      <c r="I34" s="9"/>
    </row>
    <row r="35" spans="1:9" ht="15.75" x14ac:dyDescent="0.25">
      <c r="A35" s="9"/>
      <c r="B35" s="9"/>
      <c r="D35" s="9"/>
      <c r="E35" s="9"/>
      <c r="G35" s="11"/>
      <c r="H35" s="11"/>
      <c r="I35" s="9"/>
    </row>
    <row r="36" spans="1:9" ht="26.25" customHeight="1" x14ac:dyDescent="0.25">
      <c r="A36" s="9"/>
      <c r="B36" s="9"/>
      <c r="D36" s="9"/>
      <c r="E36" s="9"/>
      <c r="G36" s="11"/>
      <c r="H36" s="11"/>
      <c r="I36" s="9"/>
    </row>
    <row r="37" spans="1:9" ht="15.75" x14ac:dyDescent="0.25">
      <c r="A37" s="9"/>
      <c r="B37" s="9"/>
      <c r="D37" s="9"/>
      <c r="E37" s="9"/>
      <c r="G37" s="11"/>
      <c r="H37" s="11"/>
      <c r="I37" s="9"/>
    </row>
    <row r="38" spans="1:9" ht="15.75" x14ac:dyDescent="0.25">
      <c r="A38" s="9"/>
      <c r="B38" s="9"/>
      <c r="D38" s="9"/>
      <c r="E38" s="9"/>
      <c r="G38" s="11"/>
      <c r="H38" s="11"/>
      <c r="I38" s="9"/>
    </row>
    <row r="39" spans="1:9" ht="15.75" x14ac:dyDescent="0.25">
      <c r="A39" s="9"/>
      <c r="B39" s="9"/>
      <c r="D39" s="9"/>
      <c r="E39" s="9"/>
      <c r="G39" s="11"/>
      <c r="H39" s="11"/>
      <c r="I39" s="9"/>
    </row>
    <row r="40" spans="1:9" ht="15.75" x14ac:dyDescent="0.25">
      <c r="A40" s="3"/>
      <c r="B40" s="3"/>
      <c r="D40" s="3"/>
      <c r="E40" s="3"/>
      <c r="G40" s="425" t="s">
        <v>33</v>
      </c>
      <c r="H40" s="425"/>
      <c r="I40" s="425"/>
    </row>
    <row r="41" spans="1:9" ht="15.75" x14ac:dyDescent="0.25">
      <c r="A41" s="3"/>
      <c r="B41" s="3"/>
      <c r="D41" s="3"/>
      <c r="E41" s="3"/>
      <c r="G41" s="53"/>
      <c r="H41" s="53"/>
      <c r="I41" s="3"/>
    </row>
    <row r="42" spans="1:9" ht="15.75" x14ac:dyDescent="0.25">
      <c r="A42" s="3"/>
      <c r="B42" s="3"/>
      <c r="D42" s="3"/>
      <c r="E42" s="3"/>
      <c r="G42" s="53"/>
      <c r="H42" s="53"/>
      <c r="I42" s="3"/>
    </row>
    <row r="43" spans="1:9" ht="15.75" x14ac:dyDescent="0.25">
      <c r="A43" s="3"/>
      <c r="B43" s="3"/>
      <c r="D43" s="3"/>
      <c r="E43" s="3"/>
      <c r="G43" s="53"/>
      <c r="H43" s="53"/>
      <c r="I43" s="3"/>
    </row>
    <row r="44" spans="1:9" ht="15.75" x14ac:dyDescent="0.25">
      <c r="A44" s="3"/>
      <c r="B44" s="3"/>
      <c r="D44" s="3"/>
      <c r="E44" s="3"/>
      <c r="G44" s="53"/>
      <c r="H44" s="53"/>
      <c r="I44" s="3"/>
    </row>
    <row r="45" spans="1:9" ht="15.75" x14ac:dyDescent="0.25">
      <c r="A45" s="3"/>
      <c r="B45" s="3"/>
      <c r="D45" s="3"/>
      <c r="E45" s="3"/>
      <c r="G45" s="53"/>
      <c r="H45" s="53"/>
      <c r="I45" s="3"/>
    </row>
    <row r="46" spans="1:9" ht="15.75" x14ac:dyDescent="0.25">
      <c r="A46" s="3"/>
      <c r="B46" s="3"/>
      <c r="D46" s="3"/>
      <c r="E46" s="3"/>
      <c r="G46" s="53"/>
      <c r="H46" s="53"/>
      <c r="I46" s="3"/>
    </row>
    <row r="47" spans="1:9" ht="15.75" x14ac:dyDescent="0.25">
      <c r="A47" s="3"/>
      <c r="B47" s="3"/>
      <c r="D47" s="3"/>
      <c r="E47" s="3"/>
      <c r="G47" s="53"/>
      <c r="H47" s="53"/>
      <c r="I47" s="3"/>
    </row>
    <row r="48" spans="1:9" ht="15.75" x14ac:dyDescent="0.25">
      <c r="A48" s="3"/>
      <c r="B48" s="3"/>
      <c r="D48" s="3"/>
      <c r="E48" s="3"/>
      <c r="G48" s="53"/>
      <c r="H48" s="53"/>
      <c r="I48" s="3"/>
    </row>
  </sheetData>
  <autoFilter ref="A16:I18">
    <filterColumn colId="6" showButton="0"/>
  </autoFilter>
  <mergeCells count="7">
    <mergeCell ref="G40:I40"/>
    <mergeCell ref="A10:I10"/>
    <mergeCell ref="G16:H16"/>
    <mergeCell ref="G17:H17"/>
    <mergeCell ref="A18:H18"/>
    <mergeCell ref="A19:D19"/>
    <mergeCell ref="H32:I3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2:S41"/>
  <sheetViews>
    <sheetView topLeftCell="A7" workbookViewId="0">
      <selection activeCell="H20" sqref="H20"/>
    </sheetView>
  </sheetViews>
  <sheetFormatPr defaultRowHeight="15.75" x14ac:dyDescent="0.25"/>
  <cols>
    <col min="1" max="1" width="4" style="58" customWidth="1"/>
    <col min="2" max="2" width="12.5703125" style="58" customWidth="1"/>
    <col min="3" max="3" width="9.5703125" style="58" customWidth="1"/>
    <col min="4" max="4" width="25.5703125" style="58" bestFit="1" customWidth="1"/>
    <col min="5" max="5" width="13.28515625" style="58" customWidth="1"/>
    <col min="6" max="7" width="6.140625" style="58" customWidth="1"/>
    <col min="8" max="8" width="13.85546875" style="96" customWidth="1"/>
    <col min="9" max="9" width="1.42578125" style="96" customWidth="1"/>
    <col min="10" max="10" width="17.140625" style="58" customWidth="1"/>
    <col min="11" max="16384" width="9.140625" style="58"/>
  </cols>
  <sheetData>
    <row r="2" spans="1:10" x14ac:dyDescent="0.25">
      <c r="A2" s="97" t="s">
        <v>0</v>
      </c>
    </row>
    <row r="3" spans="1:10" x14ac:dyDescent="0.25">
      <c r="A3" s="54" t="s">
        <v>1</v>
      </c>
    </row>
    <row r="4" spans="1:10" x14ac:dyDescent="0.25">
      <c r="A4" s="54" t="s">
        <v>2</v>
      </c>
    </row>
    <row r="5" spans="1:10" x14ac:dyDescent="0.25">
      <c r="A5" s="54" t="s">
        <v>3</v>
      </c>
    </row>
    <row r="6" spans="1:10" x14ac:dyDescent="0.25">
      <c r="A6" s="54" t="s">
        <v>4</v>
      </c>
    </row>
    <row r="7" spans="1:10" x14ac:dyDescent="0.25">
      <c r="A7" s="54" t="s">
        <v>5</v>
      </c>
    </row>
    <row r="9" spans="1:10" ht="16.5" thickBot="1" x14ac:dyDescent="0.3">
      <c r="A9" s="131"/>
      <c r="B9" s="131"/>
      <c r="C9" s="131"/>
      <c r="D9" s="131"/>
      <c r="E9" s="131"/>
      <c r="F9" s="131"/>
      <c r="G9" s="131"/>
      <c r="H9" s="132"/>
      <c r="I9" s="132"/>
      <c r="J9" s="131"/>
    </row>
    <row r="10" spans="1:10" ht="23.25" customHeight="1" thickBot="1" x14ac:dyDescent="0.3">
      <c r="A10" s="446" t="s">
        <v>6</v>
      </c>
      <c r="B10" s="447"/>
      <c r="C10" s="447"/>
      <c r="D10" s="447"/>
      <c r="E10" s="447"/>
      <c r="F10" s="447"/>
      <c r="G10" s="447"/>
      <c r="H10" s="447"/>
      <c r="I10" s="447"/>
      <c r="J10" s="448"/>
    </row>
    <row r="12" spans="1:10" x14ac:dyDescent="0.25">
      <c r="A12" s="58" t="s">
        <v>7</v>
      </c>
      <c r="B12" s="58" t="s">
        <v>187</v>
      </c>
      <c r="H12" s="96" t="s">
        <v>9</v>
      </c>
      <c r="I12" s="98" t="s">
        <v>10</v>
      </c>
      <c r="J12" s="12" t="s">
        <v>189</v>
      </c>
    </row>
    <row r="13" spans="1:10" x14ac:dyDescent="0.25">
      <c r="H13" s="96" t="s">
        <v>11</v>
      </c>
      <c r="I13" s="98" t="s">
        <v>10</v>
      </c>
      <c r="J13" s="129" t="s">
        <v>190</v>
      </c>
    </row>
    <row r="14" spans="1:10" x14ac:dyDescent="0.25">
      <c r="H14" s="96" t="s">
        <v>14</v>
      </c>
      <c r="I14" s="98" t="s">
        <v>10</v>
      </c>
      <c r="J14" s="99"/>
    </row>
    <row r="15" spans="1:10" x14ac:dyDescent="0.25">
      <c r="A15" s="58" t="s">
        <v>12</v>
      </c>
      <c r="B15" s="58" t="s">
        <v>188</v>
      </c>
    </row>
    <row r="16" spans="1:10" ht="16.5" thickBot="1" x14ac:dyDescent="0.3">
      <c r="F16" s="131"/>
      <c r="G16" s="100"/>
    </row>
    <row r="17" spans="1:19" ht="20.100000000000001" customHeight="1" x14ac:dyDescent="0.25">
      <c r="A17" s="101" t="s">
        <v>15</v>
      </c>
      <c r="B17" s="102" t="s">
        <v>37</v>
      </c>
      <c r="C17" s="102" t="s">
        <v>17</v>
      </c>
      <c r="D17" s="102" t="s">
        <v>38</v>
      </c>
      <c r="E17" s="102" t="s">
        <v>19</v>
      </c>
      <c r="F17" s="102" t="s">
        <v>39</v>
      </c>
      <c r="G17" s="103" t="s">
        <v>87</v>
      </c>
      <c r="H17" s="449" t="s">
        <v>21</v>
      </c>
      <c r="I17" s="450"/>
      <c r="J17" s="104" t="s">
        <v>22</v>
      </c>
    </row>
    <row r="18" spans="1:19" ht="55.5" customHeight="1" x14ac:dyDescent="0.25">
      <c r="A18" s="105">
        <v>1</v>
      </c>
      <c r="B18" s="21">
        <v>44405</v>
      </c>
      <c r="C18" s="22" t="s">
        <v>191</v>
      </c>
      <c r="D18" s="68" t="s">
        <v>192</v>
      </c>
      <c r="E18" s="133" t="s">
        <v>70</v>
      </c>
      <c r="F18" s="109">
        <v>2514</v>
      </c>
      <c r="G18" s="109">
        <v>4000</v>
      </c>
      <c r="H18" s="451">
        <v>2500000</v>
      </c>
      <c r="I18" s="452"/>
      <c r="J18" s="144">
        <f>+H18</f>
        <v>2500000</v>
      </c>
    </row>
    <row r="19" spans="1:19" ht="25.5" customHeight="1" thickBot="1" x14ac:dyDescent="0.3">
      <c r="A19" s="442" t="s">
        <v>23</v>
      </c>
      <c r="B19" s="443"/>
      <c r="C19" s="443"/>
      <c r="D19" s="443"/>
      <c r="E19" s="443"/>
      <c r="F19" s="443"/>
      <c r="G19" s="443"/>
      <c r="H19" s="443"/>
      <c r="I19" s="444"/>
      <c r="J19" s="113">
        <f>J18</f>
        <v>2500000</v>
      </c>
    </row>
    <row r="20" spans="1:19" x14ac:dyDescent="0.25">
      <c r="A20" s="445"/>
      <c r="B20" s="445"/>
      <c r="C20" s="445"/>
      <c r="D20" s="445"/>
      <c r="E20" s="130"/>
      <c r="F20" s="130"/>
      <c r="G20" s="130"/>
      <c r="H20" s="115"/>
      <c r="I20" s="115"/>
      <c r="J20" s="116"/>
    </row>
    <row r="21" spans="1:19" x14ac:dyDescent="0.25">
      <c r="E21" s="97"/>
      <c r="F21" s="97"/>
      <c r="G21" s="97"/>
      <c r="H21" s="117" t="s">
        <v>24</v>
      </c>
      <c r="I21" s="117"/>
      <c r="J21" s="118">
        <v>0</v>
      </c>
      <c r="K21" s="119"/>
      <c r="S21" s="58" t="s">
        <v>88</v>
      </c>
    </row>
    <row r="22" spans="1:19" ht="16.5" thickBot="1" x14ac:dyDescent="0.3">
      <c r="E22" s="97"/>
      <c r="F22" s="97"/>
      <c r="G22" s="97"/>
      <c r="H22" s="120" t="s">
        <v>89</v>
      </c>
      <c r="I22" s="120"/>
      <c r="J22" s="121">
        <v>0</v>
      </c>
      <c r="K22" s="119"/>
    </row>
    <row r="23" spans="1:19" ht="16.5" customHeight="1" x14ac:dyDescent="0.25">
      <c r="E23" s="97"/>
      <c r="F23" s="97"/>
      <c r="G23" s="97"/>
      <c r="H23" s="122" t="s">
        <v>26</v>
      </c>
      <c r="I23" s="122"/>
      <c r="J23" s="123">
        <f>J19</f>
        <v>2500000</v>
      </c>
    </row>
    <row r="24" spans="1:19" x14ac:dyDescent="0.25">
      <c r="A24" s="97" t="s">
        <v>193</v>
      </c>
      <c r="E24" s="97"/>
      <c r="F24" s="97"/>
      <c r="G24" s="97"/>
      <c r="H24" s="122"/>
      <c r="I24" s="122"/>
      <c r="J24" s="123"/>
    </row>
    <row r="25" spans="1:19" x14ac:dyDescent="0.25">
      <c r="A25" s="124"/>
      <c r="E25" s="97"/>
      <c r="F25" s="97"/>
      <c r="G25" s="97"/>
      <c r="H25" s="122"/>
      <c r="I25" s="122"/>
      <c r="J25" s="123"/>
    </row>
    <row r="26" spans="1:19" x14ac:dyDescent="0.25">
      <c r="E26" s="97"/>
      <c r="F26" s="97"/>
      <c r="G26" s="97"/>
      <c r="H26" s="122"/>
      <c r="I26" s="122"/>
      <c r="J26" s="123"/>
    </row>
    <row r="27" spans="1:19" x14ac:dyDescent="0.25">
      <c r="A27" s="87" t="s">
        <v>27</v>
      </c>
    </row>
    <row r="28" spans="1:19" x14ac:dyDescent="0.25">
      <c r="A28" s="88" t="s">
        <v>28</v>
      </c>
      <c r="B28" s="88"/>
      <c r="C28" s="88"/>
      <c r="D28" s="88"/>
      <c r="E28" s="100"/>
    </row>
    <row r="29" spans="1:19" x14ac:dyDescent="0.25">
      <c r="A29" s="88" t="s">
        <v>29</v>
      </c>
      <c r="B29" s="88"/>
      <c r="C29" s="88"/>
      <c r="D29" s="100"/>
      <c r="E29" s="100"/>
    </row>
    <row r="30" spans="1:19" x14ac:dyDescent="0.25">
      <c r="A30" s="89" t="s">
        <v>30</v>
      </c>
      <c r="B30" s="125"/>
      <c r="C30" s="125"/>
      <c r="D30" s="89"/>
      <c r="E30" s="100"/>
    </row>
    <row r="31" spans="1:19" x14ac:dyDescent="0.25">
      <c r="A31" s="92" t="s">
        <v>31</v>
      </c>
      <c r="B31" s="92"/>
      <c r="C31" s="92"/>
      <c r="D31" s="125"/>
      <c r="E31" s="100"/>
    </row>
    <row r="32" spans="1:19" x14ac:dyDescent="0.25">
      <c r="A32" s="135"/>
      <c r="B32" s="135"/>
      <c r="C32" s="135"/>
      <c r="D32" s="135"/>
    </row>
    <row r="33" spans="1:10" x14ac:dyDescent="0.25">
      <c r="A33" s="126"/>
      <c r="B33" s="126"/>
      <c r="C33" s="126"/>
      <c r="D33" s="127"/>
    </row>
    <row r="34" spans="1:10" x14ac:dyDescent="0.25">
      <c r="H34" s="128" t="s">
        <v>32</v>
      </c>
      <c r="I34" s="453" t="str">
        <f>+J13</f>
        <v xml:space="preserve"> 07 Agustus 2021</v>
      </c>
      <c r="J34" s="454"/>
    </row>
    <row r="38" spans="1:10" x14ac:dyDescent="0.25">
      <c r="I38" s="96" t="s">
        <v>88</v>
      </c>
    </row>
    <row r="41" spans="1:10" x14ac:dyDescent="0.25">
      <c r="H41" s="425" t="s">
        <v>33</v>
      </c>
      <c r="I41" s="425"/>
      <c r="J41" s="425"/>
    </row>
  </sheetData>
  <mergeCells count="7">
    <mergeCell ref="I34:J34"/>
    <mergeCell ref="H41:J41"/>
    <mergeCell ref="A10:J10"/>
    <mergeCell ref="H17:I17"/>
    <mergeCell ref="H18:I18"/>
    <mergeCell ref="A19:I19"/>
    <mergeCell ref="A20:D20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S40"/>
  <sheetViews>
    <sheetView topLeftCell="A10" workbookViewId="0">
      <selection activeCell="E18" sqref="E18"/>
    </sheetView>
  </sheetViews>
  <sheetFormatPr defaultRowHeight="15.75" x14ac:dyDescent="0.25"/>
  <cols>
    <col min="1" max="1" width="6.42578125" style="58" customWidth="1"/>
    <col min="2" max="2" width="11.5703125" style="58" customWidth="1"/>
    <col min="3" max="3" width="9.7109375" style="58" customWidth="1"/>
    <col min="4" max="4" width="27.140625" style="58" customWidth="1"/>
    <col min="5" max="5" width="12.28515625" style="58" customWidth="1"/>
    <col min="6" max="7" width="7.140625" style="58" customWidth="1"/>
    <col min="8" max="8" width="14.140625" style="96" bestFit="1" customWidth="1"/>
    <col min="9" max="9" width="1.5703125" style="96" customWidth="1"/>
    <col min="10" max="10" width="17.140625" style="58" customWidth="1"/>
    <col min="11" max="16384" width="9.140625" style="58"/>
  </cols>
  <sheetData>
    <row r="2" spans="1:10" x14ac:dyDescent="0.25">
      <c r="A2" s="97" t="s">
        <v>0</v>
      </c>
    </row>
    <row r="3" spans="1:10" x14ac:dyDescent="0.25">
      <c r="A3" s="54" t="s">
        <v>1</v>
      </c>
    </row>
    <row r="4" spans="1:10" x14ac:dyDescent="0.25">
      <c r="A4" s="54" t="s">
        <v>2</v>
      </c>
    </row>
    <row r="5" spans="1:10" x14ac:dyDescent="0.25">
      <c r="A5" s="54" t="s">
        <v>3</v>
      </c>
    </row>
    <row r="6" spans="1:10" x14ac:dyDescent="0.25">
      <c r="A6" s="54" t="s">
        <v>4</v>
      </c>
    </row>
    <row r="7" spans="1:10" x14ac:dyDescent="0.25">
      <c r="A7" s="54" t="s">
        <v>5</v>
      </c>
    </row>
    <row r="9" spans="1:10" ht="16.5" thickBot="1" x14ac:dyDescent="0.3">
      <c r="A9" s="131"/>
      <c r="B9" s="131"/>
      <c r="C9" s="131"/>
      <c r="D9" s="131"/>
      <c r="E9" s="131"/>
      <c r="F9" s="131"/>
      <c r="G9" s="131"/>
      <c r="H9" s="132"/>
      <c r="I9" s="132"/>
      <c r="J9" s="131"/>
    </row>
    <row r="10" spans="1:10" ht="23.25" customHeight="1" thickBot="1" x14ac:dyDescent="0.3">
      <c r="A10" s="446" t="s">
        <v>6</v>
      </c>
      <c r="B10" s="447"/>
      <c r="C10" s="447"/>
      <c r="D10" s="447"/>
      <c r="E10" s="447"/>
      <c r="F10" s="447"/>
      <c r="G10" s="447"/>
      <c r="H10" s="447"/>
      <c r="I10" s="447"/>
      <c r="J10" s="448"/>
    </row>
    <row r="12" spans="1:10" x14ac:dyDescent="0.25">
      <c r="A12" s="58" t="s">
        <v>7</v>
      </c>
      <c r="B12" s="58" t="s">
        <v>194</v>
      </c>
      <c r="H12" s="96" t="s">
        <v>9</v>
      </c>
      <c r="I12" s="98" t="s">
        <v>10</v>
      </c>
      <c r="J12" s="12" t="s">
        <v>197</v>
      </c>
    </row>
    <row r="13" spans="1:10" x14ac:dyDescent="0.25">
      <c r="H13" s="96" t="s">
        <v>11</v>
      </c>
      <c r="I13" s="98" t="s">
        <v>10</v>
      </c>
      <c r="J13" s="129" t="s">
        <v>190</v>
      </c>
    </row>
    <row r="14" spans="1:10" x14ac:dyDescent="0.25">
      <c r="H14" s="96" t="s">
        <v>14</v>
      </c>
      <c r="I14" s="98" t="s">
        <v>10</v>
      </c>
      <c r="J14" s="58" t="s">
        <v>195</v>
      </c>
    </row>
    <row r="15" spans="1:10" x14ac:dyDescent="0.25">
      <c r="A15" s="58" t="s">
        <v>12</v>
      </c>
      <c r="B15" s="3" t="s">
        <v>13</v>
      </c>
      <c r="C15" s="3"/>
      <c r="I15" s="98"/>
    </row>
    <row r="16" spans="1:10" ht="16.5" thickBot="1" x14ac:dyDescent="0.3"/>
    <row r="17" spans="1:19" ht="20.100000000000001" customHeight="1" x14ac:dyDescent="0.25">
      <c r="A17" s="146" t="s">
        <v>15</v>
      </c>
      <c r="B17" s="147" t="s">
        <v>37</v>
      </c>
      <c r="C17" s="147" t="s">
        <v>17</v>
      </c>
      <c r="D17" s="147" t="s">
        <v>38</v>
      </c>
      <c r="E17" s="147" t="s">
        <v>19</v>
      </c>
      <c r="F17" s="148" t="s">
        <v>39</v>
      </c>
      <c r="G17" s="148" t="s">
        <v>87</v>
      </c>
      <c r="H17" s="463" t="s">
        <v>21</v>
      </c>
      <c r="I17" s="464"/>
      <c r="J17" s="149" t="s">
        <v>22</v>
      </c>
    </row>
    <row r="18" spans="1:19" ht="49.5" customHeight="1" x14ac:dyDescent="0.25">
      <c r="A18" s="150">
        <v>1</v>
      </c>
      <c r="B18" s="21">
        <v>44398</v>
      </c>
      <c r="C18" s="22" t="s">
        <v>198</v>
      </c>
      <c r="D18" s="23" t="s">
        <v>199</v>
      </c>
      <c r="E18" s="23" t="s">
        <v>200</v>
      </c>
      <c r="F18" s="151">
        <v>10</v>
      </c>
      <c r="G18" s="155">
        <v>100</v>
      </c>
      <c r="H18" s="440">
        <v>5000</v>
      </c>
      <c r="I18" s="441"/>
      <c r="J18" s="152">
        <f>G18*H18</f>
        <v>500000</v>
      </c>
    </row>
    <row r="19" spans="1:19" ht="25.5" customHeight="1" thickBot="1" x14ac:dyDescent="0.3">
      <c r="A19" s="442" t="s">
        <v>23</v>
      </c>
      <c r="B19" s="443"/>
      <c r="C19" s="443"/>
      <c r="D19" s="443"/>
      <c r="E19" s="443"/>
      <c r="F19" s="443"/>
      <c r="G19" s="443"/>
      <c r="H19" s="443"/>
      <c r="I19" s="444"/>
      <c r="J19" s="153">
        <f>J18</f>
        <v>500000</v>
      </c>
      <c r="K19" s="154">
        <f>SUM(K18:K18)</f>
        <v>0</v>
      </c>
    </row>
    <row r="20" spans="1:19" x14ac:dyDescent="0.25">
      <c r="A20" s="445"/>
      <c r="B20" s="445"/>
      <c r="C20" s="143"/>
      <c r="D20" s="143"/>
      <c r="E20" s="143"/>
      <c r="F20" s="143"/>
      <c r="G20" s="143"/>
      <c r="H20" s="115"/>
      <c r="I20" s="115"/>
      <c r="J20" s="116"/>
    </row>
    <row r="21" spans="1:19" x14ac:dyDescent="0.25">
      <c r="D21" s="97"/>
      <c r="E21" s="97"/>
      <c r="F21" s="97"/>
      <c r="G21" s="97"/>
      <c r="H21" s="117" t="s">
        <v>196</v>
      </c>
      <c r="I21" s="117"/>
      <c r="J21" s="118">
        <v>0</v>
      </c>
      <c r="K21" s="119"/>
      <c r="S21" s="58" t="s">
        <v>88</v>
      </c>
    </row>
    <row r="22" spans="1:19" ht="16.5" thickBot="1" x14ac:dyDescent="0.3">
      <c r="D22" s="97"/>
      <c r="E22" s="97"/>
      <c r="F22" s="97"/>
      <c r="G22" s="97"/>
      <c r="H22" s="120" t="s">
        <v>89</v>
      </c>
      <c r="I22" s="120"/>
      <c r="J22" s="121">
        <v>0</v>
      </c>
      <c r="K22" s="119"/>
    </row>
    <row r="23" spans="1:19" x14ac:dyDescent="0.25">
      <c r="D23" s="97"/>
      <c r="E23" s="97"/>
      <c r="F23" s="97"/>
      <c r="G23" s="97"/>
      <c r="H23" s="122" t="s">
        <v>26</v>
      </c>
      <c r="I23" s="122"/>
      <c r="J23" s="123">
        <f>J19</f>
        <v>500000</v>
      </c>
    </row>
    <row r="24" spans="1:19" x14ac:dyDescent="0.25">
      <c r="A24" s="97" t="s">
        <v>201</v>
      </c>
      <c r="D24" s="97"/>
      <c r="E24" s="97"/>
      <c r="F24" s="97"/>
      <c r="G24" s="97"/>
      <c r="H24" s="122"/>
      <c r="I24" s="122"/>
      <c r="J24" s="123"/>
    </row>
    <row r="25" spans="1:19" x14ac:dyDescent="0.25">
      <c r="A25" s="124"/>
      <c r="D25" s="97"/>
      <c r="E25" s="97"/>
      <c r="F25" s="97"/>
      <c r="G25" s="97"/>
      <c r="H25" s="122"/>
      <c r="I25" s="122"/>
      <c r="J25" s="123"/>
    </row>
    <row r="26" spans="1:19" x14ac:dyDescent="0.25">
      <c r="D26" s="97"/>
      <c r="E26" s="97"/>
      <c r="F26" s="97"/>
      <c r="G26" s="97"/>
      <c r="H26" s="122"/>
      <c r="I26" s="122"/>
      <c r="J26" s="123"/>
    </row>
    <row r="27" spans="1:19" x14ac:dyDescent="0.25">
      <c r="A27" s="87" t="s">
        <v>27</v>
      </c>
    </row>
    <row r="28" spans="1:19" x14ac:dyDescent="0.25">
      <c r="A28" s="88" t="s">
        <v>28</v>
      </c>
      <c r="B28" s="88"/>
      <c r="C28" s="88"/>
      <c r="D28" s="100"/>
      <c r="E28" s="100"/>
      <c r="F28" s="100"/>
      <c r="G28" s="100"/>
    </row>
    <row r="29" spans="1:19" x14ac:dyDescent="0.25">
      <c r="A29" s="88" t="s">
        <v>29</v>
      </c>
      <c r="B29" s="88"/>
      <c r="C29" s="88"/>
      <c r="D29" s="100"/>
      <c r="E29" s="100"/>
      <c r="F29" s="100"/>
      <c r="G29" s="100"/>
    </row>
    <row r="30" spans="1:19" x14ac:dyDescent="0.25">
      <c r="A30" s="89" t="s">
        <v>30</v>
      </c>
      <c r="B30" s="125"/>
      <c r="C30" s="125"/>
      <c r="D30" s="100"/>
      <c r="E30" s="100"/>
      <c r="F30" s="100"/>
      <c r="G30" s="100"/>
    </row>
    <row r="31" spans="1:19" x14ac:dyDescent="0.25">
      <c r="A31" s="92" t="s">
        <v>31</v>
      </c>
      <c r="B31" s="92"/>
      <c r="C31" s="92"/>
      <c r="D31" s="100"/>
      <c r="E31" s="100"/>
      <c r="F31" s="100"/>
      <c r="G31" s="100"/>
    </row>
    <row r="32" spans="1:19" x14ac:dyDescent="0.25">
      <c r="A32" s="135"/>
      <c r="B32" s="135"/>
      <c r="C32" s="135"/>
    </row>
    <row r="33" spans="1:10" x14ac:dyDescent="0.25">
      <c r="A33" s="126"/>
      <c r="B33" s="126"/>
      <c r="C33" s="126"/>
    </row>
    <row r="34" spans="1:10" x14ac:dyDescent="0.25">
      <c r="H34" s="128" t="s">
        <v>67</v>
      </c>
      <c r="I34" s="453" t="str">
        <f>+J13</f>
        <v xml:space="preserve"> 07 Agustus 2021</v>
      </c>
      <c r="J34" s="454"/>
    </row>
    <row r="37" spans="1:10" ht="18" customHeight="1" x14ac:dyDescent="0.25"/>
    <row r="38" spans="1:10" ht="17.25" customHeight="1" x14ac:dyDescent="0.25"/>
    <row r="40" spans="1:10" x14ac:dyDescent="0.25">
      <c r="H40" s="462" t="s">
        <v>33</v>
      </c>
      <c r="I40" s="462"/>
      <c r="J40" s="462"/>
    </row>
  </sheetData>
  <mergeCells count="7">
    <mergeCell ref="H40:J40"/>
    <mergeCell ref="A10:J10"/>
    <mergeCell ref="H17:I17"/>
    <mergeCell ref="H18:I18"/>
    <mergeCell ref="A19:I19"/>
    <mergeCell ref="A20:B20"/>
    <mergeCell ref="I34:J34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2:K99"/>
  <sheetViews>
    <sheetView topLeftCell="A19" workbookViewId="0">
      <selection activeCell="I29" sqref="I29"/>
    </sheetView>
  </sheetViews>
  <sheetFormatPr defaultRowHeight="15.75" x14ac:dyDescent="0.25"/>
  <cols>
    <col min="1" max="1" width="5.7109375" style="58" customWidth="1"/>
    <col min="2" max="2" width="10.42578125" style="58" customWidth="1"/>
    <col min="3" max="3" width="10.85546875" style="58" customWidth="1"/>
    <col min="4" max="4" width="26.42578125" style="58" customWidth="1"/>
    <col min="5" max="5" width="13" style="58" customWidth="1"/>
    <col min="6" max="6" width="6.28515625" style="58" customWidth="1"/>
    <col min="7" max="7" width="14.28515625" style="96" customWidth="1"/>
    <col min="8" max="8" width="1.42578125" style="96" customWidth="1"/>
    <col min="9" max="9" width="18" style="58" customWidth="1"/>
    <col min="10" max="16384" width="9.140625" style="58"/>
  </cols>
  <sheetData>
    <row r="2" spans="1:9" x14ac:dyDescent="0.25">
      <c r="A2" s="97" t="s">
        <v>0</v>
      </c>
    </row>
    <row r="3" spans="1:9" x14ac:dyDescent="0.25">
      <c r="A3" s="54" t="s">
        <v>1</v>
      </c>
    </row>
    <row r="4" spans="1:9" x14ac:dyDescent="0.25">
      <c r="A4" s="54" t="s">
        <v>2</v>
      </c>
    </row>
    <row r="5" spans="1:9" x14ac:dyDescent="0.25">
      <c r="A5" s="54" t="s">
        <v>3</v>
      </c>
    </row>
    <row r="6" spans="1:9" x14ac:dyDescent="0.25">
      <c r="A6" s="54" t="s">
        <v>4</v>
      </c>
    </row>
    <row r="7" spans="1:9" x14ac:dyDescent="0.25">
      <c r="A7" s="54" t="s">
        <v>5</v>
      </c>
    </row>
    <row r="9" spans="1:9" ht="16.5" thickBot="1" x14ac:dyDescent="0.3">
      <c r="A9" s="131"/>
      <c r="B9" s="131"/>
      <c r="C9" s="131"/>
      <c r="D9" s="131"/>
      <c r="E9" s="131"/>
      <c r="F9" s="131"/>
      <c r="G9" s="132"/>
      <c r="H9" s="132"/>
      <c r="I9" s="131"/>
    </row>
    <row r="10" spans="1:9" ht="16.5" thickBot="1" x14ac:dyDescent="0.3">
      <c r="A10" s="455" t="s">
        <v>6</v>
      </c>
      <c r="B10" s="456"/>
      <c r="C10" s="456"/>
      <c r="D10" s="456"/>
      <c r="E10" s="456"/>
      <c r="F10" s="456"/>
      <c r="G10" s="456"/>
      <c r="H10" s="456"/>
      <c r="I10" s="457"/>
    </row>
    <row r="12" spans="1:9" x14ac:dyDescent="0.25">
      <c r="A12" s="58" t="s">
        <v>7</v>
      </c>
      <c r="B12" s="58" t="s">
        <v>202</v>
      </c>
      <c r="G12" s="96" t="s">
        <v>9</v>
      </c>
      <c r="H12" s="98" t="s">
        <v>10</v>
      </c>
      <c r="I12" s="12" t="s">
        <v>234</v>
      </c>
    </row>
    <row r="13" spans="1:9" x14ac:dyDescent="0.25">
      <c r="G13" s="96" t="s">
        <v>11</v>
      </c>
      <c r="H13" s="98" t="s">
        <v>10</v>
      </c>
      <c r="I13" s="129" t="s">
        <v>190</v>
      </c>
    </row>
    <row r="14" spans="1:9" x14ac:dyDescent="0.25">
      <c r="G14" s="96" t="s">
        <v>14</v>
      </c>
      <c r="H14" s="98" t="s">
        <v>10</v>
      </c>
      <c r="I14" s="129" t="s">
        <v>233</v>
      </c>
    </row>
    <row r="15" spans="1:9" x14ac:dyDescent="0.25">
      <c r="A15" s="58" t="s">
        <v>12</v>
      </c>
      <c r="B15" s="58" t="s">
        <v>203</v>
      </c>
    </row>
    <row r="16" spans="1:9" ht="16.5" thickBot="1" x14ac:dyDescent="0.3">
      <c r="F16" s="100"/>
    </row>
    <row r="17" spans="1:10" ht="20.100000000000001" customHeight="1" x14ac:dyDescent="0.25">
      <c r="A17" s="146" t="s">
        <v>15</v>
      </c>
      <c r="B17" s="147" t="s">
        <v>37</v>
      </c>
      <c r="C17" s="147" t="s">
        <v>17</v>
      </c>
      <c r="D17" s="147" t="s">
        <v>38</v>
      </c>
      <c r="E17" s="147" t="s">
        <v>19</v>
      </c>
      <c r="F17" s="147" t="s">
        <v>204</v>
      </c>
      <c r="G17" s="465" t="s">
        <v>21</v>
      </c>
      <c r="H17" s="466"/>
      <c r="I17" s="149" t="s">
        <v>22</v>
      </c>
    </row>
    <row r="18" spans="1:10" ht="48.75" customHeight="1" x14ac:dyDescent="0.25">
      <c r="A18" s="105">
        <v>1</v>
      </c>
      <c r="B18" s="173">
        <v>44410</v>
      </c>
      <c r="C18" s="156" t="s">
        <v>228</v>
      </c>
      <c r="D18" s="23" t="s">
        <v>229</v>
      </c>
      <c r="E18" s="157" t="s">
        <v>230</v>
      </c>
      <c r="F18" s="158">
        <v>1</v>
      </c>
      <c r="G18" s="440">
        <v>1100000</v>
      </c>
      <c r="H18" s="441"/>
      <c r="I18" s="152">
        <f>G18</f>
        <v>1100000</v>
      </c>
    </row>
    <row r="19" spans="1:10" ht="48.75" customHeight="1" x14ac:dyDescent="0.25">
      <c r="A19" s="105">
        <v>2</v>
      </c>
      <c r="B19" s="173">
        <v>44411</v>
      </c>
      <c r="C19" s="156" t="s">
        <v>227</v>
      </c>
      <c r="D19" s="23" t="s">
        <v>231</v>
      </c>
      <c r="E19" s="157" t="s">
        <v>232</v>
      </c>
      <c r="F19" s="158">
        <v>1</v>
      </c>
      <c r="G19" s="440">
        <v>1100000</v>
      </c>
      <c r="H19" s="441"/>
      <c r="I19" s="152">
        <f>G19</f>
        <v>1100000</v>
      </c>
    </row>
    <row r="20" spans="1:10" ht="48.75" customHeight="1" x14ac:dyDescent="0.25">
      <c r="A20" s="105">
        <v>3</v>
      </c>
      <c r="B20" s="173">
        <v>44413</v>
      </c>
      <c r="C20" s="156" t="s">
        <v>227</v>
      </c>
      <c r="D20" s="23" t="s">
        <v>229</v>
      </c>
      <c r="E20" s="157" t="s">
        <v>230</v>
      </c>
      <c r="F20" s="158">
        <v>1</v>
      </c>
      <c r="G20" s="440">
        <v>1100000</v>
      </c>
      <c r="H20" s="441"/>
      <c r="I20" s="152">
        <f>G20</f>
        <v>1100000</v>
      </c>
    </row>
    <row r="21" spans="1:10" ht="25.5" customHeight="1" thickBot="1" x14ac:dyDescent="0.3">
      <c r="A21" s="467" t="s">
        <v>23</v>
      </c>
      <c r="B21" s="468"/>
      <c r="C21" s="468"/>
      <c r="D21" s="468"/>
      <c r="E21" s="468"/>
      <c r="F21" s="468"/>
      <c r="G21" s="468"/>
      <c r="H21" s="469"/>
      <c r="I21" s="159">
        <f>SUM(I18:I20)</f>
        <v>3300000</v>
      </c>
    </row>
    <row r="22" spans="1:10" x14ac:dyDescent="0.25">
      <c r="A22" s="445"/>
      <c r="B22" s="445"/>
      <c r="C22" s="143"/>
      <c r="D22" s="143"/>
      <c r="E22" s="143"/>
      <c r="F22" s="143"/>
      <c r="G22" s="115"/>
      <c r="H22" s="115"/>
      <c r="I22" s="116"/>
    </row>
    <row r="23" spans="1:10" x14ac:dyDescent="0.25">
      <c r="A23" s="143"/>
      <c r="B23" s="143"/>
      <c r="C23" s="143"/>
      <c r="D23" s="143"/>
      <c r="E23" s="143"/>
      <c r="F23" s="143"/>
      <c r="G23" s="160" t="s">
        <v>205</v>
      </c>
      <c r="H23" s="160"/>
      <c r="I23" s="161">
        <v>0</v>
      </c>
    </row>
    <row r="24" spans="1:10" ht="16.5" thickBot="1" x14ac:dyDescent="0.3">
      <c r="D24" s="97"/>
      <c r="E24" s="97"/>
      <c r="F24" s="97"/>
      <c r="G24" s="120" t="s">
        <v>206</v>
      </c>
      <c r="H24" s="120"/>
      <c r="I24" s="162">
        <v>0</v>
      </c>
      <c r="J24" s="119"/>
    </row>
    <row r="25" spans="1:10" x14ac:dyDescent="0.25">
      <c r="D25" s="97"/>
      <c r="E25" s="97"/>
      <c r="F25" s="97"/>
      <c r="G25" s="122" t="s">
        <v>207</v>
      </c>
      <c r="H25" s="122"/>
      <c r="I25" s="123">
        <f>+I21</f>
        <v>3300000</v>
      </c>
    </row>
    <row r="26" spans="1:10" x14ac:dyDescent="0.25">
      <c r="A26" s="97" t="s">
        <v>258</v>
      </c>
      <c r="D26" s="97"/>
      <c r="E26" s="97"/>
      <c r="F26" s="97"/>
      <c r="G26" s="122"/>
      <c r="H26" s="122"/>
      <c r="I26" s="123"/>
    </row>
    <row r="27" spans="1:10" x14ac:dyDescent="0.25">
      <c r="A27" s="124"/>
      <c r="D27" s="97"/>
      <c r="E27" s="97"/>
      <c r="F27" s="97"/>
      <c r="G27" s="122"/>
      <c r="H27" s="122"/>
      <c r="I27" s="123"/>
    </row>
    <row r="28" spans="1:10" x14ac:dyDescent="0.25">
      <c r="D28" s="97"/>
      <c r="E28" s="97"/>
      <c r="F28" s="97"/>
      <c r="G28" s="122"/>
      <c r="H28" s="122"/>
      <c r="I28" s="123"/>
    </row>
    <row r="29" spans="1:10" x14ac:dyDescent="0.25">
      <c r="A29" s="87" t="s">
        <v>27</v>
      </c>
    </row>
    <row r="30" spans="1:10" x14ac:dyDescent="0.25">
      <c r="A30" s="88" t="s">
        <v>28</v>
      </c>
      <c r="B30" s="88"/>
      <c r="C30" s="88"/>
      <c r="D30" s="100"/>
      <c r="E30" s="100"/>
    </row>
    <row r="31" spans="1:10" x14ac:dyDescent="0.25">
      <c r="A31" s="88" t="s">
        <v>29</v>
      </c>
      <c r="B31" s="88"/>
      <c r="C31" s="88"/>
      <c r="D31" s="100"/>
      <c r="E31" s="100"/>
    </row>
    <row r="32" spans="1:10" x14ac:dyDescent="0.25">
      <c r="A32" s="89" t="s">
        <v>30</v>
      </c>
      <c r="B32" s="125"/>
      <c r="C32" s="125"/>
      <c r="D32" s="100"/>
      <c r="E32" s="100"/>
    </row>
    <row r="33" spans="1:9" x14ac:dyDescent="0.25">
      <c r="A33" s="92" t="s">
        <v>31</v>
      </c>
      <c r="B33" s="92"/>
      <c r="C33" s="92"/>
      <c r="D33" s="100"/>
      <c r="E33" s="100"/>
    </row>
    <row r="34" spans="1:9" x14ac:dyDescent="0.25">
      <c r="A34" s="135"/>
      <c r="B34" s="135"/>
      <c r="C34" s="135"/>
    </row>
    <row r="35" spans="1:9" x14ac:dyDescent="0.25">
      <c r="A35" s="126"/>
      <c r="B35" s="126"/>
      <c r="C35" s="126"/>
    </row>
    <row r="36" spans="1:9" x14ac:dyDescent="0.25">
      <c r="G36" s="128" t="s">
        <v>32</v>
      </c>
      <c r="H36" s="453" t="str">
        <f>I13</f>
        <v xml:space="preserve"> 07 Agustus 2021</v>
      </c>
      <c r="I36" s="454"/>
    </row>
    <row r="40" spans="1:9" ht="24.75" customHeight="1" x14ac:dyDescent="0.25"/>
    <row r="42" spans="1:9" x14ac:dyDescent="0.25">
      <c r="G42" s="462" t="s">
        <v>33</v>
      </c>
      <c r="H42" s="462"/>
      <c r="I42" s="462"/>
    </row>
    <row r="47" spans="1:9" ht="16.5" thickBot="1" x14ac:dyDescent="0.3"/>
    <row r="48" spans="1:9" x14ac:dyDescent="0.25">
      <c r="D48" s="163"/>
      <c r="E48" s="164"/>
      <c r="F48" s="164"/>
    </row>
    <row r="49" spans="4:8" ht="18" x14ac:dyDescent="0.25">
      <c r="D49" s="165" t="s">
        <v>208</v>
      </c>
      <c r="E49" s="100"/>
      <c r="F49" s="100"/>
      <c r="G49" s="58"/>
      <c r="H49" s="58"/>
    </row>
    <row r="50" spans="4:8" ht="18" x14ac:dyDescent="0.25">
      <c r="D50" s="165" t="s">
        <v>209</v>
      </c>
      <c r="E50" s="100"/>
      <c r="F50" s="100"/>
      <c r="G50" s="58"/>
      <c r="H50" s="58"/>
    </row>
    <row r="51" spans="4:8" ht="18" x14ac:dyDescent="0.25">
      <c r="D51" s="165" t="s">
        <v>210</v>
      </c>
      <c r="E51" s="100"/>
      <c r="F51" s="100"/>
      <c r="G51" s="58"/>
      <c r="H51" s="58"/>
    </row>
    <row r="52" spans="4:8" ht="18" x14ac:dyDescent="0.25">
      <c r="D52" s="165" t="s">
        <v>211</v>
      </c>
      <c r="E52" s="100"/>
      <c r="F52" s="100"/>
      <c r="G52" s="58"/>
      <c r="H52" s="58"/>
    </row>
    <row r="53" spans="4:8" ht="18" x14ac:dyDescent="0.25">
      <c r="D53" s="165" t="s">
        <v>212</v>
      </c>
      <c r="E53" s="100"/>
      <c r="F53" s="100"/>
      <c r="G53" s="58"/>
      <c r="H53" s="58"/>
    </row>
    <row r="54" spans="4:8" ht="16.5" thickBot="1" x14ac:dyDescent="0.3">
      <c r="D54" s="166"/>
      <c r="E54" s="131"/>
      <c r="F54" s="131"/>
      <c r="G54" s="58"/>
      <c r="H54" s="58"/>
    </row>
    <row r="55" spans="4:8" x14ac:dyDescent="0.25">
      <c r="G55" s="58"/>
      <c r="H55" s="58"/>
    </row>
    <row r="56" spans="4:8" x14ac:dyDescent="0.25">
      <c r="G56" s="58"/>
      <c r="H56" s="58"/>
    </row>
    <row r="57" spans="4:8" ht="16.5" thickBot="1" x14ac:dyDescent="0.3">
      <c r="G57" s="58"/>
      <c r="H57" s="58"/>
    </row>
    <row r="58" spans="4:8" x14ac:dyDescent="0.25">
      <c r="D58" s="163"/>
      <c r="E58" s="164"/>
      <c r="F58" s="167"/>
      <c r="G58" s="58"/>
      <c r="H58" s="58"/>
    </row>
    <row r="59" spans="4:8" ht="18" x14ac:dyDescent="0.25">
      <c r="D59" s="165" t="s">
        <v>213</v>
      </c>
      <c r="E59" s="100"/>
      <c r="F59" s="168"/>
      <c r="G59" s="58"/>
      <c r="H59" s="58"/>
    </row>
    <row r="60" spans="4:8" ht="18" x14ac:dyDescent="0.25">
      <c r="D60" s="165" t="s">
        <v>214</v>
      </c>
      <c r="E60" s="100"/>
      <c r="F60" s="168"/>
      <c r="G60" s="58"/>
      <c r="H60" s="58"/>
    </row>
    <row r="61" spans="4:8" ht="18" x14ac:dyDescent="0.25">
      <c r="D61" s="165" t="s">
        <v>215</v>
      </c>
      <c r="E61" s="100"/>
      <c r="F61" s="168"/>
      <c r="G61" s="58"/>
      <c r="H61" s="58"/>
    </row>
    <row r="62" spans="4:8" ht="18" x14ac:dyDescent="0.25">
      <c r="D62" s="165" t="s">
        <v>216</v>
      </c>
      <c r="E62" s="100"/>
      <c r="F62" s="168"/>
      <c r="G62" s="58"/>
      <c r="H62" s="58"/>
    </row>
    <row r="63" spans="4:8" ht="18" x14ac:dyDescent="0.25">
      <c r="D63" s="169" t="s">
        <v>217</v>
      </c>
      <c r="E63" s="100"/>
      <c r="F63" s="168"/>
      <c r="G63" s="58"/>
      <c r="H63" s="58"/>
    </row>
    <row r="64" spans="4:8" ht="16.5" thickBot="1" x14ac:dyDescent="0.3">
      <c r="D64" s="166"/>
      <c r="E64" s="131"/>
      <c r="F64" s="170"/>
      <c r="G64" s="58"/>
      <c r="H64" s="58"/>
    </row>
    <row r="65" spans="4:8" x14ac:dyDescent="0.25">
      <c r="G65" s="58"/>
      <c r="H65" s="58"/>
    </row>
    <row r="66" spans="4:8" x14ac:dyDescent="0.25">
      <c r="G66" s="58"/>
      <c r="H66" s="58"/>
    </row>
    <row r="67" spans="4:8" x14ac:dyDescent="0.25">
      <c r="G67" s="58"/>
      <c r="H67" s="58"/>
    </row>
    <row r="68" spans="4:8" ht="16.5" thickBot="1" x14ac:dyDescent="0.3">
      <c r="G68" s="58"/>
      <c r="H68" s="58"/>
    </row>
    <row r="69" spans="4:8" x14ac:dyDescent="0.25">
      <c r="D69" s="163"/>
      <c r="E69" s="164"/>
      <c r="F69" s="164"/>
      <c r="G69" s="58"/>
      <c r="H69" s="58"/>
    </row>
    <row r="70" spans="4:8" ht="18" x14ac:dyDescent="0.25">
      <c r="D70" s="165" t="s">
        <v>208</v>
      </c>
      <c r="E70" s="100"/>
      <c r="F70" s="100"/>
      <c r="G70" s="58"/>
      <c r="H70" s="58"/>
    </row>
    <row r="71" spans="4:8" ht="18" x14ac:dyDescent="0.25">
      <c r="D71" s="165" t="s">
        <v>218</v>
      </c>
      <c r="E71" s="100"/>
      <c r="F71" s="100"/>
      <c r="G71" s="58"/>
      <c r="H71" s="58"/>
    </row>
    <row r="72" spans="4:8" ht="18" x14ac:dyDescent="0.25">
      <c r="D72" s="165" t="s">
        <v>219</v>
      </c>
      <c r="E72" s="100"/>
      <c r="F72" s="100"/>
      <c r="G72" s="58"/>
      <c r="H72" s="58"/>
    </row>
    <row r="73" spans="4:8" ht="18" x14ac:dyDescent="0.25">
      <c r="D73" s="165" t="s">
        <v>220</v>
      </c>
      <c r="E73" s="100"/>
      <c r="F73" s="100"/>
      <c r="G73" s="58"/>
      <c r="H73" s="58"/>
    </row>
    <row r="74" spans="4:8" ht="18" x14ac:dyDescent="0.25">
      <c r="D74" s="165" t="s">
        <v>221</v>
      </c>
      <c r="E74" s="100"/>
      <c r="F74" s="100"/>
      <c r="G74" s="58"/>
      <c r="H74" s="58"/>
    </row>
    <row r="75" spans="4:8" ht="16.5" thickBot="1" x14ac:dyDescent="0.3">
      <c r="D75" s="166"/>
      <c r="E75" s="131"/>
      <c r="F75" s="131"/>
      <c r="G75" s="58"/>
      <c r="H75" s="58"/>
    </row>
    <row r="76" spans="4:8" ht="16.5" thickBot="1" x14ac:dyDescent="0.3">
      <c r="G76" s="58"/>
      <c r="H76" s="58"/>
    </row>
    <row r="77" spans="4:8" x14ac:dyDescent="0.25">
      <c r="D77" s="163"/>
      <c r="E77" s="164"/>
      <c r="F77" s="164"/>
      <c r="G77" s="58"/>
      <c r="H77" s="58"/>
    </row>
    <row r="78" spans="4:8" ht="18" x14ac:dyDescent="0.25">
      <c r="D78" s="171" t="s">
        <v>222</v>
      </c>
      <c r="E78" s="100"/>
      <c r="F78" s="100"/>
    </row>
    <row r="79" spans="4:8" ht="18" x14ac:dyDescent="0.25">
      <c r="D79" s="171" t="s">
        <v>223</v>
      </c>
      <c r="E79" s="100"/>
      <c r="F79" s="100"/>
    </row>
    <row r="80" spans="4:8" ht="18" x14ac:dyDescent="0.25">
      <c r="D80" s="171" t="s">
        <v>224</v>
      </c>
      <c r="E80" s="100"/>
      <c r="F80" s="100"/>
    </row>
    <row r="81" spans="4:8" ht="18" x14ac:dyDescent="0.25">
      <c r="D81" s="171" t="s">
        <v>225</v>
      </c>
      <c r="E81" s="100"/>
      <c r="F81" s="100"/>
    </row>
    <row r="82" spans="4:8" ht="18" x14ac:dyDescent="0.25">
      <c r="D82" s="172" t="s">
        <v>226</v>
      </c>
      <c r="E82" s="100"/>
      <c r="F82" s="100"/>
    </row>
    <row r="83" spans="4:8" ht="16.5" thickBot="1" x14ac:dyDescent="0.3">
      <c r="D83" s="166"/>
      <c r="E83" s="131"/>
      <c r="F83" s="131"/>
      <c r="G83" s="58"/>
      <c r="H83" s="58"/>
    </row>
    <row r="84" spans="4:8" ht="16.5" thickBot="1" x14ac:dyDescent="0.3"/>
    <row r="85" spans="4:8" x14ac:dyDescent="0.25">
      <c r="D85" s="163"/>
      <c r="E85" s="164"/>
      <c r="F85" s="167"/>
    </row>
    <row r="86" spans="4:8" ht="18" x14ac:dyDescent="0.25">
      <c r="D86" s="165" t="s">
        <v>213</v>
      </c>
      <c r="E86" s="100"/>
      <c r="F86" s="168"/>
    </row>
    <row r="87" spans="4:8" ht="18" x14ac:dyDescent="0.25">
      <c r="D87" s="165" t="s">
        <v>214</v>
      </c>
      <c r="E87" s="100"/>
      <c r="F87" s="168"/>
    </row>
    <row r="88" spans="4:8" ht="18" x14ac:dyDescent="0.25">
      <c r="D88" s="165" t="s">
        <v>215</v>
      </c>
      <c r="E88" s="100"/>
      <c r="F88" s="168"/>
    </row>
    <row r="89" spans="4:8" ht="18" x14ac:dyDescent="0.25">
      <c r="D89" s="165" t="s">
        <v>216</v>
      </c>
      <c r="E89" s="100"/>
      <c r="F89" s="168"/>
    </row>
    <row r="90" spans="4:8" ht="18" x14ac:dyDescent="0.25">
      <c r="D90" s="169" t="s">
        <v>217</v>
      </c>
      <c r="E90" s="100"/>
      <c r="F90" s="168"/>
    </row>
    <row r="91" spans="4:8" ht="16.5" thickBot="1" x14ac:dyDescent="0.3">
      <c r="D91" s="166"/>
      <c r="E91" s="131"/>
      <c r="F91" s="170"/>
    </row>
    <row r="92" spans="4:8" ht="16.5" thickBot="1" x14ac:dyDescent="0.3"/>
    <row r="93" spans="4:8" x14ac:dyDescent="0.25">
      <c r="D93" s="163"/>
      <c r="E93" s="164"/>
      <c r="F93" s="167"/>
    </row>
    <row r="94" spans="4:8" ht="18" x14ac:dyDescent="0.25">
      <c r="D94" s="165" t="s">
        <v>213</v>
      </c>
      <c r="E94" s="100"/>
      <c r="F94" s="168"/>
    </row>
    <row r="95" spans="4:8" ht="18" x14ac:dyDescent="0.25">
      <c r="D95" s="165" t="s">
        <v>214</v>
      </c>
      <c r="E95" s="100"/>
      <c r="F95" s="168"/>
    </row>
    <row r="96" spans="4:8" ht="18" x14ac:dyDescent="0.25">
      <c r="D96" s="165" t="s">
        <v>215</v>
      </c>
      <c r="E96" s="100"/>
      <c r="F96" s="168"/>
    </row>
    <row r="97" spans="1:11" ht="18" x14ac:dyDescent="0.25">
      <c r="D97" s="165" t="s">
        <v>216</v>
      </c>
      <c r="E97" s="100"/>
      <c r="F97" s="168"/>
    </row>
    <row r="98" spans="1:11" s="96" customFormat="1" ht="18" x14ac:dyDescent="0.25">
      <c r="A98" s="58"/>
      <c r="B98" s="58"/>
      <c r="C98" s="58"/>
      <c r="D98" s="169" t="s">
        <v>217</v>
      </c>
      <c r="E98" s="100"/>
      <c r="F98" s="168"/>
      <c r="I98" s="58"/>
      <c r="J98" s="58"/>
      <c r="K98" s="58"/>
    </row>
    <row r="99" spans="1:11" s="96" customFormat="1" ht="16.5" thickBot="1" x14ac:dyDescent="0.3">
      <c r="A99" s="58"/>
      <c r="B99" s="58"/>
      <c r="C99" s="58"/>
      <c r="D99" s="166"/>
      <c r="E99" s="131"/>
      <c r="F99" s="170"/>
      <c r="I99" s="58"/>
      <c r="J99" s="58"/>
      <c r="K99" s="58"/>
    </row>
  </sheetData>
  <mergeCells count="9">
    <mergeCell ref="G42:I42"/>
    <mergeCell ref="G20:H20"/>
    <mergeCell ref="G18:H18"/>
    <mergeCell ref="G19:H19"/>
    <mergeCell ref="A10:I10"/>
    <mergeCell ref="G17:H17"/>
    <mergeCell ref="A21:H21"/>
    <mergeCell ref="A22:B22"/>
    <mergeCell ref="H36:I36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2:L97"/>
  <sheetViews>
    <sheetView topLeftCell="A20" workbookViewId="0">
      <selection activeCell="E38" sqref="E38"/>
    </sheetView>
  </sheetViews>
  <sheetFormatPr defaultRowHeight="15.75" x14ac:dyDescent="0.25"/>
  <cols>
    <col min="1" max="1" width="5.7109375" style="58" customWidth="1"/>
    <col min="2" max="2" width="10.42578125" style="58" customWidth="1"/>
    <col min="3" max="3" width="11.85546875" style="58" customWidth="1"/>
    <col min="4" max="4" width="24" style="58" customWidth="1"/>
    <col min="5" max="5" width="12.28515625" style="58" customWidth="1"/>
    <col min="6" max="7" width="6.28515625" style="58" customWidth="1"/>
    <col min="8" max="8" width="14.28515625" style="96" customWidth="1"/>
    <col min="9" max="9" width="1.42578125" style="96" customWidth="1"/>
    <col min="10" max="10" width="18" style="58" customWidth="1"/>
    <col min="11" max="16384" width="9.140625" style="58"/>
  </cols>
  <sheetData>
    <row r="2" spans="1:10" x14ac:dyDescent="0.25">
      <c r="A2" s="97" t="s">
        <v>0</v>
      </c>
    </row>
    <row r="3" spans="1:10" x14ac:dyDescent="0.25">
      <c r="A3" s="54" t="s">
        <v>1</v>
      </c>
    </row>
    <row r="4" spans="1:10" x14ac:dyDescent="0.25">
      <c r="A4" s="54" t="s">
        <v>2</v>
      </c>
    </row>
    <row r="5" spans="1:10" x14ac:dyDescent="0.25">
      <c r="A5" s="54" t="s">
        <v>3</v>
      </c>
    </row>
    <row r="6" spans="1:10" x14ac:dyDescent="0.25">
      <c r="A6" s="54" t="s">
        <v>4</v>
      </c>
    </row>
    <row r="7" spans="1:10" x14ac:dyDescent="0.25">
      <c r="A7" s="54" t="s">
        <v>5</v>
      </c>
    </row>
    <row r="9" spans="1:10" ht="16.5" thickBot="1" x14ac:dyDescent="0.3">
      <c r="A9" s="131"/>
      <c r="B9" s="131"/>
      <c r="C9" s="131"/>
      <c r="D9" s="131"/>
      <c r="E9" s="131"/>
      <c r="F9" s="131"/>
      <c r="G9" s="131"/>
      <c r="H9" s="132"/>
      <c r="I9" s="132"/>
      <c r="J9" s="131"/>
    </row>
    <row r="10" spans="1:10" ht="16.5" thickBot="1" x14ac:dyDescent="0.3">
      <c r="A10" s="455" t="s">
        <v>6</v>
      </c>
      <c r="B10" s="456"/>
      <c r="C10" s="456"/>
      <c r="D10" s="456"/>
      <c r="E10" s="456"/>
      <c r="F10" s="456"/>
      <c r="G10" s="456"/>
      <c r="H10" s="456"/>
      <c r="I10" s="456"/>
      <c r="J10" s="457"/>
    </row>
    <row r="12" spans="1:10" x14ac:dyDescent="0.25">
      <c r="A12" s="58" t="s">
        <v>7</v>
      </c>
      <c r="B12" s="58" t="s">
        <v>236</v>
      </c>
      <c r="H12" s="96" t="s">
        <v>9</v>
      </c>
      <c r="I12" s="98" t="s">
        <v>10</v>
      </c>
      <c r="J12" s="12" t="s">
        <v>235</v>
      </c>
    </row>
    <row r="13" spans="1:10" x14ac:dyDescent="0.25">
      <c r="H13" s="96" t="s">
        <v>11</v>
      </c>
      <c r="I13" s="98" t="s">
        <v>10</v>
      </c>
      <c r="J13" s="129" t="s">
        <v>190</v>
      </c>
    </row>
    <row r="14" spans="1:10" x14ac:dyDescent="0.25">
      <c r="H14" s="96" t="s">
        <v>14</v>
      </c>
      <c r="I14" s="98" t="s">
        <v>10</v>
      </c>
      <c r="J14" s="129" t="s">
        <v>190</v>
      </c>
    </row>
    <row r="15" spans="1:10" x14ac:dyDescent="0.25">
      <c r="A15" s="58" t="s">
        <v>12</v>
      </c>
      <c r="B15" s="58" t="s">
        <v>236</v>
      </c>
    </row>
    <row r="16" spans="1:10" ht="16.5" thickBot="1" x14ac:dyDescent="0.3">
      <c r="F16" s="100"/>
      <c r="G16" s="100"/>
    </row>
    <row r="17" spans="1:11" ht="20.100000000000001" customHeight="1" x14ac:dyDescent="0.25">
      <c r="A17" s="146" t="s">
        <v>15</v>
      </c>
      <c r="B17" s="147" t="s">
        <v>37</v>
      </c>
      <c r="C17" s="147" t="s">
        <v>17</v>
      </c>
      <c r="D17" s="147" t="s">
        <v>38</v>
      </c>
      <c r="E17" s="147" t="s">
        <v>19</v>
      </c>
      <c r="F17" s="147" t="s">
        <v>39</v>
      </c>
      <c r="G17" s="148" t="s">
        <v>87</v>
      </c>
      <c r="H17" s="465" t="s">
        <v>21</v>
      </c>
      <c r="I17" s="466"/>
      <c r="J17" s="149" t="s">
        <v>22</v>
      </c>
    </row>
    <row r="18" spans="1:11" ht="52.5" customHeight="1" x14ac:dyDescent="0.25">
      <c r="A18" s="105">
        <v>1</v>
      </c>
      <c r="B18" s="173">
        <v>44415</v>
      </c>
      <c r="C18" s="174">
        <v>210029090</v>
      </c>
      <c r="D18" s="23" t="s">
        <v>237</v>
      </c>
      <c r="E18" s="157" t="s">
        <v>238</v>
      </c>
      <c r="F18" s="158">
        <v>42</v>
      </c>
      <c r="G18" s="175">
        <v>1654</v>
      </c>
      <c r="H18" s="451">
        <v>3500</v>
      </c>
      <c r="I18" s="452"/>
      <c r="J18" s="144">
        <f>G18*H18</f>
        <v>5789000</v>
      </c>
    </row>
    <row r="19" spans="1:11" ht="25.5" customHeight="1" thickBot="1" x14ac:dyDescent="0.3">
      <c r="A19" s="467" t="s">
        <v>23</v>
      </c>
      <c r="B19" s="468"/>
      <c r="C19" s="468"/>
      <c r="D19" s="468"/>
      <c r="E19" s="468"/>
      <c r="F19" s="468"/>
      <c r="G19" s="468"/>
      <c r="H19" s="468"/>
      <c r="I19" s="469"/>
      <c r="J19" s="159">
        <f>J18</f>
        <v>5789000</v>
      </c>
    </row>
    <row r="20" spans="1:11" x14ac:dyDescent="0.25">
      <c r="A20" s="445"/>
      <c r="B20" s="445"/>
      <c r="C20" s="143"/>
      <c r="D20" s="143"/>
      <c r="E20" s="143"/>
      <c r="F20" s="143"/>
      <c r="G20" s="143"/>
      <c r="H20" s="115"/>
      <c r="I20" s="115"/>
      <c r="J20" s="116"/>
    </row>
    <row r="21" spans="1:11" x14ac:dyDescent="0.25">
      <c r="A21" s="143"/>
      <c r="B21" s="143"/>
      <c r="C21" s="143"/>
      <c r="D21" s="143"/>
      <c r="E21" s="143"/>
      <c r="F21" s="143"/>
      <c r="G21" s="143"/>
      <c r="H21" s="160" t="s">
        <v>205</v>
      </c>
      <c r="I21" s="160"/>
      <c r="J21" s="161">
        <v>0</v>
      </c>
    </row>
    <row r="22" spans="1:11" ht="16.5" thickBot="1" x14ac:dyDescent="0.3">
      <c r="D22" s="97"/>
      <c r="E22" s="97"/>
      <c r="F22" s="97"/>
      <c r="G22" s="97"/>
      <c r="H22" s="120" t="s">
        <v>206</v>
      </c>
      <c r="I22" s="120"/>
      <c r="J22" s="162">
        <v>0</v>
      </c>
      <c r="K22" s="119"/>
    </row>
    <row r="23" spans="1:11" x14ac:dyDescent="0.25">
      <c r="D23" s="97"/>
      <c r="E23" s="97"/>
      <c r="F23" s="97"/>
      <c r="G23" s="97"/>
      <c r="H23" s="122" t="s">
        <v>207</v>
      </c>
      <c r="I23" s="122"/>
      <c r="J23" s="123">
        <f>+J19</f>
        <v>5789000</v>
      </c>
    </row>
    <row r="24" spans="1:11" x14ac:dyDescent="0.25">
      <c r="A24" s="97" t="s">
        <v>239</v>
      </c>
      <c r="D24" s="97"/>
      <c r="E24" s="97"/>
      <c r="F24" s="97"/>
      <c r="G24" s="97"/>
      <c r="H24" s="122"/>
      <c r="I24" s="122"/>
      <c r="J24" s="123"/>
    </row>
    <row r="25" spans="1:11" x14ac:dyDescent="0.25">
      <c r="A25" s="124"/>
      <c r="D25" s="97"/>
      <c r="E25" s="97"/>
      <c r="F25" s="97"/>
      <c r="G25" s="97"/>
      <c r="H25" s="122"/>
      <c r="I25" s="122"/>
      <c r="J25" s="123"/>
    </row>
    <row r="26" spans="1:11" x14ac:dyDescent="0.25">
      <c r="D26" s="97"/>
      <c r="E26" s="97"/>
      <c r="F26" s="97"/>
      <c r="G26" s="97"/>
      <c r="H26" s="122"/>
      <c r="I26" s="122"/>
      <c r="J26" s="123"/>
    </row>
    <row r="27" spans="1:11" x14ac:dyDescent="0.25">
      <c r="A27" s="87" t="s">
        <v>27</v>
      </c>
    </row>
    <row r="28" spans="1:11" x14ac:dyDescent="0.25">
      <c r="A28" s="88" t="s">
        <v>28</v>
      </c>
      <c r="B28" s="88"/>
      <c r="C28" s="88"/>
      <c r="D28" s="100"/>
      <c r="E28" s="100"/>
    </row>
    <row r="29" spans="1:11" x14ac:dyDescent="0.25">
      <c r="A29" s="88" t="s">
        <v>29</v>
      </c>
      <c r="B29" s="88"/>
      <c r="C29" s="88"/>
      <c r="D29" s="100"/>
      <c r="E29" s="100"/>
    </row>
    <row r="30" spans="1:11" x14ac:dyDescent="0.25">
      <c r="A30" s="89" t="s">
        <v>30</v>
      </c>
      <c r="B30" s="125"/>
      <c r="C30" s="125"/>
      <c r="D30" s="100"/>
      <c r="E30" s="100"/>
    </row>
    <row r="31" spans="1:11" x14ac:dyDescent="0.25">
      <c r="A31" s="92" t="s">
        <v>31</v>
      </c>
      <c r="B31" s="92"/>
      <c r="C31" s="92"/>
      <c r="D31" s="100"/>
      <c r="E31" s="100"/>
    </row>
    <row r="32" spans="1:11" x14ac:dyDescent="0.25">
      <c r="A32" s="135"/>
      <c r="B32" s="135"/>
      <c r="C32" s="135"/>
    </row>
    <row r="33" spans="1:10" x14ac:dyDescent="0.25">
      <c r="A33" s="126"/>
      <c r="B33" s="126"/>
      <c r="C33" s="126"/>
    </row>
    <row r="34" spans="1:10" x14ac:dyDescent="0.25">
      <c r="H34" s="128" t="s">
        <v>32</v>
      </c>
      <c r="I34" s="453" t="str">
        <f>J13</f>
        <v xml:space="preserve"> 07 Agustus 2021</v>
      </c>
      <c r="J34" s="454"/>
    </row>
    <row r="38" spans="1:10" ht="24.75" customHeight="1" x14ac:dyDescent="0.25"/>
    <row r="40" spans="1:10" x14ac:dyDescent="0.25">
      <c r="H40" s="462" t="s">
        <v>33</v>
      </c>
      <c r="I40" s="462"/>
      <c r="J40" s="462"/>
    </row>
    <row r="45" spans="1:10" ht="16.5" thickBot="1" x14ac:dyDescent="0.3"/>
    <row r="46" spans="1:10" x14ac:dyDescent="0.25">
      <c r="D46" s="163"/>
      <c r="E46" s="164"/>
      <c r="F46" s="164"/>
      <c r="G46" s="100"/>
    </row>
    <row r="47" spans="1:10" ht="18" x14ac:dyDescent="0.25">
      <c r="D47" s="165" t="s">
        <v>208</v>
      </c>
      <c r="E47" s="100"/>
      <c r="F47" s="100"/>
      <c r="G47" s="100"/>
      <c r="H47" s="58"/>
      <c r="I47" s="58"/>
    </row>
    <row r="48" spans="1:10" ht="18" x14ac:dyDescent="0.25">
      <c r="D48" s="165" t="s">
        <v>209</v>
      </c>
      <c r="E48" s="100"/>
      <c r="F48" s="100"/>
      <c r="G48" s="100"/>
      <c r="H48" s="58"/>
      <c r="I48" s="58"/>
    </row>
    <row r="49" spans="4:9" ht="18" x14ac:dyDescent="0.25">
      <c r="D49" s="165" t="s">
        <v>210</v>
      </c>
      <c r="E49" s="100"/>
      <c r="F49" s="100"/>
      <c r="G49" s="100"/>
      <c r="H49" s="58"/>
      <c r="I49" s="58"/>
    </row>
    <row r="50" spans="4:9" ht="18" x14ac:dyDescent="0.25">
      <c r="D50" s="165" t="s">
        <v>211</v>
      </c>
      <c r="E50" s="100"/>
      <c r="F50" s="100"/>
      <c r="G50" s="100"/>
      <c r="H50" s="58"/>
      <c r="I50" s="58"/>
    </row>
    <row r="51" spans="4:9" ht="18" x14ac:dyDescent="0.25">
      <c r="D51" s="165" t="s">
        <v>212</v>
      </c>
      <c r="E51" s="100"/>
      <c r="F51" s="100"/>
      <c r="G51" s="100"/>
      <c r="H51" s="58"/>
      <c r="I51" s="58"/>
    </row>
    <row r="52" spans="4:9" ht="16.5" thickBot="1" x14ac:dyDescent="0.3">
      <c r="D52" s="166"/>
      <c r="E52" s="131"/>
      <c r="F52" s="131"/>
      <c r="G52" s="100"/>
      <c r="H52" s="58"/>
      <c r="I52" s="58"/>
    </row>
    <row r="53" spans="4:9" x14ac:dyDescent="0.25">
      <c r="H53" s="58"/>
      <c r="I53" s="58"/>
    </row>
    <row r="54" spans="4:9" x14ac:dyDescent="0.25">
      <c r="H54" s="58"/>
      <c r="I54" s="58"/>
    </row>
    <row r="55" spans="4:9" ht="16.5" thickBot="1" x14ac:dyDescent="0.3">
      <c r="H55" s="58"/>
      <c r="I55" s="58"/>
    </row>
    <row r="56" spans="4:9" x14ac:dyDescent="0.25">
      <c r="D56" s="163"/>
      <c r="E56" s="164"/>
      <c r="F56" s="167"/>
      <c r="G56" s="100"/>
      <c r="H56" s="58"/>
      <c r="I56" s="58"/>
    </row>
    <row r="57" spans="4:9" ht="18" x14ac:dyDescent="0.25">
      <c r="D57" s="165" t="s">
        <v>213</v>
      </c>
      <c r="E57" s="100"/>
      <c r="F57" s="168"/>
      <c r="G57" s="100"/>
      <c r="H57" s="58"/>
      <c r="I57" s="58"/>
    </row>
    <row r="58" spans="4:9" ht="18" x14ac:dyDescent="0.25">
      <c r="D58" s="165" t="s">
        <v>214</v>
      </c>
      <c r="E58" s="100"/>
      <c r="F58" s="168"/>
      <c r="G58" s="100"/>
      <c r="H58" s="58"/>
      <c r="I58" s="58"/>
    </row>
    <row r="59" spans="4:9" ht="18" x14ac:dyDescent="0.25">
      <c r="D59" s="165" t="s">
        <v>215</v>
      </c>
      <c r="E59" s="100"/>
      <c r="F59" s="168"/>
      <c r="G59" s="100"/>
      <c r="H59" s="58"/>
      <c r="I59" s="58"/>
    </row>
    <row r="60" spans="4:9" ht="18" x14ac:dyDescent="0.25">
      <c r="D60" s="165" t="s">
        <v>216</v>
      </c>
      <c r="E60" s="100"/>
      <c r="F60" s="168"/>
      <c r="G60" s="100"/>
      <c r="H60" s="58"/>
      <c r="I60" s="58"/>
    </row>
    <row r="61" spans="4:9" ht="18" x14ac:dyDescent="0.25">
      <c r="D61" s="169" t="s">
        <v>217</v>
      </c>
      <c r="E61" s="100"/>
      <c r="F61" s="168"/>
      <c r="G61" s="100"/>
      <c r="H61" s="58"/>
      <c r="I61" s="58"/>
    </row>
    <row r="62" spans="4:9" ht="16.5" thickBot="1" x14ac:dyDescent="0.3">
      <c r="D62" s="166"/>
      <c r="E62" s="131"/>
      <c r="F62" s="170"/>
      <c r="G62" s="100"/>
      <c r="H62" s="58"/>
      <c r="I62" s="58"/>
    </row>
    <row r="63" spans="4:9" x14ac:dyDescent="0.25">
      <c r="H63" s="58"/>
      <c r="I63" s="58"/>
    </row>
    <row r="64" spans="4:9" x14ac:dyDescent="0.25">
      <c r="H64" s="58"/>
      <c r="I64" s="58"/>
    </row>
    <row r="65" spans="4:9" x14ac:dyDescent="0.25">
      <c r="H65" s="58"/>
      <c r="I65" s="58"/>
    </row>
    <row r="66" spans="4:9" ht="16.5" thickBot="1" x14ac:dyDescent="0.3">
      <c r="H66" s="58"/>
      <c r="I66" s="58"/>
    </row>
    <row r="67" spans="4:9" x14ac:dyDescent="0.25">
      <c r="D67" s="163"/>
      <c r="E67" s="164"/>
      <c r="F67" s="164"/>
      <c r="G67" s="100"/>
      <c r="H67" s="58"/>
      <c r="I67" s="58"/>
    </row>
    <row r="68" spans="4:9" ht="18" x14ac:dyDescent="0.25">
      <c r="D68" s="165" t="s">
        <v>208</v>
      </c>
      <c r="E68" s="100"/>
      <c r="F68" s="100"/>
      <c r="G68" s="100"/>
      <c r="H68" s="58"/>
      <c r="I68" s="58"/>
    </row>
    <row r="69" spans="4:9" ht="18" x14ac:dyDescent="0.25">
      <c r="D69" s="165" t="s">
        <v>218</v>
      </c>
      <c r="E69" s="100"/>
      <c r="F69" s="100"/>
      <c r="G69" s="100"/>
      <c r="H69" s="58"/>
      <c r="I69" s="58"/>
    </row>
    <row r="70" spans="4:9" ht="18" x14ac:dyDescent="0.25">
      <c r="D70" s="165" t="s">
        <v>219</v>
      </c>
      <c r="E70" s="100"/>
      <c r="F70" s="100"/>
      <c r="G70" s="100"/>
      <c r="H70" s="58"/>
      <c r="I70" s="58"/>
    </row>
    <row r="71" spans="4:9" ht="18" x14ac:dyDescent="0.25">
      <c r="D71" s="165" t="s">
        <v>220</v>
      </c>
      <c r="E71" s="100"/>
      <c r="F71" s="100"/>
      <c r="G71" s="100"/>
      <c r="H71" s="58"/>
      <c r="I71" s="58"/>
    </row>
    <row r="72" spans="4:9" ht="18" x14ac:dyDescent="0.25">
      <c r="D72" s="165" t="s">
        <v>221</v>
      </c>
      <c r="E72" s="100"/>
      <c r="F72" s="100"/>
      <c r="G72" s="100"/>
      <c r="H72" s="58"/>
      <c r="I72" s="58"/>
    </row>
    <row r="73" spans="4:9" ht="16.5" thickBot="1" x14ac:dyDescent="0.3">
      <c r="D73" s="166"/>
      <c r="E73" s="131"/>
      <c r="F73" s="131"/>
      <c r="G73" s="100"/>
      <c r="H73" s="58"/>
      <c r="I73" s="58"/>
    </row>
    <row r="74" spans="4:9" ht="16.5" thickBot="1" x14ac:dyDescent="0.3">
      <c r="H74" s="58"/>
      <c r="I74" s="58"/>
    </row>
    <row r="75" spans="4:9" x14ac:dyDescent="0.25">
      <c r="D75" s="163"/>
      <c r="E75" s="164"/>
      <c r="F75" s="164"/>
      <c r="G75" s="100"/>
      <c r="H75" s="58"/>
      <c r="I75" s="58"/>
    </row>
    <row r="76" spans="4:9" ht="18" x14ac:dyDescent="0.25">
      <c r="D76" s="171" t="s">
        <v>222</v>
      </c>
      <c r="E76" s="100"/>
      <c r="F76" s="100"/>
      <c r="G76" s="100"/>
    </row>
    <row r="77" spans="4:9" ht="18" x14ac:dyDescent="0.25">
      <c r="D77" s="171" t="s">
        <v>223</v>
      </c>
      <c r="E77" s="100"/>
      <c r="F77" s="100"/>
      <c r="G77" s="100"/>
    </row>
    <row r="78" spans="4:9" ht="18" x14ac:dyDescent="0.25">
      <c r="D78" s="171" t="s">
        <v>224</v>
      </c>
      <c r="E78" s="100"/>
      <c r="F78" s="100"/>
      <c r="G78" s="100"/>
    </row>
    <row r="79" spans="4:9" ht="18" x14ac:dyDescent="0.25">
      <c r="D79" s="171" t="s">
        <v>225</v>
      </c>
      <c r="E79" s="100"/>
      <c r="F79" s="100"/>
      <c r="G79" s="100"/>
    </row>
    <row r="80" spans="4:9" ht="18" x14ac:dyDescent="0.25">
      <c r="D80" s="172" t="s">
        <v>226</v>
      </c>
      <c r="E80" s="100"/>
      <c r="F80" s="100"/>
      <c r="G80" s="100"/>
    </row>
    <row r="81" spans="1:12" ht="16.5" thickBot="1" x14ac:dyDescent="0.3">
      <c r="D81" s="166"/>
      <c r="E81" s="131"/>
      <c r="F81" s="131"/>
      <c r="G81" s="100"/>
      <c r="H81" s="58"/>
      <c r="I81" s="58"/>
    </row>
    <row r="82" spans="1:12" ht="16.5" thickBot="1" x14ac:dyDescent="0.3"/>
    <row r="83" spans="1:12" x14ac:dyDescent="0.25">
      <c r="D83" s="163"/>
      <c r="E83" s="164"/>
      <c r="F83" s="167"/>
      <c r="G83" s="100"/>
    </row>
    <row r="84" spans="1:12" ht="18" x14ac:dyDescent="0.25">
      <c r="D84" s="165" t="s">
        <v>213</v>
      </c>
      <c r="E84" s="100"/>
      <c r="F84" s="168"/>
      <c r="G84" s="100"/>
    </row>
    <row r="85" spans="1:12" ht="18" x14ac:dyDescent="0.25">
      <c r="D85" s="165" t="s">
        <v>214</v>
      </c>
      <c r="E85" s="100"/>
      <c r="F85" s="168"/>
      <c r="G85" s="100"/>
    </row>
    <row r="86" spans="1:12" ht="18" x14ac:dyDescent="0.25">
      <c r="D86" s="165" t="s">
        <v>215</v>
      </c>
      <c r="E86" s="100"/>
      <c r="F86" s="168"/>
      <c r="G86" s="100"/>
    </row>
    <row r="87" spans="1:12" ht="18" x14ac:dyDescent="0.25">
      <c r="D87" s="165" t="s">
        <v>216</v>
      </c>
      <c r="E87" s="100"/>
      <c r="F87" s="168"/>
      <c r="G87" s="100"/>
    </row>
    <row r="88" spans="1:12" ht="18" x14ac:dyDescent="0.25">
      <c r="D88" s="169" t="s">
        <v>217</v>
      </c>
      <c r="E88" s="100"/>
      <c r="F88" s="168"/>
      <c r="G88" s="100"/>
    </row>
    <row r="89" spans="1:12" ht="16.5" thickBot="1" x14ac:dyDescent="0.3">
      <c r="D89" s="166"/>
      <c r="E89" s="131"/>
      <c r="F89" s="170"/>
      <c r="G89" s="100"/>
    </row>
    <row r="90" spans="1:12" ht="16.5" thickBot="1" x14ac:dyDescent="0.3"/>
    <row r="91" spans="1:12" x14ac:dyDescent="0.25">
      <c r="D91" s="163"/>
      <c r="E91" s="164"/>
      <c r="F91" s="167"/>
      <c r="G91" s="100"/>
    </row>
    <row r="92" spans="1:12" ht="18" x14ac:dyDescent="0.25">
      <c r="D92" s="165" t="s">
        <v>213</v>
      </c>
      <c r="E92" s="100"/>
      <c r="F92" s="168"/>
      <c r="G92" s="100"/>
    </row>
    <row r="93" spans="1:12" ht="18" x14ac:dyDescent="0.25">
      <c r="D93" s="165" t="s">
        <v>214</v>
      </c>
      <c r="E93" s="100"/>
      <c r="F93" s="168"/>
      <c r="G93" s="100"/>
    </row>
    <row r="94" spans="1:12" ht="18" x14ac:dyDescent="0.25">
      <c r="D94" s="165" t="s">
        <v>215</v>
      </c>
      <c r="E94" s="100"/>
      <c r="F94" s="168"/>
      <c r="G94" s="100"/>
    </row>
    <row r="95" spans="1:12" ht="18" x14ac:dyDescent="0.25">
      <c r="D95" s="165" t="s">
        <v>216</v>
      </c>
      <c r="E95" s="100"/>
      <c r="F95" s="168"/>
      <c r="G95" s="100"/>
    </row>
    <row r="96" spans="1:12" s="96" customFormat="1" ht="18" x14ac:dyDescent="0.25">
      <c r="A96" s="58"/>
      <c r="B96" s="58"/>
      <c r="C96" s="58"/>
      <c r="D96" s="169" t="s">
        <v>217</v>
      </c>
      <c r="E96" s="100"/>
      <c r="F96" s="168"/>
      <c r="G96" s="100"/>
      <c r="J96" s="58"/>
      <c r="K96" s="58"/>
      <c r="L96" s="58"/>
    </row>
    <row r="97" spans="1:12" s="96" customFormat="1" ht="16.5" thickBot="1" x14ac:dyDescent="0.3">
      <c r="A97" s="58"/>
      <c r="B97" s="58"/>
      <c r="C97" s="58"/>
      <c r="D97" s="166"/>
      <c r="E97" s="131"/>
      <c r="F97" s="170"/>
      <c r="G97" s="100"/>
      <c r="J97" s="58"/>
      <c r="K97" s="58"/>
      <c r="L97" s="58"/>
    </row>
  </sheetData>
  <mergeCells count="7">
    <mergeCell ref="I34:J34"/>
    <mergeCell ref="H40:J40"/>
    <mergeCell ref="A10:J10"/>
    <mergeCell ref="H17:I17"/>
    <mergeCell ref="H18:I18"/>
    <mergeCell ref="A19:I19"/>
    <mergeCell ref="A20:B20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L48"/>
  <sheetViews>
    <sheetView topLeftCell="A10" zoomScale="86" zoomScaleNormal="86" workbookViewId="0">
      <selection activeCell="N22" sqref="N22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5703125" customWidth="1"/>
    <col min="5" max="5" width="18.7109375" customWidth="1"/>
    <col min="6" max="6" width="10.42578125" customWidth="1"/>
    <col min="7" max="7" width="14" style="4" customWidth="1"/>
    <col min="8" max="8" width="2.140625" style="4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1" t="s">
        <v>0</v>
      </c>
      <c r="B2" s="2"/>
      <c r="C2" s="3"/>
    </row>
    <row r="3" spans="1:12" x14ac:dyDescent="0.25">
      <c r="A3" s="5" t="s">
        <v>1</v>
      </c>
      <c r="B3" s="6"/>
      <c r="C3" s="6"/>
    </row>
    <row r="4" spans="1:12" x14ac:dyDescent="0.25">
      <c r="A4" s="5" t="s">
        <v>2</v>
      </c>
      <c r="B4" s="6"/>
      <c r="C4" s="6"/>
    </row>
    <row r="5" spans="1:12" x14ac:dyDescent="0.25">
      <c r="A5" s="5" t="s">
        <v>3</v>
      </c>
      <c r="B5" s="6"/>
      <c r="C5" s="6"/>
    </row>
    <row r="6" spans="1:12" x14ac:dyDescent="0.25">
      <c r="A6" s="5" t="s">
        <v>4</v>
      </c>
      <c r="B6" s="6"/>
      <c r="C6" s="6"/>
    </row>
    <row r="7" spans="1:12" x14ac:dyDescent="0.25">
      <c r="A7" s="5" t="s">
        <v>5</v>
      </c>
      <c r="B7" s="6"/>
      <c r="C7" s="6"/>
    </row>
    <row r="8" spans="1:12" x14ac:dyDescent="0.25">
      <c r="A8" s="6"/>
      <c r="B8" s="6"/>
      <c r="C8" s="6"/>
    </row>
    <row r="9" spans="1:12" ht="15.75" thickBot="1" x14ac:dyDescent="0.3">
      <c r="A9" s="7"/>
      <c r="B9" s="7"/>
      <c r="C9" s="7"/>
      <c r="D9" s="7"/>
      <c r="E9" s="7"/>
      <c r="F9" s="7"/>
      <c r="G9" s="8"/>
      <c r="H9" s="8"/>
      <c r="I9" s="7"/>
    </row>
    <row r="10" spans="1:12" ht="24" thickBot="1" x14ac:dyDescent="0.4">
      <c r="A10" s="426" t="s">
        <v>6</v>
      </c>
      <c r="B10" s="427"/>
      <c r="C10" s="427"/>
      <c r="D10" s="427"/>
      <c r="E10" s="427"/>
      <c r="F10" s="427"/>
      <c r="G10" s="427"/>
      <c r="H10" s="427"/>
      <c r="I10" s="428"/>
    </row>
    <row r="12" spans="1:12" ht="23.25" customHeight="1" x14ac:dyDescent="0.25">
      <c r="A12" s="9" t="s">
        <v>7</v>
      </c>
      <c r="B12" s="10" t="s">
        <v>8</v>
      </c>
      <c r="C12" s="9"/>
      <c r="D12" s="9"/>
      <c r="E12" s="9"/>
      <c r="F12" s="9"/>
      <c r="G12" s="11" t="s">
        <v>9</v>
      </c>
      <c r="H12" s="11" t="s">
        <v>10</v>
      </c>
      <c r="I12" s="12" t="s">
        <v>74</v>
      </c>
    </row>
    <row r="13" spans="1:12" ht="23.25" customHeight="1" x14ac:dyDescent="0.25">
      <c r="A13" s="9"/>
      <c r="B13" s="9"/>
      <c r="C13" s="9"/>
      <c r="D13" s="9"/>
      <c r="E13" s="9"/>
      <c r="F13" s="9"/>
      <c r="G13" s="11" t="s">
        <v>11</v>
      </c>
      <c r="H13" s="11" t="s">
        <v>10</v>
      </c>
      <c r="I13" s="13" t="s">
        <v>69</v>
      </c>
    </row>
    <row r="14" spans="1:12" ht="23.25" customHeight="1" x14ac:dyDescent="0.25">
      <c r="A14" s="9" t="s">
        <v>12</v>
      </c>
      <c r="B14" s="9" t="s">
        <v>13</v>
      </c>
      <c r="C14" s="9"/>
      <c r="D14" s="9"/>
      <c r="E14" s="9"/>
      <c r="F14" s="9"/>
      <c r="G14" s="11" t="s">
        <v>14</v>
      </c>
      <c r="H14" s="11" t="s">
        <v>10</v>
      </c>
      <c r="I14" s="9" t="s">
        <v>72</v>
      </c>
    </row>
    <row r="15" spans="1:12" ht="27.75" customHeight="1" thickBot="1" x14ac:dyDescent="0.3">
      <c r="A15" s="14"/>
      <c r="B15" s="14"/>
      <c r="C15" s="14"/>
      <c r="D15" s="14"/>
      <c r="E15" s="14"/>
      <c r="F15" s="14"/>
      <c r="G15" s="15"/>
      <c r="H15" s="15"/>
      <c r="I15" s="14"/>
    </row>
    <row r="16" spans="1:12" ht="43.5" customHeight="1" x14ac:dyDescent="0.25">
      <c r="A16" s="16" t="s">
        <v>15</v>
      </c>
      <c r="B16" s="17" t="s">
        <v>16</v>
      </c>
      <c r="C16" s="18" t="s">
        <v>17</v>
      </c>
      <c r="D16" s="17" t="s">
        <v>18</v>
      </c>
      <c r="E16" s="17" t="s">
        <v>19</v>
      </c>
      <c r="F16" s="18" t="s">
        <v>20</v>
      </c>
      <c r="G16" s="429" t="s">
        <v>21</v>
      </c>
      <c r="H16" s="430"/>
      <c r="I16" s="19" t="s">
        <v>22</v>
      </c>
      <c r="L16" s="4"/>
    </row>
    <row r="17" spans="1:12" s="14" customFormat="1" ht="78.75" customHeight="1" x14ac:dyDescent="0.25">
      <c r="A17" s="20">
        <v>1</v>
      </c>
      <c r="B17" s="21">
        <v>44401</v>
      </c>
      <c r="C17" s="22"/>
      <c r="D17" s="23" t="s">
        <v>76</v>
      </c>
      <c r="E17" s="23" t="s">
        <v>75</v>
      </c>
      <c r="F17" s="24">
        <v>1</v>
      </c>
      <c r="G17" s="431">
        <v>65000</v>
      </c>
      <c r="H17" s="432"/>
      <c r="I17" s="25">
        <f>G17</f>
        <v>65000</v>
      </c>
      <c r="L17" s="15"/>
    </row>
    <row r="18" spans="1:12" ht="36" customHeight="1" thickBot="1" x14ac:dyDescent="0.3">
      <c r="A18" s="433" t="s">
        <v>23</v>
      </c>
      <c r="B18" s="434"/>
      <c r="C18" s="434"/>
      <c r="D18" s="434"/>
      <c r="E18" s="434"/>
      <c r="F18" s="434"/>
      <c r="G18" s="434"/>
      <c r="H18" s="435"/>
      <c r="I18" s="26">
        <f>I17</f>
        <v>65000</v>
      </c>
    </row>
    <row r="19" spans="1:12" ht="21.75" customHeight="1" x14ac:dyDescent="0.25">
      <c r="A19" s="436"/>
      <c r="B19" s="436"/>
      <c r="C19" s="436"/>
      <c r="D19" s="436"/>
      <c r="E19" s="27"/>
      <c r="G19" s="28"/>
      <c r="H19" s="28"/>
      <c r="I19" s="29"/>
    </row>
    <row r="20" spans="1:12" ht="29.25" customHeight="1" x14ac:dyDescent="0.25">
      <c r="A20" s="30"/>
      <c r="B20" s="30"/>
      <c r="D20" s="30"/>
      <c r="E20" s="30"/>
      <c r="G20" s="31" t="s">
        <v>24</v>
      </c>
      <c r="H20" s="31"/>
      <c r="I20" s="32">
        <v>0</v>
      </c>
    </row>
    <row r="21" spans="1:12" ht="29.25" customHeight="1" thickBot="1" x14ac:dyDescent="0.3">
      <c r="A21" s="33"/>
      <c r="B21" s="33"/>
      <c r="D21" s="33"/>
      <c r="E21" s="33"/>
      <c r="G21" s="34" t="s">
        <v>25</v>
      </c>
      <c r="H21" s="34"/>
      <c r="I21" s="35">
        <v>0</v>
      </c>
    </row>
    <row r="22" spans="1:12" ht="29.25" customHeight="1" x14ac:dyDescent="0.25">
      <c r="A22" s="9"/>
      <c r="B22" s="9"/>
      <c r="D22" s="9"/>
      <c r="E22" s="36"/>
      <c r="G22" s="37" t="s">
        <v>26</v>
      </c>
      <c r="H22" s="38"/>
      <c r="I22" s="39">
        <f>I18</f>
        <v>65000</v>
      </c>
    </row>
    <row r="23" spans="1:12" ht="20.25" customHeight="1" x14ac:dyDescent="0.25">
      <c r="A23" s="9"/>
      <c r="B23" s="9"/>
      <c r="D23" s="9"/>
      <c r="E23" s="36"/>
      <c r="G23" s="38"/>
      <c r="H23" s="38"/>
      <c r="I23" s="40"/>
    </row>
    <row r="24" spans="1:12" ht="18.75" x14ac:dyDescent="0.25">
      <c r="A24" s="41" t="s">
        <v>77</v>
      </c>
      <c r="B24" s="36"/>
      <c r="D24" s="9"/>
      <c r="E24" s="36"/>
      <c r="G24" s="38"/>
      <c r="H24" s="38"/>
      <c r="I24" s="40"/>
    </row>
    <row r="25" spans="1:12" ht="15.75" x14ac:dyDescent="0.25">
      <c r="A25" s="9"/>
      <c r="B25" s="9"/>
      <c r="D25" s="9"/>
      <c r="E25" s="36"/>
      <c r="G25" s="38"/>
      <c r="H25" s="38"/>
      <c r="I25" s="40"/>
    </row>
    <row r="26" spans="1:12" ht="18.75" x14ac:dyDescent="0.3">
      <c r="A26" s="42" t="s">
        <v>27</v>
      </c>
      <c r="B26" s="43"/>
      <c r="D26" s="43"/>
      <c r="E26" s="9"/>
      <c r="G26" s="11"/>
      <c r="H26" s="11"/>
      <c r="I26" s="9"/>
    </row>
    <row r="27" spans="1:12" ht="18.75" x14ac:dyDescent="0.3">
      <c r="A27" s="44" t="s">
        <v>28</v>
      </c>
      <c r="B27" s="36"/>
      <c r="D27" s="36"/>
      <c r="E27" s="9"/>
      <c r="G27" s="11"/>
      <c r="H27" s="11"/>
      <c r="I27" s="9"/>
      <c r="L27" s="45"/>
    </row>
    <row r="28" spans="1:12" ht="18.75" x14ac:dyDescent="0.3">
      <c r="A28" s="44" t="s">
        <v>29</v>
      </c>
      <c r="B28" s="36"/>
      <c r="D28" s="9"/>
      <c r="E28" s="9"/>
      <c r="G28" s="11"/>
      <c r="H28" s="11"/>
      <c r="I28" s="9"/>
    </row>
    <row r="29" spans="1:12" ht="18.75" x14ac:dyDescent="0.3">
      <c r="A29" s="46" t="s">
        <v>30</v>
      </c>
      <c r="B29" s="47"/>
      <c r="D29" s="47"/>
      <c r="E29" s="9"/>
      <c r="G29" s="11"/>
      <c r="H29" s="11"/>
      <c r="I29" s="9"/>
    </row>
    <row r="30" spans="1:12" ht="18.75" x14ac:dyDescent="0.3">
      <c r="A30" s="48" t="s">
        <v>31</v>
      </c>
      <c r="B30" s="49"/>
      <c r="D30" s="50"/>
      <c r="E30" s="9"/>
      <c r="G30" s="11"/>
      <c r="H30" s="11"/>
      <c r="I30" s="9"/>
    </row>
    <row r="31" spans="1:12" ht="15.75" x14ac:dyDescent="0.25">
      <c r="A31" s="49"/>
      <c r="B31" s="49"/>
      <c r="D31" s="51"/>
      <c r="E31" s="9"/>
      <c r="G31" s="11"/>
      <c r="H31" s="11"/>
      <c r="I31" s="9"/>
    </row>
    <row r="32" spans="1:12" ht="15.75" x14ac:dyDescent="0.25">
      <c r="A32" s="9"/>
      <c r="B32" s="9"/>
      <c r="D32" s="9"/>
      <c r="E32" s="9"/>
      <c r="G32" s="52" t="s">
        <v>32</v>
      </c>
      <c r="H32" s="437" t="str">
        <f>I13</f>
        <v xml:space="preserve"> 02 Agustus 2021</v>
      </c>
      <c r="I32" s="437"/>
    </row>
    <row r="33" spans="1:9" ht="15.75" x14ac:dyDescent="0.25">
      <c r="A33" s="9"/>
      <c r="B33" s="9"/>
      <c r="D33" s="9"/>
      <c r="E33" s="9"/>
      <c r="G33" s="11"/>
      <c r="H33" s="11"/>
      <c r="I33" s="9"/>
    </row>
    <row r="34" spans="1:9" ht="15.75" x14ac:dyDescent="0.25">
      <c r="A34" s="9"/>
      <c r="B34" s="9"/>
      <c r="D34" s="9"/>
      <c r="E34" s="9"/>
      <c r="G34" s="11"/>
      <c r="H34" s="11"/>
      <c r="I34" s="9"/>
    </row>
    <row r="35" spans="1:9" ht="15.75" x14ac:dyDescent="0.25">
      <c r="A35" s="9"/>
      <c r="B35" s="9"/>
      <c r="D35" s="9"/>
      <c r="E35" s="9"/>
      <c r="G35" s="11"/>
      <c r="H35" s="11"/>
      <c r="I35" s="9"/>
    </row>
    <row r="36" spans="1:9" ht="26.25" customHeight="1" x14ac:dyDescent="0.25">
      <c r="A36" s="9"/>
      <c r="B36" s="9"/>
      <c r="D36" s="9"/>
      <c r="E36" s="9"/>
      <c r="G36" s="11"/>
      <c r="H36" s="11"/>
      <c r="I36" s="9"/>
    </row>
    <row r="37" spans="1:9" ht="15.75" x14ac:dyDescent="0.25">
      <c r="A37" s="9"/>
      <c r="B37" s="9"/>
      <c r="D37" s="9"/>
      <c r="E37" s="9"/>
      <c r="G37" s="11"/>
      <c r="H37" s="11"/>
      <c r="I37" s="9"/>
    </row>
    <row r="38" spans="1:9" ht="15.75" x14ac:dyDescent="0.25">
      <c r="A38" s="9"/>
      <c r="B38" s="9"/>
      <c r="D38" s="9"/>
      <c r="E38" s="9"/>
      <c r="G38" s="11"/>
      <c r="H38" s="11"/>
      <c r="I38" s="9"/>
    </row>
    <row r="39" spans="1:9" ht="15.75" x14ac:dyDescent="0.25">
      <c r="A39" s="9"/>
      <c r="B39" s="9"/>
      <c r="D39" s="9"/>
      <c r="E39" s="9"/>
      <c r="G39" s="11"/>
      <c r="H39" s="11"/>
      <c r="I39" s="9"/>
    </row>
    <row r="40" spans="1:9" ht="15.75" x14ac:dyDescent="0.25">
      <c r="A40" s="3"/>
      <c r="B40" s="3"/>
      <c r="D40" s="3"/>
      <c r="E40" s="3"/>
      <c r="G40" s="425" t="s">
        <v>33</v>
      </c>
      <c r="H40" s="425"/>
      <c r="I40" s="425"/>
    </row>
    <row r="41" spans="1:9" ht="15.75" x14ac:dyDescent="0.25">
      <c r="A41" s="3"/>
      <c r="B41" s="3"/>
      <c r="D41" s="3"/>
      <c r="E41" s="3"/>
      <c r="G41" s="53"/>
      <c r="H41" s="53"/>
      <c r="I41" s="3"/>
    </row>
    <row r="42" spans="1:9" ht="15.75" x14ac:dyDescent="0.25">
      <c r="A42" s="3"/>
      <c r="B42" s="3"/>
      <c r="D42" s="3"/>
      <c r="E42" s="3"/>
      <c r="G42" s="53"/>
      <c r="H42" s="53"/>
      <c r="I42" s="3"/>
    </row>
    <row r="43" spans="1:9" ht="15.75" x14ac:dyDescent="0.25">
      <c r="A43" s="3"/>
      <c r="B43" s="3"/>
      <c r="D43" s="3"/>
      <c r="E43" s="3"/>
      <c r="G43" s="53"/>
      <c r="H43" s="53"/>
      <c r="I43" s="3"/>
    </row>
    <row r="44" spans="1:9" ht="15.75" x14ac:dyDescent="0.25">
      <c r="A44" s="3"/>
      <c r="B44" s="3"/>
      <c r="D44" s="3"/>
      <c r="E44" s="3"/>
      <c r="G44" s="53"/>
      <c r="H44" s="53"/>
      <c r="I44" s="3"/>
    </row>
    <row r="45" spans="1:9" ht="15.75" x14ac:dyDescent="0.25">
      <c r="A45" s="3"/>
      <c r="B45" s="3"/>
      <c r="D45" s="3"/>
      <c r="E45" s="3"/>
      <c r="G45" s="53"/>
      <c r="H45" s="53"/>
      <c r="I45" s="3"/>
    </row>
    <row r="46" spans="1:9" ht="15.75" x14ac:dyDescent="0.25">
      <c r="A46" s="3"/>
      <c r="B46" s="3"/>
      <c r="D46" s="3"/>
      <c r="E46" s="3"/>
      <c r="G46" s="53"/>
      <c r="H46" s="53"/>
      <c r="I46" s="3"/>
    </row>
    <row r="47" spans="1:9" ht="15.75" x14ac:dyDescent="0.25">
      <c r="A47" s="3"/>
      <c r="B47" s="3"/>
      <c r="D47" s="3"/>
      <c r="E47" s="3"/>
      <c r="G47" s="53"/>
      <c r="H47" s="53"/>
      <c r="I47" s="3"/>
    </row>
    <row r="48" spans="1:9" ht="15.75" x14ac:dyDescent="0.25">
      <c r="A48" s="3"/>
      <c r="B48" s="3"/>
      <c r="D48" s="3"/>
      <c r="E48" s="3"/>
      <c r="G48" s="53"/>
      <c r="H48" s="53"/>
      <c r="I48" s="3"/>
    </row>
  </sheetData>
  <autoFilter ref="A16:I18">
    <filterColumn colId="6" showButton="0"/>
  </autoFilter>
  <mergeCells count="7">
    <mergeCell ref="G40:I40"/>
    <mergeCell ref="A10:I10"/>
    <mergeCell ref="G16:H16"/>
    <mergeCell ref="G17:H17"/>
    <mergeCell ref="A18:H18"/>
    <mergeCell ref="A19:D19"/>
    <mergeCell ref="H32:I3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2:S43"/>
  <sheetViews>
    <sheetView topLeftCell="A16" workbookViewId="0">
      <selection activeCell="N20" sqref="N20"/>
    </sheetView>
  </sheetViews>
  <sheetFormatPr defaultRowHeight="15" x14ac:dyDescent="0.25"/>
  <cols>
    <col min="1" max="1" width="4.28515625" style="5" customWidth="1"/>
    <col min="2" max="2" width="10" style="5" customWidth="1"/>
    <col min="3" max="3" width="8.85546875" style="5" customWidth="1"/>
    <col min="4" max="4" width="24.5703125" style="5" customWidth="1"/>
    <col min="5" max="5" width="12.42578125" style="5" customWidth="1"/>
    <col min="6" max="6" width="5.5703125" style="5" customWidth="1"/>
    <col min="7" max="7" width="4.85546875" style="5" customWidth="1"/>
    <col min="8" max="8" width="13.7109375" style="177" customWidth="1"/>
    <col min="9" max="9" width="1.7109375" style="177" customWidth="1"/>
    <col min="10" max="10" width="17.5703125" style="5" customWidth="1"/>
    <col min="11" max="12" width="9.140625" style="5"/>
    <col min="13" max="13" width="10.5703125" style="5" bestFit="1" customWidth="1"/>
    <col min="14" max="16384" width="9.140625" style="5"/>
  </cols>
  <sheetData>
    <row r="2" spans="1:16" x14ac:dyDescent="0.25">
      <c r="A2" s="176" t="s">
        <v>0</v>
      </c>
    </row>
    <row r="3" spans="1:16" x14ac:dyDescent="0.25">
      <c r="A3" s="54" t="s">
        <v>1</v>
      </c>
    </row>
    <row r="4" spans="1:16" x14ac:dyDescent="0.25">
      <c r="A4" s="54" t="s">
        <v>2</v>
      </c>
    </row>
    <row r="5" spans="1:16" x14ac:dyDescent="0.25">
      <c r="A5" s="54" t="s">
        <v>3</v>
      </c>
    </row>
    <row r="6" spans="1:16" x14ac:dyDescent="0.25">
      <c r="A6" s="54" t="s">
        <v>4</v>
      </c>
      <c r="B6" s="54"/>
      <c r="C6" s="54"/>
    </row>
    <row r="7" spans="1:16" x14ac:dyDescent="0.25">
      <c r="A7" s="54" t="s">
        <v>5</v>
      </c>
      <c r="B7" s="54"/>
      <c r="C7" s="54"/>
    </row>
    <row r="9" spans="1:16" ht="15.75" thickBot="1" x14ac:dyDescent="0.3">
      <c r="A9" s="178"/>
      <c r="B9" s="178"/>
      <c r="C9" s="178"/>
      <c r="D9" s="178"/>
      <c r="E9" s="178"/>
      <c r="F9" s="178"/>
      <c r="G9" s="178"/>
      <c r="H9" s="179"/>
      <c r="I9" s="179"/>
      <c r="J9" s="178"/>
    </row>
    <row r="10" spans="1:16" ht="24" thickBot="1" x14ac:dyDescent="0.4">
      <c r="A10" s="478" t="s">
        <v>6</v>
      </c>
      <c r="B10" s="479"/>
      <c r="C10" s="479"/>
      <c r="D10" s="479"/>
      <c r="E10" s="479"/>
      <c r="F10" s="479"/>
      <c r="G10" s="479"/>
      <c r="H10" s="479"/>
      <c r="I10" s="479"/>
      <c r="J10" s="480"/>
    </row>
    <row r="12" spans="1:16" x14ac:dyDescent="0.25">
      <c r="A12" s="5" t="s">
        <v>7</v>
      </c>
      <c r="B12" s="5" t="s">
        <v>240</v>
      </c>
      <c r="H12" s="177" t="s">
        <v>9</v>
      </c>
      <c r="I12" s="180" t="s">
        <v>10</v>
      </c>
      <c r="J12" s="12" t="s">
        <v>243</v>
      </c>
    </row>
    <row r="13" spans="1:16" x14ac:dyDescent="0.25">
      <c r="B13" s="181"/>
      <c r="C13" s="181"/>
      <c r="D13" s="181"/>
      <c r="H13" s="177" t="s">
        <v>11</v>
      </c>
      <c r="I13" s="180" t="s">
        <v>10</v>
      </c>
      <c r="J13" s="129" t="s">
        <v>190</v>
      </c>
      <c r="P13" s="5" t="s">
        <v>88</v>
      </c>
    </row>
    <row r="14" spans="1:16" x14ac:dyDescent="0.25">
      <c r="A14" s="5" t="s">
        <v>12</v>
      </c>
      <c r="B14" s="5" t="s">
        <v>241</v>
      </c>
      <c r="H14" s="177" t="s">
        <v>14</v>
      </c>
      <c r="I14" s="180" t="s">
        <v>10</v>
      </c>
      <c r="J14" s="129" t="s">
        <v>190</v>
      </c>
    </row>
    <row r="15" spans="1:16" ht="15.75" thickBot="1" x14ac:dyDescent="0.3"/>
    <row r="16" spans="1:16" ht="15.75" x14ac:dyDescent="0.25">
      <c r="A16" s="182" t="s">
        <v>15</v>
      </c>
      <c r="B16" s="183" t="s">
        <v>37</v>
      </c>
      <c r="C16" s="102" t="s">
        <v>17</v>
      </c>
      <c r="D16" s="183" t="s">
        <v>38</v>
      </c>
      <c r="E16" s="183" t="s">
        <v>19</v>
      </c>
      <c r="F16" s="183" t="s">
        <v>39</v>
      </c>
      <c r="G16" s="209" t="s">
        <v>87</v>
      </c>
      <c r="H16" s="481" t="s">
        <v>21</v>
      </c>
      <c r="I16" s="482"/>
      <c r="J16" s="184" t="s">
        <v>22</v>
      </c>
    </row>
    <row r="17" spans="1:19" ht="50.25" customHeight="1" x14ac:dyDescent="0.25">
      <c r="A17" s="185">
        <v>1</v>
      </c>
      <c r="B17" s="186">
        <v>44411</v>
      </c>
      <c r="C17" s="187" t="s">
        <v>244</v>
      </c>
      <c r="D17" s="108" t="s">
        <v>252</v>
      </c>
      <c r="E17" s="188" t="s">
        <v>249</v>
      </c>
      <c r="F17" s="188">
        <v>13</v>
      </c>
      <c r="G17" s="210">
        <v>71</v>
      </c>
      <c r="H17" s="473">
        <v>4000</v>
      </c>
      <c r="I17" s="474"/>
      <c r="J17" s="189">
        <f>G17*H17</f>
        <v>284000</v>
      </c>
      <c r="M17" s="177"/>
      <c r="O17" s="190"/>
    </row>
    <row r="18" spans="1:19" ht="50.25" customHeight="1" x14ac:dyDescent="0.25">
      <c r="A18" s="185">
        <v>2</v>
      </c>
      <c r="B18" s="186">
        <v>44411</v>
      </c>
      <c r="C18" s="187" t="s">
        <v>245</v>
      </c>
      <c r="D18" s="108" t="s">
        <v>253</v>
      </c>
      <c r="E18" s="362" t="s">
        <v>250</v>
      </c>
      <c r="F18" s="188">
        <v>39</v>
      </c>
      <c r="G18" s="210">
        <v>578</v>
      </c>
      <c r="H18" s="473">
        <v>3000</v>
      </c>
      <c r="I18" s="474"/>
      <c r="J18" s="189">
        <f t="shared" ref="J18:J21" si="0">G18*H18</f>
        <v>1734000</v>
      </c>
      <c r="M18" s="177"/>
      <c r="O18" s="190"/>
    </row>
    <row r="19" spans="1:19" ht="50.25" customHeight="1" x14ac:dyDescent="0.25">
      <c r="A19" s="185">
        <v>3</v>
      </c>
      <c r="B19" s="186">
        <v>44411</v>
      </c>
      <c r="C19" s="187" t="s">
        <v>246</v>
      </c>
      <c r="D19" s="108" t="s">
        <v>254</v>
      </c>
      <c r="E19" s="362" t="s">
        <v>251</v>
      </c>
      <c r="F19" s="188">
        <v>25</v>
      </c>
      <c r="G19" s="210">
        <v>559</v>
      </c>
      <c r="H19" s="473">
        <v>3200</v>
      </c>
      <c r="I19" s="474"/>
      <c r="J19" s="189">
        <f t="shared" si="0"/>
        <v>1788800</v>
      </c>
      <c r="M19" s="177"/>
      <c r="O19" s="190"/>
    </row>
    <row r="20" spans="1:19" ht="50.25" customHeight="1" x14ac:dyDescent="0.25">
      <c r="A20" s="185">
        <v>4</v>
      </c>
      <c r="B20" s="186">
        <v>44411</v>
      </c>
      <c r="C20" s="187" t="s">
        <v>247</v>
      </c>
      <c r="D20" s="108" t="s">
        <v>255</v>
      </c>
      <c r="E20" s="362" t="s">
        <v>251</v>
      </c>
      <c r="F20" s="188">
        <v>8</v>
      </c>
      <c r="G20" s="210">
        <v>179</v>
      </c>
      <c r="H20" s="473">
        <v>3200</v>
      </c>
      <c r="I20" s="474"/>
      <c r="J20" s="189">
        <f t="shared" si="0"/>
        <v>572800</v>
      </c>
      <c r="M20" s="177"/>
      <c r="O20" s="190"/>
    </row>
    <row r="21" spans="1:19" ht="50.25" customHeight="1" x14ac:dyDescent="0.25">
      <c r="A21" s="185">
        <v>5</v>
      </c>
      <c r="B21" s="186">
        <v>44411</v>
      </c>
      <c r="C21" s="187" t="s">
        <v>248</v>
      </c>
      <c r="D21" s="108" t="s">
        <v>256</v>
      </c>
      <c r="E21" s="362" t="s">
        <v>250</v>
      </c>
      <c r="F21" s="188">
        <v>2</v>
      </c>
      <c r="G21" s="210">
        <v>50</v>
      </c>
      <c r="H21" s="473">
        <v>3000</v>
      </c>
      <c r="I21" s="474"/>
      <c r="J21" s="189">
        <f t="shared" si="0"/>
        <v>150000</v>
      </c>
      <c r="M21" s="177"/>
      <c r="O21" s="190"/>
    </row>
    <row r="22" spans="1:19" ht="21" customHeight="1" x14ac:dyDescent="0.25">
      <c r="A22" s="475" t="s">
        <v>23</v>
      </c>
      <c r="B22" s="476"/>
      <c r="C22" s="476"/>
      <c r="D22" s="476"/>
      <c r="E22" s="476"/>
      <c r="F22" s="476"/>
      <c r="G22" s="476"/>
      <c r="H22" s="476"/>
      <c r="I22" s="477"/>
      <c r="J22" s="191">
        <f>SUM(J17:J21)</f>
        <v>4529600</v>
      </c>
    </row>
    <row r="23" spans="1:19" x14ac:dyDescent="0.25">
      <c r="A23" s="470"/>
      <c r="B23" s="470"/>
      <c r="C23" s="470"/>
      <c r="D23" s="470"/>
      <c r="E23" s="192"/>
      <c r="F23" s="192"/>
      <c r="G23" s="192"/>
      <c r="H23" s="193"/>
      <c r="I23" s="193"/>
      <c r="J23" s="194"/>
    </row>
    <row r="24" spans="1:19" x14ac:dyDescent="0.25">
      <c r="E24" s="176"/>
      <c r="F24" s="176"/>
      <c r="G24" s="176"/>
      <c r="H24" s="195" t="s">
        <v>242</v>
      </c>
      <c r="I24" s="195"/>
      <c r="J24" s="196">
        <v>0</v>
      </c>
      <c r="K24" s="197"/>
      <c r="S24" s="5" t="s">
        <v>88</v>
      </c>
    </row>
    <row r="25" spans="1:19" ht="15.75" thickBot="1" x14ac:dyDescent="0.3">
      <c r="E25" s="176"/>
      <c r="F25" s="176"/>
      <c r="G25" s="176"/>
      <c r="H25" s="198" t="s">
        <v>89</v>
      </c>
      <c r="I25" s="198"/>
      <c r="J25" s="199">
        <v>0</v>
      </c>
      <c r="K25" s="197"/>
    </row>
    <row r="26" spans="1:19" ht="21" customHeight="1" x14ac:dyDescent="0.25">
      <c r="E26" s="176"/>
      <c r="F26" s="176"/>
      <c r="G26" s="176"/>
      <c r="H26" s="200" t="s">
        <v>26</v>
      </c>
      <c r="I26" s="200"/>
      <c r="J26" s="201">
        <f>J22</f>
        <v>4529600</v>
      </c>
    </row>
    <row r="27" spans="1:19" x14ac:dyDescent="0.25">
      <c r="A27" s="176" t="s">
        <v>257</v>
      </c>
      <c r="E27" s="176"/>
      <c r="F27" s="176"/>
      <c r="G27" s="176"/>
      <c r="H27" s="202"/>
      <c r="I27" s="202"/>
      <c r="J27" s="203"/>
    </row>
    <row r="28" spans="1:19" x14ac:dyDescent="0.25">
      <c r="E28" s="176"/>
      <c r="F28" s="176"/>
      <c r="G28" s="176"/>
      <c r="H28" s="202"/>
      <c r="I28" s="202"/>
      <c r="J28" s="203"/>
    </row>
    <row r="29" spans="1:19" ht="15.75" x14ac:dyDescent="0.25">
      <c r="A29" s="87" t="s">
        <v>27</v>
      </c>
    </row>
    <row r="30" spans="1:19" ht="15.75" x14ac:dyDescent="0.25">
      <c r="A30" s="88" t="s">
        <v>28</v>
      </c>
      <c r="B30" s="176"/>
      <c r="C30" s="176"/>
      <c r="D30" s="176"/>
    </row>
    <row r="31" spans="1:19" ht="15.75" x14ac:dyDescent="0.25">
      <c r="A31" s="88" t="s">
        <v>29</v>
      </c>
      <c r="B31" s="176"/>
      <c r="C31" s="176"/>
    </row>
    <row r="32" spans="1:19" ht="15.75" x14ac:dyDescent="0.25">
      <c r="A32" s="89" t="s">
        <v>30</v>
      </c>
      <c r="B32" s="204"/>
      <c r="C32" s="204"/>
      <c r="D32" s="205"/>
    </row>
    <row r="33" spans="1:10" ht="15.75" x14ac:dyDescent="0.25">
      <c r="A33" s="92" t="s">
        <v>31</v>
      </c>
      <c r="B33" s="206"/>
      <c r="C33" s="206"/>
      <c r="D33" s="204"/>
    </row>
    <row r="34" spans="1:10" x14ac:dyDescent="0.25">
      <c r="A34" s="204"/>
      <c r="B34" s="204"/>
      <c r="C34" s="204"/>
      <c r="D34" s="204"/>
    </row>
    <row r="35" spans="1:10" x14ac:dyDescent="0.25">
      <c r="A35" s="206"/>
      <c r="B35" s="206"/>
      <c r="C35" s="206"/>
      <c r="D35" s="207"/>
    </row>
    <row r="36" spans="1:10" x14ac:dyDescent="0.25">
      <c r="H36" s="208" t="s">
        <v>32</v>
      </c>
      <c r="I36" s="471" t="str">
        <f>+J13</f>
        <v xml:space="preserve"> 07 Agustus 2021</v>
      </c>
      <c r="J36" s="472"/>
    </row>
    <row r="43" spans="1:10" ht="15.75" x14ac:dyDescent="0.25">
      <c r="H43" s="462" t="s">
        <v>33</v>
      </c>
      <c r="I43" s="462"/>
      <c r="J43" s="462"/>
    </row>
  </sheetData>
  <mergeCells count="11">
    <mergeCell ref="A10:J10"/>
    <mergeCell ref="H16:I16"/>
    <mergeCell ref="H17:I17"/>
    <mergeCell ref="H20:I20"/>
    <mergeCell ref="H21:I21"/>
    <mergeCell ref="A23:D23"/>
    <mergeCell ref="I36:J36"/>
    <mergeCell ref="H43:J43"/>
    <mergeCell ref="H18:I18"/>
    <mergeCell ref="H19:I19"/>
    <mergeCell ref="A22:I22"/>
  </mergeCells>
  <printOptions horizontalCentered="1"/>
  <pageMargins left="0.45" right="0.45" top="0.75" bottom="0.75" header="0.3" footer="0.3"/>
  <pageSetup paperSize="9" scale="90" orientation="portrait" horizontalDpi="4294967293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2:L49"/>
  <sheetViews>
    <sheetView topLeftCell="A5" zoomScale="86" zoomScaleNormal="86" workbookViewId="0">
      <selection activeCell="Q23" sqref="Q23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5703125" customWidth="1"/>
    <col min="5" max="5" width="18.7109375" customWidth="1"/>
    <col min="6" max="6" width="10.42578125" customWidth="1"/>
    <col min="7" max="7" width="14" style="4" customWidth="1"/>
    <col min="8" max="8" width="2.140625" style="4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1" t="s">
        <v>0</v>
      </c>
      <c r="B2" s="2"/>
      <c r="C2" s="3"/>
    </row>
    <row r="3" spans="1:12" x14ac:dyDescent="0.25">
      <c r="A3" s="5" t="s">
        <v>1</v>
      </c>
      <c r="B3" s="6"/>
      <c r="C3" s="6"/>
    </row>
    <row r="4" spans="1:12" x14ac:dyDescent="0.25">
      <c r="A4" s="5" t="s">
        <v>2</v>
      </c>
      <c r="B4" s="6"/>
      <c r="C4" s="6"/>
    </row>
    <row r="5" spans="1:12" x14ac:dyDescent="0.25">
      <c r="A5" s="5" t="s">
        <v>3</v>
      </c>
      <c r="B5" s="6"/>
      <c r="C5" s="6"/>
    </row>
    <row r="6" spans="1:12" x14ac:dyDescent="0.25">
      <c r="A6" s="5" t="s">
        <v>4</v>
      </c>
      <c r="B6" s="6"/>
      <c r="C6" s="6"/>
    </row>
    <row r="7" spans="1:12" x14ac:dyDescent="0.25">
      <c r="A7" s="5" t="s">
        <v>5</v>
      </c>
      <c r="B7" s="6"/>
      <c r="C7" s="6"/>
    </row>
    <row r="8" spans="1:12" x14ac:dyDescent="0.25">
      <c r="A8" s="6"/>
      <c r="B8" s="6"/>
      <c r="C8" s="6"/>
    </row>
    <row r="9" spans="1:12" ht="15.75" thickBot="1" x14ac:dyDescent="0.3">
      <c r="A9" s="7"/>
      <c r="B9" s="7"/>
      <c r="C9" s="7"/>
      <c r="D9" s="7"/>
      <c r="E9" s="7"/>
      <c r="F9" s="7"/>
      <c r="G9" s="8"/>
      <c r="H9" s="8"/>
      <c r="I9" s="7"/>
    </row>
    <row r="10" spans="1:12" ht="24" thickBot="1" x14ac:dyDescent="0.4">
      <c r="A10" s="426" t="s">
        <v>6</v>
      </c>
      <c r="B10" s="427"/>
      <c r="C10" s="427"/>
      <c r="D10" s="427"/>
      <c r="E10" s="427"/>
      <c r="F10" s="427"/>
      <c r="G10" s="427"/>
      <c r="H10" s="427"/>
      <c r="I10" s="428"/>
    </row>
    <row r="12" spans="1:12" ht="23.25" customHeight="1" x14ac:dyDescent="0.25">
      <c r="A12" s="9" t="s">
        <v>7</v>
      </c>
      <c r="B12" s="10" t="s">
        <v>8</v>
      </c>
      <c r="C12" s="9"/>
      <c r="D12" s="9"/>
      <c r="E12" s="9"/>
      <c r="F12" s="9"/>
      <c r="G12" s="11" t="s">
        <v>9</v>
      </c>
      <c r="H12" s="11" t="s">
        <v>10</v>
      </c>
      <c r="I12" s="12" t="s">
        <v>259</v>
      </c>
    </row>
    <row r="13" spans="1:12" ht="23.25" customHeight="1" x14ac:dyDescent="0.25">
      <c r="A13" s="9"/>
      <c r="B13" s="9"/>
      <c r="C13" s="9"/>
      <c r="D13" s="9"/>
      <c r="E13" s="9"/>
      <c r="F13" s="9"/>
      <c r="G13" s="11" t="s">
        <v>11</v>
      </c>
      <c r="H13" s="11" t="s">
        <v>10</v>
      </c>
      <c r="I13" s="129" t="s">
        <v>233</v>
      </c>
    </row>
    <row r="14" spans="1:12" ht="23.25" customHeight="1" x14ac:dyDescent="0.25">
      <c r="A14" s="9" t="s">
        <v>12</v>
      </c>
      <c r="B14" s="9" t="s">
        <v>13</v>
      </c>
      <c r="C14" s="9"/>
      <c r="D14" s="9"/>
      <c r="E14" s="9"/>
      <c r="F14" s="9"/>
      <c r="G14" s="11" t="s">
        <v>14</v>
      </c>
      <c r="H14" s="11" t="s">
        <v>10</v>
      </c>
      <c r="I14" s="9" t="s">
        <v>156</v>
      </c>
    </row>
    <row r="15" spans="1:12" ht="27.75" customHeight="1" thickBot="1" x14ac:dyDescent="0.3">
      <c r="A15" s="14"/>
      <c r="B15" s="14"/>
      <c r="C15" s="14"/>
      <c r="D15" s="14"/>
      <c r="E15" s="14"/>
      <c r="F15" s="14"/>
      <c r="G15" s="15"/>
      <c r="H15" s="15"/>
      <c r="I15" s="14"/>
    </row>
    <row r="16" spans="1:12" ht="43.5" customHeight="1" x14ac:dyDescent="0.25">
      <c r="A16" s="16" t="s">
        <v>15</v>
      </c>
      <c r="B16" s="17" t="s">
        <v>16</v>
      </c>
      <c r="C16" s="18" t="s">
        <v>17</v>
      </c>
      <c r="D16" s="17" t="s">
        <v>18</v>
      </c>
      <c r="E16" s="17" t="s">
        <v>19</v>
      </c>
      <c r="F16" s="18" t="s">
        <v>20</v>
      </c>
      <c r="G16" s="429" t="s">
        <v>21</v>
      </c>
      <c r="H16" s="430"/>
      <c r="I16" s="19" t="s">
        <v>22</v>
      </c>
      <c r="L16" s="4"/>
    </row>
    <row r="17" spans="1:12" s="14" customFormat="1" ht="78.75" customHeight="1" x14ac:dyDescent="0.25">
      <c r="A17" s="20">
        <v>1</v>
      </c>
      <c r="B17" s="21">
        <v>44410</v>
      </c>
      <c r="C17" s="438" t="s">
        <v>260</v>
      </c>
      <c r="D17" s="23" t="s">
        <v>261</v>
      </c>
      <c r="E17" s="23" t="s">
        <v>141</v>
      </c>
      <c r="F17" s="24">
        <v>1</v>
      </c>
      <c r="G17" s="431">
        <v>161000</v>
      </c>
      <c r="H17" s="432"/>
      <c r="I17" s="25">
        <f>G17</f>
        <v>161000</v>
      </c>
      <c r="L17" s="15"/>
    </row>
    <row r="18" spans="1:12" s="14" customFormat="1" ht="78.75" customHeight="1" x14ac:dyDescent="0.25">
      <c r="A18" s="20">
        <v>2</v>
      </c>
      <c r="B18" s="21">
        <v>44410</v>
      </c>
      <c r="C18" s="439"/>
      <c r="D18" s="23" t="s">
        <v>262</v>
      </c>
      <c r="E18" s="23" t="s">
        <v>141</v>
      </c>
      <c r="F18" s="24">
        <v>1</v>
      </c>
      <c r="G18" s="431">
        <v>50000</v>
      </c>
      <c r="H18" s="432"/>
      <c r="I18" s="25">
        <f>G18</f>
        <v>50000</v>
      </c>
      <c r="L18" s="15"/>
    </row>
    <row r="19" spans="1:12" ht="36" customHeight="1" thickBot="1" x14ac:dyDescent="0.3">
      <c r="A19" s="433" t="s">
        <v>23</v>
      </c>
      <c r="B19" s="434"/>
      <c r="C19" s="434"/>
      <c r="D19" s="434"/>
      <c r="E19" s="434"/>
      <c r="F19" s="434"/>
      <c r="G19" s="434"/>
      <c r="H19" s="435"/>
      <c r="I19" s="26">
        <f>SUM(I17:I18)</f>
        <v>211000</v>
      </c>
    </row>
    <row r="20" spans="1:12" ht="21.75" customHeight="1" x14ac:dyDescent="0.25">
      <c r="A20" s="436"/>
      <c r="B20" s="436"/>
      <c r="C20" s="436"/>
      <c r="D20" s="436"/>
      <c r="E20" s="27"/>
      <c r="G20" s="28"/>
      <c r="H20" s="28"/>
      <c r="I20" s="29"/>
    </row>
    <row r="21" spans="1:12" ht="29.25" customHeight="1" x14ac:dyDescent="0.25">
      <c r="A21" s="30"/>
      <c r="B21" s="30"/>
      <c r="D21" s="30"/>
      <c r="E21" s="30"/>
      <c r="G21" s="31" t="s">
        <v>24</v>
      </c>
      <c r="H21" s="31"/>
      <c r="I21" s="32">
        <v>0</v>
      </c>
    </row>
    <row r="22" spans="1:12" ht="29.25" customHeight="1" thickBot="1" x14ac:dyDescent="0.3">
      <c r="A22" s="145"/>
      <c r="B22" s="145"/>
      <c r="D22" s="145"/>
      <c r="E22" s="145"/>
      <c r="G22" s="34" t="s">
        <v>25</v>
      </c>
      <c r="H22" s="34"/>
      <c r="I22" s="35">
        <v>0</v>
      </c>
    </row>
    <row r="23" spans="1:12" ht="29.25" customHeight="1" x14ac:dyDescent="0.25">
      <c r="A23" s="9"/>
      <c r="B23" s="9"/>
      <c r="D23" s="9"/>
      <c r="E23" s="36"/>
      <c r="G23" s="37" t="s">
        <v>26</v>
      </c>
      <c r="H23" s="38"/>
      <c r="I23" s="39">
        <f>I19</f>
        <v>211000</v>
      </c>
    </row>
    <row r="24" spans="1:12" ht="20.25" customHeight="1" x14ac:dyDescent="0.25">
      <c r="A24" s="9"/>
      <c r="B24" s="9"/>
      <c r="D24" s="9"/>
      <c r="E24" s="36"/>
      <c r="G24" s="38"/>
      <c r="H24" s="38"/>
      <c r="I24" s="40"/>
    </row>
    <row r="25" spans="1:12" ht="18.75" x14ac:dyDescent="0.25">
      <c r="A25" s="41" t="s">
        <v>263</v>
      </c>
      <c r="B25" s="36"/>
      <c r="D25" s="9"/>
      <c r="E25" s="36"/>
      <c r="G25" s="38"/>
      <c r="H25" s="38"/>
      <c r="I25" s="40"/>
    </row>
    <row r="26" spans="1:12" ht="15.75" x14ac:dyDescent="0.25">
      <c r="A26" s="9"/>
      <c r="B26" s="9"/>
      <c r="D26" s="9"/>
      <c r="E26" s="36"/>
      <c r="G26" s="38"/>
      <c r="H26" s="38"/>
      <c r="I26" s="40"/>
    </row>
    <row r="27" spans="1:12" ht="18.75" x14ac:dyDescent="0.3">
      <c r="A27" s="42" t="s">
        <v>27</v>
      </c>
      <c r="B27" s="43"/>
      <c r="D27" s="43"/>
      <c r="E27" s="9"/>
      <c r="G27" s="11"/>
      <c r="H27" s="11"/>
      <c r="I27" s="9"/>
    </row>
    <row r="28" spans="1:12" ht="18.75" x14ac:dyDescent="0.3">
      <c r="A28" s="44" t="s">
        <v>28</v>
      </c>
      <c r="B28" s="36"/>
      <c r="D28" s="36"/>
      <c r="E28" s="9"/>
      <c r="G28" s="11"/>
      <c r="H28" s="11"/>
      <c r="I28" s="9"/>
      <c r="L28" s="45"/>
    </row>
    <row r="29" spans="1:12" ht="18.75" x14ac:dyDescent="0.3">
      <c r="A29" s="44" t="s">
        <v>29</v>
      </c>
      <c r="B29" s="36"/>
      <c r="D29" s="9"/>
      <c r="E29" s="9"/>
      <c r="G29" s="11"/>
      <c r="H29" s="11"/>
      <c r="I29" s="9"/>
    </row>
    <row r="30" spans="1:12" ht="18.75" x14ac:dyDescent="0.3">
      <c r="A30" s="46" t="s">
        <v>30</v>
      </c>
      <c r="B30" s="47"/>
      <c r="D30" s="47"/>
      <c r="E30" s="9"/>
      <c r="G30" s="11"/>
      <c r="H30" s="11"/>
      <c r="I30" s="9"/>
    </row>
    <row r="31" spans="1:12" ht="18.75" x14ac:dyDescent="0.3">
      <c r="A31" s="48" t="s">
        <v>31</v>
      </c>
      <c r="B31" s="49"/>
      <c r="D31" s="50"/>
      <c r="E31" s="9"/>
      <c r="G31" s="11"/>
      <c r="H31" s="11"/>
      <c r="I31" s="9"/>
    </row>
    <row r="32" spans="1:12" ht="15.75" x14ac:dyDescent="0.25">
      <c r="A32" s="49"/>
      <c r="B32" s="49"/>
      <c r="D32" s="51"/>
      <c r="E32" s="9"/>
      <c r="G32" s="11"/>
      <c r="H32" s="11"/>
      <c r="I32" s="9"/>
    </row>
    <row r="33" spans="1:9" ht="15.75" x14ac:dyDescent="0.25">
      <c r="A33" s="9"/>
      <c r="B33" s="9"/>
      <c r="D33" s="9"/>
      <c r="E33" s="9"/>
      <c r="G33" s="52" t="s">
        <v>32</v>
      </c>
      <c r="H33" s="437" t="str">
        <f>I13</f>
        <v xml:space="preserve"> 09 Agustus 2021</v>
      </c>
      <c r="I33" s="437"/>
    </row>
    <row r="34" spans="1:9" ht="15.75" x14ac:dyDescent="0.25">
      <c r="A34" s="9"/>
      <c r="B34" s="9"/>
      <c r="D34" s="9"/>
      <c r="E34" s="9"/>
      <c r="G34" s="11"/>
      <c r="H34" s="11"/>
      <c r="I34" s="9"/>
    </row>
    <row r="35" spans="1:9" ht="15.75" x14ac:dyDescent="0.25">
      <c r="A35" s="9"/>
      <c r="B35" s="9"/>
      <c r="D35" s="9"/>
      <c r="E35" s="9"/>
      <c r="G35" s="11"/>
      <c r="H35" s="11"/>
      <c r="I35" s="9"/>
    </row>
    <row r="36" spans="1:9" ht="15.75" x14ac:dyDescent="0.25">
      <c r="A36" s="9"/>
      <c r="B36" s="9"/>
      <c r="D36" s="9"/>
      <c r="E36" s="9"/>
      <c r="G36" s="11"/>
      <c r="H36" s="11"/>
      <c r="I36" s="9"/>
    </row>
    <row r="37" spans="1:9" ht="26.25" customHeight="1" x14ac:dyDescent="0.25">
      <c r="A37" s="9"/>
      <c r="B37" s="9"/>
      <c r="D37" s="9"/>
      <c r="E37" s="9"/>
      <c r="G37" s="11"/>
      <c r="H37" s="11"/>
      <c r="I37" s="9"/>
    </row>
    <row r="38" spans="1:9" ht="15.75" x14ac:dyDescent="0.25">
      <c r="A38" s="9"/>
      <c r="B38" s="9"/>
      <c r="D38" s="9"/>
      <c r="E38" s="9"/>
      <c r="G38" s="11"/>
      <c r="H38" s="11"/>
      <c r="I38" s="9"/>
    </row>
    <row r="39" spans="1:9" ht="15.75" x14ac:dyDescent="0.25">
      <c r="A39" s="9"/>
      <c r="B39" s="9"/>
      <c r="D39" s="9"/>
      <c r="E39" s="9"/>
      <c r="G39" s="11"/>
      <c r="H39" s="11"/>
      <c r="I39" s="9"/>
    </row>
    <row r="40" spans="1:9" ht="15.75" x14ac:dyDescent="0.25">
      <c r="A40" s="9"/>
      <c r="B40" s="9"/>
      <c r="D40" s="9"/>
      <c r="E40" s="9"/>
      <c r="G40" s="11"/>
      <c r="H40" s="11"/>
      <c r="I40" s="9"/>
    </row>
    <row r="41" spans="1:9" ht="15.75" x14ac:dyDescent="0.25">
      <c r="A41" s="3"/>
      <c r="B41" s="3"/>
      <c r="D41" s="3"/>
      <c r="E41" s="3"/>
      <c r="G41" s="425" t="s">
        <v>33</v>
      </c>
      <c r="H41" s="425"/>
      <c r="I41" s="425"/>
    </row>
    <row r="42" spans="1:9" ht="15.75" x14ac:dyDescent="0.25">
      <c r="A42" s="3"/>
      <c r="B42" s="3"/>
      <c r="D42" s="3"/>
      <c r="E42" s="3"/>
      <c r="G42" s="53"/>
      <c r="H42" s="53"/>
      <c r="I42" s="3"/>
    </row>
    <row r="43" spans="1:9" ht="15.75" x14ac:dyDescent="0.25">
      <c r="A43" s="3"/>
      <c r="B43" s="3"/>
      <c r="D43" s="3"/>
      <c r="E43" s="3"/>
      <c r="G43" s="53"/>
      <c r="H43" s="53"/>
      <c r="I43" s="3"/>
    </row>
    <row r="44" spans="1:9" ht="15.75" x14ac:dyDescent="0.25">
      <c r="A44" s="3"/>
      <c r="B44" s="3"/>
      <c r="D44" s="3"/>
      <c r="E44" s="3"/>
      <c r="G44" s="53"/>
      <c r="H44" s="53"/>
      <c r="I44" s="3"/>
    </row>
    <row r="45" spans="1:9" ht="15.75" x14ac:dyDescent="0.25">
      <c r="A45" s="3"/>
      <c r="B45" s="3"/>
      <c r="D45" s="3"/>
      <c r="E45" s="3"/>
      <c r="G45" s="53"/>
      <c r="H45" s="53"/>
      <c r="I45" s="3"/>
    </row>
    <row r="46" spans="1:9" ht="15.75" x14ac:dyDescent="0.25">
      <c r="A46" s="3"/>
      <c r="B46" s="3"/>
      <c r="D46" s="3"/>
      <c r="E46" s="3"/>
      <c r="G46" s="53"/>
      <c r="H46" s="53"/>
      <c r="I46" s="3"/>
    </row>
    <row r="47" spans="1:9" ht="15.75" x14ac:dyDescent="0.25">
      <c r="A47" s="3"/>
      <c r="B47" s="3"/>
      <c r="D47" s="3"/>
      <c r="E47" s="3"/>
      <c r="G47" s="53"/>
      <c r="H47" s="53"/>
      <c r="I47" s="3"/>
    </row>
    <row r="48" spans="1:9" ht="15.75" x14ac:dyDescent="0.25">
      <c r="A48" s="3"/>
      <c r="B48" s="3"/>
      <c r="D48" s="3"/>
      <c r="E48" s="3"/>
      <c r="G48" s="53"/>
      <c r="H48" s="53"/>
      <c r="I48" s="3"/>
    </row>
    <row r="49" spans="1:9" ht="15.75" x14ac:dyDescent="0.25">
      <c r="A49" s="3"/>
      <c r="B49" s="3"/>
      <c r="D49" s="3"/>
      <c r="E49" s="3"/>
      <c r="G49" s="53"/>
      <c r="H49" s="53"/>
      <c r="I49" s="3"/>
    </row>
  </sheetData>
  <autoFilter ref="A16:I19">
    <filterColumn colId="6" showButton="0"/>
  </autoFilter>
  <mergeCells count="9">
    <mergeCell ref="G41:I41"/>
    <mergeCell ref="G17:H17"/>
    <mergeCell ref="C17:C18"/>
    <mergeCell ref="A10:I10"/>
    <mergeCell ref="G16:H16"/>
    <mergeCell ref="G18:H18"/>
    <mergeCell ref="A19:H19"/>
    <mergeCell ref="A20:D20"/>
    <mergeCell ref="H33:I33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2:M48"/>
  <sheetViews>
    <sheetView topLeftCell="A10" zoomScale="86" zoomScaleNormal="86" workbookViewId="0">
      <selection activeCell="M17" sqref="M17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5703125" customWidth="1"/>
    <col min="5" max="5" width="18.7109375" customWidth="1"/>
    <col min="6" max="7" width="7.42578125" customWidth="1"/>
    <col min="8" max="8" width="14" style="4" customWidth="1"/>
    <col min="9" max="9" width="2.140625" style="4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1" t="s">
        <v>0</v>
      </c>
      <c r="B2" s="2"/>
      <c r="C2" s="3"/>
    </row>
    <row r="3" spans="1:13" x14ac:dyDescent="0.25">
      <c r="A3" s="5" t="s">
        <v>1</v>
      </c>
      <c r="B3" s="6"/>
      <c r="C3" s="6"/>
    </row>
    <row r="4" spans="1:13" x14ac:dyDescent="0.25">
      <c r="A4" s="5" t="s">
        <v>2</v>
      </c>
      <c r="B4" s="6"/>
      <c r="C4" s="6"/>
    </row>
    <row r="5" spans="1:13" x14ac:dyDescent="0.25">
      <c r="A5" s="5" t="s">
        <v>3</v>
      </c>
      <c r="B5" s="6"/>
      <c r="C5" s="6"/>
    </row>
    <row r="6" spans="1:13" x14ac:dyDescent="0.25">
      <c r="A6" s="5" t="s">
        <v>4</v>
      </c>
      <c r="B6" s="6"/>
      <c r="C6" s="6"/>
    </row>
    <row r="7" spans="1:13" x14ac:dyDescent="0.25">
      <c r="A7" s="5" t="s">
        <v>5</v>
      </c>
      <c r="B7" s="6"/>
      <c r="C7" s="6"/>
    </row>
    <row r="8" spans="1:13" x14ac:dyDescent="0.25">
      <c r="A8" s="6"/>
      <c r="B8" s="6"/>
      <c r="C8" s="6"/>
    </row>
    <row r="9" spans="1:13" ht="15.75" thickBot="1" x14ac:dyDescent="0.3">
      <c r="A9" s="7"/>
      <c r="B9" s="7"/>
      <c r="C9" s="7"/>
      <c r="D9" s="7"/>
      <c r="E9" s="7"/>
      <c r="F9" s="7"/>
      <c r="G9" s="7"/>
      <c r="H9" s="8"/>
      <c r="I9" s="8"/>
      <c r="J9" s="7"/>
    </row>
    <row r="10" spans="1:13" ht="24" thickBot="1" x14ac:dyDescent="0.4">
      <c r="A10" s="426" t="s">
        <v>6</v>
      </c>
      <c r="B10" s="427"/>
      <c r="C10" s="427"/>
      <c r="D10" s="427"/>
      <c r="E10" s="427"/>
      <c r="F10" s="427"/>
      <c r="G10" s="427"/>
      <c r="H10" s="427"/>
      <c r="I10" s="427"/>
      <c r="J10" s="428"/>
    </row>
    <row r="12" spans="1:13" ht="23.25" customHeight="1" x14ac:dyDescent="0.25">
      <c r="A12" s="9" t="s">
        <v>7</v>
      </c>
      <c r="B12" s="10" t="s">
        <v>264</v>
      </c>
      <c r="C12" s="9"/>
      <c r="D12" s="9"/>
      <c r="E12" s="9"/>
      <c r="F12" s="9"/>
      <c r="G12" s="9"/>
      <c r="H12" s="11" t="s">
        <v>9</v>
      </c>
      <c r="I12" s="11" t="s">
        <v>10</v>
      </c>
      <c r="J12" s="12" t="s">
        <v>266</v>
      </c>
    </row>
    <row r="13" spans="1:13" ht="23.25" customHeight="1" x14ac:dyDescent="0.25">
      <c r="A13" s="9"/>
      <c r="B13" s="9"/>
      <c r="C13" s="9"/>
      <c r="D13" s="9"/>
      <c r="E13" s="9"/>
      <c r="F13" s="9"/>
      <c r="G13" s="9"/>
      <c r="H13" s="11" t="s">
        <v>11</v>
      </c>
      <c r="I13" s="11" t="s">
        <v>10</v>
      </c>
      <c r="J13" s="129" t="s">
        <v>267</v>
      </c>
    </row>
    <row r="14" spans="1:13" ht="23.25" customHeight="1" x14ac:dyDescent="0.25">
      <c r="A14" s="9" t="s">
        <v>12</v>
      </c>
      <c r="B14" s="9" t="s">
        <v>265</v>
      </c>
      <c r="C14" s="9"/>
      <c r="D14" s="9"/>
      <c r="E14" s="9"/>
      <c r="F14" s="9"/>
      <c r="G14" s="9"/>
      <c r="H14" s="11" t="s">
        <v>14</v>
      </c>
      <c r="I14" s="11" t="s">
        <v>10</v>
      </c>
      <c r="J14" s="129" t="s">
        <v>268</v>
      </c>
    </row>
    <row r="15" spans="1:13" ht="27.75" customHeight="1" thickBot="1" x14ac:dyDescent="0.3">
      <c r="A15" s="14"/>
      <c r="B15" s="14"/>
      <c r="C15" s="14"/>
      <c r="D15" s="14"/>
      <c r="E15" s="14"/>
      <c r="F15" s="14"/>
      <c r="G15" s="14"/>
      <c r="H15" s="15"/>
      <c r="I15" s="15"/>
      <c r="J15" s="14"/>
    </row>
    <row r="16" spans="1:13" ht="43.5" customHeight="1" x14ac:dyDescent="0.25">
      <c r="A16" s="16" t="s">
        <v>15</v>
      </c>
      <c r="B16" s="17" t="s">
        <v>16</v>
      </c>
      <c r="C16" s="18" t="s">
        <v>17</v>
      </c>
      <c r="D16" s="17" t="s">
        <v>18</v>
      </c>
      <c r="E16" s="17" t="s">
        <v>19</v>
      </c>
      <c r="F16" s="18" t="s">
        <v>39</v>
      </c>
      <c r="G16" s="216" t="s">
        <v>87</v>
      </c>
      <c r="H16" s="429" t="s">
        <v>21</v>
      </c>
      <c r="I16" s="430"/>
      <c r="J16" s="19" t="s">
        <v>22</v>
      </c>
      <c r="M16" s="4"/>
    </row>
    <row r="17" spans="1:13" s="14" customFormat="1" ht="78.75" customHeight="1" x14ac:dyDescent="0.25">
      <c r="A17" s="20">
        <v>1</v>
      </c>
      <c r="B17" s="21">
        <v>44369</v>
      </c>
      <c r="C17" s="212" t="s">
        <v>269</v>
      </c>
      <c r="D17" s="23" t="s">
        <v>270</v>
      </c>
      <c r="E17" s="23" t="s">
        <v>271</v>
      </c>
      <c r="F17" s="24">
        <v>6</v>
      </c>
      <c r="G17" s="217">
        <v>426</v>
      </c>
      <c r="H17" s="431">
        <v>1900000</v>
      </c>
      <c r="I17" s="432"/>
      <c r="J17" s="25">
        <f>H17</f>
        <v>1900000</v>
      </c>
      <c r="M17" s="15"/>
    </row>
    <row r="18" spans="1:13" ht="36" customHeight="1" thickBot="1" x14ac:dyDescent="0.3">
      <c r="A18" s="433" t="s">
        <v>23</v>
      </c>
      <c r="B18" s="434"/>
      <c r="C18" s="434"/>
      <c r="D18" s="434"/>
      <c r="E18" s="434"/>
      <c r="F18" s="434"/>
      <c r="G18" s="434"/>
      <c r="H18" s="434"/>
      <c r="I18" s="435"/>
      <c r="J18" s="26">
        <f>SUM(J17:J17)</f>
        <v>1900000</v>
      </c>
    </row>
    <row r="19" spans="1:13" ht="21.75" customHeight="1" x14ac:dyDescent="0.25">
      <c r="A19" s="436"/>
      <c r="B19" s="436"/>
      <c r="C19" s="436"/>
      <c r="D19" s="436"/>
      <c r="E19" s="27"/>
      <c r="H19" s="28"/>
      <c r="I19" s="28"/>
      <c r="J19" s="29"/>
    </row>
    <row r="20" spans="1:13" ht="29.25" customHeight="1" x14ac:dyDescent="0.25">
      <c r="A20" s="30"/>
      <c r="B20" s="30"/>
      <c r="D20" s="30"/>
      <c r="E20" s="30"/>
      <c r="H20" s="31" t="s">
        <v>24</v>
      </c>
      <c r="I20" s="31"/>
      <c r="J20" s="32">
        <v>0</v>
      </c>
    </row>
    <row r="21" spans="1:13" ht="29.25" customHeight="1" thickBot="1" x14ac:dyDescent="0.3">
      <c r="A21" s="213"/>
      <c r="B21" s="213"/>
      <c r="D21" s="213"/>
      <c r="E21" s="213"/>
      <c r="H21" s="34" t="s">
        <v>25</v>
      </c>
      <c r="I21" s="34"/>
      <c r="J21" s="35">
        <v>0</v>
      </c>
    </row>
    <row r="22" spans="1:13" ht="29.25" customHeight="1" x14ac:dyDescent="0.25">
      <c r="A22" s="9"/>
      <c r="B22" s="9"/>
      <c r="D22" s="9"/>
      <c r="E22" s="36"/>
      <c r="H22" s="37" t="s">
        <v>26</v>
      </c>
      <c r="I22" s="38"/>
      <c r="J22" s="39">
        <f>J18</f>
        <v>1900000</v>
      </c>
    </row>
    <row r="23" spans="1:13" ht="20.25" customHeight="1" x14ac:dyDescent="0.25">
      <c r="A23" s="9"/>
      <c r="B23" s="9"/>
      <c r="D23" s="9"/>
      <c r="E23" s="36"/>
      <c r="H23" s="38"/>
      <c r="I23" s="38"/>
      <c r="J23" s="40"/>
    </row>
    <row r="24" spans="1:13" ht="18.75" x14ac:dyDescent="0.25">
      <c r="A24" s="41" t="s">
        <v>272</v>
      </c>
      <c r="B24" s="36"/>
      <c r="D24" s="9"/>
      <c r="E24" s="36"/>
      <c r="H24" s="38"/>
      <c r="I24" s="38"/>
      <c r="J24" s="40"/>
    </row>
    <row r="25" spans="1:13" ht="15.75" x14ac:dyDescent="0.25">
      <c r="A25" s="9"/>
      <c r="B25" s="9"/>
      <c r="D25" s="9"/>
      <c r="E25" s="36"/>
      <c r="H25" s="38"/>
      <c r="I25" s="38"/>
      <c r="J25" s="40"/>
    </row>
    <row r="26" spans="1:13" ht="18.75" x14ac:dyDescent="0.3">
      <c r="A26" s="42" t="s">
        <v>27</v>
      </c>
      <c r="B26" s="43"/>
      <c r="D26" s="43"/>
      <c r="E26" s="9"/>
      <c r="H26" s="11"/>
      <c r="I26" s="11"/>
      <c r="J26" s="9"/>
    </row>
    <row r="27" spans="1:13" ht="18.75" x14ac:dyDescent="0.3">
      <c r="A27" s="44" t="s">
        <v>28</v>
      </c>
      <c r="B27" s="36"/>
      <c r="D27" s="36"/>
      <c r="E27" s="9"/>
      <c r="H27" s="11"/>
      <c r="I27" s="11"/>
      <c r="J27" s="9"/>
      <c r="M27" s="45"/>
    </row>
    <row r="28" spans="1:13" ht="18.75" x14ac:dyDescent="0.3">
      <c r="A28" s="44" t="s">
        <v>29</v>
      </c>
      <c r="B28" s="36"/>
      <c r="D28" s="9"/>
      <c r="E28" s="9"/>
      <c r="H28" s="11"/>
      <c r="I28" s="11"/>
      <c r="J28" s="9"/>
    </row>
    <row r="29" spans="1:13" ht="18.75" x14ac:dyDescent="0.3">
      <c r="A29" s="46" t="s">
        <v>30</v>
      </c>
      <c r="B29" s="47"/>
      <c r="D29" s="47"/>
      <c r="E29" s="9"/>
      <c r="H29" s="11"/>
      <c r="I29" s="11"/>
      <c r="J29" s="9"/>
    </row>
    <row r="30" spans="1:13" ht="18.75" x14ac:dyDescent="0.3">
      <c r="A30" s="48" t="s">
        <v>31</v>
      </c>
      <c r="B30" s="49"/>
      <c r="D30" s="50"/>
      <c r="E30" s="9"/>
      <c r="H30" s="11"/>
      <c r="I30" s="11"/>
      <c r="J30" s="9"/>
    </row>
    <row r="31" spans="1:13" ht="15.75" x14ac:dyDescent="0.25">
      <c r="A31" s="49"/>
      <c r="B31" s="49"/>
      <c r="D31" s="51"/>
      <c r="E31" s="9"/>
      <c r="H31" s="11"/>
      <c r="I31" s="11"/>
      <c r="J31" s="9"/>
    </row>
    <row r="32" spans="1:13" ht="15.75" x14ac:dyDescent="0.25">
      <c r="A32" s="9"/>
      <c r="B32" s="9"/>
      <c r="D32" s="9"/>
      <c r="E32" s="9"/>
      <c r="H32" s="52" t="s">
        <v>32</v>
      </c>
      <c r="I32" s="437" t="str">
        <f>J13</f>
        <v xml:space="preserve"> 10 Agustus 2021</v>
      </c>
      <c r="J32" s="437"/>
    </row>
    <row r="33" spans="1:10" ht="15.75" x14ac:dyDescent="0.25">
      <c r="A33" s="9"/>
      <c r="B33" s="9"/>
      <c r="D33" s="9"/>
      <c r="E33" s="9"/>
      <c r="H33" s="11"/>
      <c r="I33" s="11"/>
      <c r="J33" s="9"/>
    </row>
    <row r="34" spans="1:10" ht="15.75" x14ac:dyDescent="0.25">
      <c r="A34" s="9"/>
      <c r="B34" s="9"/>
      <c r="D34" s="9"/>
      <c r="E34" s="9"/>
      <c r="H34" s="11"/>
      <c r="I34" s="11"/>
      <c r="J34" s="9"/>
    </row>
    <row r="35" spans="1:10" ht="15.75" x14ac:dyDescent="0.25">
      <c r="A35" s="9"/>
      <c r="B35" s="9"/>
      <c r="D35" s="9"/>
      <c r="E35" s="9"/>
      <c r="H35" s="11"/>
      <c r="I35" s="11"/>
      <c r="J35" s="9"/>
    </row>
    <row r="36" spans="1:10" ht="26.25" customHeight="1" x14ac:dyDescent="0.25">
      <c r="A36" s="9"/>
      <c r="B36" s="9"/>
      <c r="D36" s="9"/>
      <c r="E36" s="9"/>
      <c r="H36" s="11"/>
      <c r="I36" s="11"/>
      <c r="J36" s="9"/>
    </row>
    <row r="37" spans="1:10" ht="15.75" x14ac:dyDescent="0.25">
      <c r="A37" s="9"/>
      <c r="B37" s="9"/>
      <c r="D37" s="9"/>
      <c r="E37" s="9"/>
      <c r="H37" s="11"/>
      <c r="I37" s="11"/>
      <c r="J37" s="9"/>
    </row>
    <row r="38" spans="1:10" ht="15.75" x14ac:dyDescent="0.25">
      <c r="A38" s="9"/>
      <c r="B38" s="9"/>
      <c r="D38" s="9"/>
      <c r="E38" s="9"/>
      <c r="H38" s="11"/>
      <c r="I38" s="11"/>
      <c r="J38" s="9"/>
    </row>
    <row r="39" spans="1:10" ht="15.75" x14ac:dyDescent="0.25">
      <c r="A39" s="9"/>
      <c r="B39" s="9"/>
      <c r="D39" s="9"/>
      <c r="E39" s="9"/>
      <c r="H39" s="11"/>
      <c r="I39" s="11"/>
      <c r="J39" s="9"/>
    </row>
    <row r="40" spans="1:10" ht="15.75" x14ac:dyDescent="0.25">
      <c r="A40" s="3"/>
      <c r="B40" s="3"/>
      <c r="D40" s="3"/>
      <c r="E40" s="3"/>
      <c r="H40" s="425" t="s">
        <v>33</v>
      </c>
      <c r="I40" s="425"/>
      <c r="J40" s="425"/>
    </row>
    <row r="41" spans="1:10" ht="15.75" x14ac:dyDescent="0.25">
      <c r="A41" s="3"/>
      <c r="B41" s="3"/>
      <c r="D41" s="3"/>
      <c r="E41" s="3"/>
      <c r="H41" s="53"/>
      <c r="I41" s="53"/>
      <c r="J41" s="3"/>
    </row>
    <row r="42" spans="1:10" ht="15.75" x14ac:dyDescent="0.25">
      <c r="A42" s="3"/>
      <c r="B42" s="3"/>
      <c r="D42" s="3"/>
      <c r="E42" s="3"/>
      <c r="H42" s="53"/>
      <c r="I42" s="53"/>
      <c r="J42" s="3"/>
    </row>
    <row r="43" spans="1:10" ht="15.75" x14ac:dyDescent="0.25">
      <c r="A43" s="3"/>
      <c r="B43" s="3"/>
      <c r="D43" s="3"/>
      <c r="E43" s="3"/>
      <c r="H43" s="53"/>
      <c r="I43" s="53"/>
      <c r="J43" s="3"/>
    </row>
    <row r="44" spans="1:10" ht="15.75" x14ac:dyDescent="0.25">
      <c r="A44" s="3"/>
      <c r="B44" s="3"/>
      <c r="D44" s="3"/>
      <c r="E44" s="3"/>
      <c r="H44" s="53"/>
      <c r="I44" s="53"/>
      <c r="J44" s="3"/>
    </row>
    <row r="45" spans="1:10" ht="15.75" x14ac:dyDescent="0.25">
      <c r="A45" s="3"/>
      <c r="B45" s="3"/>
      <c r="D45" s="3"/>
      <c r="E45" s="3"/>
      <c r="H45" s="53"/>
      <c r="I45" s="53"/>
      <c r="J45" s="3"/>
    </row>
    <row r="46" spans="1:10" ht="15.75" x14ac:dyDescent="0.25">
      <c r="A46" s="3"/>
      <c r="B46" s="3"/>
      <c r="D46" s="3"/>
      <c r="E46" s="3"/>
      <c r="H46" s="53"/>
      <c r="I46" s="53"/>
      <c r="J46" s="3"/>
    </row>
    <row r="47" spans="1:10" ht="15.75" x14ac:dyDescent="0.25">
      <c r="A47" s="3"/>
      <c r="B47" s="3"/>
      <c r="D47" s="3"/>
      <c r="E47" s="3"/>
      <c r="H47" s="53"/>
      <c r="I47" s="53"/>
      <c r="J47" s="3"/>
    </row>
    <row r="48" spans="1:10" ht="15.75" x14ac:dyDescent="0.25">
      <c r="A48" s="3"/>
      <c r="B48" s="3"/>
      <c r="D48" s="3"/>
      <c r="E48" s="3"/>
      <c r="H48" s="53"/>
      <c r="I48" s="53"/>
      <c r="J48" s="3"/>
    </row>
  </sheetData>
  <autoFilter ref="A16:J18">
    <filterColumn colId="7" showButton="0"/>
  </autoFilter>
  <mergeCells count="7">
    <mergeCell ref="A19:D19"/>
    <mergeCell ref="I32:J32"/>
    <mergeCell ref="H40:J40"/>
    <mergeCell ref="A10:J10"/>
    <mergeCell ref="H16:I16"/>
    <mergeCell ref="H17:I17"/>
    <mergeCell ref="A18:I18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2:L50"/>
  <sheetViews>
    <sheetView topLeftCell="A25" zoomScale="86" zoomScaleNormal="86" workbookViewId="0">
      <selection activeCell="F41" sqref="F41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32" customWidth="1"/>
    <col min="5" max="5" width="18.7109375" customWidth="1"/>
    <col min="6" max="6" width="8.85546875" customWidth="1"/>
    <col min="7" max="7" width="14" style="4" customWidth="1"/>
    <col min="8" max="8" width="2.140625" style="4" customWidth="1"/>
    <col min="9" max="9" width="22" customWidth="1"/>
    <col min="12" max="12" width="16.85546875" bestFit="1" customWidth="1"/>
    <col min="15" max="15" width="16.42578125" bestFit="1" customWidth="1"/>
  </cols>
  <sheetData>
    <row r="2" spans="1:12" ht="18.75" x14ac:dyDescent="0.3">
      <c r="A2" s="1" t="s">
        <v>0</v>
      </c>
      <c r="B2" s="2"/>
      <c r="C2" s="3"/>
    </row>
    <row r="3" spans="1:12" x14ac:dyDescent="0.25">
      <c r="A3" s="5" t="s">
        <v>1</v>
      </c>
      <c r="B3" s="6"/>
      <c r="C3" s="6"/>
    </row>
    <row r="4" spans="1:12" x14ac:dyDescent="0.25">
      <c r="A4" s="5" t="s">
        <v>2</v>
      </c>
      <c r="B4" s="6"/>
      <c r="C4" s="6"/>
    </row>
    <row r="5" spans="1:12" x14ac:dyDescent="0.25">
      <c r="A5" s="5" t="s">
        <v>3</v>
      </c>
      <c r="B5" s="6"/>
      <c r="C5" s="6"/>
    </row>
    <row r="6" spans="1:12" x14ac:dyDescent="0.25">
      <c r="A6" s="5" t="s">
        <v>4</v>
      </c>
      <c r="B6" s="6"/>
      <c r="C6" s="6"/>
    </row>
    <row r="7" spans="1:12" x14ac:dyDescent="0.25">
      <c r="A7" s="5" t="s">
        <v>5</v>
      </c>
      <c r="B7" s="6"/>
      <c r="C7" s="6"/>
    </row>
    <row r="8" spans="1:12" x14ac:dyDescent="0.25">
      <c r="A8" s="6"/>
      <c r="B8" s="6"/>
      <c r="C8" s="6"/>
    </row>
    <row r="9" spans="1:12" ht="15.75" thickBot="1" x14ac:dyDescent="0.3">
      <c r="A9" s="7"/>
      <c r="B9" s="7"/>
      <c r="C9" s="7"/>
      <c r="D9" s="7"/>
      <c r="E9" s="7"/>
      <c r="F9" s="7"/>
      <c r="G9" s="8"/>
      <c r="H9" s="8"/>
      <c r="I9" s="7"/>
    </row>
    <row r="10" spans="1:12" ht="24" thickBot="1" x14ac:dyDescent="0.4">
      <c r="A10" s="426" t="s">
        <v>6</v>
      </c>
      <c r="B10" s="427"/>
      <c r="C10" s="427"/>
      <c r="D10" s="427"/>
      <c r="E10" s="427"/>
      <c r="F10" s="427"/>
      <c r="G10" s="427"/>
      <c r="H10" s="427"/>
      <c r="I10" s="428"/>
    </row>
    <row r="12" spans="1:12" ht="23.25" customHeight="1" x14ac:dyDescent="0.25">
      <c r="A12" s="9" t="s">
        <v>7</v>
      </c>
      <c r="B12" s="10" t="s">
        <v>274</v>
      </c>
      <c r="C12" s="9"/>
      <c r="D12" s="9"/>
      <c r="E12" s="9"/>
      <c r="F12" s="9"/>
      <c r="G12" s="11" t="s">
        <v>9</v>
      </c>
      <c r="H12" s="11" t="s">
        <v>10</v>
      </c>
      <c r="I12" s="12" t="s">
        <v>273</v>
      </c>
    </row>
    <row r="13" spans="1:12" ht="23.25" customHeight="1" x14ac:dyDescent="0.25">
      <c r="A13" s="9"/>
      <c r="B13" s="9"/>
      <c r="C13" s="9"/>
      <c r="D13" s="9"/>
      <c r="E13" s="9"/>
      <c r="F13" s="9"/>
      <c r="G13" s="11" t="s">
        <v>11</v>
      </c>
      <c r="H13" s="11" t="s">
        <v>10</v>
      </c>
      <c r="I13" s="129" t="s">
        <v>278</v>
      </c>
    </row>
    <row r="14" spans="1:12" ht="23.25" customHeight="1" x14ac:dyDescent="0.25">
      <c r="A14" s="9" t="s">
        <v>12</v>
      </c>
      <c r="B14" s="10" t="s">
        <v>274</v>
      </c>
      <c r="C14" s="9"/>
      <c r="D14" s="9"/>
      <c r="E14" s="9"/>
      <c r="F14" s="9"/>
      <c r="G14" s="11" t="s">
        <v>14</v>
      </c>
      <c r="H14" s="11" t="s">
        <v>10</v>
      </c>
      <c r="I14" s="129" t="s">
        <v>278</v>
      </c>
    </row>
    <row r="15" spans="1:12" ht="27.75" customHeight="1" thickBot="1" x14ac:dyDescent="0.3">
      <c r="A15" s="14"/>
      <c r="B15" s="14"/>
      <c r="C15" s="14"/>
      <c r="D15" s="14"/>
      <c r="E15" s="14"/>
      <c r="F15" s="14"/>
      <c r="G15" s="15"/>
      <c r="H15" s="15"/>
      <c r="I15" s="14"/>
    </row>
    <row r="16" spans="1:12" ht="43.5" customHeight="1" x14ac:dyDescent="0.25">
      <c r="A16" s="16" t="s">
        <v>15</v>
      </c>
      <c r="B16" s="17" t="s">
        <v>16</v>
      </c>
      <c r="C16" s="18" t="s">
        <v>17</v>
      </c>
      <c r="D16" s="17" t="s">
        <v>18</v>
      </c>
      <c r="E16" s="17" t="s">
        <v>19</v>
      </c>
      <c r="F16" s="18" t="s">
        <v>39</v>
      </c>
      <c r="G16" s="429" t="s">
        <v>21</v>
      </c>
      <c r="H16" s="430"/>
      <c r="I16" s="19" t="s">
        <v>22</v>
      </c>
      <c r="L16" s="4"/>
    </row>
    <row r="17" spans="1:12" s="14" customFormat="1" ht="53.25" customHeight="1" x14ac:dyDescent="0.25">
      <c r="A17" s="20">
        <v>1</v>
      </c>
      <c r="B17" s="21">
        <v>44418</v>
      </c>
      <c r="C17" s="214"/>
      <c r="D17" s="23" t="s">
        <v>275</v>
      </c>
      <c r="E17" s="23" t="s">
        <v>238</v>
      </c>
      <c r="F17" s="24">
        <v>2</v>
      </c>
      <c r="G17" s="431">
        <v>350000</v>
      </c>
      <c r="H17" s="432"/>
      <c r="I17" s="25">
        <f>G17</f>
        <v>350000</v>
      </c>
      <c r="L17" s="15"/>
    </row>
    <row r="18" spans="1:12" s="14" customFormat="1" ht="53.25" customHeight="1" x14ac:dyDescent="0.25">
      <c r="A18" s="20">
        <v>2</v>
      </c>
      <c r="B18" s="21">
        <v>44418</v>
      </c>
      <c r="C18" s="214"/>
      <c r="D18" s="23" t="s">
        <v>276</v>
      </c>
      <c r="E18" s="23" t="s">
        <v>238</v>
      </c>
      <c r="F18" s="24">
        <v>1</v>
      </c>
      <c r="G18" s="431">
        <v>200000</v>
      </c>
      <c r="H18" s="432"/>
      <c r="I18" s="25">
        <f>G18</f>
        <v>200000</v>
      </c>
      <c r="L18" s="15"/>
    </row>
    <row r="19" spans="1:12" s="14" customFormat="1" ht="53.25" customHeight="1" x14ac:dyDescent="0.25">
      <c r="A19" s="20">
        <v>3</v>
      </c>
      <c r="B19" s="21">
        <v>44418</v>
      </c>
      <c r="C19" s="214"/>
      <c r="D19" s="23" t="s">
        <v>277</v>
      </c>
      <c r="E19" s="23" t="s">
        <v>238</v>
      </c>
      <c r="F19" s="24">
        <v>1</v>
      </c>
      <c r="G19" s="431">
        <v>30000</v>
      </c>
      <c r="H19" s="432"/>
      <c r="I19" s="25">
        <f>G19</f>
        <v>30000</v>
      </c>
      <c r="L19" s="15"/>
    </row>
    <row r="20" spans="1:12" ht="36" customHeight="1" thickBot="1" x14ac:dyDescent="0.3">
      <c r="A20" s="433" t="s">
        <v>23</v>
      </c>
      <c r="B20" s="434"/>
      <c r="C20" s="434"/>
      <c r="D20" s="434"/>
      <c r="E20" s="434"/>
      <c r="F20" s="434"/>
      <c r="G20" s="434"/>
      <c r="H20" s="435"/>
      <c r="I20" s="26">
        <f>SUM(I17:I19)</f>
        <v>580000</v>
      </c>
    </row>
    <row r="21" spans="1:12" ht="21.75" customHeight="1" x14ac:dyDescent="0.25">
      <c r="A21" s="436"/>
      <c r="B21" s="436"/>
      <c r="C21" s="436"/>
      <c r="D21" s="436"/>
      <c r="E21" s="27"/>
      <c r="G21" s="28"/>
      <c r="H21" s="28"/>
      <c r="I21" s="29"/>
    </row>
    <row r="22" spans="1:12" ht="29.25" customHeight="1" x14ac:dyDescent="0.25">
      <c r="A22" s="30"/>
      <c r="B22" s="30"/>
      <c r="D22" s="30"/>
      <c r="E22" s="30"/>
      <c r="G22" s="31" t="s">
        <v>24</v>
      </c>
      <c r="H22" s="31"/>
      <c r="I22" s="32">
        <v>0</v>
      </c>
    </row>
    <row r="23" spans="1:12" ht="29.25" customHeight="1" thickBot="1" x14ac:dyDescent="0.3">
      <c r="A23" s="215"/>
      <c r="B23" s="215"/>
      <c r="D23" s="215"/>
      <c r="E23" s="215"/>
      <c r="G23" s="34" t="s">
        <v>25</v>
      </c>
      <c r="H23" s="34"/>
      <c r="I23" s="35">
        <v>0</v>
      </c>
    </row>
    <row r="24" spans="1:12" ht="29.25" customHeight="1" x14ac:dyDescent="0.25">
      <c r="A24" s="9"/>
      <c r="B24" s="9"/>
      <c r="D24" s="9"/>
      <c r="E24" s="36"/>
      <c r="G24" s="37" t="s">
        <v>26</v>
      </c>
      <c r="H24" s="38"/>
      <c r="I24" s="39">
        <f>I20</f>
        <v>580000</v>
      </c>
    </row>
    <row r="25" spans="1:12" ht="20.25" customHeight="1" x14ac:dyDescent="0.25">
      <c r="A25" s="9"/>
      <c r="B25" s="9"/>
      <c r="D25" s="9"/>
      <c r="E25" s="36"/>
      <c r="G25" s="38"/>
      <c r="H25" s="38"/>
      <c r="I25" s="40"/>
    </row>
    <row r="26" spans="1:12" ht="18.75" x14ac:dyDescent="0.25">
      <c r="A26" s="41" t="s">
        <v>279</v>
      </c>
      <c r="B26" s="36"/>
      <c r="D26" s="9"/>
      <c r="E26" s="36"/>
      <c r="G26" s="38"/>
      <c r="H26" s="38"/>
      <c r="I26" s="40"/>
    </row>
    <row r="27" spans="1:12" ht="15.75" x14ac:dyDescent="0.25">
      <c r="A27" s="9"/>
      <c r="B27" s="9"/>
      <c r="D27" s="9"/>
      <c r="E27" s="36"/>
      <c r="G27" s="38"/>
      <c r="H27" s="38"/>
      <c r="I27" s="40"/>
    </row>
    <row r="28" spans="1:12" ht="18.75" x14ac:dyDescent="0.3">
      <c r="A28" s="42" t="s">
        <v>27</v>
      </c>
      <c r="B28" s="43"/>
      <c r="D28" s="43"/>
      <c r="E28" s="9"/>
      <c r="G28" s="11"/>
      <c r="H28" s="11"/>
      <c r="I28" s="9"/>
    </row>
    <row r="29" spans="1:12" ht="18.75" x14ac:dyDescent="0.3">
      <c r="A29" s="44" t="s">
        <v>28</v>
      </c>
      <c r="B29" s="36"/>
      <c r="D29" s="36"/>
      <c r="E29" s="9"/>
      <c r="G29" s="11"/>
      <c r="H29" s="11"/>
      <c r="I29" s="9"/>
      <c r="L29" s="45"/>
    </row>
    <row r="30" spans="1:12" ht="18.75" x14ac:dyDescent="0.3">
      <c r="A30" s="44" t="s">
        <v>29</v>
      </c>
      <c r="B30" s="36"/>
      <c r="D30" s="9"/>
      <c r="E30" s="9"/>
      <c r="G30" s="11"/>
      <c r="H30" s="11"/>
      <c r="I30" s="9"/>
    </row>
    <row r="31" spans="1:12" ht="18.75" x14ac:dyDescent="0.3">
      <c r="A31" s="46" t="s">
        <v>30</v>
      </c>
      <c r="B31" s="47"/>
      <c r="D31" s="47"/>
      <c r="E31" s="9"/>
      <c r="G31" s="11"/>
      <c r="H31" s="11"/>
      <c r="I31" s="9"/>
    </row>
    <row r="32" spans="1:12" ht="18.75" x14ac:dyDescent="0.3">
      <c r="A32" s="48" t="s">
        <v>31</v>
      </c>
      <c r="B32" s="49"/>
      <c r="D32" s="50"/>
      <c r="E32" s="9"/>
      <c r="G32" s="11"/>
      <c r="H32" s="11"/>
      <c r="I32" s="9"/>
    </row>
    <row r="33" spans="1:9" ht="15.75" x14ac:dyDescent="0.25">
      <c r="A33" s="49"/>
      <c r="B33" s="49"/>
      <c r="D33" s="51"/>
      <c r="E33" s="9"/>
      <c r="G33" s="11"/>
      <c r="H33" s="11"/>
      <c r="I33" s="9"/>
    </row>
    <row r="34" spans="1:9" ht="15.75" x14ac:dyDescent="0.25">
      <c r="A34" s="9"/>
      <c r="B34" s="9"/>
      <c r="D34" s="9"/>
      <c r="E34" s="9"/>
      <c r="G34" s="52" t="s">
        <v>32</v>
      </c>
      <c r="H34" s="437" t="str">
        <f>I13</f>
        <v xml:space="preserve"> 12 Agustus 2021</v>
      </c>
      <c r="I34" s="437"/>
    </row>
    <row r="35" spans="1:9" ht="15.75" x14ac:dyDescent="0.25">
      <c r="A35" s="9"/>
      <c r="B35" s="9"/>
      <c r="D35" s="9"/>
      <c r="E35" s="9"/>
      <c r="G35" s="11"/>
      <c r="H35" s="11"/>
      <c r="I35" s="9"/>
    </row>
    <row r="36" spans="1:9" ht="15.75" x14ac:dyDescent="0.25">
      <c r="A36" s="9"/>
      <c r="B36" s="9"/>
      <c r="D36" s="9"/>
      <c r="E36" s="9"/>
      <c r="G36" s="11"/>
      <c r="H36" s="11"/>
      <c r="I36" s="9"/>
    </row>
    <row r="37" spans="1:9" ht="15.75" x14ac:dyDescent="0.25">
      <c r="A37" s="9"/>
      <c r="B37" s="9"/>
      <c r="D37" s="9"/>
      <c r="E37" s="9"/>
      <c r="G37" s="11"/>
      <c r="H37" s="11"/>
      <c r="I37" s="9"/>
    </row>
    <row r="38" spans="1:9" ht="26.25" customHeight="1" x14ac:dyDescent="0.25">
      <c r="A38" s="9"/>
      <c r="B38" s="9"/>
      <c r="D38" s="9"/>
      <c r="E38" s="9"/>
      <c r="G38" s="11"/>
      <c r="H38" s="11"/>
      <c r="I38" s="9"/>
    </row>
    <row r="39" spans="1:9" ht="15.75" x14ac:dyDescent="0.25">
      <c r="A39" s="9"/>
      <c r="B39" s="9"/>
      <c r="D39" s="9"/>
      <c r="E39" s="9"/>
      <c r="G39" s="11"/>
      <c r="H39" s="11"/>
      <c r="I39" s="9"/>
    </row>
    <row r="40" spans="1:9" ht="15.75" x14ac:dyDescent="0.25">
      <c r="A40" s="9"/>
      <c r="B40" s="9"/>
      <c r="D40" s="9"/>
      <c r="E40" s="9"/>
      <c r="G40" s="11"/>
      <c r="H40" s="11"/>
      <c r="I40" s="9"/>
    </row>
    <row r="41" spans="1:9" ht="15.75" x14ac:dyDescent="0.25">
      <c r="A41" s="9"/>
      <c r="B41" s="9"/>
      <c r="D41" s="9"/>
      <c r="E41" s="9"/>
      <c r="G41" s="11"/>
      <c r="H41" s="11"/>
      <c r="I41" s="9"/>
    </row>
    <row r="42" spans="1:9" ht="15.75" x14ac:dyDescent="0.25">
      <c r="A42" s="3"/>
      <c r="B42" s="3"/>
      <c r="D42" s="3"/>
      <c r="E42" s="3"/>
      <c r="G42" s="425" t="s">
        <v>33</v>
      </c>
      <c r="H42" s="425"/>
      <c r="I42" s="425"/>
    </row>
    <row r="43" spans="1:9" ht="15.75" x14ac:dyDescent="0.25">
      <c r="A43" s="3"/>
      <c r="B43" s="3"/>
      <c r="D43" s="3"/>
      <c r="E43" s="3"/>
      <c r="G43" s="53"/>
      <c r="H43" s="53"/>
      <c r="I43" s="3"/>
    </row>
    <row r="44" spans="1:9" ht="15.75" x14ac:dyDescent="0.25">
      <c r="A44" s="3"/>
      <c r="B44" s="3"/>
      <c r="D44" s="3"/>
      <c r="E44" s="3"/>
      <c r="G44" s="53"/>
      <c r="H44" s="53"/>
      <c r="I44" s="3"/>
    </row>
    <row r="45" spans="1:9" ht="15.75" x14ac:dyDescent="0.25">
      <c r="A45" s="3"/>
      <c r="B45" s="3"/>
      <c r="D45" s="3"/>
      <c r="E45" s="3"/>
      <c r="G45" s="53"/>
      <c r="H45" s="53"/>
      <c r="I45" s="3"/>
    </row>
    <row r="46" spans="1:9" ht="15.75" x14ac:dyDescent="0.25">
      <c r="A46" s="3"/>
      <c r="B46" s="3"/>
      <c r="D46" s="3"/>
      <c r="E46" s="3"/>
      <c r="G46" s="53"/>
      <c r="H46" s="53"/>
      <c r="I46" s="3"/>
    </row>
    <row r="47" spans="1:9" ht="15.75" x14ac:dyDescent="0.25">
      <c r="A47" s="3"/>
      <c r="B47" s="3"/>
      <c r="D47" s="3"/>
      <c r="E47" s="3"/>
      <c r="G47" s="53"/>
      <c r="H47" s="53"/>
      <c r="I47" s="3"/>
    </row>
    <row r="48" spans="1:9" ht="15.75" x14ac:dyDescent="0.25">
      <c r="A48" s="3"/>
      <c r="B48" s="3"/>
      <c r="D48" s="3"/>
      <c r="E48" s="3"/>
      <c r="G48" s="53"/>
      <c r="H48" s="53"/>
      <c r="I48" s="3"/>
    </row>
    <row r="49" spans="1:9" ht="15.75" x14ac:dyDescent="0.25">
      <c r="A49" s="3"/>
      <c r="B49" s="3"/>
      <c r="D49" s="3"/>
      <c r="E49" s="3"/>
      <c r="G49" s="53"/>
      <c r="H49" s="53"/>
      <c r="I49" s="3"/>
    </row>
    <row r="50" spans="1:9" ht="15.75" x14ac:dyDescent="0.25">
      <c r="A50" s="3"/>
      <c r="B50" s="3"/>
      <c r="D50" s="3"/>
      <c r="E50" s="3"/>
      <c r="G50" s="53"/>
      <c r="H50" s="53"/>
      <c r="I50" s="3"/>
    </row>
  </sheetData>
  <autoFilter ref="A16:I19">
    <filterColumn colId="6" showButton="0"/>
  </autoFilter>
  <mergeCells count="9">
    <mergeCell ref="G42:I42"/>
    <mergeCell ref="G18:H18"/>
    <mergeCell ref="G19:H19"/>
    <mergeCell ref="A20:H20"/>
    <mergeCell ref="A10:I10"/>
    <mergeCell ref="G16:H16"/>
    <mergeCell ref="G17:H17"/>
    <mergeCell ref="A21:D21"/>
    <mergeCell ref="H34:I34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2:P42"/>
  <sheetViews>
    <sheetView topLeftCell="A10" workbookViewId="0">
      <selection activeCell="F22" sqref="F22"/>
    </sheetView>
  </sheetViews>
  <sheetFormatPr defaultRowHeight="15.75" x14ac:dyDescent="0.25"/>
  <cols>
    <col min="1" max="1" width="4.85546875" style="3" customWidth="1"/>
    <col min="2" max="2" width="11.7109375" style="3" customWidth="1"/>
    <col min="3" max="3" width="10.42578125" style="3" customWidth="1"/>
    <col min="4" max="4" width="6.28515625" style="3" customWidth="1"/>
    <col min="5" max="5" width="25" style="3" customWidth="1"/>
    <col min="6" max="6" width="6" style="3" customWidth="1"/>
    <col min="7" max="7" width="15.42578125" style="53" customWidth="1"/>
    <col min="8" max="8" width="2.140625" style="53" customWidth="1"/>
    <col min="9" max="9" width="18.85546875" style="3" customWidth="1"/>
    <col min="10" max="16384" width="9.140625" style="3"/>
  </cols>
  <sheetData>
    <row r="2" spans="1:13" x14ac:dyDescent="0.25">
      <c r="A2" s="2" t="s">
        <v>0</v>
      </c>
    </row>
    <row r="3" spans="1:13" x14ac:dyDescent="0.25">
      <c r="A3" s="54" t="s">
        <v>1</v>
      </c>
    </row>
    <row r="4" spans="1:13" x14ac:dyDescent="0.25">
      <c r="A4" s="54" t="s">
        <v>2</v>
      </c>
    </row>
    <row r="5" spans="1:13" x14ac:dyDescent="0.25">
      <c r="A5" s="54" t="s">
        <v>3</v>
      </c>
    </row>
    <row r="6" spans="1:13" x14ac:dyDescent="0.25">
      <c r="A6" s="54" t="s">
        <v>4</v>
      </c>
    </row>
    <row r="7" spans="1:13" x14ac:dyDescent="0.25">
      <c r="A7" s="54" t="s">
        <v>5</v>
      </c>
    </row>
    <row r="9" spans="1:13" ht="16.5" thickBot="1" x14ac:dyDescent="0.3">
      <c r="A9" s="56"/>
      <c r="B9" s="56"/>
      <c r="C9" s="56"/>
      <c r="D9" s="56"/>
      <c r="E9" s="56"/>
      <c r="F9" s="56"/>
      <c r="G9" s="57"/>
      <c r="H9" s="57"/>
      <c r="I9" s="56"/>
    </row>
    <row r="10" spans="1:13" ht="25.5" customHeight="1" thickBot="1" x14ac:dyDescent="0.4">
      <c r="A10" s="483" t="s">
        <v>6</v>
      </c>
      <c r="B10" s="484"/>
      <c r="C10" s="484"/>
      <c r="D10" s="484"/>
      <c r="E10" s="484"/>
      <c r="F10" s="484"/>
      <c r="G10" s="484"/>
      <c r="H10" s="484"/>
      <c r="I10" s="485"/>
    </row>
    <row r="12" spans="1:13" x14ac:dyDescent="0.25">
      <c r="A12" s="3" t="s">
        <v>7</v>
      </c>
      <c r="B12" s="3" t="s">
        <v>280</v>
      </c>
      <c r="G12" s="53" t="s">
        <v>9</v>
      </c>
      <c r="H12" s="53" t="s">
        <v>10</v>
      </c>
      <c r="I12" s="12" t="s">
        <v>287</v>
      </c>
    </row>
    <row r="13" spans="1:13" x14ac:dyDescent="0.25">
      <c r="B13" s="3" t="s">
        <v>281</v>
      </c>
      <c r="G13" s="53" t="s">
        <v>11</v>
      </c>
      <c r="H13" s="53" t="s">
        <v>10</v>
      </c>
      <c r="I13" s="129" t="s">
        <v>268</v>
      </c>
    </row>
    <row r="14" spans="1:13" x14ac:dyDescent="0.25">
      <c r="B14" s="3" t="s">
        <v>282</v>
      </c>
      <c r="G14" s="53" t="s">
        <v>14</v>
      </c>
      <c r="H14" s="53" t="s">
        <v>10</v>
      </c>
      <c r="I14" s="129" t="s">
        <v>288</v>
      </c>
      <c r="M14" s="3" t="s">
        <v>88</v>
      </c>
    </row>
    <row r="16" spans="1:13" x14ac:dyDescent="0.25">
      <c r="A16" s="3" t="s">
        <v>12</v>
      </c>
      <c r="B16" s="3" t="s">
        <v>13</v>
      </c>
    </row>
    <row r="17" spans="1:16" ht="16.5" thickBot="1" x14ac:dyDescent="0.3"/>
    <row r="18" spans="1:16" ht="31.5" x14ac:dyDescent="0.25">
      <c r="A18" s="224" t="s">
        <v>15</v>
      </c>
      <c r="B18" s="225" t="s">
        <v>37</v>
      </c>
      <c r="C18" s="226" t="s">
        <v>17</v>
      </c>
      <c r="D18" s="226" t="s">
        <v>283</v>
      </c>
      <c r="E18" s="227" t="s">
        <v>19</v>
      </c>
      <c r="F18" s="225" t="s">
        <v>39</v>
      </c>
      <c r="G18" s="486" t="s">
        <v>21</v>
      </c>
      <c r="H18" s="487"/>
      <c r="I18" s="228" t="s">
        <v>22</v>
      </c>
    </row>
    <row r="19" spans="1:16" ht="48" customHeight="1" x14ac:dyDescent="0.25">
      <c r="A19" s="229">
        <v>1</v>
      </c>
      <c r="B19" s="236">
        <v>44399</v>
      </c>
      <c r="C19" s="237" t="s">
        <v>284</v>
      </c>
      <c r="D19" s="230">
        <v>100</v>
      </c>
      <c r="E19" s="231" t="s">
        <v>285</v>
      </c>
      <c r="F19" s="232">
        <v>1</v>
      </c>
      <c r="G19" s="488">
        <v>14000000</v>
      </c>
      <c r="H19" s="489"/>
      <c r="I19" s="71">
        <f>+G19</f>
        <v>14000000</v>
      </c>
    </row>
    <row r="20" spans="1:16" ht="24" customHeight="1" thickBot="1" x14ac:dyDescent="0.3">
      <c r="A20" s="490" t="s">
        <v>23</v>
      </c>
      <c r="B20" s="491"/>
      <c r="C20" s="491"/>
      <c r="D20" s="491"/>
      <c r="E20" s="491"/>
      <c r="F20" s="491"/>
      <c r="G20" s="491"/>
      <c r="H20" s="492"/>
      <c r="I20" s="81">
        <f>+I19</f>
        <v>14000000</v>
      </c>
    </row>
    <row r="21" spans="1:16" x14ac:dyDescent="0.25">
      <c r="A21" s="493"/>
      <c r="B21" s="493"/>
      <c r="C21" s="493"/>
      <c r="D21" s="493"/>
      <c r="E21" s="493"/>
      <c r="F21" s="219"/>
      <c r="G21" s="218"/>
      <c r="H21" s="218"/>
      <c r="I21" s="32"/>
    </row>
    <row r="22" spans="1:16" x14ac:dyDescent="0.25">
      <c r="A22" s="219"/>
      <c r="B22" s="219"/>
      <c r="C22" s="219"/>
      <c r="D22" s="219"/>
      <c r="E22" s="219"/>
      <c r="F22" s="219"/>
      <c r="G22" s="31" t="s">
        <v>24</v>
      </c>
      <c r="H22" s="31"/>
      <c r="I22" s="32">
        <v>0</v>
      </c>
    </row>
    <row r="23" spans="1:16" ht="16.5" thickBot="1" x14ac:dyDescent="0.3">
      <c r="F23" s="2"/>
      <c r="G23" s="83" t="s">
        <v>89</v>
      </c>
      <c r="H23" s="83"/>
      <c r="I23" s="84">
        <v>0</v>
      </c>
      <c r="J23" s="233"/>
      <c r="P23" s="3" t="s">
        <v>88</v>
      </c>
    </row>
    <row r="24" spans="1:16" x14ac:dyDescent="0.25">
      <c r="F24" s="2"/>
      <c r="G24" s="85" t="s">
        <v>26</v>
      </c>
      <c r="H24" s="85"/>
      <c r="I24" s="86">
        <f>I20+I22-I23</f>
        <v>14000000</v>
      </c>
    </row>
    <row r="25" spans="1:16" x14ac:dyDescent="0.25">
      <c r="A25" s="2" t="s">
        <v>286</v>
      </c>
      <c r="F25" s="2"/>
      <c r="G25" s="85"/>
      <c r="H25" s="85"/>
      <c r="I25" s="86"/>
    </row>
    <row r="26" spans="1:16" x14ac:dyDescent="0.25">
      <c r="A26" s="58"/>
      <c r="F26" s="2"/>
      <c r="G26" s="85"/>
      <c r="H26" s="85"/>
      <c r="I26" s="86"/>
    </row>
    <row r="27" spans="1:16" x14ac:dyDescent="0.25">
      <c r="A27" s="87" t="s">
        <v>27</v>
      </c>
      <c r="B27" s="87"/>
      <c r="C27" s="87"/>
      <c r="D27" s="87"/>
      <c r="E27" s="87"/>
    </row>
    <row r="28" spans="1:16" x14ac:dyDescent="0.25">
      <c r="A28" s="97" t="s">
        <v>28</v>
      </c>
      <c r="B28" s="2"/>
      <c r="C28" s="2"/>
      <c r="D28" s="2"/>
      <c r="E28" s="2"/>
    </row>
    <row r="29" spans="1:16" x14ac:dyDescent="0.25">
      <c r="A29" s="97" t="s">
        <v>29</v>
      </c>
      <c r="B29" s="2"/>
      <c r="C29" s="2"/>
      <c r="D29" s="2"/>
    </row>
    <row r="30" spans="1:16" x14ac:dyDescent="0.25">
      <c r="A30" s="234" t="s">
        <v>30</v>
      </c>
      <c r="B30" s="91"/>
      <c r="C30" s="91"/>
      <c r="D30" s="91"/>
      <c r="E30" s="90"/>
    </row>
    <row r="31" spans="1:16" x14ac:dyDescent="0.25">
      <c r="A31" s="126" t="s">
        <v>31</v>
      </c>
      <c r="B31" s="93"/>
      <c r="C31" s="93"/>
      <c r="D31" s="93"/>
      <c r="E31" s="91"/>
    </row>
    <row r="32" spans="1:16" x14ac:dyDescent="0.25">
      <c r="A32" s="91"/>
      <c r="B32" s="91"/>
      <c r="C32" s="91"/>
      <c r="D32" s="91"/>
      <c r="E32" s="91"/>
    </row>
    <row r="33" spans="1:9" x14ac:dyDescent="0.25">
      <c r="A33" s="93"/>
      <c r="B33" s="93"/>
      <c r="C33" s="93"/>
      <c r="D33" s="93"/>
      <c r="E33" s="235"/>
    </row>
    <row r="34" spans="1:9" x14ac:dyDescent="0.25">
      <c r="G34" s="94" t="s">
        <v>67</v>
      </c>
      <c r="H34" s="494" t="str">
        <f>+I13</f>
        <v xml:space="preserve"> 13 Agustus 2021</v>
      </c>
      <c r="I34" s="495"/>
    </row>
    <row r="42" spans="1:9" x14ac:dyDescent="0.25">
      <c r="G42" s="425" t="s">
        <v>33</v>
      </c>
      <c r="H42" s="425"/>
      <c r="I42" s="425"/>
    </row>
  </sheetData>
  <mergeCells count="7">
    <mergeCell ref="G42:I42"/>
    <mergeCell ref="A10:I10"/>
    <mergeCell ref="G18:H18"/>
    <mergeCell ref="G19:H19"/>
    <mergeCell ref="A20:H20"/>
    <mergeCell ref="A21:E21"/>
    <mergeCell ref="H34:I34"/>
  </mergeCells>
  <printOptions horizontalCentered="1"/>
  <pageMargins left="0.5" right="0" top="0.75" bottom="0.75" header="0.3" footer="0.3"/>
  <pageSetup paperSize="9" scale="90" orientation="portrait" horizontalDpi="4294967293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2:Q42"/>
  <sheetViews>
    <sheetView topLeftCell="A16" workbookViewId="0">
      <selection activeCell="H31" sqref="H31"/>
    </sheetView>
  </sheetViews>
  <sheetFormatPr defaultRowHeight="15.75" x14ac:dyDescent="0.25"/>
  <cols>
    <col min="1" max="1" width="4.85546875" style="3" customWidth="1"/>
    <col min="2" max="2" width="11.140625" style="3" customWidth="1"/>
    <col min="3" max="3" width="10.140625" style="3" customWidth="1"/>
    <col min="4" max="4" width="24.42578125" style="3" customWidth="1"/>
    <col min="5" max="5" width="13" style="3" customWidth="1"/>
    <col min="6" max="7" width="6" style="3" customWidth="1"/>
    <col min="8" max="8" width="12.7109375" style="53" customWidth="1"/>
    <col min="9" max="9" width="2.140625" style="53" customWidth="1"/>
    <col min="10" max="10" width="17.28515625" style="3" customWidth="1"/>
    <col min="11" max="16384" width="9.140625" style="3"/>
  </cols>
  <sheetData>
    <row r="2" spans="1:14" x14ac:dyDescent="0.25">
      <c r="A2" s="2" t="s">
        <v>0</v>
      </c>
    </row>
    <row r="3" spans="1:14" x14ac:dyDescent="0.25">
      <c r="A3" s="54" t="s">
        <v>1</v>
      </c>
    </row>
    <row r="4" spans="1:14" x14ac:dyDescent="0.25">
      <c r="A4" s="54" t="s">
        <v>2</v>
      </c>
    </row>
    <row r="5" spans="1:14" x14ac:dyDescent="0.25">
      <c r="A5" s="54" t="s">
        <v>3</v>
      </c>
    </row>
    <row r="6" spans="1:14" x14ac:dyDescent="0.25">
      <c r="A6" s="54" t="s">
        <v>4</v>
      </c>
    </row>
    <row r="7" spans="1:14" x14ac:dyDescent="0.25">
      <c r="A7" s="54" t="s">
        <v>5</v>
      </c>
    </row>
    <row r="9" spans="1:14" ht="16.5" thickBot="1" x14ac:dyDescent="0.3">
      <c r="A9" s="56"/>
      <c r="B9" s="56"/>
      <c r="C9" s="56"/>
      <c r="D9" s="56"/>
      <c r="E9" s="56"/>
      <c r="F9" s="56"/>
      <c r="G9" s="56"/>
      <c r="H9" s="57"/>
      <c r="I9" s="57"/>
      <c r="J9" s="56"/>
    </row>
    <row r="10" spans="1:14" ht="25.5" customHeight="1" thickBot="1" x14ac:dyDescent="0.4">
      <c r="A10" s="483" t="s">
        <v>6</v>
      </c>
      <c r="B10" s="484"/>
      <c r="C10" s="484"/>
      <c r="D10" s="484"/>
      <c r="E10" s="484"/>
      <c r="F10" s="484"/>
      <c r="G10" s="484"/>
      <c r="H10" s="484"/>
      <c r="I10" s="484"/>
      <c r="J10" s="485"/>
    </row>
    <row r="12" spans="1:14" x14ac:dyDescent="0.25">
      <c r="A12" s="3" t="s">
        <v>7</v>
      </c>
      <c r="B12" s="3" t="s">
        <v>291</v>
      </c>
      <c r="H12" s="53" t="s">
        <v>9</v>
      </c>
      <c r="I12" s="53" t="s">
        <v>10</v>
      </c>
      <c r="J12" s="12" t="s">
        <v>289</v>
      </c>
    </row>
    <row r="13" spans="1:14" x14ac:dyDescent="0.25">
      <c r="H13" s="53" t="s">
        <v>11</v>
      </c>
      <c r="I13" s="53" t="s">
        <v>10</v>
      </c>
      <c r="J13" s="129" t="s">
        <v>268</v>
      </c>
    </row>
    <row r="14" spans="1:14" x14ac:dyDescent="0.25">
      <c r="H14" s="53" t="s">
        <v>14</v>
      </c>
      <c r="I14" s="53" t="s">
        <v>10</v>
      </c>
      <c r="J14" s="129" t="s">
        <v>268</v>
      </c>
      <c r="N14" s="3" t="s">
        <v>88</v>
      </c>
    </row>
    <row r="16" spans="1:14" x14ac:dyDescent="0.25">
      <c r="A16" s="3" t="s">
        <v>12</v>
      </c>
      <c r="B16" s="3" t="s">
        <v>290</v>
      </c>
    </row>
    <row r="17" spans="1:17" ht="16.5" thickBot="1" x14ac:dyDescent="0.3"/>
    <row r="18" spans="1:17" ht="25.5" customHeight="1" x14ac:dyDescent="0.25">
      <c r="A18" s="224" t="s">
        <v>15</v>
      </c>
      <c r="B18" s="225" t="s">
        <v>37</v>
      </c>
      <c r="C18" s="226" t="s">
        <v>17</v>
      </c>
      <c r="D18" s="17" t="s">
        <v>18</v>
      </c>
      <c r="E18" s="17" t="s">
        <v>19</v>
      </c>
      <c r="F18" s="225" t="s">
        <v>39</v>
      </c>
      <c r="G18" s="238" t="s">
        <v>87</v>
      </c>
      <c r="H18" s="486" t="s">
        <v>21</v>
      </c>
      <c r="I18" s="487"/>
      <c r="J18" s="228" t="s">
        <v>22</v>
      </c>
    </row>
    <row r="19" spans="1:17" ht="48" customHeight="1" x14ac:dyDescent="0.25">
      <c r="A19" s="229">
        <v>1</v>
      </c>
      <c r="B19" s="236">
        <v>44417</v>
      </c>
      <c r="C19" s="237" t="s">
        <v>292</v>
      </c>
      <c r="D19" s="231" t="s">
        <v>293</v>
      </c>
      <c r="E19" s="231" t="s">
        <v>294</v>
      </c>
      <c r="F19" s="232">
        <v>1</v>
      </c>
      <c r="G19" s="239">
        <v>150</v>
      </c>
      <c r="H19" s="488">
        <v>4500</v>
      </c>
      <c r="I19" s="489"/>
      <c r="J19" s="71">
        <f>G19*H19</f>
        <v>675000</v>
      </c>
    </row>
    <row r="20" spans="1:17" ht="24" customHeight="1" thickBot="1" x14ac:dyDescent="0.3">
      <c r="A20" s="490" t="s">
        <v>23</v>
      </c>
      <c r="B20" s="491"/>
      <c r="C20" s="491"/>
      <c r="D20" s="491"/>
      <c r="E20" s="491"/>
      <c r="F20" s="491"/>
      <c r="G20" s="491"/>
      <c r="H20" s="491"/>
      <c r="I20" s="492"/>
      <c r="J20" s="81">
        <f>+J19</f>
        <v>675000</v>
      </c>
    </row>
    <row r="21" spans="1:17" x14ac:dyDescent="0.25">
      <c r="A21" s="493"/>
      <c r="B21" s="493"/>
      <c r="C21" s="493"/>
      <c r="D21" s="493"/>
      <c r="E21" s="223"/>
      <c r="F21" s="223"/>
      <c r="G21" s="223"/>
      <c r="H21" s="220"/>
      <c r="I21" s="220"/>
      <c r="J21" s="32"/>
    </row>
    <row r="22" spans="1:17" x14ac:dyDescent="0.25">
      <c r="A22" s="223"/>
      <c r="B22" s="223"/>
      <c r="C22" s="223"/>
      <c r="D22" s="223"/>
      <c r="E22" s="223"/>
      <c r="F22" s="223"/>
      <c r="G22" s="223"/>
      <c r="H22" s="31" t="s">
        <v>24</v>
      </c>
      <c r="I22" s="31"/>
      <c r="J22" s="32">
        <v>0</v>
      </c>
    </row>
    <row r="23" spans="1:17" ht="16.5" thickBot="1" x14ac:dyDescent="0.3">
      <c r="F23" s="2"/>
      <c r="G23" s="2"/>
      <c r="H23" s="83" t="s">
        <v>89</v>
      </c>
      <c r="I23" s="83"/>
      <c r="J23" s="84">
        <v>0</v>
      </c>
      <c r="K23" s="233"/>
      <c r="Q23" s="3" t="s">
        <v>88</v>
      </c>
    </row>
    <row r="24" spans="1:17" x14ac:dyDescent="0.25">
      <c r="F24" s="2"/>
      <c r="G24" s="2"/>
      <c r="H24" s="85" t="s">
        <v>26</v>
      </c>
      <c r="I24" s="85"/>
      <c r="J24" s="86">
        <f>J20+J22-J23</f>
        <v>675000</v>
      </c>
    </row>
    <row r="25" spans="1:17" x14ac:dyDescent="0.25">
      <c r="A25" s="2" t="s">
        <v>286</v>
      </c>
      <c r="F25" s="2"/>
      <c r="G25" s="2"/>
      <c r="H25" s="85"/>
      <c r="I25" s="85"/>
      <c r="J25" s="86"/>
    </row>
    <row r="26" spans="1:17" x14ac:dyDescent="0.25">
      <c r="A26" s="58"/>
      <c r="F26" s="2"/>
      <c r="G26" s="2"/>
      <c r="H26" s="85"/>
      <c r="I26" s="85"/>
      <c r="J26" s="86"/>
    </row>
    <row r="27" spans="1:17" x14ac:dyDescent="0.25">
      <c r="A27" s="87" t="s">
        <v>27</v>
      </c>
      <c r="B27" s="87"/>
      <c r="C27" s="87"/>
      <c r="D27" s="87"/>
      <c r="E27" s="87"/>
    </row>
    <row r="28" spans="1:17" x14ac:dyDescent="0.25">
      <c r="A28" s="97" t="s">
        <v>28</v>
      </c>
      <c r="B28" s="2"/>
      <c r="C28" s="2"/>
      <c r="D28" s="2"/>
      <c r="E28" s="2"/>
    </row>
    <row r="29" spans="1:17" x14ac:dyDescent="0.25">
      <c r="A29" s="97" t="s">
        <v>29</v>
      </c>
      <c r="B29" s="2"/>
      <c r="C29" s="2"/>
    </row>
    <row r="30" spans="1:17" x14ac:dyDescent="0.25">
      <c r="A30" s="234" t="s">
        <v>30</v>
      </c>
      <c r="B30" s="91"/>
      <c r="C30" s="91"/>
      <c r="D30" s="90"/>
      <c r="E30" s="90"/>
    </row>
    <row r="31" spans="1:17" x14ac:dyDescent="0.25">
      <c r="A31" s="126" t="s">
        <v>31</v>
      </c>
      <c r="B31" s="93"/>
      <c r="C31" s="93"/>
      <c r="D31" s="91"/>
      <c r="E31" s="91"/>
    </row>
    <row r="32" spans="1:17" x14ac:dyDescent="0.25">
      <c r="A32" s="91"/>
      <c r="B32" s="91"/>
      <c r="C32" s="91"/>
      <c r="D32" s="91"/>
      <c r="E32" s="91"/>
    </row>
    <row r="33" spans="1:10" x14ac:dyDescent="0.25">
      <c r="A33" s="93"/>
      <c r="B33" s="93"/>
      <c r="C33" s="93"/>
      <c r="D33" s="235"/>
      <c r="E33" s="235"/>
    </row>
    <row r="34" spans="1:10" x14ac:dyDescent="0.25">
      <c r="H34" s="94" t="s">
        <v>67</v>
      </c>
      <c r="I34" s="494" t="str">
        <f>+J13</f>
        <v xml:space="preserve"> 13 Agustus 2021</v>
      </c>
      <c r="J34" s="495"/>
    </row>
    <row r="42" spans="1:10" x14ac:dyDescent="0.25">
      <c r="H42" s="425" t="s">
        <v>33</v>
      </c>
      <c r="I42" s="425"/>
      <c r="J42" s="425"/>
    </row>
  </sheetData>
  <mergeCells count="7">
    <mergeCell ref="H42:J42"/>
    <mergeCell ref="A10:J10"/>
    <mergeCell ref="H18:I18"/>
    <mergeCell ref="H19:I19"/>
    <mergeCell ref="A20:I20"/>
    <mergeCell ref="A21:D21"/>
    <mergeCell ref="I34:J34"/>
  </mergeCells>
  <printOptions horizontalCentered="1"/>
  <pageMargins left="0.5" right="0" top="0.75" bottom="0.75" header="0.3" footer="0.3"/>
  <pageSetup paperSize="9" scale="90" orientation="portrait" horizontalDpi="4294967293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2:K96"/>
  <sheetViews>
    <sheetView topLeftCell="A9" workbookViewId="0">
      <selection activeCell="I19" sqref="I19"/>
    </sheetView>
  </sheetViews>
  <sheetFormatPr defaultRowHeight="15.75" x14ac:dyDescent="0.25"/>
  <cols>
    <col min="1" max="1" width="5.7109375" style="58" customWidth="1"/>
    <col min="2" max="2" width="10.42578125" style="58" customWidth="1"/>
    <col min="3" max="3" width="10.85546875" style="58" customWidth="1"/>
    <col min="4" max="4" width="26.42578125" style="58" customWidth="1"/>
    <col min="5" max="5" width="13" style="58" customWidth="1"/>
    <col min="6" max="6" width="6.28515625" style="58" customWidth="1"/>
    <col min="7" max="7" width="14.28515625" style="96" customWidth="1"/>
    <col min="8" max="8" width="1.42578125" style="96" customWidth="1"/>
    <col min="9" max="9" width="16.7109375" style="58" customWidth="1"/>
    <col min="10" max="16384" width="9.140625" style="58"/>
  </cols>
  <sheetData>
    <row r="2" spans="1:9" x14ac:dyDescent="0.25">
      <c r="A2" s="97" t="s">
        <v>0</v>
      </c>
    </row>
    <row r="3" spans="1:9" x14ac:dyDescent="0.25">
      <c r="A3" s="54" t="s">
        <v>1</v>
      </c>
    </row>
    <row r="4" spans="1:9" x14ac:dyDescent="0.25">
      <c r="A4" s="54" t="s">
        <v>2</v>
      </c>
    </row>
    <row r="5" spans="1:9" x14ac:dyDescent="0.25">
      <c r="A5" s="54" t="s">
        <v>3</v>
      </c>
    </row>
    <row r="6" spans="1:9" x14ac:dyDescent="0.25">
      <c r="A6" s="54" t="s">
        <v>4</v>
      </c>
    </row>
    <row r="7" spans="1:9" x14ac:dyDescent="0.25">
      <c r="A7" s="54" t="s">
        <v>5</v>
      </c>
    </row>
    <row r="9" spans="1:9" ht="16.5" thickBot="1" x14ac:dyDescent="0.3">
      <c r="A9" s="131"/>
      <c r="B9" s="131"/>
      <c r="C9" s="131"/>
      <c r="D9" s="131"/>
      <c r="E9" s="131"/>
      <c r="F9" s="131"/>
      <c r="G9" s="132"/>
      <c r="H9" s="132"/>
      <c r="I9" s="131"/>
    </row>
    <row r="10" spans="1:9" ht="16.5" thickBot="1" x14ac:dyDescent="0.3">
      <c r="A10" s="455" t="s">
        <v>6</v>
      </c>
      <c r="B10" s="456"/>
      <c r="C10" s="456"/>
      <c r="D10" s="456"/>
      <c r="E10" s="456"/>
      <c r="F10" s="456"/>
      <c r="G10" s="456"/>
      <c r="H10" s="456"/>
      <c r="I10" s="457"/>
    </row>
    <row r="12" spans="1:9" x14ac:dyDescent="0.25">
      <c r="A12" s="58" t="s">
        <v>7</v>
      </c>
      <c r="B12" s="58" t="s">
        <v>295</v>
      </c>
      <c r="G12" s="96" t="s">
        <v>9</v>
      </c>
      <c r="H12" s="98" t="s">
        <v>10</v>
      </c>
      <c r="I12" s="12" t="s">
        <v>297</v>
      </c>
    </row>
    <row r="13" spans="1:9" x14ac:dyDescent="0.25">
      <c r="G13" s="96" t="s">
        <v>11</v>
      </c>
      <c r="H13" s="98" t="s">
        <v>10</v>
      </c>
      <c r="I13" s="129" t="s">
        <v>268</v>
      </c>
    </row>
    <row r="14" spans="1:9" x14ac:dyDescent="0.25">
      <c r="G14" s="96" t="s">
        <v>14</v>
      </c>
      <c r="H14" s="98" t="s">
        <v>10</v>
      </c>
      <c r="I14" s="129" t="s">
        <v>268</v>
      </c>
    </row>
    <row r="15" spans="1:9" x14ac:dyDescent="0.25">
      <c r="A15" s="58" t="s">
        <v>12</v>
      </c>
      <c r="B15" s="58" t="s">
        <v>296</v>
      </c>
    </row>
    <row r="16" spans="1:9" ht="7.5" customHeight="1" thickBot="1" x14ac:dyDescent="0.3">
      <c r="F16" s="100"/>
    </row>
    <row r="17" spans="1:10" ht="20.100000000000001" customHeight="1" x14ac:dyDescent="0.25">
      <c r="A17" s="146" t="s">
        <v>15</v>
      </c>
      <c r="B17" s="147" t="s">
        <v>37</v>
      </c>
      <c r="C17" s="147" t="s">
        <v>17</v>
      </c>
      <c r="D17" s="147" t="s">
        <v>38</v>
      </c>
      <c r="E17" s="147" t="s">
        <v>19</v>
      </c>
      <c r="F17" s="147" t="s">
        <v>204</v>
      </c>
      <c r="G17" s="465" t="s">
        <v>21</v>
      </c>
      <c r="H17" s="466"/>
      <c r="I17" s="149" t="s">
        <v>22</v>
      </c>
    </row>
    <row r="18" spans="1:10" ht="51" customHeight="1" x14ac:dyDescent="0.25">
      <c r="A18" s="105">
        <v>1</v>
      </c>
      <c r="B18" s="240">
        <v>44413</v>
      </c>
      <c r="C18" s="156" t="s">
        <v>298</v>
      </c>
      <c r="D18" s="23" t="s">
        <v>299</v>
      </c>
      <c r="E18" s="241" t="s">
        <v>300</v>
      </c>
      <c r="F18" s="158">
        <v>118</v>
      </c>
      <c r="G18" s="451">
        <v>5000</v>
      </c>
      <c r="H18" s="452"/>
      <c r="I18" s="222">
        <f>F18*G18</f>
        <v>590000</v>
      </c>
    </row>
    <row r="19" spans="1:10" ht="25.5" customHeight="1" thickBot="1" x14ac:dyDescent="0.3">
      <c r="A19" s="467" t="s">
        <v>23</v>
      </c>
      <c r="B19" s="468"/>
      <c r="C19" s="468"/>
      <c r="D19" s="468"/>
      <c r="E19" s="468"/>
      <c r="F19" s="468"/>
      <c r="G19" s="468"/>
      <c r="H19" s="469"/>
      <c r="I19" s="159">
        <f>I18</f>
        <v>590000</v>
      </c>
    </row>
    <row r="20" spans="1:10" x14ac:dyDescent="0.25">
      <c r="A20" s="445"/>
      <c r="B20" s="445"/>
      <c r="C20" s="221"/>
      <c r="D20" s="221"/>
      <c r="E20" s="221"/>
      <c r="F20" s="221"/>
      <c r="G20" s="115"/>
      <c r="H20" s="115"/>
      <c r="I20" s="116"/>
    </row>
    <row r="21" spans="1:10" x14ac:dyDescent="0.25">
      <c r="A21" s="221"/>
      <c r="B21" s="221"/>
      <c r="C21" s="221"/>
      <c r="D21" s="221"/>
      <c r="E21" s="221"/>
      <c r="F21" s="221"/>
      <c r="G21" s="160" t="s">
        <v>205</v>
      </c>
      <c r="H21" s="160"/>
      <c r="I21" s="161">
        <v>0</v>
      </c>
    </row>
    <row r="22" spans="1:10" ht="16.5" thickBot="1" x14ac:dyDescent="0.3">
      <c r="D22" s="97"/>
      <c r="E22" s="97"/>
      <c r="F22" s="97"/>
      <c r="G22" s="120" t="s">
        <v>206</v>
      </c>
      <c r="H22" s="120"/>
      <c r="I22" s="162">
        <v>0</v>
      </c>
      <c r="J22" s="119"/>
    </row>
    <row r="23" spans="1:10" x14ac:dyDescent="0.25">
      <c r="D23" s="97"/>
      <c r="E23" s="97"/>
      <c r="F23" s="97"/>
      <c r="G23" s="122" t="s">
        <v>207</v>
      </c>
      <c r="H23" s="122"/>
      <c r="I23" s="123">
        <f>I19</f>
        <v>590000</v>
      </c>
    </row>
    <row r="24" spans="1:10" x14ac:dyDescent="0.25">
      <c r="A24" s="124" t="s">
        <v>301</v>
      </c>
      <c r="D24" s="97"/>
      <c r="E24" s="97"/>
      <c r="F24" s="97"/>
      <c r="G24" s="122"/>
      <c r="H24" s="122"/>
      <c r="I24" s="123"/>
    </row>
    <row r="25" spans="1:10" x14ac:dyDescent="0.25">
      <c r="A25" s="124"/>
      <c r="D25" s="97"/>
      <c r="E25" s="97"/>
      <c r="F25" s="97"/>
      <c r="G25" s="122"/>
      <c r="H25" s="122"/>
      <c r="I25" s="123"/>
    </row>
    <row r="26" spans="1:10" x14ac:dyDescent="0.25">
      <c r="A26" s="87" t="s">
        <v>27</v>
      </c>
    </row>
    <row r="27" spans="1:10" x14ac:dyDescent="0.25">
      <c r="A27" s="88" t="s">
        <v>28</v>
      </c>
      <c r="B27" s="88"/>
      <c r="C27" s="88"/>
      <c r="D27" s="100"/>
      <c r="E27" s="100"/>
    </row>
    <row r="28" spans="1:10" x14ac:dyDescent="0.25">
      <c r="A28" s="88" t="s">
        <v>29</v>
      </c>
      <c r="B28" s="88"/>
      <c r="C28" s="88"/>
      <c r="D28" s="100"/>
      <c r="E28" s="100"/>
    </row>
    <row r="29" spans="1:10" x14ac:dyDescent="0.25">
      <c r="A29" s="89" t="s">
        <v>30</v>
      </c>
      <c r="B29" s="125"/>
      <c r="C29" s="125"/>
      <c r="D29" s="100"/>
      <c r="E29" s="100"/>
    </row>
    <row r="30" spans="1:10" x14ac:dyDescent="0.25">
      <c r="A30" s="92" t="s">
        <v>31</v>
      </c>
      <c r="B30" s="92"/>
      <c r="C30" s="92"/>
      <c r="D30" s="100"/>
      <c r="E30" s="100"/>
    </row>
    <row r="31" spans="1:10" x14ac:dyDescent="0.25">
      <c r="A31" s="135"/>
      <c r="B31" s="135"/>
      <c r="C31" s="135"/>
    </row>
    <row r="32" spans="1:10" x14ac:dyDescent="0.25">
      <c r="A32" s="126"/>
      <c r="B32" s="126"/>
      <c r="C32" s="126"/>
    </row>
    <row r="33" spans="4:9" x14ac:dyDescent="0.25">
      <c r="G33" s="128" t="s">
        <v>32</v>
      </c>
      <c r="H33" s="453" t="str">
        <f>I13</f>
        <v xml:space="preserve"> 13 Agustus 2021</v>
      </c>
      <c r="I33" s="454"/>
    </row>
    <row r="37" spans="4:9" ht="24.75" customHeight="1" x14ac:dyDescent="0.25"/>
    <row r="39" spans="4:9" x14ac:dyDescent="0.25">
      <c r="G39" s="462" t="s">
        <v>33</v>
      </c>
      <c r="H39" s="462"/>
      <c r="I39" s="462"/>
    </row>
    <row r="44" spans="4:9" ht="16.5" thickBot="1" x14ac:dyDescent="0.3"/>
    <row r="45" spans="4:9" x14ac:dyDescent="0.25">
      <c r="D45" s="163"/>
      <c r="E45" s="164"/>
      <c r="F45" s="164"/>
    </row>
    <row r="46" spans="4:9" ht="18" x14ac:dyDescent="0.25">
      <c r="D46" s="165" t="s">
        <v>208</v>
      </c>
      <c r="E46" s="100"/>
      <c r="F46" s="100"/>
      <c r="G46" s="58"/>
      <c r="H46" s="58"/>
    </row>
    <row r="47" spans="4:9" ht="18" x14ac:dyDescent="0.25">
      <c r="D47" s="165" t="s">
        <v>209</v>
      </c>
      <c r="E47" s="100"/>
      <c r="F47" s="100"/>
      <c r="G47" s="58"/>
      <c r="H47" s="58"/>
    </row>
    <row r="48" spans="4:9" ht="18" x14ac:dyDescent="0.25">
      <c r="D48" s="165" t="s">
        <v>210</v>
      </c>
      <c r="E48" s="100"/>
      <c r="F48" s="100"/>
      <c r="G48" s="58"/>
      <c r="H48" s="58"/>
    </row>
    <row r="49" spans="4:8" ht="18" x14ac:dyDescent="0.25">
      <c r="D49" s="165" t="s">
        <v>211</v>
      </c>
      <c r="E49" s="100"/>
      <c r="F49" s="100"/>
      <c r="G49" s="58"/>
      <c r="H49" s="58"/>
    </row>
    <row r="50" spans="4:8" ht="18" x14ac:dyDescent="0.25">
      <c r="D50" s="165" t="s">
        <v>212</v>
      </c>
      <c r="E50" s="100"/>
      <c r="F50" s="100"/>
      <c r="G50" s="58"/>
      <c r="H50" s="58"/>
    </row>
    <row r="51" spans="4:8" ht="16.5" thickBot="1" x14ac:dyDescent="0.3">
      <c r="D51" s="166"/>
      <c r="E51" s="131"/>
      <c r="F51" s="131"/>
      <c r="G51" s="58"/>
      <c r="H51" s="58"/>
    </row>
    <row r="52" spans="4:8" x14ac:dyDescent="0.25">
      <c r="G52" s="58"/>
      <c r="H52" s="58"/>
    </row>
    <row r="53" spans="4:8" x14ac:dyDescent="0.25">
      <c r="G53" s="58"/>
      <c r="H53" s="58"/>
    </row>
    <row r="54" spans="4:8" ht="16.5" thickBot="1" x14ac:dyDescent="0.3">
      <c r="G54" s="58"/>
      <c r="H54" s="58"/>
    </row>
    <row r="55" spans="4:8" x14ac:dyDescent="0.25">
      <c r="D55" s="163"/>
      <c r="E55" s="164"/>
      <c r="F55" s="167"/>
      <c r="G55" s="58"/>
      <c r="H55" s="58"/>
    </row>
    <row r="56" spans="4:8" ht="18" x14ac:dyDescent="0.25">
      <c r="D56" s="165" t="s">
        <v>213</v>
      </c>
      <c r="E56" s="100"/>
      <c r="F56" s="168"/>
      <c r="G56" s="58"/>
      <c r="H56" s="58"/>
    </row>
    <row r="57" spans="4:8" ht="18" x14ac:dyDescent="0.25">
      <c r="D57" s="165" t="s">
        <v>214</v>
      </c>
      <c r="E57" s="100"/>
      <c r="F57" s="168"/>
      <c r="G57" s="58"/>
      <c r="H57" s="58"/>
    </row>
    <row r="58" spans="4:8" ht="18" x14ac:dyDescent="0.25">
      <c r="D58" s="165" t="s">
        <v>215</v>
      </c>
      <c r="E58" s="100"/>
      <c r="F58" s="168"/>
      <c r="G58" s="58"/>
      <c r="H58" s="58"/>
    </row>
    <row r="59" spans="4:8" ht="18" x14ac:dyDescent="0.25">
      <c r="D59" s="165" t="s">
        <v>216</v>
      </c>
      <c r="E59" s="100"/>
      <c r="F59" s="168"/>
      <c r="G59" s="58"/>
      <c r="H59" s="58"/>
    </row>
    <row r="60" spans="4:8" ht="18" x14ac:dyDescent="0.25">
      <c r="D60" s="169" t="s">
        <v>217</v>
      </c>
      <c r="E60" s="100"/>
      <c r="F60" s="168"/>
      <c r="G60" s="58"/>
      <c r="H60" s="58"/>
    </row>
    <row r="61" spans="4:8" ht="16.5" thickBot="1" x14ac:dyDescent="0.3">
      <c r="D61" s="166"/>
      <c r="E61" s="131"/>
      <c r="F61" s="170"/>
      <c r="G61" s="58"/>
      <c r="H61" s="58"/>
    </row>
    <row r="62" spans="4:8" x14ac:dyDescent="0.25">
      <c r="G62" s="58"/>
      <c r="H62" s="58"/>
    </row>
    <row r="63" spans="4:8" x14ac:dyDescent="0.25">
      <c r="G63" s="58"/>
      <c r="H63" s="58"/>
    </row>
    <row r="64" spans="4:8" x14ac:dyDescent="0.25">
      <c r="G64" s="58"/>
      <c r="H64" s="58"/>
    </row>
    <row r="65" spans="4:8" ht="16.5" thickBot="1" x14ac:dyDescent="0.3">
      <c r="G65" s="58"/>
      <c r="H65" s="58"/>
    </row>
    <row r="66" spans="4:8" x14ac:dyDescent="0.25">
      <c r="D66" s="163"/>
      <c r="E66" s="164"/>
      <c r="F66" s="164"/>
      <c r="G66" s="58"/>
      <c r="H66" s="58"/>
    </row>
    <row r="67" spans="4:8" ht="18" x14ac:dyDescent="0.25">
      <c r="D67" s="165" t="s">
        <v>208</v>
      </c>
      <c r="E67" s="100"/>
      <c r="F67" s="100"/>
      <c r="G67" s="58"/>
      <c r="H67" s="58"/>
    </row>
    <row r="68" spans="4:8" ht="18" x14ac:dyDescent="0.25">
      <c r="D68" s="165" t="s">
        <v>218</v>
      </c>
      <c r="E68" s="100"/>
      <c r="F68" s="100"/>
      <c r="G68" s="58"/>
      <c r="H68" s="58"/>
    </row>
    <row r="69" spans="4:8" ht="18" x14ac:dyDescent="0.25">
      <c r="D69" s="165" t="s">
        <v>219</v>
      </c>
      <c r="E69" s="100"/>
      <c r="F69" s="100"/>
      <c r="G69" s="58"/>
      <c r="H69" s="58"/>
    </row>
    <row r="70" spans="4:8" ht="18" x14ac:dyDescent="0.25">
      <c r="D70" s="165" t="s">
        <v>220</v>
      </c>
      <c r="E70" s="100"/>
      <c r="F70" s="100"/>
      <c r="G70" s="58"/>
      <c r="H70" s="58"/>
    </row>
    <row r="71" spans="4:8" ht="18" x14ac:dyDescent="0.25">
      <c r="D71" s="165" t="s">
        <v>221</v>
      </c>
      <c r="E71" s="100"/>
      <c r="F71" s="100"/>
      <c r="G71" s="58"/>
      <c r="H71" s="58"/>
    </row>
    <row r="72" spans="4:8" ht="16.5" thickBot="1" x14ac:dyDescent="0.3">
      <c r="D72" s="166"/>
      <c r="E72" s="131"/>
      <c r="F72" s="131"/>
      <c r="G72" s="58"/>
      <c r="H72" s="58"/>
    </row>
    <row r="73" spans="4:8" ht="16.5" thickBot="1" x14ac:dyDescent="0.3">
      <c r="G73" s="58"/>
      <c r="H73" s="58"/>
    </row>
    <row r="74" spans="4:8" x14ac:dyDescent="0.25">
      <c r="D74" s="163"/>
      <c r="E74" s="164"/>
      <c r="F74" s="164"/>
      <c r="G74" s="58"/>
      <c r="H74" s="58"/>
    </row>
    <row r="75" spans="4:8" ht="18" x14ac:dyDescent="0.25">
      <c r="D75" s="171" t="s">
        <v>222</v>
      </c>
      <c r="E75" s="100"/>
      <c r="F75" s="100"/>
    </row>
    <row r="76" spans="4:8" ht="18" x14ac:dyDescent="0.25">
      <c r="D76" s="171" t="s">
        <v>223</v>
      </c>
      <c r="E76" s="100"/>
      <c r="F76" s="100"/>
    </row>
    <row r="77" spans="4:8" ht="18" x14ac:dyDescent="0.25">
      <c r="D77" s="171" t="s">
        <v>224</v>
      </c>
      <c r="E77" s="100"/>
      <c r="F77" s="100"/>
    </row>
    <row r="78" spans="4:8" ht="18" x14ac:dyDescent="0.25">
      <c r="D78" s="171" t="s">
        <v>225</v>
      </c>
      <c r="E78" s="100"/>
      <c r="F78" s="100"/>
    </row>
    <row r="79" spans="4:8" ht="18" x14ac:dyDescent="0.25">
      <c r="D79" s="172" t="s">
        <v>226</v>
      </c>
      <c r="E79" s="100"/>
      <c r="F79" s="100"/>
    </row>
    <row r="80" spans="4:8" ht="16.5" thickBot="1" x14ac:dyDescent="0.3">
      <c r="D80" s="166"/>
      <c r="E80" s="131"/>
      <c r="F80" s="131"/>
      <c r="G80" s="58"/>
      <c r="H80" s="58"/>
    </row>
    <row r="81" spans="1:11" ht="16.5" thickBot="1" x14ac:dyDescent="0.3"/>
    <row r="82" spans="1:11" x14ac:dyDescent="0.25">
      <c r="D82" s="163"/>
      <c r="E82" s="164"/>
      <c r="F82" s="167"/>
    </row>
    <row r="83" spans="1:11" ht="18" x14ac:dyDescent="0.25">
      <c r="D83" s="165" t="s">
        <v>213</v>
      </c>
      <c r="E83" s="100"/>
      <c r="F83" s="168"/>
    </row>
    <row r="84" spans="1:11" ht="18" x14ac:dyDescent="0.25">
      <c r="D84" s="165" t="s">
        <v>214</v>
      </c>
      <c r="E84" s="100"/>
      <c r="F84" s="168"/>
    </row>
    <row r="85" spans="1:11" ht="18" x14ac:dyDescent="0.25">
      <c r="D85" s="165" t="s">
        <v>215</v>
      </c>
      <c r="E85" s="100"/>
      <c r="F85" s="168"/>
    </row>
    <row r="86" spans="1:11" ht="18" x14ac:dyDescent="0.25">
      <c r="D86" s="165" t="s">
        <v>216</v>
      </c>
      <c r="E86" s="100"/>
      <c r="F86" s="168"/>
    </row>
    <row r="87" spans="1:11" ht="18" x14ac:dyDescent="0.25">
      <c r="D87" s="169" t="s">
        <v>217</v>
      </c>
      <c r="E87" s="100"/>
      <c r="F87" s="168"/>
    </row>
    <row r="88" spans="1:11" ht="16.5" thickBot="1" x14ac:dyDescent="0.3">
      <c r="D88" s="166"/>
      <c r="E88" s="131"/>
      <c r="F88" s="170"/>
    </row>
    <row r="89" spans="1:11" ht="16.5" thickBot="1" x14ac:dyDescent="0.3"/>
    <row r="90" spans="1:11" x14ac:dyDescent="0.25">
      <c r="D90" s="163"/>
      <c r="E90" s="164"/>
      <c r="F90" s="167"/>
    </row>
    <row r="91" spans="1:11" ht="18" x14ac:dyDescent="0.25">
      <c r="D91" s="165" t="s">
        <v>213</v>
      </c>
      <c r="E91" s="100"/>
      <c r="F91" s="168"/>
    </row>
    <row r="92" spans="1:11" ht="18" x14ac:dyDescent="0.25">
      <c r="D92" s="165" t="s">
        <v>214</v>
      </c>
      <c r="E92" s="100"/>
      <c r="F92" s="168"/>
    </row>
    <row r="93" spans="1:11" ht="18" x14ac:dyDescent="0.25">
      <c r="D93" s="165" t="s">
        <v>215</v>
      </c>
      <c r="E93" s="100"/>
      <c r="F93" s="168"/>
    </row>
    <row r="94" spans="1:11" ht="18" x14ac:dyDescent="0.25">
      <c r="D94" s="165" t="s">
        <v>216</v>
      </c>
      <c r="E94" s="100"/>
      <c r="F94" s="168"/>
    </row>
    <row r="95" spans="1:11" s="96" customFormat="1" ht="18" x14ac:dyDescent="0.25">
      <c r="A95" s="58"/>
      <c r="B95" s="58"/>
      <c r="C95" s="58"/>
      <c r="D95" s="169" t="s">
        <v>217</v>
      </c>
      <c r="E95" s="100"/>
      <c r="F95" s="168"/>
      <c r="I95" s="58"/>
      <c r="J95" s="58"/>
      <c r="K95" s="58"/>
    </row>
    <row r="96" spans="1:11" s="96" customFormat="1" ht="16.5" thickBot="1" x14ac:dyDescent="0.3">
      <c r="A96" s="58"/>
      <c r="B96" s="58"/>
      <c r="C96" s="58"/>
      <c r="D96" s="166"/>
      <c r="E96" s="131"/>
      <c r="F96" s="170"/>
      <c r="I96" s="58"/>
      <c r="J96" s="58"/>
      <c r="K96" s="58"/>
    </row>
  </sheetData>
  <mergeCells count="7">
    <mergeCell ref="G39:I39"/>
    <mergeCell ref="A10:I10"/>
    <mergeCell ref="G17:H17"/>
    <mergeCell ref="G18:H18"/>
    <mergeCell ref="A19:H19"/>
    <mergeCell ref="A20:B20"/>
    <mergeCell ref="H33:I33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2:L96"/>
  <sheetViews>
    <sheetView topLeftCell="A15" workbookViewId="0">
      <selection activeCell="B18" sqref="B18"/>
    </sheetView>
  </sheetViews>
  <sheetFormatPr defaultRowHeight="15.75" x14ac:dyDescent="0.25"/>
  <cols>
    <col min="1" max="1" width="5.7109375" style="58" customWidth="1"/>
    <col min="2" max="2" width="10.42578125" style="58" customWidth="1"/>
    <col min="3" max="3" width="10.85546875" style="58" customWidth="1"/>
    <col min="4" max="4" width="25" style="58" customWidth="1"/>
    <col min="5" max="5" width="12.7109375" style="58" customWidth="1"/>
    <col min="6" max="7" width="6.28515625" style="58" customWidth="1"/>
    <col min="8" max="8" width="14.28515625" style="96" customWidth="1"/>
    <col min="9" max="9" width="1.42578125" style="96" customWidth="1"/>
    <col min="10" max="10" width="17.28515625" style="58" customWidth="1"/>
    <col min="11" max="16384" width="9.140625" style="58"/>
  </cols>
  <sheetData>
    <row r="2" spans="1:10" x14ac:dyDescent="0.25">
      <c r="A2" s="97" t="s">
        <v>0</v>
      </c>
    </row>
    <row r="3" spans="1:10" x14ac:dyDescent="0.25">
      <c r="A3" s="54" t="s">
        <v>1</v>
      </c>
    </row>
    <row r="4" spans="1:10" x14ac:dyDescent="0.25">
      <c r="A4" s="54" t="s">
        <v>2</v>
      </c>
    </row>
    <row r="5" spans="1:10" x14ac:dyDescent="0.25">
      <c r="A5" s="54" t="s">
        <v>3</v>
      </c>
    </row>
    <row r="6" spans="1:10" x14ac:dyDescent="0.25">
      <c r="A6" s="54" t="s">
        <v>4</v>
      </c>
    </row>
    <row r="7" spans="1:10" x14ac:dyDescent="0.25">
      <c r="A7" s="54" t="s">
        <v>5</v>
      </c>
    </row>
    <row r="9" spans="1:10" ht="16.5" thickBot="1" x14ac:dyDescent="0.3">
      <c r="A9" s="131"/>
      <c r="B9" s="131"/>
      <c r="C9" s="131"/>
      <c r="D9" s="131"/>
      <c r="E9" s="131"/>
      <c r="F9" s="131"/>
      <c r="G9" s="131"/>
      <c r="H9" s="132"/>
      <c r="I9" s="132"/>
      <c r="J9" s="131"/>
    </row>
    <row r="10" spans="1:10" ht="16.5" thickBot="1" x14ac:dyDescent="0.3">
      <c r="A10" s="455" t="s">
        <v>6</v>
      </c>
      <c r="B10" s="456"/>
      <c r="C10" s="456"/>
      <c r="D10" s="456"/>
      <c r="E10" s="456"/>
      <c r="F10" s="456"/>
      <c r="G10" s="456"/>
      <c r="H10" s="456"/>
      <c r="I10" s="456"/>
      <c r="J10" s="457"/>
    </row>
    <row r="12" spans="1:10" x14ac:dyDescent="0.25">
      <c r="A12" s="58" t="s">
        <v>7</v>
      </c>
      <c r="B12" s="58" t="s">
        <v>303</v>
      </c>
      <c r="H12" s="96" t="s">
        <v>9</v>
      </c>
      <c r="I12" s="98" t="s">
        <v>10</v>
      </c>
      <c r="J12" s="12" t="s">
        <v>302</v>
      </c>
    </row>
    <row r="13" spans="1:10" x14ac:dyDescent="0.25">
      <c r="H13" s="96" t="s">
        <v>11</v>
      </c>
      <c r="I13" s="98" t="s">
        <v>10</v>
      </c>
      <c r="J13" s="129" t="s">
        <v>268</v>
      </c>
    </row>
    <row r="14" spans="1:10" x14ac:dyDescent="0.25">
      <c r="H14" s="96" t="s">
        <v>14</v>
      </c>
      <c r="I14" s="98" t="s">
        <v>10</v>
      </c>
      <c r="J14" s="129" t="s">
        <v>268</v>
      </c>
    </row>
    <row r="15" spans="1:10" x14ac:dyDescent="0.25">
      <c r="A15" s="58" t="s">
        <v>12</v>
      </c>
      <c r="B15" s="3" t="s">
        <v>13</v>
      </c>
    </row>
    <row r="16" spans="1:10" ht="7.5" customHeight="1" thickBot="1" x14ac:dyDescent="0.3">
      <c r="F16" s="100"/>
      <c r="G16" s="100"/>
    </row>
    <row r="17" spans="1:11" ht="20.100000000000001" customHeight="1" x14ac:dyDescent="0.25">
      <c r="A17" s="146" t="s">
        <v>15</v>
      </c>
      <c r="B17" s="147" t="s">
        <v>37</v>
      </c>
      <c r="C17" s="147" t="s">
        <v>17</v>
      </c>
      <c r="D17" s="147" t="s">
        <v>38</v>
      </c>
      <c r="E17" s="147" t="s">
        <v>19</v>
      </c>
      <c r="F17" s="147" t="s">
        <v>39</v>
      </c>
      <c r="G17" s="147" t="s">
        <v>87</v>
      </c>
      <c r="H17" s="465" t="s">
        <v>21</v>
      </c>
      <c r="I17" s="466"/>
      <c r="J17" s="149" t="s">
        <v>22</v>
      </c>
    </row>
    <row r="18" spans="1:11" ht="51" customHeight="1" x14ac:dyDescent="0.25">
      <c r="A18" s="105">
        <v>1</v>
      </c>
      <c r="B18" s="240" t="s">
        <v>304</v>
      </c>
      <c r="C18" s="156" t="s">
        <v>305</v>
      </c>
      <c r="D18" s="23" t="s">
        <v>306</v>
      </c>
      <c r="E18" s="241" t="s">
        <v>307</v>
      </c>
      <c r="F18" s="158">
        <v>2</v>
      </c>
      <c r="G18" s="158">
        <v>30</v>
      </c>
      <c r="H18" s="451">
        <v>600000</v>
      </c>
      <c r="I18" s="452"/>
      <c r="J18" s="222">
        <f>H18</f>
        <v>600000</v>
      </c>
    </row>
    <row r="19" spans="1:11" ht="25.5" customHeight="1" thickBot="1" x14ac:dyDescent="0.3">
      <c r="A19" s="467" t="s">
        <v>23</v>
      </c>
      <c r="B19" s="468"/>
      <c r="C19" s="468"/>
      <c r="D19" s="468"/>
      <c r="E19" s="468"/>
      <c r="F19" s="468"/>
      <c r="G19" s="468"/>
      <c r="H19" s="468"/>
      <c r="I19" s="469"/>
      <c r="J19" s="159">
        <f>J18</f>
        <v>600000</v>
      </c>
    </row>
    <row r="20" spans="1:11" x14ac:dyDescent="0.25">
      <c r="A20" s="445"/>
      <c r="B20" s="445"/>
      <c r="C20" s="221"/>
      <c r="D20" s="221"/>
      <c r="E20" s="221"/>
      <c r="F20" s="221"/>
      <c r="G20" s="221"/>
      <c r="H20" s="115"/>
      <c r="I20" s="115"/>
      <c r="J20" s="116"/>
    </row>
    <row r="21" spans="1:11" x14ac:dyDescent="0.25">
      <c r="A21" s="221"/>
      <c r="B21" s="221"/>
      <c r="C21" s="221"/>
      <c r="D21" s="221"/>
      <c r="E21" s="221"/>
      <c r="F21" s="221"/>
      <c r="G21" s="221"/>
      <c r="H21" s="160" t="s">
        <v>205</v>
      </c>
      <c r="I21" s="160"/>
      <c r="J21" s="161">
        <v>0</v>
      </c>
    </row>
    <row r="22" spans="1:11" ht="16.5" thickBot="1" x14ac:dyDescent="0.3">
      <c r="D22" s="97"/>
      <c r="E22" s="97"/>
      <c r="F22" s="97"/>
      <c r="G22" s="97"/>
      <c r="H22" s="120" t="s">
        <v>206</v>
      </c>
      <c r="I22" s="120"/>
      <c r="J22" s="162">
        <v>0</v>
      </c>
      <c r="K22" s="119"/>
    </row>
    <row r="23" spans="1:11" x14ac:dyDescent="0.25">
      <c r="D23" s="97"/>
      <c r="E23" s="97"/>
      <c r="F23" s="97"/>
      <c r="G23" s="97"/>
      <c r="H23" s="122" t="s">
        <v>207</v>
      </c>
      <c r="I23" s="122"/>
      <c r="J23" s="123">
        <f>J19</f>
        <v>600000</v>
      </c>
    </row>
    <row r="24" spans="1:11" x14ac:dyDescent="0.25">
      <c r="A24" s="124" t="s">
        <v>308</v>
      </c>
      <c r="D24" s="97"/>
      <c r="E24" s="97"/>
      <c r="F24" s="97"/>
      <c r="G24" s="97"/>
      <c r="H24" s="122"/>
      <c r="I24" s="122"/>
      <c r="J24" s="123"/>
    </row>
    <row r="25" spans="1:11" x14ac:dyDescent="0.25">
      <c r="A25" s="124"/>
      <c r="D25" s="97"/>
      <c r="E25" s="97"/>
      <c r="F25" s="97"/>
      <c r="G25" s="97"/>
      <c r="H25" s="122"/>
      <c r="I25" s="122"/>
      <c r="J25" s="123"/>
    </row>
    <row r="26" spans="1:11" x14ac:dyDescent="0.25">
      <c r="A26" s="87" t="s">
        <v>27</v>
      </c>
    </row>
    <row r="27" spans="1:11" x14ac:dyDescent="0.25">
      <c r="A27" s="88" t="s">
        <v>28</v>
      </c>
      <c r="B27" s="88"/>
      <c r="C27" s="88"/>
      <c r="D27" s="100"/>
      <c r="E27" s="100"/>
    </row>
    <row r="28" spans="1:11" x14ac:dyDescent="0.25">
      <c r="A28" s="88" t="s">
        <v>29</v>
      </c>
      <c r="B28" s="88"/>
      <c r="C28" s="88"/>
      <c r="D28" s="100"/>
      <c r="E28" s="100"/>
    </row>
    <row r="29" spans="1:11" x14ac:dyDescent="0.25">
      <c r="A29" s="89" t="s">
        <v>30</v>
      </c>
      <c r="B29" s="125"/>
      <c r="C29" s="125"/>
      <c r="D29" s="100"/>
      <c r="E29" s="100"/>
    </row>
    <row r="30" spans="1:11" x14ac:dyDescent="0.25">
      <c r="A30" s="92" t="s">
        <v>31</v>
      </c>
      <c r="B30" s="92"/>
      <c r="C30" s="92"/>
      <c r="D30" s="100"/>
      <c r="E30" s="100"/>
    </row>
    <row r="31" spans="1:11" x14ac:dyDescent="0.25">
      <c r="A31" s="135"/>
      <c r="B31" s="135"/>
      <c r="C31" s="135"/>
    </row>
    <row r="32" spans="1:11" x14ac:dyDescent="0.25">
      <c r="A32" s="126"/>
      <c r="B32" s="126"/>
      <c r="C32" s="126"/>
    </row>
    <row r="33" spans="4:10" x14ac:dyDescent="0.25">
      <c r="H33" s="128" t="s">
        <v>32</v>
      </c>
      <c r="I33" s="453" t="str">
        <f>J13</f>
        <v xml:space="preserve"> 13 Agustus 2021</v>
      </c>
      <c r="J33" s="454"/>
    </row>
    <row r="37" spans="4:10" ht="24.75" customHeight="1" x14ac:dyDescent="0.25"/>
    <row r="39" spans="4:10" x14ac:dyDescent="0.25">
      <c r="H39" s="462" t="s">
        <v>33</v>
      </c>
      <c r="I39" s="462"/>
      <c r="J39" s="462"/>
    </row>
    <row r="44" spans="4:10" ht="16.5" thickBot="1" x14ac:dyDescent="0.3"/>
    <row r="45" spans="4:10" x14ac:dyDescent="0.25">
      <c r="D45" s="163"/>
      <c r="E45" s="164"/>
      <c r="F45" s="164"/>
      <c r="G45" s="164"/>
    </row>
    <row r="46" spans="4:10" ht="18" x14ac:dyDescent="0.25">
      <c r="D46" s="165" t="s">
        <v>208</v>
      </c>
      <c r="E46" s="100"/>
      <c r="F46" s="100"/>
      <c r="G46" s="100"/>
      <c r="H46" s="58"/>
      <c r="I46" s="58"/>
    </row>
    <row r="47" spans="4:10" ht="18" x14ac:dyDescent="0.25">
      <c r="D47" s="165" t="s">
        <v>209</v>
      </c>
      <c r="E47" s="100"/>
      <c r="F47" s="100"/>
      <c r="G47" s="100"/>
      <c r="H47" s="58"/>
      <c r="I47" s="58"/>
    </row>
    <row r="48" spans="4:10" ht="18" x14ac:dyDescent="0.25">
      <c r="D48" s="165" t="s">
        <v>210</v>
      </c>
      <c r="E48" s="100"/>
      <c r="F48" s="100"/>
      <c r="G48" s="100"/>
      <c r="H48" s="58"/>
      <c r="I48" s="58"/>
    </row>
    <row r="49" spans="4:9" ht="18" x14ac:dyDescent="0.25">
      <c r="D49" s="165" t="s">
        <v>211</v>
      </c>
      <c r="E49" s="100"/>
      <c r="F49" s="100"/>
      <c r="G49" s="100"/>
      <c r="H49" s="58"/>
      <c r="I49" s="58"/>
    </row>
    <row r="50" spans="4:9" ht="18" x14ac:dyDescent="0.25">
      <c r="D50" s="165" t="s">
        <v>212</v>
      </c>
      <c r="E50" s="100"/>
      <c r="F50" s="100"/>
      <c r="G50" s="100"/>
      <c r="H50" s="58"/>
      <c r="I50" s="58"/>
    </row>
    <row r="51" spans="4:9" ht="16.5" thickBot="1" x14ac:dyDescent="0.3">
      <c r="D51" s="166"/>
      <c r="E51" s="131"/>
      <c r="F51" s="131"/>
      <c r="G51" s="131"/>
      <c r="H51" s="58"/>
      <c r="I51" s="58"/>
    </row>
    <row r="52" spans="4:9" x14ac:dyDescent="0.25">
      <c r="H52" s="58"/>
      <c r="I52" s="58"/>
    </row>
    <row r="53" spans="4:9" x14ac:dyDescent="0.25">
      <c r="H53" s="58"/>
      <c r="I53" s="58"/>
    </row>
    <row r="54" spans="4:9" ht="16.5" thickBot="1" x14ac:dyDescent="0.3">
      <c r="H54" s="58"/>
      <c r="I54" s="58"/>
    </row>
    <row r="55" spans="4:9" x14ac:dyDescent="0.25">
      <c r="D55" s="163"/>
      <c r="E55" s="164"/>
      <c r="F55" s="167"/>
      <c r="G55" s="167"/>
      <c r="H55" s="58"/>
      <c r="I55" s="58"/>
    </row>
    <row r="56" spans="4:9" ht="18" x14ac:dyDescent="0.25">
      <c r="D56" s="165" t="s">
        <v>213</v>
      </c>
      <c r="E56" s="100"/>
      <c r="F56" s="168"/>
      <c r="G56" s="168"/>
      <c r="H56" s="58"/>
      <c r="I56" s="58"/>
    </row>
    <row r="57" spans="4:9" ht="18" x14ac:dyDescent="0.25">
      <c r="D57" s="165" t="s">
        <v>214</v>
      </c>
      <c r="E57" s="100"/>
      <c r="F57" s="168"/>
      <c r="G57" s="168"/>
      <c r="H57" s="58"/>
      <c r="I57" s="58"/>
    </row>
    <row r="58" spans="4:9" ht="18" x14ac:dyDescent="0.25">
      <c r="D58" s="165" t="s">
        <v>215</v>
      </c>
      <c r="E58" s="100"/>
      <c r="F58" s="168"/>
      <c r="G58" s="168"/>
      <c r="H58" s="58"/>
      <c r="I58" s="58"/>
    </row>
    <row r="59" spans="4:9" ht="18" x14ac:dyDescent="0.25">
      <c r="D59" s="165" t="s">
        <v>216</v>
      </c>
      <c r="E59" s="100"/>
      <c r="F59" s="168"/>
      <c r="G59" s="168"/>
      <c r="H59" s="58"/>
      <c r="I59" s="58"/>
    </row>
    <row r="60" spans="4:9" ht="18" x14ac:dyDescent="0.25">
      <c r="D60" s="169" t="s">
        <v>217</v>
      </c>
      <c r="E60" s="100"/>
      <c r="F60" s="168"/>
      <c r="G60" s="168"/>
      <c r="H60" s="58"/>
      <c r="I60" s="58"/>
    </row>
    <row r="61" spans="4:9" ht="16.5" thickBot="1" x14ac:dyDescent="0.3">
      <c r="D61" s="166"/>
      <c r="E61" s="131"/>
      <c r="F61" s="170"/>
      <c r="G61" s="170"/>
      <c r="H61" s="58"/>
      <c r="I61" s="58"/>
    </row>
    <row r="62" spans="4:9" x14ac:dyDescent="0.25">
      <c r="H62" s="58"/>
      <c r="I62" s="58"/>
    </row>
    <row r="63" spans="4:9" x14ac:dyDescent="0.25">
      <c r="H63" s="58"/>
      <c r="I63" s="58"/>
    </row>
    <row r="64" spans="4:9" x14ac:dyDescent="0.25">
      <c r="H64" s="58"/>
      <c r="I64" s="58"/>
    </row>
    <row r="65" spans="4:9" ht="16.5" thickBot="1" x14ac:dyDescent="0.3">
      <c r="H65" s="58"/>
      <c r="I65" s="58"/>
    </row>
    <row r="66" spans="4:9" x14ac:dyDescent="0.25">
      <c r="D66" s="163"/>
      <c r="E66" s="164"/>
      <c r="F66" s="164"/>
      <c r="G66" s="164"/>
      <c r="H66" s="58"/>
      <c r="I66" s="58"/>
    </row>
    <row r="67" spans="4:9" ht="18" x14ac:dyDescent="0.25">
      <c r="D67" s="165" t="s">
        <v>208</v>
      </c>
      <c r="E67" s="100"/>
      <c r="F67" s="100"/>
      <c r="G67" s="100"/>
      <c r="H67" s="58"/>
      <c r="I67" s="58"/>
    </row>
    <row r="68" spans="4:9" ht="18" x14ac:dyDescent="0.25">
      <c r="D68" s="165" t="s">
        <v>218</v>
      </c>
      <c r="E68" s="100"/>
      <c r="F68" s="100"/>
      <c r="G68" s="100"/>
      <c r="H68" s="58"/>
      <c r="I68" s="58"/>
    </row>
    <row r="69" spans="4:9" ht="18" x14ac:dyDescent="0.25">
      <c r="D69" s="165" t="s">
        <v>219</v>
      </c>
      <c r="E69" s="100"/>
      <c r="F69" s="100"/>
      <c r="G69" s="100"/>
      <c r="H69" s="58"/>
      <c r="I69" s="58"/>
    </row>
    <row r="70" spans="4:9" ht="18" x14ac:dyDescent="0.25">
      <c r="D70" s="165" t="s">
        <v>220</v>
      </c>
      <c r="E70" s="100"/>
      <c r="F70" s="100"/>
      <c r="G70" s="100"/>
      <c r="H70" s="58"/>
      <c r="I70" s="58"/>
    </row>
    <row r="71" spans="4:9" ht="18" x14ac:dyDescent="0.25">
      <c r="D71" s="165" t="s">
        <v>221</v>
      </c>
      <c r="E71" s="100"/>
      <c r="F71" s="100"/>
      <c r="G71" s="100"/>
      <c r="H71" s="58"/>
      <c r="I71" s="58"/>
    </row>
    <row r="72" spans="4:9" ht="16.5" thickBot="1" x14ac:dyDescent="0.3">
      <c r="D72" s="166"/>
      <c r="E72" s="131"/>
      <c r="F72" s="131"/>
      <c r="G72" s="131"/>
      <c r="H72" s="58"/>
      <c r="I72" s="58"/>
    </row>
    <row r="73" spans="4:9" ht="16.5" thickBot="1" x14ac:dyDescent="0.3">
      <c r="H73" s="58"/>
      <c r="I73" s="58"/>
    </row>
    <row r="74" spans="4:9" x14ac:dyDescent="0.25">
      <c r="D74" s="163"/>
      <c r="E74" s="164"/>
      <c r="F74" s="164"/>
      <c r="G74" s="164"/>
      <c r="H74" s="58"/>
      <c r="I74" s="58"/>
    </row>
    <row r="75" spans="4:9" ht="18" x14ac:dyDescent="0.25">
      <c r="D75" s="171" t="s">
        <v>222</v>
      </c>
      <c r="E75" s="100"/>
      <c r="F75" s="100"/>
      <c r="G75" s="100"/>
    </row>
    <row r="76" spans="4:9" ht="18" x14ac:dyDescent="0.25">
      <c r="D76" s="171" t="s">
        <v>223</v>
      </c>
      <c r="E76" s="100"/>
      <c r="F76" s="100"/>
      <c r="G76" s="100"/>
    </row>
    <row r="77" spans="4:9" ht="18" x14ac:dyDescent="0.25">
      <c r="D77" s="171" t="s">
        <v>224</v>
      </c>
      <c r="E77" s="100"/>
      <c r="F77" s="100"/>
      <c r="G77" s="100"/>
    </row>
    <row r="78" spans="4:9" ht="18" x14ac:dyDescent="0.25">
      <c r="D78" s="171" t="s">
        <v>225</v>
      </c>
      <c r="E78" s="100"/>
      <c r="F78" s="100"/>
      <c r="G78" s="100"/>
    </row>
    <row r="79" spans="4:9" ht="18" x14ac:dyDescent="0.25">
      <c r="D79" s="172" t="s">
        <v>226</v>
      </c>
      <c r="E79" s="100"/>
      <c r="F79" s="100"/>
      <c r="G79" s="100"/>
    </row>
    <row r="80" spans="4:9" ht="16.5" thickBot="1" x14ac:dyDescent="0.3">
      <c r="D80" s="166"/>
      <c r="E80" s="131"/>
      <c r="F80" s="131"/>
      <c r="G80" s="131"/>
      <c r="H80" s="58"/>
      <c r="I80" s="58"/>
    </row>
    <row r="81" spans="1:12" ht="16.5" thickBot="1" x14ac:dyDescent="0.3"/>
    <row r="82" spans="1:12" x14ac:dyDescent="0.25">
      <c r="D82" s="163"/>
      <c r="E82" s="164"/>
      <c r="F82" s="167"/>
      <c r="G82" s="167"/>
    </row>
    <row r="83" spans="1:12" ht="18" x14ac:dyDescent="0.25">
      <c r="D83" s="165" t="s">
        <v>213</v>
      </c>
      <c r="E83" s="100"/>
      <c r="F83" s="168"/>
      <c r="G83" s="168"/>
    </row>
    <row r="84" spans="1:12" ht="18" x14ac:dyDescent="0.25">
      <c r="D84" s="165" t="s">
        <v>214</v>
      </c>
      <c r="E84" s="100"/>
      <c r="F84" s="168"/>
      <c r="G84" s="168"/>
    </row>
    <row r="85" spans="1:12" ht="18" x14ac:dyDescent="0.25">
      <c r="D85" s="165" t="s">
        <v>215</v>
      </c>
      <c r="E85" s="100"/>
      <c r="F85" s="168"/>
      <c r="G85" s="168"/>
    </row>
    <row r="86" spans="1:12" ht="18" x14ac:dyDescent="0.25">
      <c r="D86" s="165" t="s">
        <v>216</v>
      </c>
      <c r="E86" s="100"/>
      <c r="F86" s="168"/>
      <c r="G86" s="168"/>
    </row>
    <row r="87" spans="1:12" ht="18" x14ac:dyDescent="0.25">
      <c r="D87" s="169" t="s">
        <v>217</v>
      </c>
      <c r="E87" s="100"/>
      <c r="F87" s="168"/>
      <c r="G87" s="168"/>
    </row>
    <row r="88" spans="1:12" ht="16.5" thickBot="1" x14ac:dyDescent="0.3">
      <c r="D88" s="166"/>
      <c r="E88" s="131"/>
      <c r="F88" s="170"/>
      <c r="G88" s="170"/>
    </row>
    <row r="89" spans="1:12" ht="16.5" thickBot="1" x14ac:dyDescent="0.3"/>
    <row r="90" spans="1:12" x14ac:dyDescent="0.25">
      <c r="D90" s="163"/>
      <c r="E90" s="164"/>
      <c r="F90" s="167"/>
      <c r="G90" s="167"/>
    </row>
    <row r="91" spans="1:12" ht="18" x14ac:dyDescent="0.25">
      <c r="D91" s="165" t="s">
        <v>213</v>
      </c>
      <c r="E91" s="100"/>
      <c r="F91" s="168"/>
      <c r="G91" s="168"/>
    </row>
    <row r="92" spans="1:12" ht="18" x14ac:dyDescent="0.25">
      <c r="D92" s="165" t="s">
        <v>214</v>
      </c>
      <c r="E92" s="100"/>
      <c r="F92" s="168"/>
      <c r="G92" s="168"/>
    </row>
    <row r="93" spans="1:12" ht="18" x14ac:dyDescent="0.25">
      <c r="D93" s="165" t="s">
        <v>215</v>
      </c>
      <c r="E93" s="100"/>
      <c r="F93" s="168"/>
      <c r="G93" s="168"/>
    </row>
    <row r="94" spans="1:12" ht="18" x14ac:dyDescent="0.25">
      <c r="D94" s="165" t="s">
        <v>216</v>
      </c>
      <c r="E94" s="100"/>
      <c r="F94" s="168"/>
      <c r="G94" s="168"/>
    </row>
    <row r="95" spans="1:12" s="96" customFormat="1" ht="18" x14ac:dyDescent="0.25">
      <c r="A95" s="58"/>
      <c r="B95" s="58"/>
      <c r="C95" s="58"/>
      <c r="D95" s="169" t="s">
        <v>217</v>
      </c>
      <c r="E95" s="100"/>
      <c r="F95" s="168"/>
      <c r="G95" s="168"/>
      <c r="J95" s="58"/>
      <c r="K95" s="58"/>
      <c r="L95" s="58"/>
    </row>
    <row r="96" spans="1:12" s="96" customFormat="1" ht="16.5" thickBot="1" x14ac:dyDescent="0.3">
      <c r="A96" s="58"/>
      <c r="B96" s="58"/>
      <c r="C96" s="58"/>
      <c r="D96" s="166"/>
      <c r="E96" s="131"/>
      <c r="F96" s="170"/>
      <c r="G96" s="170"/>
      <c r="J96" s="58"/>
      <c r="K96" s="58"/>
      <c r="L96" s="58"/>
    </row>
  </sheetData>
  <mergeCells count="7">
    <mergeCell ref="H39:J39"/>
    <mergeCell ref="A10:J10"/>
    <mergeCell ref="H17:I17"/>
    <mergeCell ref="H18:I18"/>
    <mergeCell ref="A19:I19"/>
    <mergeCell ref="A20:B20"/>
    <mergeCell ref="I33:J33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2:L97"/>
  <sheetViews>
    <sheetView topLeftCell="A17" workbookViewId="0">
      <selection activeCell="E29" sqref="E29"/>
    </sheetView>
  </sheetViews>
  <sheetFormatPr defaultRowHeight="15.75" x14ac:dyDescent="0.25"/>
  <cols>
    <col min="1" max="1" width="5.7109375" style="58" customWidth="1"/>
    <col min="2" max="2" width="10.42578125" style="58" customWidth="1"/>
    <col min="3" max="3" width="9.85546875" style="58" customWidth="1"/>
    <col min="4" max="4" width="25" style="58" customWidth="1"/>
    <col min="5" max="5" width="12" style="58" customWidth="1"/>
    <col min="6" max="6" width="6.28515625" style="58" customWidth="1"/>
    <col min="7" max="7" width="5.42578125" style="58" customWidth="1"/>
    <col min="8" max="8" width="14.28515625" style="96" customWidth="1"/>
    <col min="9" max="9" width="1.42578125" style="96" customWidth="1"/>
    <col min="10" max="10" width="17.28515625" style="58" customWidth="1"/>
    <col min="11" max="16384" width="9.140625" style="58"/>
  </cols>
  <sheetData>
    <row r="2" spans="1:10" x14ac:dyDescent="0.25">
      <c r="A2" s="97" t="s">
        <v>0</v>
      </c>
    </row>
    <row r="3" spans="1:10" x14ac:dyDescent="0.25">
      <c r="A3" s="54" t="s">
        <v>1</v>
      </c>
    </row>
    <row r="4" spans="1:10" x14ac:dyDescent="0.25">
      <c r="A4" s="54" t="s">
        <v>2</v>
      </c>
    </row>
    <row r="5" spans="1:10" x14ac:dyDescent="0.25">
      <c r="A5" s="54" t="s">
        <v>3</v>
      </c>
    </row>
    <row r="6" spans="1:10" x14ac:dyDescent="0.25">
      <c r="A6" s="54" t="s">
        <v>4</v>
      </c>
    </row>
    <row r="7" spans="1:10" x14ac:dyDescent="0.25">
      <c r="A7" s="54" t="s">
        <v>5</v>
      </c>
    </row>
    <row r="9" spans="1:10" ht="16.5" thickBot="1" x14ac:dyDescent="0.3">
      <c r="A9" s="131"/>
      <c r="B9" s="131"/>
      <c r="C9" s="131"/>
      <c r="D9" s="131"/>
      <c r="E9" s="131"/>
      <c r="F9" s="131"/>
      <c r="G9" s="131"/>
      <c r="H9" s="132"/>
      <c r="I9" s="132"/>
      <c r="J9" s="131"/>
    </row>
    <row r="10" spans="1:10" ht="16.5" thickBot="1" x14ac:dyDescent="0.3">
      <c r="A10" s="455" t="s">
        <v>6</v>
      </c>
      <c r="B10" s="456"/>
      <c r="C10" s="456"/>
      <c r="D10" s="456"/>
      <c r="E10" s="456"/>
      <c r="F10" s="456"/>
      <c r="G10" s="456"/>
      <c r="H10" s="456"/>
      <c r="I10" s="456"/>
      <c r="J10" s="457"/>
    </row>
    <row r="12" spans="1:10" x14ac:dyDescent="0.25">
      <c r="A12" s="58" t="s">
        <v>7</v>
      </c>
      <c r="B12" s="58" t="s">
        <v>318</v>
      </c>
      <c r="H12" s="96" t="s">
        <v>9</v>
      </c>
      <c r="I12" s="98" t="s">
        <v>10</v>
      </c>
      <c r="J12" s="12" t="s">
        <v>309</v>
      </c>
    </row>
    <row r="13" spans="1:10" x14ac:dyDescent="0.25">
      <c r="H13" s="96" t="s">
        <v>11</v>
      </c>
      <c r="I13" s="98" t="s">
        <v>10</v>
      </c>
      <c r="J13" s="129" t="s">
        <v>72</v>
      </c>
    </row>
    <row r="14" spans="1:10" x14ac:dyDescent="0.25">
      <c r="H14" s="96" t="s">
        <v>14</v>
      </c>
      <c r="I14" s="98" t="s">
        <v>10</v>
      </c>
      <c r="J14" s="129" t="s">
        <v>72</v>
      </c>
    </row>
    <row r="15" spans="1:10" x14ac:dyDescent="0.25">
      <c r="A15" s="58" t="s">
        <v>12</v>
      </c>
      <c r="B15" s="58" t="s">
        <v>319</v>
      </c>
    </row>
    <row r="16" spans="1:10" ht="7.5" customHeight="1" thickBot="1" x14ac:dyDescent="0.3">
      <c r="F16" s="100"/>
      <c r="G16" s="100"/>
    </row>
    <row r="17" spans="1:11" ht="20.100000000000001" customHeight="1" x14ac:dyDescent="0.25">
      <c r="A17" s="146" t="s">
        <v>15</v>
      </c>
      <c r="B17" s="147" t="s">
        <v>37</v>
      </c>
      <c r="C17" s="147" t="s">
        <v>17</v>
      </c>
      <c r="D17" s="147" t="s">
        <v>38</v>
      </c>
      <c r="E17" s="147" t="s">
        <v>19</v>
      </c>
      <c r="F17" s="147" t="s">
        <v>39</v>
      </c>
      <c r="G17" s="147" t="s">
        <v>87</v>
      </c>
      <c r="H17" s="465" t="s">
        <v>21</v>
      </c>
      <c r="I17" s="466"/>
      <c r="J17" s="149" t="s">
        <v>22</v>
      </c>
    </row>
    <row r="18" spans="1:11" ht="51" customHeight="1" x14ac:dyDescent="0.25">
      <c r="A18" s="105">
        <v>1</v>
      </c>
      <c r="B18" s="240">
        <v>44424</v>
      </c>
      <c r="C18" s="156" t="s">
        <v>310</v>
      </c>
      <c r="D18" s="23" t="s">
        <v>320</v>
      </c>
      <c r="E18" s="241" t="s">
        <v>311</v>
      </c>
      <c r="F18" s="158">
        <v>1</v>
      </c>
      <c r="G18" s="158">
        <v>1</v>
      </c>
      <c r="H18" s="451">
        <v>700000</v>
      </c>
      <c r="I18" s="452"/>
      <c r="J18" s="243">
        <f>H18</f>
        <v>700000</v>
      </c>
      <c r="K18" s="58">
        <v>450000</v>
      </c>
    </row>
    <row r="19" spans="1:11" ht="51" customHeight="1" x14ac:dyDescent="0.25">
      <c r="A19" s="105">
        <v>2</v>
      </c>
      <c r="B19" s="240">
        <v>44424</v>
      </c>
      <c r="C19" s="156" t="s">
        <v>312</v>
      </c>
      <c r="D19" s="23" t="s">
        <v>313</v>
      </c>
      <c r="E19" s="241" t="s">
        <v>311</v>
      </c>
      <c r="F19" s="158">
        <v>1</v>
      </c>
      <c r="G19" s="158">
        <v>1</v>
      </c>
      <c r="H19" s="451">
        <v>1450000</v>
      </c>
      <c r="I19" s="452"/>
      <c r="J19" s="243">
        <f>H19</f>
        <v>1450000</v>
      </c>
      <c r="K19" s="58">
        <v>1200000</v>
      </c>
    </row>
    <row r="20" spans="1:11" ht="25.5" customHeight="1" thickBot="1" x14ac:dyDescent="0.3">
      <c r="A20" s="467" t="s">
        <v>23</v>
      </c>
      <c r="B20" s="468"/>
      <c r="C20" s="468"/>
      <c r="D20" s="468"/>
      <c r="E20" s="468"/>
      <c r="F20" s="468"/>
      <c r="G20" s="468"/>
      <c r="H20" s="468"/>
      <c r="I20" s="469"/>
      <c r="J20" s="159">
        <f>J18+J19</f>
        <v>2150000</v>
      </c>
    </row>
    <row r="21" spans="1:11" x14ac:dyDescent="0.25">
      <c r="A21" s="445"/>
      <c r="B21" s="445"/>
      <c r="C21" s="242"/>
      <c r="D21" s="242"/>
      <c r="E21" s="242"/>
      <c r="F21" s="242"/>
      <c r="G21" s="242"/>
      <c r="H21" s="115"/>
      <c r="I21" s="115"/>
      <c r="J21" s="116"/>
    </row>
    <row r="22" spans="1:11" x14ac:dyDescent="0.25">
      <c r="A22" s="242"/>
      <c r="B22" s="242"/>
      <c r="C22" s="242"/>
      <c r="D22" s="242"/>
      <c r="E22" s="242"/>
      <c r="F22" s="242"/>
      <c r="G22" s="242"/>
      <c r="H22" s="160" t="s">
        <v>205</v>
      </c>
      <c r="I22" s="160"/>
      <c r="J22" s="161">
        <v>0</v>
      </c>
    </row>
    <row r="23" spans="1:11" ht="16.5" thickBot="1" x14ac:dyDescent="0.3">
      <c r="D23" s="97"/>
      <c r="E23" s="97"/>
      <c r="F23" s="97"/>
      <c r="G23" s="97"/>
      <c r="H23" s="120" t="s">
        <v>206</v>
      </c>
      <c r="I23" s="120"/>
      <c r="J23" s="162">
        <v>0</v>
      </c>
      <c r="K23" s="119"/>
    </row>
    <row r="24" spans="1:11" x14ac:dyDescent="0.25">
      <c r="D24" s="97"/>
      <c r="E24" s="97"/>
      <c r="F24" s="97"/>
      <c r="G24" s="97"/>
      <c r="H24" s="122" t="s">
        <v>207</v>
      </c>
      <c r="I24" s="122"/>
      <c r="J24" s="123">
        <f>J20</f>
        <v>2150000</v>
      </c>
    </row>
    <row r="25" spans="1:11" x14ac:dyDescent="0.25">
      <c r="A25" s="124" t="s">
        <v>317</v>
      </c>
      <c r="D25" s="97"/>
      <c r="E25" s="97"/>
      <c r="F25" s="97"/>
      <c r="G25" s="97"/>
      <c r="H25" s="122"/>
      <c r="I25" s="122"/>
      <c r="J25" s="123"/>
    </row>
    <row r="26" spans="1:11" x14ac:dyDescent="0.25">
      <c r="A26" s="124"/>
      <c r="D26" s="97"/>
      <c r="E26" s="97"/>
      <c r="F26" s="97"/>
      <c r="G26" s="97"/>
      <c r="H26" s="122"/>
      <c r="I26" s="122"/>
      <c r="J26" s="123"/>
    </row>
    <row r="27" spans="1:11" x14ac:dyDescent="0.25">
      <c r="A27" s="87" t="s">
        <v>27</v>
      </c>
    </row>
    <row r="28" spans="1:11" x14ac:dyDescent="0.25">
      <c r="A28" s="88" t="s">
        <v>28</v>
      </c>
      <c r="B28" s="88"/>
      <c r="C28" s="88"/>
      <c r="D28" s="100"/>
      <c r="E28" s="100"/>
    </row>
    <row r="29" spans="1:11" x14ac:dyDescent="0.25">
      <c r="A29" s="88" t="s">
        <v>29</v>
      </c>
      <c r="B29" s="88"/>
      <c r="C29" s="88"/>
      <c r="D29" s="100"/>
      <c r="E29" s="100"/>
    </row>
    <row r="30" spans="1:11" x14ac:dyDescent="0.25">
      <c r="A30" s="89" t="s">
        <v>30</v>
      </c>
      <c r="B30" s="125"/>
      <c r="C30" s="125"/>
      <c r="D30" s="100"/>
      <c r="E30" s="100"/>
    </row>
    <row r="31" spans="1:11" x14ac:dyDescent="0.25">
      <c r="A31" s="92" t="s">
        <v>31</v>
      </c>
      <c r="B31" s="92"/>
      <c r="C31" s="92"/>
      <c r="D31" s="100"/>
      <c r="E31" s="100"/>
    </row>
    <row r="32" spans="1:11" x14ac:dyDescent="0.25">
      <c r="A32" s="135"/>
      <c r="B32" s="135"/>
      <c r="C32" s="135"/>
    </row>
    <row r="33" spans="1:10" x14ac:dyDescent="0.25">
      <c r="A33" s="126"/>
      <c r="B33" s="126"/>
      <c r="C33" s="126"/>
    </row>
    <row r="34" spans="1:10" x14ac:dyDescent="0.25">
      <c r="H34" s="128" t="s">
        <v>32</v>
      </c>
      <c r="I34" s="453" t="str">
        <f>J13</f>
        <v xml:space="preserve"> 16 Agustus 2021</v>
      </c>
      <c r="J34" s="454"/>
    </row>
    <row r="38" spans="1:10" ht="24.75" customHeight="1" x14ac:dyDescent="0.25"/>
    <row r="40" spans="1:10" x14ac:dyDescent="0.25">
      <c r="H40" s="462" t="s">
        <v>33</v>
      </c>
      <c r="I40" s="462"/>
      <c r="J40" s="462"/>
    </row>
    <row r="45" spans="1:10" ht="16.5" thickBot="1" x14ac:dyDescent="0.3"/>
    <row r="46" spans="1:10" x14ac:dyDescent="0.25">
      <c r="D46" s="163"/>
      <c r="E46" s="164"/>
      <c r="F46" s="164"/>
      <c r="G46" s="164"/>
    </row>
    <row r="47" spans="1:10" ht="18" x14ac:dyDescent="0.25">
      <c r="D47" s="165" t="s">
        <v>208</v>
      </c>
      <c r="E47" s="100"/>
      <c r="F47" s="100"/>
      <c r="G47" s="100"/>
      <c r="H47" s="58"/>
      <c r="I47" s="58"/>
    </row>
    <row r="48" spans="1:10" ht="18" x14ac:dyDescent="0.25">
      <c r="D48" s="165" t="s">
        <v>209</v>
      </c>
      <c r="E48" s="100"/>
      <c r="F48" s="100"/>
      <c r="G48" s="100"/>
      <c r="H48" s="58"/>
      <c r="I48" s="58"/>
    </row>
    <row r="49" spans="4:9" ht="18" x14ac:dyDescent="0.25">
      <c r="D49" s="165" t="s">
        <v>210</v>
      </c>
      <c r="E49" s="100"/>
      <c r="F49" s="100"/>
      <c r="G49" s="100"/>
      <c r="H49" s="58"/>
      <c r="I49" s="58"/>
    </row>
    <row r="50" spans="4:9" ht="18" x14ac:dyDescent="0.25">
      <c r="D50" s="165" t="s">
        <v>211</v>
      </c>
      <c r="E50" s="100"/>
      <c r="F50" s="100"/>
      <c r="G50" s="100"/>
      <c r="H50" s="58"/>
      <c r="I50" s="58"/>
    </row>
    <row r="51" spans="4:9" ht="18" x14ac:dyDescent="0.25">
      <c r="D51" s="165" t="s">
        <v>212</v>
      </c>
      <c r="E51" s="100"/>
      <c r="F51" s="100"/>
      <c r="G51" s="100"/>
      <c r="H51" s="58"/>
      <c r="I51" s="58"/>
    </row>
    <row r="52" spans="4:9" ht="16.5" thickBot="1" x14ac:dyDescent="0.3">
      <c r="D52" s="166"/>
      <c r="E52" s="131"/>
      <c r="F52" s="131"/>
      <c r="G52" s="131"/>
      <c r="H52" s="58"/>
      <c r="I52" s="58"/>
    </row>
    <row r="53" spans="4:9" x14ac:dyDescent="0.25">
      <c r="H53" s="58"/>
      <c r="I53" s="58"/>
    </row>
    <row r="54" spans="4:9" x14ac:dyDescent="0.25">
      <c r="H54" s="58"/>
      <c r="I54" s="58"/>
    </row>
    <row r="55" spans="4:9" ht="16.5" thickBot="1" x14ac:dyDescent="0.3">
      <c r="H55" s="58"/>
      <c r="I55" s="58"/>
    </row>
    <row r="56" spans="4:9" x14ac:dyDescent="0.25">
      <c r="D56" s="163"/>
      <c r="E56" s="164"/>
      <c r="F56" s="167"/>
      <c r="G56" s="167"/>
      <c r="H56" s="58"/>
      <c r="I56" s="58"/>
    </row>
    <row r="57" spans="4:9" ht="18" x14ac:dyDescent="0.25">
      <c r="D57" s="165" t="s">
        <v>213</v>
      </c>
      <c r="E57" s="100"/>
      <c r="F57" s="168"/>
      <c r="G57" s="168"/>
      <c r="H57" s="58"/>
      <c r="I57" s="58"/>
    </row>
    <row r="58" spans="4:9" ht="18" x14ac:dyDescent="0.25">
      <c r="D58" s="165" t="s">
        <v>214</v>
      </c>
      <c r="E58" s="100"/>
      <c r="F58" s="168"/>
      <c r="G58" s="168"/>
      <c r="H58" s="58"/>
      <c r="I58" s="58"/>
    </row>
    <row r="59" spans="4:9" ht="18" x14ac:dyDescent="0.25">
      <c r="D59" s="165" t="s">
        <v>215</v>
      </c>
      <c r="E59" s="100"/>
      <c r="F59" s="168"/>
      <c r="G59" s="168"/>
      <c r="H59" s="58"/>
      <c r="I59" s="58"/>
    </row>
    <row r="60" spans="4:9" ht="18" x14ac:dyDescent="0.25">
      <c r="D60" s="165" t="s">
        <v>216</v>
      </c>
      <c r="E60" s="100"/>
      <c r="F60" s="168"/>
      <c r="G60" s="168"/>
      <c r="H60" s="58"/>
      <c r="I60" s="58"/>
    </row>
    <row r="61" spans="4:9" ht="18" x14ac:dyDescent="0.25">
      <c r="D61" s="169" t="s">
        <v>217</v>
      </c>
      <c r="E61" s="100"/>
      <c r="F61" s="168"/>
      <c r="G61" s="168"/>
      <c r="H61" s="58"/>
      <c r="I61" s="58"/>
    </row>
    <row r="62" spans="4:9" ht="16.5" thickBot="1" x14ac:dyDescent="0.3">
      <c r="D62" s="166"/>
      <c r="E62" s="131"/>
      <c r="F62" s="170"/>
      <c r="G62" s="170"/>
      <c r="H62" s="58"/>
      <c r="I62" s="58"/>
    </row>
    <row r="63" spans="4:9" x14ac:dyDescent="0.25">
      <c r="H63" s="58"/>
      <c r="I63" s="58"/>
    </row>
    <row r="64" spans="4:9" x14ac:dyDescent="0.25">
      <c r="H64" s="58"/>
      <c r="I64" s="58"/>
    </row>
    <row r="65" spans="4:9" x14ac:dyDescent="0.25">
      <c r="H65" s="58"/>
      <c r="I65" s="58"/>
    </row>
    <row r="66" spans="4:9" ht="16.5" thickBot="1" x14ac:dyDescent="0.3">
      <c r="H66" s="58"/>
      <c r="I66" s="58"/>
    </row>
    <row r="67" spans="4:9" x14ac:dyDescent="0.25">
      <c r="D67" s="163"/>
      <c r="E67" s="164"/>
      <c r="F67" s="164"/>
      <c r="G67" s="164"/>
      <c r="H67" s="58"/>
      <c r="I67" s="58"/>
    </row>
    <row r="68" spans="4:9" ht="18" x14ac:dyDescent="0.25">
      <c r="D68" s="165" t="s">
        <v>208</v>
      </c>
      <c r="E68" s="100"/>
      <c r="F68" s="100"/>
      <c r="G68" s="100"/>
      <c r="H68" s="58"/>
      <c r="I68" s="58"/>
    </row>
    <row r="69" spans="4:9" ht="18" x14ac:dyDescent="0.25">
      <c r="D69" s="165" t="s">
        <v>218</v>
      </c>
      <c r="E69" s="100"/>
      <c r="F69" s="100"/>
      <c r="G69" s="100"/>
      <c r="H69" s="58"/>
      <c r="I69" s="58"/>
    </row>
    <row r="70" spans="4:9" ht="18" x14ac:dyDescent="0.25">
      <c r="D70" s="165" t="s">
        <v>219</v>
      </c>
      <c r="E70" s="100"/>
      <c r="F70" s="100"/>
      <c r="G70" s="100"/>
      <c r="H70" s="58"/>
      <c r="I70" s="58"/>
    </row>
    <row r="71" spans="4:9" ht="18" x14ac:dyDescent="0.25">
      <c r="D71" s="165" t="s">
        <v>220</v>
      </c>
      <c r="E71" s="100"/>
      <c r="F71" s="100"/>
      <c r="G71" s="100"/>
      <c r="H71" s="58"/>
      <c r="I71" s="58"/>
    </row>
    <row r="72" spans="4:9" ht="18" x14ac:dyDescent="0.25">
      <c r="D72" s="165" t="s">
        <v>221</v>
      </c>
      <c r="E72" s="100"/>
      <c r="F72" s="100"/>
      <c r="G72" s="100"/>
      <c r="H72" s="58"/>
      <c r="I72" s="58"/>
    </row>
    <row r="73" spans="4:9" ht="16.5" thickBot="1" x14ac:dyDescent="0.3">
      <c r="D73" s="166"/>
      <c r="E73" s="131"/>
      <c r="F73" s="131"/>
      <c r="G73" s="131"/>
      <c r="H73" s="58"/>
      <c r="I73" s="58"/>
    </row>
    <row r="74" spans="4:9" ht="16.5" thickBot="1" x14ac:dyDescent="0.3">
      <c r="H74" s="58"/>
      <c r="I74" s="58"/>
    </row>
    <row r="75" spans="4:9" x14ac:dyDescent="0.25">
      <c r="D75" s="163"/>
      <c r="E75" s="164"/>
      <c r="F75" s="164"/>
      <c r="G75" s="164"/>
      <c r="H75" s="58"/>
      <c r="I75" s="58"/>
    </row>
    <row r="76" spans="4:9" ht="18" x14ac:dyDescent="0.25">
      <c r="D76" s="171" t="s">
        <v>222</v>
      </c>
      <c r="E76" s="100"/>
      <c r="F76" s="100"/>
      <c r="G76" s="100"/>
    </row>
    <row r="77" spans="4:9" ht="18" x14ac:dyDescent="0.25">
      <c r="D77" s="171" t="s">
        <v>223</v>
      </c>
      <c r="E77" s="100"/>
      <c r="F77" s="100"/>
      <c r="G77" s="100"/>
    </row>
    <row r="78" spans="4:9" ht="18" x14ac:dyDescent="0.25">
      <c r="D78" s="171" t="s">
        <v>224</v>
      </c>
      <c r="E78" s="100"/>
      <c r="F78" s="100"/>
      <c r="G78" s="100"/>
    </row>
    <row r="79" spans="4:9" ht="18" x14ac:dyDescent="0.25">
      <c r="D79" s="171" t="s">
        <v>225</v>
      </c>
      <c r="E79" s="100"/>
      <c r="F79" s="100"/>
      <c r="G79" s="100"/>
    </row>
    <row r="80" spans="4:9" ht="18" x14ac:dyDescent="0.25">
      <c r="D80" s="172" t="s">
        <v>226</v>
      </c>
      <c r="E80" s="100"/>
      <c r="F80" s="100"/>
      <c r="G80" s="100"/>
    </row>
    <row r="81" spans="1:12" ht="16.5" thickBot="1" x14ac:dyDescent="0.3">
      <c r="D81" s="166"/>
      <c r="E81" s="131"/>
      <c r="F81" s="131"/>
      <c r="G81" s="131"/>
      <c r="H81" s="58"/>
      <c r="I81" s="58"/>
    </row>
    <row r="82" spans="1:12" ht="16.5" thickBot="1" x14ac:dyDescent="0.3"/>
    <row r="83" spans="1:12" x14ac:dyDescent="0.25">
      <c r="D83" s="163"/>
      <c r="E83" s="164"/>
      <c r="F83" s="167"/>
      <c r="G83" s="167"/>
    </row>
    <row r="84" spans="1:12" ht="18" x14ac:dyDescent="0.25">
      <c r="D84" s="165" t="s">
        <v>213</v>
      </c>
      <c r="E84" s="100"/>
      <c r="F84" s="168"/>
      <c r="G84" s="168"/>
    </row>
    <row r="85" spans="1:12" ht="18" x14ac:dyDescent="0.25">
      <c r="D85" s="165" t="s">
        <v>214</v>
      </c>
      <c r="E85" s="100"/>
      <c r="F85" s="168"/>
      <c r="G85" s="168"/>
    </row>
    <row r="86" spans="1:12" ht="18" x14ac:dyDescent="0.25">
      <c r="D86" s="165" t="s">
        <v>215</v>
      </c>
      <c r="E86" s="100"/>
      <c r="F86" s="168"/>
      <c r="G86" s="168"/>
    </row>
    <row r="87" spans="1:12" ht="18" x14ac:dyDescent="0.25">
      <c r="D87" s="165" t="s">
        <v>216</v>
      </c>
      <c r="E87" s="100"/>
      <c r="F87" s="168"/>
      <c r="G87" s="168"/>
    </row>
    <row r="88" spans="1:12" ht="18" x14ac:dyDescent="0.25">
      <c r="D88" s="169" t="s">
        <v>217</v>
      </c>
      <c r="E88" s="100"/>
      <c r="F88" s="168"/>
      <c r="G88" s="168"/>
    </row>
    <row r="89" spans="1:12" ht="16.5" thickBot="1" x14ac:dyDescent="0.3">
      <c r="D89" s="166"/>
      <c r="E89" s="131"/>
      <c r="F89" s="170"/>
      <c r="G89" s="170"/>
    </row>
    <row r="90" spans="1:12" ht="16.5" thickBot="1" x14ac:dyDescent="0.3"/>
    <row r="91" spans="1:12" x14ac:dyDescent="0.25">
      <c r="D91" s="163"/>
      <c r="E91" s="164"/>
      <c r="F91" s="167"/>
      <c r="G91" s="167"/>
    </row>
    <row r="92" spans="1:12" ht="18" x14ac:dyDescent="0.25">
      <c r="D92" s="165" t="s">
        <v>213</v>
      </c>
      <c r="E92" s="100"/>
      <c r="F92" s="168"/>
      <c r="G92" s="168"/>
    </row>
    <row r="93" spans="1:12" ht="18" x14ac:dyDescent="0.25">
      <c r="D93" s="165" t="s">
        <v>214</v>
      </c>
      <c r="E93" s="100"/>
      <c r="F93" s="168"/>
      <c r="G93" s="168"/>
    </row>
    <row r="94" spans="1:12" ht="18" x14ac:dyDescent="0.25">
      <c r="D94" s="165" t="s">
        <v>215</v>
      </c>
      <c r="E94" s="100"/>
      <c r="F94" s="168"/>
      <c r="G94" s="168"/>
    </row>
    <row r="95" spans="1:12" ht="18" x14ac:dyDescent="0.25">
      <c r="D95" s="165" t="s">
        <v>216</v>
      </c>
      <c r="E95" s="100"/>
      <c r="F95" s="168"/>
      <c r="G95" s="168"/>
    </row>
    <row r="96" spans="1:12" s="96" customFormat="1" ht="18" x14ac:dyDescent="0.25">
      <c r="A96" s="58"/>
      <c r="B96" s="58"/>
      <c r="C96" s="58"/>
      <c r="D96" s="169" t="s">
        <v>217</v>
      </c>
      <c r="E96" s="100"/>
      <c r="F96" s="168"/>
      <c r="G96" s="168"/>
      <c r="J96" s="58"/>
      <c r="K96" s="58"/>
      <c r="L96" s="58"/>
    </row>
    <row r="97" spans="1:12" s="96" customFormat="1" ht="16.5" thickBot="1" x14ac:dyDescent="0.3">
      <c r="A97" s="58"/>
      <c r="B97" s="58"/>
      <c r="C97" s="58"/>
      <c r="D97" s="166"/>
      <c r="E97" s="131"/>
      <c r="F97" s="170"/>
      <c r="G97" s="170"/>
      <c r="J97" s="58"/>
      <c r="K97" s="58"/>
      <c r="L97" s="58"/>
    </row>
  </sheetData>
  <mergeCells count="8">
    <mergeCell ref="H40:J40"/>
    <mergeCell ref="H19:I19"/>
    <mergeCell ref="A10:J10"/>
    <mergeCell ref="H17:I17"/>
    <mergeCell ref="H18:I18"/>
    <mergeCell ref="A20:I20"/>
    <mergeCell ref="A21:B21"/>
    <mergeCell ref="I34:J34"/>
  </mergeCells>
  <printOptions horizontalCentered="1"/>
  <pageMargins left="0.39370078740157483" right="0.19685039370078741" top="0.74803149606299213" bottom="0.74803149606299213" header="0.31496062992125984" footer="0.31496062992125984"/>
  <pageSetup paperSize="9" scale="90" orientation="portrait" horizontalDpi="4294967293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2:R41"/>
  <sheetViews>
    <sheetView topLeftCell="A10" workbookViewId="0">
      <selection activeCell="G26" sqref="G26"/>
    </sheetView>
  </sheetViews>
  <sheetFormatPr defaultRowHeight="15.75" x14ac:dyDescent="0.25"/>
  <cols>
    <col min="1" max="1" width="4" style="58" customWidth="1"/>
    <col min="2" max="2" width="12.5703125" style="58" customWidth="1"/>
    <col min="3" max="3" width="9.5703125" style="58" customWidth="1"/>
    <col min="4" max="4" width="25.5703125" style="58" bestFit="1" customWidth="1"/>
    <col min="5" max="5" width="14.7109375" style="58" customWidth="1"/>
    <col min="6" max="6" width="9" style="58" customWidth="1"/>
    <col min="7" max="7" width="13.85546875" style="96" customWidth="1"/>
    <col min="8" max="8" width="1.42578125" style="96" customWidth="1"/>
    <col min="9" max="9" width="17.28515625" style="58" customWidth="1"/>
    <col min="10" max="16384" width="9.140625" style="58"/>
  </cols>
  <sheetData>
    <row r="2" spans="1:9" x14ac:dyDescent="0.25">
      <c r="A2" s="97" t="s">
        <v>0</v>
      </c>
    </row>
    <row r="3" spans="1:9" x14ac:dyDescent="0.25">
      <c r="A3" s="54" t="s">
        <v>1</v>
      </c>
    </row>
    <row r="4" spans="1:9" x14ac:dyDescent="0.25">
      <c r="A4" s="54" t="s">
        <v>2</v>
      </c>
    </row>
    <row r="5" spans="1:9" x14ac:dyDescent="0.25">
      <c r="A5" s="54" t="s">
        <v>3</v>
      </c>
    </row>
    <row r="6" spans="1:9" x14ac:dyDescent="0.25">
      <c r="A6" s="54" t="s">
        <v>4</v>
      </c>
    </row>
    <row r="7" spans="1:9" x14ac:dyDescent="0.25">
      <c r="A7" s="54" t="s">
        <v>5</v>
      </c>
    </row>
    <row r="9" spans="1:9" ht="16.5" thickBot="1" x14ac:dyDescent="0.3">
      <c r="A9" s="131"/>
      <c r="B9" s="131"/>
      <c r="C9" s="131"/>
      <c r="D9" s="131"/>
      <c r="E9" s="131"/>
      <c r="F9" s="131"/>
      <c r="G9" s="132"/>
      <c r="H9" s="132"/>
      <c r="I9" s="131"/>
    </row>
    <row r="10" spans="1:9" ht="16.5" thickBot="1" x14ac:dyDescent="0.3">
      <c r="A10" s="455" t="s">
        <v>6</v>
      </c>
      <c r="B10" s="456"/>
      <c r="C10" s="456"/>
      <c r="D10" s="456"/>
      <c r="E10" s="456"/>
      <c r="F10" s="456"/>
      <c r="G10" s="456"/>
      <c r="H10" s="456"/>
      <c r="I10" s="457"/>
    </row>
    <row r="12" spans="1:9" x14ac:dyDescent="0.25">
      <c r="A12" s="58" t="s">
        <v>7</v>
      </c>
      <c r="B12" s="58" t="s">
        <v>100</v>
      </c>
      <c r="G12" s="96" t="s">
        <v>9</v>
      </c>
      <c r="H12" s="98" t="s">
        <v>10</v>
      </c>
      <c r="I12" s="12" t="s">
        <v>316</v>
      </c>
    </row>
    <row r="13" spans="1:9" x14ac:dyDescent="0.25">
      <c r="G13" s="96" t="s">
        <v>11</v>
      </c>
      <c r="H13" s="98" t="s">
        <v>10</v>
      </c>
      <c r="I13" s="129" t="s">
        <v>72</v>
      </c>
    </row>
    <row r="14" spans="1:9" x14ac:dyDescent="0.25">
      <c r="G14" s="96" t="s">
        <v>14</v>
      </c>
      <c r="H14" s="98" t="s">
        <v>10</v>
      </c>
      <c r="I14" s="99"/>
    </row>
    <row r="15" spans="1:9" x14ac:dyDescent="0.25">
      <c r="A15" s="58" t="s">
        <v>12</v>
      </c>
      <c r="B15" s="58" t="s">
        <v>13</v>
      </c>
    </row>
    <row r="16" spans="1:9" ht="16.5" thickBot="1" x14ac:dyDescent="0.3">
      <c r="F16" s="131"/>
    </row>
    <row r="17" spans="1:18" ht="20.100000000000001" customHeight="1" x14ac:dyDescent="0.25">
      <c r="A17" s="101" t="s">
        <v>15</v>
      </c>
      <c r="B17" s="102" t="s">
        <v>37</v>
      </c>
      <c r="C17" s="102" t="s">
        <v>17</v>
      </c>
      <c r="D17" s="102" t="s">
        <v>38</v>
      </c>
      <c r="E17" s="102" t="s">
        <v>19</v>
      </c>
      <c r="F17" s="102" t="s">
        <v>39</v>
      </c>
      <c r="G17" s="449" t="s">
        <v>21</v>
      </c>
      <c r="H17" s="450"/>
      <c r="I17" s="104" t="s">
        <v>22</v>
      </c>
    </row>
    <row r="18" spans="1:18" ht="42" customHeight="1" x14ac:dyDescent="0.25">
      <c r="A18" s="105">
        <v>1</v>
      </c>
      <c r="B18" s="21">
        <v>44414</v>
      </c>
      <c r="C18" s="136" t="s">
        <v>314</v>
      </c>
      <c r="D18" s="68" t="s">
        <v>315</v>
      </c>
      <c r="E18" s="133" t="s">
        <v>300</v>
      </c>
      <c r="F18" s="109">
        <v>1</v>
      </c>
      <c r="G18" s="440">
        <v>3500000</v>
      </c>
      <c r="H18" s="441"/>
      <c r="I18" s="139">
        <f>G18</f>
        <v>3500000</v>
      </c>
    </row>
    <row r="19" spans="1:18" ht="25.5" customHeight="1" thickBot="1" x14ac:dyDescent="0.3">
      <c r="A19" s="442" t="s">
        <v>23</v>
      </c>
      <c r="B19" s="443"/>
      <c r="C19" s="443"/>
      <c r="D19" s="443"/>
      <c r="E19" s="443"/>
      <c r="F19" s="443"/>
      <c r="G19" s="443"/>
      <c r="H19" s="444"/>
      <c r="I19" s="113">
        <f>SUM(I18:I18)</f>
        <v>3500000</v>
      </c>
    </row>
    <row r="20" spans="1:18" x14ac:dyDescent="0.25">
      <c r="A20" s="445"/>
      <c r="B20" s="445"/>
      <c r="C20" s="445"/>
      <c r="D20" s="445"/>
      <c r="E20" s="242"/>
      <c r="F20" s="242"/>
      <c r="G20" s="115"/>
      <c r="H20" s="115"/>
      <c r="I20" s="116"/>
    </row>
    <row r="21" spans="1:18" x14ac:dyDescent="0.25">
      <c r="E21" s="97"/>
      <c r="F21" s="97"/>
      <c r="G21" s="117" t="s">
        <v>24</v>
      </c>
      <c r="H21" s="117"/>
      <c r="I21" s="118">
        <v>0</v>
      </c>
      <c r="J21" s="119"/>
      <c r="R21" s="58" t="s">
        <v>88</v>
      </c>
    </row>
    <row r="22" spans="1:18" ht="16.5" thickBot="1" x14ac:dyDescent="0.3">
      <c r="E22" s="97"/>
      <c r="F22" s="97"/>
      <c r="G22" s="120" t="s">
        <v>89</v>
      </c>
      <c r="H22" s="120"/>
      <c r="I22" s="121">
        <v>0</v>
      </c>
      <c r="J22" s="119"/>
    </row>
    <row r="23" spans="1:18" ht="16.5" customHeight="1" x14ac:dyDescent="0.25">
      <c r="E23" s="97"/>
      <c r="F23" s="97"/>
      <c r="G23" s="122" t="s">
        <v>26</v>
      </c>
      <c r="H23" s="122"/>
      <c r="I23" s="123">
        <f>I19</f>
        <v>3500000</v>
      </c>
    </row>
    <row r="24" spans="1:18" x14ac:dyDescent="0.25">
      <c r="A24" s="97" t="s">
        <v>136</v>
      </c>
      <c r="E24" s="97"/>
      <c r="F24" s="97"/>
      <c r="G24" s="122"/>
      <c r="H24" s="122"/>
      <c r="I24" s="123"/>
    </row>
    <row r="25" spans="1:18" x14ac:dyDescent="0.25">
      <c r="A25" s="124"/>
      <c r="E25" s="97"/>
      <c r="F25" s="97"/>
      <c r="G25" s="122"/>
      <c r="H25" s="122"/>
      <c r="I25" s="123"/>
    </row>
    <row r="26" spans="1:18" x14ac:dyDescent="0.25">
      <c r="E26" s="97"/>
      <c r="F26" s="97"/>
      <c r="G26" s="122"/>
      <c r="H26" s="122"/>
      <c r="I26" s="123"/>
    </row>
    <row r="27" spans="1:18" x14ac:dyDescent="0.25">
      <c r="A27" s="87" t="s">
        <v>27</v>
      </c>
    </row>
    <row r="28" spans="1:18" x14ac:dyDescent="0.25">
      <c r="A28" s="88" t="s">
        <v>28</v>
      </c>
      <c r="B28" s="88"/>
      <c r="C28" s="88"/>
      <c r="D28" s="88"/>
      <c r="E28" s="100"/>
    </row>
    <row r="29" spans="1:18" x14ac:dyDescent="0.25">
      <c r="A29" s="88" t="s">
        <v>29</v>
      </c>
      <c r="B29" s="88"/>
      <c r="C29" s="88"/>
      <c r="D29" s="100"/>
      <c r="E29" s="100"/>
    </row>
    <row r="30" spans="1:18" x14ac:dyDescent="0.25">
      <c r="A30" s="89" t="s">
        <v>30</v>
      </c>
      <c r="B30" s="125"/>
      <c r="C30" s="125"/>
      <c r="D30" s="89"/>
      <c r="E30" s="100"/>
    </row>
    <row r="31" spans="1:18" x14ac:dyDescent="0.25">
      <c r="A31" s="92" t="s">
        <v>31</v>
      </c>
      <c r="B31" s="92"/>
      <c r="C31" s="92"/>
      <c r="D31" s="125"/>
      <c r="E31" s="100"/>
    </row>
    <row r="32" spans="1:18" x14ac:dyDescent="0.25">
      <c r="A32" s="135"/>
      <c r="B32" s="135"/>
      <c r="C32" s="135"/>
      <c r="D32" s="135"/>
    </row>
    <row r="33" spans="1:9" x14ac:dyDescent="0.25">
      <c r="A33" s="126"/>
      <c r="B33" s="126"/>
      <c r="C33" s="126"/>
      <c r="D33" s="127"/>
    </row>
    <row r="34" spans="1:9" x14ac:dyDescent="0.25">
      <c r="G34" s="128" t="s">
        <v>32</v>
      </c>
      <c r="H34" s="453" t="str">
        <f>+I13</f>
        <v xml:space="preserve"> 16 Agustus 2021</v>
      </c>
      <c r="I34" s="454"/>
    </row>
    <row r="38" spans="1:9" x14ac:dyDescent="0.25">
      <c r="H38" s="96" t="s">
        <v>88</v>
      </c>
    </row>
    <row r="41" spans="1:9" x14ac:dyDescent="0.25">
      <c r="G41" s="425" t="s">
        <v>33</v>
      </c>
      <c r="H41" s="425"/>
      <c r="I41" s="425"/>
    </row>
  </sheetData>
  <mergeCells count="7">
    <mergeCell ref="A19:H19"/>
    <mergeCell ref="A20:D20"/>
    <mergeCell ref="H34:I34"/>
    <mergeCell ref="G41:I41"/>
    <mergeCell ref="A10:I10"/>
    <mergeCell ref="G17:H17"/>
    <mergeCell ref="G18:H18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L49"/>
  <sheetViews>
    <sheetView topLeftCell="A16" zoomScale="86" zoomScaleNormal="86" workbookViewId="0">
      <selection activeCell="F32" sqref="F32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5703125" customWidth="1"/>
    <col min="5" max="5" width="18.7109375" customWidth="1"/>
    <col min="6" max="6" width="10.42578125" customWidth="1"/>
    <col min="7" max="7" width="14" style="4" customWidth="1"/>
    <col min="8" max="8" width="2.140625" style="4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1" t="s">
        <v>0</v>
      </c>
      <c r="B2" s="2"/>
      <c r="C2" s="3"/>
    </row>
    <row r="3" spans="1:12" x14ac:dyDescent="0.25">
      <c r="A3" s="5" t="s">
        <v>1</v>
      </c>
      <c r="B3" s="6"/>
      <c r="C3" s="6"/>
    </row>
    <row r="4" spans="1:12" x14ac:dyDescent="0.25">
      <c r="A4" s="5" t="s">
        <v>2</v>
      </c>
      <c r="B4" s="6"/>
      <c r="C4" s="6"/>
    </row>
    <row r="5" spans="1:12" x14ac:dyDescent="0.25">
      <c r="A5" s="5" t="s">
        <v>3</v>
      </c>
      <c r="B5" s="6"/>
      <c r="C5" s="6"/>
    </row>
    <row r="6" spans="1:12" x14ac:dyDescent="0.25">
      <c r="A6" s="5" t="s">
        <v>4</v>
      </c>
      <c r="B6" s="6"/>
      <c r="C6" s="6"/>
    </row>
    <row r="7" spans="1:12" x14ac:dyDescent="0.25">
      <c r="A7" s="5" t="s">
        <v>5</v>
      </c>
      <c r="B7" s="6"/>
      <c r="C7" s="6"/>
    </row>
    <row r="8" spans="1:12" x14ac:dyDescent="0.25">
      <c r="A8" s="6"/>
      <c r="B8" s="6"/>
      <c r="C8" s="6"/>
    </row>
    <row r="9" spans="1:12" ht="15.75" thickBot="1" x14ac:dyDescent="0.3">
      <c r="A9" s="7"/>
      <c r="B9" s="7"/>
      <c r="C9" s="7"/>
      <c r="D9" s="7"/>
      <c r="E9" s="7"/>
      <c r="F9" s="7"/>
      <c r="G9" s="8"/>
      <c r="H9" s="8"/>
      <c r="I9" s="7"/>
    </row>
    <row r="10" spans="1:12" ht="24" thickBot="1" x14ac:dyDescent="0.4">
      <c r="A10" s="426" t="s">
        <v>6</v>
      </c>
      <c r="B10" s="427"/>
      <c r="C10" s="427"/>
      <c r="D10" s="427"/>
      <c r="E10" s="427"/>
      <c r="F10" s="427"/>
      <c r="G10" s="427"/>
      <c r="H10" s="427"/>
      <c r="I10" s="428"/>
    </row>
    <row r="12" spans="1:12" ht="23.25" customHeight="1" x14ac:dyDescent="0.25">
      <c r="A12" s="9" t="s">
        <v>7</v>
      </c>
      <c r="B12" s="10" t="s">
        <v>8</v>
      </c>
      <c r="C12" s="9"/>
      <c r="D12" s="9"/>
      <c r="E12" s="9"/>
      <c r="F12" s="9"/>
      <c r="G12" s="11" t="s">
        <v>9</v>
      </c>
      <c r="H12" s="11" t="s">
        <v>10</v>
      </c>
      <c r="I12" s="12" t="s">
        <v>81</v>
      </c>
    </row>
    <row r="13" spans="1:12" ht="23.25" customHeight="1" x14ac:dyDescent="0.25">
      <c r="A13" s="9"/>
      <c r="B13" s="9"/>
      <c r="C13" s="9"/>
      <c r="D13" s="9"/>
      <c r="E13" s="9"/>
      <c r="F13" s="9"/>
      <c r="G13" s="11" t="s">
        <v>11</v>
      </c>
      <c r="H13" s="11" t="s">
        <v>10</v>
      </c>
      <c r="I13" s="13" t="s">
        <v>69</v>
      </c>
    </row>
    <row r="14" spans="1:12" ht="23.25" customHeight="1" x14ac:dyDescent="0.25">
      <c r="A14" s="9" t="s">
        <v>12</v>
      </c>
      <c r="B14" s="9" t="s">
        <v>13</v>
      </c>
      <c r="C14" s="9"/>
      <c r="D14" s="9"/>
      <c r="E14" s="9"/>
      <c r="F14" s="9"/>
      <c r="G14" s="11" t="s">
        <v>14</v>
      </c>
      <c r="H14" s="11" t="s">
        <v>10</v>
      </c>
      <c r="I14" s="9" t="s">
        <v>72</v>
      </c>
    </row>
    <row r="15" spans="1:12" ht="27.75" customHeight="1" thickBot="1" x14ac:dyDescent="0.3">
      <c r="A15" s="14"/>
      <c r="B15" s="14"/>
      <c r="C15" s="14"/>
      <c r="D15" s="14"/>
      <c r="E15" s="14"/>
      <c r="F15" s="14"/>
      <c r="G15" s="15"/>
      <c r="H15" s="15"/>
      <c r="I15" s="14"/>
    </row>
    <row r="16" spans="1:12" ht="43.5" customHeight="1" x14ac:dyDescent="0.25">
      <c r="A16" s="16" t="s">
        <v>15</v>
      </c>
      <c r="B16" s="17" t="s">
        <v>16</v>
      </c>
      <c r="C16" s="18" t="s">
        <v>17</v>
      </c>
      <c r="D16" s="17" t="s">
        <v>18</v>
      </c>
      <c r="E16" s="17" t="s">
        <v>19</v>
      </c>
      <c r="F16" s="18" t="s">
        <v>20</v>
      </c>
      <c r="G16" s="429" t="s">
        <v>21</v>
      </c>
      <c r="H16" s="430"/>
      <c r="I16" s="19" t="s">
        <v>22</v>
      </c>
      <c r="L16" s="4"/>
    </row>
    <row r="17" spans="1:12" s="14" customFormat="1" ht="78.75" customHeight="1" x14ac:dyDescent="0.25">
      <c r="A17" s="20">
        <v>1</v>
      </c>
      <c r="B17" s="21">
        <v>44400</v>
      </c>
      <c r="C17" s="438" t="s">
        <v>78</v>
      </c>
      <c r="D17" s="23" t="s">
        <v>83</v>
      </c>
      <c r="E17" s="23" t="s">
        <v>79</v>
      </c>
      <c r="F17" s="24">
        <v>1</v>
      </c>
      <c r="G17" s="431">
        <v>150000</v>
      </c>
      <c r="H17" s="432"/>
      <c r="I17" s="25">
        <f>G17</f>
        <v>150000</v>
      </c>
      <c r="L17" s="15"/>
    </row>
    <row r="18" spans="1:12" s="14" customFormat="1" ht="78.75" customHeight="1" x14ac:dyDescent="0.25">
      <c r="A18" s="20">
        <v>2</v>
      </c>
      <c r="B18" s="21">
        <v>44393</v>
      </c>
      <c r="C18" s="439"/>
      <c r="D18" s="23" t="s">
        <v>82</v>
      </c>
      <c r="E18" s="23" t="s">
        <v>79</v>
      </c>
      <c r="F18" s="24">
        <v>1</v>
      </c>
      <c r="G18" s="431">
        <v>110000</v>
      </c>
      <c r="H18" s="432"/>
      <c r="I18" s="25">
        <f>G18</f>
        <v>110000</v>
      </c>
      <c r="L18" s="15"/>
    </row>
    <row r="19" spans="1:12" ht="36" customHeight="1" thickBot="1" x14ac:dyDescent="0.3">
      <c r="A19" s="433" t="s">
        <v>23</v>
      </c>
      <c r="B19" s="434"/>
      <c r="C19" s="434"/>
      <c r="D19" s="434"/>
      <c r="E19" s="434"/>
      <c r="F19" s="434"/>
      <c r="G19" s="434"/>
      <c r="H19" s="435"/>
      <c r="I19" s="26">
        <f>SUM(I17:I18)</f>
        <v>260000</v>
      </c>
    </row>
    <row r="20" spans="1:12" ht="21.75" customHeight="1" x14ac:dyDescent="0.25">
      <c r="A20" s="436"/>
      <c r="B20" s="436"/>
      <c r="C20" s="436"/>
      <c r="D20" s="436"/>
      <c r="E20" s="27"/>
      <c r="G20" s="28"/>
      <c r="H20" s="28"/>
      <c r="I20" s="29"/>
    </row>
    <row r="21" spans="1:12" ht="29.25" customHeight="1" x14ac:dyDescent="0.25">
      <c r="A21" s="30"/>
      <c r="B21" s="30"/>
      <c r="D21" s="30"/>
      <c r="E21" s="30"/>
      <c r="G21" s="31" t="s">
        <v>24</v>
      </c>
      <c r="H21" s="31"/>
      <c r="I21" s="32">
        <v>0</v>
      </c>
    </row>
    <row r="22" spans="1:12" ht="29.25" customHeight="1" thickBot="1" x14ac:dyDescent="0.3">
      <c r="A22" s="33"/>
      <c r="B22" s="33"/>
      <c r="D22" s="33"/>
      <c r="E22" s="33"/>
      <c r="G22" s="34" t="s">
        <v>25</v>
      </c>
      <c r="H22" s="34"/>
      <c r="I22" s="35">
        <v>0</v>
      </c>
    </row>
    <row r="23" spans="1:12" ht="29.25" customHeight="1" x14ac:dyDescent="0.25">
      <c r="A23" s="9"/>
      <c r="B23" s="9"/>
      <c r="D23" s="9"/>
      <c r="E23" s="36"/>
      <c r="G23" s="37" t="s">
        <v>26</v>
      </c>
      <c r="H23" s="38"/>
      <c r="I23" s="39">
        <f>I19</f>
        <v>260000</v>
      </c>
    </row>
    <row r="24" spans="1:12" ht="20.25" customHeight="1" x14ac:dyDescent="0.25">
      <c r="A24" s="9"/>
      <c r="B24" s="9"/>
      <c r="D24" s="9"/>
      <c r="E24" s="36"/>
      <c r="G24" s="38"/>
      <c r="H24" s="38"/>
      <c r="I24" s="40"/>
    </row>
    <row r="25" spans="1:12" ht="18.75" x14ac:dyDescent="0.25">
      <c r="A25" s="41" t="s">
        <v>80</v>
      </c>
      <c r="B25" s="36"/>
      <c r="D25" s="9"/>
      <c r="E25" s="36"/>
      <c r="G25" s="38"/>
      <c r="H25" s="38"/>
      <c r="I25" s="40"/>
    </row>
    <row r="26" spans="1:12" ht="15.75" x14ac:dyDescent="0.25">
      <c r="A26" s="9"/>
      <c r="B26" s="9"/>
      <c r="D26" s="9"/>
      <c r="E26" s="36"/>
      <c r="G26" s="38"/>
      <c r="H26" s="38"/>
      <c r="I26" s="40"/>
    </row>
    <row r="27" spans="1:12" ht="18.75" x14ac:dyDescent="0.3">
      <c r="A27" s="42" t="s">
        <v>27</v>
      </c>
      <c r="B27" s="43"/>
      <c r="D27" s="43"/>
      <c r="E27" s="9"/>
      <c r="G27" s="11"/>
      <c r="H27" s="11"/>
      <c r="I27" s="9"/>
    </row>
    <row r="28" spans="1:12" ht="18.75" x14ac:dyDescent="0.3">
      <c r="A28" s="44" t="s">
        <v>28</v>
      </c>
      <c r="B28" s="36"/>
      <c r="D28" s="36"/>
      <c r="E28" s="9"/>
      <c r="G28" s="11"/>
      <c r="H28" s="11"/>
      <c r="I28" s="9"/>
      <c r="L28" s="45"/>
    </row>
    <row r="29" spans="1:12" ht="18.75" x14ac:dyDescent="0.3">
      <c r="A29" s="44" t="s">
        <v>29</v>
      </c>
      <c r="B29" s="36"/>
      <c r="D29" s="9"/>
      <c r="E29" s="9"/>
      <c r="G29" s="11"/>
      <c r="H29" s="11"/>
      <c r="I29" s="9"/>
    </row>
    <row r="30" spans="1:12" ht="18.75" x14ac:dyDescent="0.3">
      <c r="A30" s="46" t="s">
        <v>30</v>
      </c>
      <c r="B30" s="47"/>
      <c r="D30" s="47"/>
      <c r="E30" s="9"/>
      <c r="G30" s="11"/>
      <c r="H30" s="11"/>
      <c r="I30" s="9"/>
    </row>
    <row r="31" spans="1:12" ht="18.75" x14ac:dyDescent="0.3">
      <c r="A31" s="48" t="s">
        <v>31</v>
      </c>
      <c r="B31" s="49"/>
      <c r="D31" s="50"/>
      <c r="E31" s="9"/>
      <c r="G31" s="11"/>
      <c r="H31" s="11"/>
      <c r="I31" s="9"/>
    </row>
    <row r="32" spans="1:12" ht="15.75" x14ac:dyDescent="0.25">
      <c r="A32" s="49"/>
      <c r="B32" s="49"/>
      <c r="D32" s="51"/>
      <c r="E32" s="9"/>
      <c r="G32" s="11"/>
      <c r="H32" s="11"/>
      <c r="I32" s="9"/>
    </row>
    <row r="33" spans="1:9" ht="15.75" x14ac:dyDescent="0.25">
      <c r="A33" s="9"/>
      <c r="B33" s="9"/>
      <c r="D33" s="9"/>
      <c r="E33" s="9"/>
      <c r="G33" s="52" t="s">
        <v>32</v>
      </c>
      <c r="H33" s="437" t="str">
        <f>I13</f>
        <v xml:space="preserve"> 02 Agustus 2021</v>
      </c>
      <c r="I33" s="437"/>
    </row>
    <row r="34" spans="1:9" ht="15.75" x14ac:dyDescent="0.25">
      <c r="A34" s="9"/>
      <c r="B34" s="9"/>
      <c r="D34" s="9"/>
      <c r="E34" s="9"/>
      <c r="G34" s="11"/>
      <c r="H34" s="11"/>
      <c r="I34" s="9"/>
    </row>
    <row r="35" spans="1:9" ht="15.75" x14ac:dyDescent="0.25">
      <c r="A35" s="9"/>
      <c r="B35" s="9"/>
      <c r="D35" s="9"/>
      <c r="E35" s="9"/>
      <c r="G35" s="11"/>
      <c r="H35" s="11"/>
      <c r="I35" s="9"/>
    </row>
    <row r="36" spans="1:9" ht="15.75" x14ac:dyDescent="0.25">
      <c r="A36" s="9"/>
      <c r="B36" s="9"/>
      <c r="D36" s="9"/>
      <c r="E36" s="9"/>
      <c r="G36" s="11"/>
      <c r="H36" s="11"/>
      <c r="I36" s="9"/>
    </row>
    <row r="37" spans="1:9" ht="26.25" customHeight="1" x14ac:dyDescent="0.25">
      <c r="A37" s="9"/>
      <c r="B37" s="9"/>
      <c r="D37" s="9"/>
      <c r="E37" s="9"/>
      <c r="G37" s="11"/>
      <c r="H37" s="11"/>
      <c r="I37" s="9"/>
    </row>
    <row r="38" spans="1:9" ht="15.75" x14ac:dyDescent="0.25">
      <c r="A38" s="9"/>
      <c r="B38" s="9"/>
      <c r="D38" s="9"/>
      <c r="E38" s="9"/>
      <c r="G38" s="11"/>
      <c r="H38" s="11"/>
      <c r="I38" s="9"/>
    </row>
    <row r="39" spans="1:9" ht="15.75" x14ac:dyDescent="0.25">
      <c r="A39" s="9"/>
      <c r="B39" s="9"/>
      <c r="D39" s="9"/>
      <c r="E39" s="9"/>
      <c r="G39" s="11"/>
      <c r="H39" s="11"/>
      <c r="I39" s="9"/>
    </row>
    <row r="40" spans="1:9" ht="15.75" x14ac:dyDescent="0.25">
      <c r="A40" s="9"/>
      <c r="B40" s="9"/>
      <c r="D40" s="9"/>
      <c r="E40" s="9"/>
      <c r="G40" s="11"/>
      <c r="H40" s="11"/>
      <c r="I40" s="9"/>
    </row>
    <row r="41" spans="1:9" ht="15.75" x14ac:dyDescent="0.25">
      <c r="A41" s="3"/>
      <c r="B41" s="3"/>
      <c r="D41" s="3"/>
      <c r="E41" s="3"/>
      <c r="G41" s="425" t="s">
        <v>33</v>
      </c>
      <c r="H41" s="425"/>
      <c r="I41" s="425"/>
    </row>
    <row r="42" spans="1:9" ht="15.75" x14ac:dyDescent="0.25">
      <c r="A42" s="3"/>
      <c r="B42" s="3"/>
      <c r="D42" s="3"/>
      <c r="E42" s="3"/>
      <c r="G42" s="53"/>
      <c r="H42" s="53"/>
      <c r="I42" s="3"/>
    </row>
    <row r="43" spans="1:9" ht="15.75" x14ac:dyDescent="0.25">
      <c r="A43" s="3"/>
      <c r="B43" s="3"/>
      <c r="D43" s="3"/>
      <c r="E43" s="3"/>
      <c r="G43" s="53"/>
      <c r="H43" s="53"/>
      <c r="I43" s="3"/>
    </row>
    <row r="44" spans="1:9" ht="15.75" x14ac:dyDescent="0.25">
      <c r="A44" s="3"/>
      <c r="B44" s="3"/>
      <c r="D44" s="3"/>
      <c r="E44" s="3"/>
      <c r="G44" s="53"/>
      <c r="H44" s="53"/>
      <c r="I44" s="3"/>
    </row>
    <row r="45" spans="1:9" ht="15.75" x14ac:dyDescent="0.25">
      <c r="A45" s="3"/>
      <c r="B45" s="3"/>
      <c r="D45" s="3"/>
      <c r="E45" s="3"/>
      <c r="G45" s="53"/>
      <c r="H45" s="53"/>
      <c r="I45" s="3"/>
    </row>
    <row r="46" spans="1:9" ht="15.75" x14ac:dyDescent="0.25">
      <c r="A46" s="3"/>
      <c r="B46" s="3"/>
      <c r="D46" s="3"/>
      <c r="E46" s="3"/>
      <c r="G46" s="53"/>
      <c r="H46" s="53"/>
      <c r="I46" s="3"/>
    </row>
    <row r="47" spans="1:9" ht="15.75" x14ac:dyDescent="0.25">
      <c r="A47" s="3"/>
      <c r="B47" s="3"/>
      <c r="D47" s="3"/>
      <c r="E47" s="3"/>
      <c r="G47" s="53"/>
      <c r="H47" s="53"/>
      <c r="I47" s="3"/>
    </row>
    <row r="48" spans="1:9" ht="15.75" x14ac:dyDescent="0.25">
      <c r="A48" s="3"/>
      <c r="B48" s="3"/>
      <c r="D48" s="3"/>
      <c r="E48" s="3"/>
      <c r="G48" s="53"/>
      <c r="H48" s="53"/>
      <c r="I48" s="3"/>
    </row>
    <row r="49" spans="1:9" ht="15.75" x14ac:dyDescent="0.25">
      <c r="A49" s="3"/>
      <c r="B49" s="3"/>
      <c r="D49" s="3"/>
      <c r="E49" s="3"/>
      <c r="G49" s="53"/>
      <c r="H49" s="53"/>
      <c r="I49" s="3"/>
    </row>
  </sheetData>
  <autoFilter ref="A16:I19">
    <filterColumn colId="6" showButton="0"/>
  </autoFilter>
  <mergeCells count="9">
    <mergeCell ref="G41:I41"/>
    <mergeCell ref="G17:H17"/>
    <mergeCell ref="C17:C18"/>
    <mergeCell ref="A10:I10"/>
    <mergeCell ref="G16:H16"/>
    <mergeCell ref="G18:H18"/>
    <mergeCell ref="A19:H19"/>
    <mergeCell ref="A20:D20"/>
    <mergeCell ref="H33:I33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2:R41"/>
  <sheetViews>
    <sheetView topLeftCell="A13" workbookViewId="0">
      <selection activeCell="F27" sqref="F27"/>
    </sheetView>
  </sheetViews>
  <sheetFormatPr defaultRowHeight="15.75" x14ac:dyDescent="0.25"/>
  <cols>
    <col min="1" max="1" width="4" style="58" customWidth="1"/>
    <col min="2" max="2" width="12.5703125" style="58" customWidth="1"/>
    <col min="3" max="3" width="9.5703125" style="58" customWidth="1"/>
    <col min="4" max="4" width="25.5703125" style="58" bestFit="1" customWidth="1"/>
    <col min="5" max="5" width="14.7109375" style="58" customWidth="1"/>
    <col min="6" max="6" width="9" style="58" customWidth="1"/>
    <col min="7" max="7" width="13.85546875" style="96" customWidth="1"/>
    <col min="8" max="8" width="1.42578125" style="96" customWidth="1"/>
    <col min="9" max="9" width="17.28515625" style="58" customWidth="1"/>
    <col min="10" max="16384" width="9.140625" style="58"/>
  </cols>
  <sheetData>
    <row r="2" spans="1:9" x14ac:dyDescent="0.25">
      <c r="A2" s="97" t="s">
        <v>0</v>
      </c>
    </row>
    <row r="3" spans="1:9" x14ac:dyDescent="0.25">
      <c r="A3" s="54" t="s">
        <v>1</v>
      </c>
    </row>
    <row r="4" spans="1:9" x14ac:dyDescent="0.25">
      <c r="A4" s="54" t="s">
        <v>2</v>
      </c>
    </row>
    <row r="5" spans="1:9" x14ac:dyDescent="0.25">
      <c r="A5" s="54" t="s">
        <v>3</v>
      </c>
    </row>
    <row r="6" spans="1:9" x14ac:dyDescent="0.25">
      <c r="A6" s="54" t="s">
        <v>4</v>
      </c>
    </row>
    <row r="7" spans="1:9" x14ac:dyDescent="0.25">
      <c r="A7" s="54" t="s">
        <v>5</v>
      </c>
    </row>
    <row r="9" spans="1:9" ht="16.5" thickBot="1" x14ac:dyDescent="0.3">
      <c r="A9" s="131"/>
      <c r="B9" s="131"/>
      <c r="C9" s="131"/>
      <c r="D9" s="131"/>
      <c r="E9" s="131"/>
      <c r="F9" s="131"/>
      <c r="G9" s="132"/>
      <c r="H9" s="132"/>
      <c r="I9" s="131"/>
    </row>
    <row r="10" spans="1:9" ht="16.5" thickBot="1" x14ac:dyDescent="0.3">
      <c r="A10" s="455" t="s">
        <v>6</v>
      </c>
      <c r="B10" s="456"/>
      <c r="C10" s="456"/>
      <c r="D10" s="456"/>
      <c r="E10" s="456"/>
      <c r="F10" s="456"/>
      <c r="G10" s="456"/>
      <c r="H10" s="456"/>
      <c r="I10" s="457"/>
    </row>
    <row r="12" spans="1:9" x14ac:dyDescent="0.25">
      <c r="A12" s="58" t="s">
        <v>7</v>
      </c>
      <c r="B12" s="58" t="s">
        <v>322</v>
      </c>
      <c r="G12" s="96" t="s">
        <v>9</v>
      </c>
      <c r="H12" s="98" t="s">
        <v>10</v>
      </c>
      <c r="I12" s="12" t="s">
        <v>321</v>
      </c>
    </row>
    <row r="13" spans="1:9" x14ac:dyDescent="0.25">
      <c r="G13" s="96" t="s">
        <v>11</v>
      </c>
      <c r="H13" s="98" t="s">
        <v>10</v>
      </c>
      <c r="I13" s="129" t="s">
        <v>72</v>
      </c>
    </row>
    <row r="14" spans="1:9" x14ac:dyDescent="0.25">
      <c r="G14" s="96" t="s">
        <v>14</v>
      </c>
      <c r="H14" s="98" t="s">
        <v>10</v>
      </c>
      <c r="I14" s="99"/>
    </row>
    <row r="15" spans="1:9" x14ac:dyDescent="0.25">
      <c r="A15" s="58" t="s">
        <v>12</v>
      </c>
      <c r="B15" s="58" t="s">
        <v>322</v>
      </c>
    </row>
    <row r="16" spans="1:9" ht="16.5" thickBot="1" x14ac:dyDescent="0.3">
      <c r="F16" s="131"/>
    </row>
    <row r="17" spans="1:18" ht="20.100000000000001" customHeight="1" x14ac:dyDescent="0.25">
      <c r="A17" s="101" t="s">
        <v>15</v>
      </c>
      <c r="B17" s="102" t="s">
        <v>37</v>
      </c>
      <c r="C17" s="102" t="s">
        <v>17</v>
      </c>
      <c r="D17" s="102" t="s">
        <v>38</v>
      </c>
      <c r="E17" s="102" t="s">
        <v>19</v>
      </c>
      <c r="F17" s="102" t="s">
        <v>39</v>
      </c>
      <c r="G17" s="449" t="s">
        <v>21</v>
      </c>
      <c r="H17" s="450"/>
      <c r="I17" s="104" t="s">
        <v>22</v>
      </c>
    </row>
    <row r="18" spans="1:18" ht="42" customHeight="1" x14ac:dyDescent="0.25">
      <c r="A18" s="105">
        <v>1</v>
      </c>
      <c r="B18" s="21">
        <v>44424</v>
      </c>
      <c r="C18" s="136" t="s">
        <v>323</v>
      </c>
      <c r="D18" s="68" t="s">
        <v>324</v>
      </c>
      <c r="E18" s="133" t="s">
        <v>238</v>
      </c>
      <c r="F18" s="109">
        <v>7</v>
      </c>
      <c r="G18" s="440">
        <v>350000</v>
      </c>
      <c r="H18" s="441"/>
      <c r="I18" s="139">
        <f>G18</f>
        <v>350000</v>
      </c>
    </row>
    <row r="19" spans="1:18" ht="25.5" customHeight="1" thickBot="1" x14ac:dyDescent="0.3">
      <c r="A19" s="442" t="s">
        <v>23</v>
      </c>
      <c r="B19" s="443"/>
      <c r="C19" s="443"/>
      <c r="D19" s="443"/>
      <c r="E19" s="443"/>
      <c r="F19" s="443"/>
      <c r="G19" s="443"/>
      <c r="H19" s="444"/>
      <c r="I19" s="113">
        <f>SUM(I18:I18)</f>
        <v>350000</v>
      </c>
    </row>
    <row r="20" spans="1:18" x14ac:dyDescent="0.25">
      <c r="A20" s="445"/>
      <c r="B20" s="445"/>
      <c r="C20" s="445"/>
      <c r="D20" s="445"/>
      <c r="E20" s="244"/>
      <c r="F20" s="244"/>
      <c r="G20" s="115"/>
      <c r="H20" s="115"/>
      <c r="I20" s="116"/>
    </row>
    <row r="21" spans="1:18" x14ac:dyDescent="0.25">
      <c r="E21" s="97"/>
      <c r="F21" s="97"/>
      <c r="G21" s="117" t="s">
        <v>24</v>
      </c>
      <c r="H21" s="117"/>
      <c r="I21" s="118">
        <v>0</v>
      </c>
      <c r="J21" s="119"/>
      <c r="R21" s="58" t="s">
        <v>88</v>
      </c>
    </row>
    <row r="22" spans="1:18" ht="16.5" thickBot="1" x14ac:dyDescent="0.3">
      <c r="E22" s="97"/>
      <c r="F22" s="97"/>
      <c r="G22" s="120" t="s">
        <v>89</v>
      </c>
      <c r="H22" s="120"/>
      <c r="I22" s="121">
        <v>0</v>
      </c>
      <c r="J22" s="119"/>
    </row>
    <row r="23" spans="1:18" ht="16.5" customHeight="1" x14ac:dyDescent="0.25">
      <c r="E23" s="97"/>
      <c r="F23" s="97"/>
      <c r="G23" s="122" t="s">
        <v>26</v>
      </c>
      <c r="H23" s="122"/>
      <c r="I23" s="123">
        <f>I19</f>
        <v>350000</v>
      </c>
    </row>
    <row r="24" spans="1:18" x14ac:dyDescent="0.25">
      <c r="A24" s="97" t="s">
        <v>325</v>
      </c>
      <c r="E24" s="97"/>
      <c r="F24" s="97"/>
      <c r="G24" s="122"/>
      <c r="H24" s="122"/>
      <c r="I24" s="123"/>
    </row>
    <row r="25" spans="1:18" x14ac:dyDescent="0.25">
      <c r="A25" s="124"/>
      <c r="E25" s="97"/>
      <c r="F25" s="97"/>
      <c r="G25" s="122"/>
      <c r="H25" s="122"/>
      <c r="I25" s="123"/>
    </row>
    <row r="26" spans="1:18" x14ac:dyDescent="0.25">
      <c r="E26" s="97"/>
      <c r="F26" s="97"/>
      <c r="G26" s="122"/>
      <c r="H26" s="122"/>
      <c r="I26" s="123"/>
    </row>
    <row r="27" spans="1:18" x14ac:dyDescent="0.25">
      <c r="A27" s="87" t="s">
        <v>27</v>
      </c>
    </row>
    <row r="28" spans="1:18" x14ac:dyDescent="0.25">
      <c r="A28" s="88" t="s">
        <v>28</v>
      </c>
      <c r="B28" s="88"/>
      <c r="C28" s="88"/>
      <c r="D28" s="88"/>
      <c r="E28" s="100"/>
    </row>
    <row r="29" spans="1:18" x14ac:dyDescent="0.25">
      <c r="A29" s="88" t="s">
        <v>29</v>
      </c>
      <c r="B29" s="88"/>
      <c r="C29" s="88"/>
      <c r="D29" s="100"/>
      <c r="E29" s="100"/>
    </row>
    <row r="30" spans="1:18" x14ac:dyDescent="0.25">
      <c r="A30" s="89" t="s">
        <v>30</v>
      </c>
      <c r="B30" s="125"/>
      <c r="C30" s="125"/>
      <c r="D30" s="89"/>
      <c r="E30" s="100"/>
    </row>
    <row r="31" spans="1:18" x14ac:dyDescent="0.25">
      <c r="A31" s="92" t="s">
        <v>31</v>
      </c>
      <c r="B31" s="92"/>
      <c r="C31" s="92"/>
      <c r="D31" s="125"/>
      <c r="E31" s="100"/>
    </row>
    <row r="32" spans="1:18" x14ac:dyDescent="0.25">
      <c r="A32" s="135"/>
      <c r="B32" s="135"/>
      <c r="C32" s="135"/>
      <c r="D32" s="135"/>
    </row>
    <row r="33" spans="1:9" x14ac:dyDescent="0.25">
      <c r="A33" s="126"/>
      <c r="B33" s="126"/>
      <c r="C33" s="126"/>
      <c r="D33" s="127"/>
    </row>
    <row r="34" spans="1:9" x14ac:dyDescent="0.25">
      <c r="G34" s="128" t="s">
        <v>32</v>
      </c>
      <c r="H34" s="453" t="str">
        <f>+I13</f>
        <v xml:space="preserve"> 16 Agustus 2021</v>
      </c>
      <c r="I34" s="454"/>
    </row>
    <row r="38" spans="1:9" x14ac:dyDescent="0.25">
      <c r="H38" s="96" t="s">
        <v>88</v>
      </c>
    </row>
    <row r="41" spans="1:9" x14ac:dyDescent="0.25">
      <c r="G41" s="425" t="s">
        <v>33</v>
      </c>
      <c r="H41" s="425"/>
      <c r="I41" s="425"/>
    </row>
  </sheetData>
  <mergeCells count="7">
    <mergeCell ref="G41:I41"/>
    <mergeCell ref="A10:I10"/>
    <mergeCell ref="G17:H17"/>
    <mergeCell ref="G18:H18"/>
    <mergeCell ref="A19:H19"/>
    <mergeCell ref="A20:D20"/>
    <mergeCell ref="H34:I34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2:S41"/>
  <sheetViews>
    <sheetView topLeftCell="A10" workbookViewId="0">
      <selection activeCell="E25" sqref="E25"/>
    </sheetView>
  </sheetViews>
  <sheetFormatPr defaultRowHeight="15.75" x14ac:dyDescent="0.25"/>
  <cols>
    <col min="1" max="1" width="4" style="58" customWidth="1"/>
    <col min="2" max="2" width="12.5703125" style="58" customWidth="1"/>
    <col min="3" max="3" width="9.5703125" style="58" customWidth="1"/>
    <col min="4" max="4" width="25.5703125" style="58" bestFit="1" customWidth="1"/>
    <col min="5" max="5" width="13.28515625" style="58" customWidth="1"/>
    <col min="6" max="7" width="6.140625" style="58" customWidth="1"/>
    <col min="8" max="8" width="13.85546875" style="96" customWidth="1"/>
    <col min="9" max="9" width="1.42578125" style="96" customWidth="1"/>
    <col min="10" max="10" width="17.140625" style="58" customWidth="1"/>
    <col min="11" max="16384" width="9.140625" style="58"/>
  </cols>
  <sheetData>
    <row r="2" spans="1:10" x14ac:dyDescent="0.25">
      <c r="A2" s="97" t="s">
        <v>0</v>
      </c>
    </row>
    <row r="3" spans="1:10" x14ac:dyDescent="0.25">
      <c r="A3" s="54" t="s">
        <v>1</v>
      </c>
    </row>
    <row r="4" spans="1:10" x14ac:dyDescent="0.25">
      <c r="A4" s="54" t="s">
        <v>2</v>
      </c>
    </row>
    <row r="5" spans="1:10" x14ac:dyDescent="0.25">
      <c r="A5" s="54" t="s">
        <v>3</v>
      </c>
    </row>
    <row r="6" spans="1:10" x14ac:dyDescent="0.25">
      <c r="A6" s="54" t="s">
        <v>4</v>
      </c>
    </row>
    <row r="7" spans="1:10" x14ac:dyDescent="0.25">
      <c r="A7" s="54" t="s">
        <v>5</v>
      </c>
    </row>
    <row r="9" spans="1:10" ht="16.5" thickBot="1" x14ac:dyDescent="0.3">
      <c r="A9" s="131"/>
      <c r="B9" s="131"/>
      <c r="C9" s="131"/>
      <c r="D9" s="131"/>
      <c r="E9" s="131"/>
      <c r="F9" s="131"/>
      <c r="G9" s="131"/>
      <c r="H9" s="132"/>
      <c r="I9" s="132"/>
      <c r="J9" s="131"/>
    </row>
    <row r="10" spans="1:10" ht="23.25" customHeight="1" thickBot="1" x14ac:dyDescent="0.3">
      <c r="A10" s="446" t="s">
        <v>6</v>
      </c>
      <c r="B10" s="447"/>
      <c r="C10" s="447"/>
      <c r="D10" s="447"/>
      <c r="E10" s="447"/>
      <c r="F10" s="447"/>
      <c r="G10" s="447"/>
      <c r="H10" s="447"/>
      <c r="I10" s="447"/>
      <c r="J10" s="448"/>
    </row>
    <row r="12" spans="1:10" x14ac:dyDescent="0.25">
      <c r="A12" s="58" t="s">
        <v>7</v>
      </c>
      <c r="B12" s="58" t="s">
        <v>187</v>
      </c>
      <c r="H12" s="96" t="s">
        <v>9</v>
      </c>
      <c r="I12" s="98" t="s">
        <v>10</v>
      </c>
      <c r="J12" s="12" t="s">
        <v>329</v>
      </c>
    </row>
    <row r="13" spans="1:10" x14ac:dyDescent="0.25">
      <c r="H13" s="96" t="s">
        <v>11</v>
      </c>
      <c r="I13" s="98" t="s">
        <v>10</v>
      </c>
      <c r="J13" s="129" t="s">
        <v>330</v>
      </c>
    </row>
    <row r="14" spans="1:10" x14ac:dyDescent="0.25">
      <c r="H14" s="96" t="s">
        <v>14</v>
      </c>
      <c r="I14" s="98" t="s">
        <v>10</v>
      </c>
      <c r="J14" s="99"/>
    </row>
    <row r="15" spans="1:10" x14ac:dyDescent="0.25">
      <c r="A15" s="58" t="s">
        <v>12</v>
      </c>
      <c r="B15" s="58" t="s">
        <v>188</v>
      </c>
    </row>
    <row r="16" spans="1:10" ht="16.5" thickBot="1" x14ac:dyDescent="0.3">
      <c r="F16" s="131"/>
      <c r="G16" s="100"/>
    </row>
    <row r="17" spans="1:19" ht="20.100000000000001" customHeight="1" x14ac:dyDescent="0.25">
      <c r="A17" s="101" t="s">
        <v>15</v>
      </c>
      <c r="B17" s="102" t="s">
        <v>37</v>
      </c>
      <c r="C17" s="102" t="s">
        <v>17</v>
      </c>
      <c r="D17" s="102" t="s">
        <v>38</v>
      </c>
      <c r="E17" s="102" t="s">
        <v>19</v>
      </c>
      <c r="F17" s="102" t="s">
        <v>39</v>
      </c>
      <c r="G17" s="103" t="s">
        <v>87</v>
      </c>
      <c r="H17" s="449" t="s">
        <v>21</v>
      </c>
      <c r="I17" s="450"/>
      <c r="J17" s="104" t="s">
        <v>22</v>
      </c>
    </row>
    <row r="18" spans="1:19" ht="55.5" customHeight="1" x14ac:dyDescent="0.25">
      <c r="A18" s="105">
        <v>0</v>
      </c>
      <c r="B18" s="21">
        <v>44400</v>
      </c>
      <c r="C18" s="22" t="s">
        <v>326</v>
      </c>
      <c r="D18" s="68" t="s">
        <v>327</v>
      </c>
      <c r="E18" s="133" t="s">
        <v>294</v>
      </c>
      <c r="F18" s="109">
        <v>1</v>
      </c>
      <c r="G18" s="109">
        <v>100</v>
      </c>
      <c r="H18" s="451">
        <v>1000000</v>
      </c>
      <c r="I18" s="452"/>
      <c r="J18" s="246">
        <f>+H18</f>
        <v>1000000</v>
      </c>
    </row>
    <row r="19" spans="1:19" ht="25.5" customHeight="1" thickBot="1" x14ac:dyDescent="0.3">
      <c r="A19" s="442" t="s">
        <v>23</v>
      </c>
      <c r="B19" s="443"/>
      <c r="C19" s="443"/>
      <c r="D19" s="443"/>
      <c r="E19" s="443"/>
      <c r="F19" s="443"/>
      <c r="G19" s="443"/>
      <c r="H19" s="443"/>
      <c r="I19" s="444"/>
      <c r="J19" s="113">
        <f>J18</f>
        <v>1000000</v>
      </c>
    </row>
    <row r="20" spans="1:19" x14ac:dyDescent="0.25">
      <c r="A20" s="445"/>
      <c r="B20" s="445"/>
      <c r="C20" s="445"/>
      <c r="D20" s="445"/>
      <c r="E20" s="245"/>
      <c r="F20" s="245"/>
      <c r="G20" s="245"/>
      <c r="H20" s="115"/>
      <c r="I20" s="115"/>
      <c r="J20" s="116"/>
    </row>
    <row r="21" spans="1:19" x14ac:dyDescent="0.25">
      <c r="E21" s="97"/>
      <c r="F21" s="97"/>
      <c r="G21" s="97"/>
      <c r="H21" s="117" t="s">
        <v>24</v>
      </c>
      <c r="I21" s="117"/>
      <c r="J21" s="118">
        <v>0</v>
      </c>
      <c r="K21" s="119"/>
      <c r="S21" s="58" t="s">
        <v>88</v>
      </c>
    </row>
    <row r="22" spans="1:19" ht="16.5" thickBot="1" x14ac:dyDescent="0.3">
      <c r="E22" s="97"/>
      <c r="F22" s="97"/>
      <c r="G22" s="97"/>
      <c r="H22" s="120" t="s">
        <v>89</v>
      </c>
      <c r="I22" s="120"/>
      <c r="J22" s="121">
        <v>0</v>
      </c>
      <c r="K22" s="119"/>
    </row>
    <row r="23" spans="1:19" ht="16.5" customHeight="1" x14ac:dyDescent="0.25">
      <c r="E23" s="97"/>
      <c r="F23" s="97"/>
      <c r="G23" s="97"/>
      <c r="H23" s="122" t="s">
        <v>26</v>
      </c>
      <c r="I23" s="122"/>
      <c r="J23" s="123">
        <f>J19</f>
        <v>1000000</v>
      </c>
    </row>
    <row r="24" spans="1:19" x14ac:dyDescent="0.25">
      <c r="A24" s="97" t="s">
        <v>328</v>
      </c>
      <c r="E24" s="97"/>
      <c r="F24" s="97"/>
      <c r="G24" s="97"/>
      <c r="H24" s="122"/>
      <c r="I24" s="122"/>
      <c r="J24" s="123"/>
    </row>
    <row r="25" spans="1:19" x14ac:dyDescent="0.25">
      <c r="A25" s="124"/>
      <c r="E25" s="97"/>
      <c r="F25" s="97"/>
      <c r="G25" s="97"/>
      <c r="H25" s="122"/>
      <c r="I25" s="122"/>
      <c r="J25" s="123"/>
    </row>
    <row r="26" spans="1:19" x14ac:dyDescent="0.25">
      <c r="E26" s="97"/>
      <c r="F26" s="97"/>
      <c r="G26" s="97"/>
      <c r="H26" s="122"/>
      <c r="I26" s="122"/>
      <c r="J26" s="123"/>
    </row>
    <row r="27" spans="1:19" x14ac:dyDescent="0.25">
      <c r="A27" s="87" t="s">
        <v>27</v>
      </c>
    </row>
    <row r="28" spans="1:19" x14ac:dyDescent="0.25">
      <c r="A28" s="88" t="s">
        <v>28</v>
      </c>
      <c r="B28" s="88"/>
      <c r="C28" s="88"/>
      <c r="D28" s="88"/>
      <c r="E28" s="100"/>
    </row>
    <row r="29" spans="1:19" x14ac:dyDescent="0.25">
      <c r="A29" s="88" t="s">
        <v>29</v>
      </c>
      <c r="B29" s="88"/>
      <c r="C29" s="88"/>
      <c r="D29" s="100"/>
      <c r="E29" s="100"/>
    </row>
    <row r="30" spans="1:19" x14ac:dyDescent="0.25">
      <c r="A30" s="89" t="s">
        <v>30</v>
      </c>
      <c r="B30" s="125"/>
      <c r="C30" s="125"/>
      <c r="D30" s="89"/>
      <c r="E30" s="100"/>
    </row>
    <row r="31" spans="1:19" x14ac:dyDescent="0.25">
      <c r="A31" s="92" t="s">
        <v>31</v>
      </c>
      <c r="B31" s="92"/>
      <c r="C31" s="92"/>
      <c r="D31" s="125"/>
      <c r="E31" s="100"/>
    </row>
    <row r="32" spans="1:19" x14ac:dyDescent="0.25">
      <c r="A32" s="135"/>
      <c r="B32" s="135"/>
      <c r="C32" s="135"/>
      <c r="D32" s="135"/>
    </row>
    <row r="33" spans="1:10" x14ac:dyDescent="0.25">
      <c r="A33" s="126"/>
      <c r="B33" s="126"/>
      <c r="C33" s="126"/>
      <c r="D33" s="127"/>
    </row>
    <row r="34" spans="1:10" x14ac:dyDescent="0.25">
      <c r="H34" s="128" t="s">
        <v>32</v>
      </c>
      <c r="I34" s="453" t="str">
        <f>+J13</f>
        <v xml:space="preserve"> 18 Agustus 2021</v>
      </c>
      <c r="J34" s="454"/>
    </row>
    <row r="38" spans="1:10" x14ac:dyDescent="0.25">
      <c r="I38" s="96" t="s">
        <v>88</v>
      </c>
    </row>
    <row r="41" spans="1:10" x14ac:dyDescent="0.25">
      <c r="H41" s="425" t="s">
        <v>33</v>
      </c>
      <c r="I41" s="425"/>
      <c r="J41" s="425"/>
    </row>
  </sheetData>
  <mergeCells count="7">
    <mergeCell ref="H41:J41"/>
    <mergeCell ref="A10:J10"/>
    <mergeCell ref="H17:I17"/>
    <mergeCell ref="H18:I18"/>
    <mergeCell ref="A19:I19"/>
    <mergeCell ref="A20:D20"/>
    <mergeCell ref="I34:J34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2:L48"/>
  <sheetViews>
    <sheetView topLeftCell="A7" zoomScale="86" zoomScaleNormal="86" workbookViewId="0">
      <selection activeCell="G25" sqref="G25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5703125" customWidth="1"/>
    <col min="5" max="5" width="18.7109375" customWidth="1"/>
    <col min="6" max="6" width="10.42578125" customWidth="1"/>
    <col min="7" max="7" width="14" style="4" customWidth="1"/>
    <col min="8" max="8" width="2.140625" style="4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1" t="s">
        <v>0</v>
      </c>
      <c r="B2" s="2"/>
      <c r="C2" s="3"/>
    </row>
    <row r="3" spans="1:12" x14ac:dyDescent="0.25">
      <c r="A3" s="5" t="s">
        <v>1</v>
      </c>
      <c r="B3" s="6"/>
      <c r="C3" s="6"/>
    </row>
    <row r="4" spans="1:12" x14ac:dyDescent="0.25">
      <c r="A4" s="5" t="s">
        <v>2</v>
      </c>
      <c r="B4" s="6"/>
      <c r="C4" s="6"/>
    </row>
    <row r="5" spans="1:12" x14ac:dyDescent="0.25">
      <c r="A5" s="5" t="s">
        <v>3</v>
      </c>
      <c r="B5" s="6"/>
      <c r="C5" s="6"/>
    </row>
    <row r="6" spans="1:12" x14ac:dyDescent="0.25">
      <c r="A6" s="5" t="s">
        <v>4</v>
      </c>
      <c r="B6" s="6"/>
      <c r="C6" s="6"/>
    </row>
    <row r="7" spans="1:12" x14ac:dyDescent="0.25">
      <c r="A7" s="5" t="s">
        <v>5</v>
      </c>
      <c r="B7" s="6"/>
      <c r="C7" s="6"/>
    </row>
    <row r="8" spans="1:12" x14ac:dyDescent="0.25">
      <c r="A8" s="6"/>
      <c r="B8" s="6"/>
      <c r="C8" s="6"/>
    </row>
    <row r="9" spans="1:12" ht="15.75" thickBot="1" x14ac:dyDescent="0.3">
      <c r="A9" s="7"/>
      <c r="B9" s="7"/>
      <c r="C9" s="7"/>
      <c r="D9" s="7"/>
      <c r="E9" s="7"/>
      <c r="F9" s="7"/>
      <c r="G9" s="8"/>
      <c r="H9" s="8"/>
      <c r="I9" s="7"/>
    </row>
    <row r="10" spans="1:12" ht="24" thickBot="1" x14ac:dyDescent="0.4">
      <c r="A10" s="426" t="s">
        <v>6</v>
      </c>
      <c r="B10" s="427"/>
      <c r="C10" s="427"/>
      <c r="D10" s="427"/>
      <c r="E10" s="427"/>
      <c r="F10" s="427"/>
      <c r="G10" s="427"/>
      <c r="H10" s="427"/>
      <c r="I10" s="428"/>
    </row>
    <row r="12" spans="1:12" ht="23.25" customHeight="1" x14ac:dyDescent="0.25">
      <c r="A12" s="9" t="s">
        <v>7</v>
      </c>
      <c r="B12" s="10" t="s">
        <v>8</v>
      </c>
      <c r="C12" s="9"/>
      <c r="D12" s="9"/>
      <c r="E12" s="9"/>
      <c r="F12" s="9"/>
      <c r="G12" s="11" t="s">
        <v>9</v>
      </c>
      <c r="H12" s="11" t="s">
        <v>10</v>
      </c>
      <c r="I12" s="12" t="s">
        <v>332</v>
      </c>
    </row>
    <row r="13" spans="1:12" ht="23.25" customHeight="1" x14ac:dyDescent="0.25">
      <c r="A13" s="9"/>
      <c r="B13" s="9"/>
      <c r="C13" s="9"/>
      <c r="D13" s="9"/>
      <c r="E13" s="9"/>
      <c r="F13" s="9"/>
      <c r="G13" s="11" t="s">
        <v>11</v>
      </c>
      <c r="H13" s="11" t="s">
        <v>10</v>
      </c>
      <c r="I13" s="255" t="s">
        <v>333</v>
      </c>
    </row>
    <row r="14" spans="1:12" ht="23.25" customHeight="1" x14ac:dyDescent="0.25">
      <c r="A14" s="9" t="s">
        <v>12</v>
      </c>
      <c r="B14" s="9" t="s">
        <v>13</v>
      </c>
      <c r="C14" s="9"/>
      <c r="D14" s="9"/>
      <c r="E14" s="9"/>
      <c r="F14" s="9"/>
      <c r="G14" s="11" t="s">
        <v>14</v>
      </c>
      <c r="H14" s="11" t="s">
        <v>10</v>
      </c>
      <c r="I14" s="255" t="s">
        <v>334</v>
      </c>
    </row>
    <row r="15" spans="1:12" ht="27.75" customHeight="1" thickBot="1" x14ac:dyDescent="0.3">
      <c r="A15" s="14"/>
      <c r="B15" s="14"/>
      <c r="C15" s="14"/>
      <c r="D15" s="14"/>
      <c r="E15" s="14"/>
      <c r="F15" s="14"/>
      <c r="G15" s="15"/>
      <c r="H15" s="15"/>
      <c r="I15" s="14"/>
    </row>
    <row r="16" spans="1:12" ht="43.5" customHeight="1" x14ac:dyDescent="0.25">
      <c r="A16" s="16" t="s">
        <v>15</v>
      </c>
      <c r="B16" s="17" t="s">
        <v>16</v>
      </c>
      <c r="C16" s="18" t="s">
        <v>17</v>
      </c>
      <c r="D16" s="17" t="s">
        <v>18</v>
      </c>
      <c r="E16" s="17" t="s">
        <v>19</v>
      </c>
      <c r="F16" s="18" t="s">
        <v>20</v>
      </c>
      <c r="G16" s="429" t="s">
        <v>21</v>
      </c>
      <c r="H16" s="430"/>
      <c r="I16" s="19" t="s">
        <v>22</v>
      </c>
      <c r="L16" s="4"/>
    </row>
    <row r="17" spans="1:12" s="14" customFormat="1" ht="78.75" customHeight="1" x14ac:dyDescent="0.25">
      <c r="A17" s="20">
        <v>1</v>
      </c>
      <c r="B17" s="21">
        <v>44412</v>
      </c>
      <c r="C17" s="22" t="s">
        <v>335</v>
      </c>
      <c r="D17" s="23" t="s">
        <v>337</v>
      </c>
      <c r="E17" s="23" t="s">
        <v>336</v>
      </c>
      <c r="F17" s="24">
        <v>1</v>
      </c>
      <c r="G17" s="431">
        <v>176400</v>
      </c>
      <c r="H17" s="432"/>
      <c r="I17" s="25">
        <f>G17</f>
        <v>176400</v>
      </c>
      <c r="L17" s="15"/>
    </row>
    <row r="18" spans="1:12" ht="36" customHeight="1" thickBot="1" x14ac:dyDescent="0.3">
      <c r="A18" s="433" t="s">
        <v>23</v>
      </c>
      <c r="B18" s="434"/>
      <c r="C18" s="434"/>
      <c r="D18" s="434"/>
      <c r="E18" s="434"/>
      <c r="F18" s="434"/>
      <c r="G18" s="434"/>
      <c r="H18" s="435"/>
      <c r="I18" s="26">
        <f>I17</f>
        <v>176400</v>
      </c>
    </row>
    <row r="19" spans="1:12" ht="21.75" customHeight="1" x14ac:dyDescent="0.25">
      <c r="A19" s="436"/>
      <c r="B19" s="436"/>
      <c r="C19" s="436"/>
      <c r="D19" s="436"/>
      <c r="E19" s="27"/>
      <c r="G19" s="28"/>
      <c r="H19" s="28"/>
      <c r="I19" s="29"/>
    </row>
    <row r="20" spans="1:12" ht="29.25" customHeight="1" x14ac:dyDescent="0.25">
      <c r="A20" s="30"/>
      <c r="B20" s="30"/>
      <c r="D20" s="30"/>
      <c r="E20" s="30"/>
      <c r="G20" s="31" t="s">
        <v>24</v>
      </c>
      <c r="H20" s="31"/>
      <c r="I20" s="32">
        <v>0</v>
      </c>
    </row>
    <row r="21" spans="1:12" ht="29.25" customHeight="1" thickBot="1" x14ac:dyDescent="0.3">
      <c r="A21" s="251"/>
      <c r="B21" s="251"/>
      <c r="D21" s="251"/>
      <c r="E21" s="251"/>
      <c r="G21" s="34" t="s">
        <v>25</v>
      </c>
      <c r="H21" s="34"/>
      <c r="I21" s="35">
        <v>0</v>
      </c>
    </row>
    <row r="22" spans="1:12" ht="29.25" customHeight="1" x14ac:dyDescent="0.25">
      <c r="A22" s="9"/>
      <c r="B22" s="9"/>
      <c r="D22" s="9"/>
      <c r="E22" s="36"/>
      <c r="G22" s="37" t="s">
        <v>26</v>
      </c>
      <c r="H22" s="38"/>
      <c r="I22" s="39">
        <f>I18</f>
        <v>176400</v>
      </c>
    </row>
    <row r="23" spans="1:12" ht="20.25" customHeight="1" x14ac:dyDescent="0.25">
      <c r="A23" s="9"/>
      <c r="B23" s="9"/>
      <c r="D23" s="9"/>
      <c r="E23" s="36"/>
      <c r="G23" s="38"/>
      <c r="H23" s="38"/>
      <c r="I23" s="40"/>
    </row>
    <row r="24" spans="1:12" ht="18.75" x14ac:dyDescent="0.25">
      <c r="A24" s="41" t="s">
        <v>338</v>
      </c>
      <c r="B24" s="36"/>
      <c r="D24" s="9"/>
      <c r="E24" s="36"/>
      <c r="G24" s="38"/>
      <c r="H24" s="38"/>
      <c r="I24" s="40"/>
    </row>
    <row r="25" spans="1:12" ht="15.75" x14ac:dyDescent="0.25">
      <c r="A25" s="9"/>
      <c r="B25" s="9"/>
      <c r="D25" s="9"/>
      <c r="E25" s="36"/>
      <c r="G25" s="38"/>
      <c r="H25" s="38"/>
      <c r="I25" s="40"/>
    </row>
    <row r="26" spans="1:12" ht="18.75" x14ac:dyDescent="0.3">
      <c r="A26" s="42" t="s">
        <v>27</v>
      </c>
      <c r="B26" s="43"/>
      <c r="D26" s="43"/>
      <c r="E26" s="9"/>
      <c r="G26" s="11"/>
      <c r="H26" s="11"/>
      <c r="I26" s="9"/>
    </row>
    <row r="27" spans="1:12" ht="18.75" x14ac:dyDescent="0.3">
      <c r="A27" s="44" t="s">
        <v>28</v>
      </c>
      <c r="B27" s="36"/>
      <c r="D27" s="36"/>
      <c r="E27" s="9"/>
      <c r="G27" s="11"/>
      <c r="H27" s="11"/>
      <c r="I27" s="9"/>
      <c r="L27" s="45"/>
    </row>
    <row r="28" spans="1:12" ht="18.75" x14ac:dyDescent="0.3">
      <c r="A28" s="44" t="s">
        <v>29</v>
      </c>
      <c r="B28" s="36"/>
      <c r="D28" s="9"/>
      <c r="E28" s="9"/>
      <c r="G28" s="11"/>
      <c r="H28" s="11"/>
      <c r="I28" s="9"/>
    </row>
    <row r="29" spans="1:12" ht="18.75" x14ac:dyDescent="0.3">
      <c r="A29" s="46" t="s">
        <v>30</v>
      </c>
      <c r="B29" s="47"/>
      <c r="D29" s="47"/>
      <c r="E29" s="9"/>
      <c r="G29" s="11"/>
      <c r="H29" s="11"/>
      <c r="I29" s="9"/>
    </row>
    <row r="30" spans="1:12" ht="18.75" x14ac:dyDescent="0.3">
      <c r="A30" s="48" t="s">
        <v>31</v>
      </c>
      <c r="B30" s="49"/>
      <c r="D30" s="50"/>
      <c r="E30" s="9"/>
      <c r="G30" s="11"/>
      <c r="H30" s="11"/>
      <c r="I30" s="9"/>
    </row>
    <row r="31" spans="1:12" ht="15.75" x14ac:dyDescent="0.25">
      <c r="A31" s="49"/>
      <c r="B31" s="49"/>
      <c r="D31" s="51"/>
      <c r="E31" s="9"/>
      <c r="G31" s="11"/>
      <c r="H31" s="11"/>
      <c r="I31" s="9"/>
    </row>
    <row r="32" spans="1:12" ht="15.75" x14ac:dyDescent="0.25">
      <c r="A32" s="9"/>
      <c r="B32" s="9"/>
      <c r="D32" s="9"/>
      <c r="E32" s="9"/>
      <c r="G32" s="52" t="s">
        <v>32</v>
      </c>
      <c r="H32" s="437" t="str">
        <f>I13</f>
        <v xml:space="preserve"> 19 Agustus 2021</v>
      </c>
      <c r="I32" s="437"/>
    </row>
    <row r="33" spans="1:9" ht="15.75" x14ac:dyDescent="0.25">
      <c r="A33" s="9"/>
      <c r="B33" s="9"/>
      <c r="D33" s="9"/>
      <c r="E33" s="9"/>
      <c r="G33" s="11"/>
      <c r="H33" s="11"/>
      <c r="I33" s="9"/>
    </row>
    <row r="34" spans="1:9" ht="15.75" x14ac:dyDescent="0.25">
      <c r="A34" s="9"/>
      <c r="B34" s="9"/>
      <c r="D34" s="9"/>
      <c r="E34" s="9"/>
      <c r="G34" s="11"/>
      <c r="H34" s="11"/>
      <c r="I34" s="9"/>
    </row>
    <row r="35" spans="1:9" ht="15.75" x14ac:dyDescent="0.25">
      <c r="A35" s="9"/>
      <c r="B35" s="9"/>
      <c r="D35" s="9"/>
      <c r="E35" s="9"/>
      <c r="G35" s="11"/>
      <c r="H35" s="11"/>
      <c r="I35" s="9"/>
    </row>
    <row r="36" spans="1:9" ht="26.25" customHeight="1" x14ac:dyDescent="0.25">
      <c r="A36" s="9"/>
      <c r="B36" s="9"/>
      <c r="D36" s="9"/>
      <c r="E36" s="9"/>
      <c r="G36" s="11"/>
      <c r="H36" s="11"/>
      <c r="I36" s="9"/>
    </row>
    <row r="37" spans="1:9" ht="15.75" x14ac:dyDescent="0.25">
      <c r="A37" s="9"/>
      <c r="B37" s="9"/>
      <c r="D37" s="9"/>
      <c r="E37" s="9"/>
      <c r="G37" s="11"/>
      <c r="H37" s="11"/>
      <c r="I37" s="9"/>
    </row>
    <row r="38" spans="1:9" ht="15.75" x14ac:dyDescent="0.25">
      <c r="A38" s="9"/>
      <c r="B38" s="9"/>
      <c r="D38" s="9"/>
      <c r="E38" s="9"/>
      <c r="G38" s="11"/>
      <c r="H38" s="11"/>
      <c r="I38" s="9"/>
    </row>
    <row r="39" spans="1:9" ht="15.75" x14ac:dyDescent="0.25">
      <c r="A39" s="9"/>
      <c r="B39" s="9"/>
      <c r="D39" s="9"/>
      <c r="E39" s="9"/>
      <c r="G39" s="11"/>
      <c r="H39" s="11"/>
      <c r="I39" s="9"/>
    </row>
    <row r="40" spans="1:9" ht="15.75" x14ac:dyDescent="0.25">
      <c r="A40" s="3"/>
      <c r="B40" s="3"/>
      <c r="D40" s="3"/>
      <c r="E40" s="3"/>
      <c r="G40" s="425" t="s">
        <v>33</v>
      </c>
      <c r="H40" s="425"/>
      <c r="I40" s="425"/>
    </row>
    <row r="41" spans="1:9" ht="15.75" x14ac:dyDescent="0.25">
      <c r="A41" s="3"/>
      <c r="B41" s="3"/>
      <c r="D41" s="3"/>
      <c r="E41" s="3"/>
      <c r="G41" s="53"/>
      <c r="H41" s="53"/>
      <c r="I41" s="3"/>
    </row>
    <row r="42" spans="1:9" ht="15.75" x14ac:dyDescent="0.25">
      <c r="A42" s="3"/>
      <c r="B42" s="3"/>
      <c r="D42" s="3"/>
      <c r="E42" s="3"/>
      <c r="G42" s="53"/>
      <c r="H42" s="53"/>
      <c r="I42" s="3"/>
    </row>
    <row r="43" spans="1:9" ht="15.75" x14ac:dyDescent="0.25">
      <c r="A43" s="3"/>
      <c r="B43" s="3"/>
      <c r="D43" s="3"/>
      <c r="E43" s="3"/>
      <c r="G43" s="53"/>
      <c r="H43" s="53"/>
      <c r="I43" s="3"/>
    </row>
    <row r="44" spans="1:9" ht="15.75" x14ac:dyDescent="0.25">
      <c r="A44" s="3"/>
      <c r="B44" s="3"/>
      <c r="D44" s="3"/>
      <c r="E44" s="3"/>
      <c r="G44" s="53"/>
      <c r="H44" s="53"/>
      <c r="I44" s="3"/>
    </row>
    <row r="45" spans="1:9" ht="15.75" x14ac:dyDescent="0.25">
      <c r="A45" s="3"/>
      <c r="B45" s="3"/>
      <c r="D45" s="3"/>
      <c r="E45" s="3"/>
      <c r="G45" s="53"/>
      <c r="H45" s="53"/>
      <c r="I45" s="3"/>
    </row>
    <row r="46" spans="1:9" ht="15.75" x14ac:dyDescent="0.25">
      <c r="A46" s="3"/>
      <c r="B46" s="3"/>
      <c r="D46" s="3"/>
      <c r="E46" s="3"/>
      <c r="G46" s="53"/>
      <c r="H46" s="53"/>
      <c r="I46" s="3"/>
    </row>
    <row r="47" spans="1:9" ht="15.75" x14ac:dyDescent="0.25">
      <c r="A47" s="3"/>
      <c r="B47" s="3"/>
      <c r="D47" s="3"/>
      <c r="E47" s="3"/>
      <c r="G47" s="53"/>
      <c r="H47" s="53"/>
      <c r="I47" s="3"/>
    </row>
    <row r="48" spans="1:9" ht="15.75" x14ac:dyDescent="0.25">
      <c r="A48" s="3"/>
      <c r="B48" s="3"/>
      <c r="D48" s="3"/>
      <c r="E48" s="3"/>
      <c r="G48" s="53"/>
      <c r="H48" s="53"/>
      <c r="I48" s="3"/>
    </row>
  </sheetData>
  <autoFilter ref="A16:I18">
    <filterColumn colId="6" showButton="0"/>
  </autoFilter>
  <mergeCells count="7">
    <mergeCell ref="G40:I40"/>
    <mergeCell ref="A10:I10"/>
    <mergeCell ref="G16:H16"/>
    <mergeCell ref="G17:H17"/>
    <mergeCell ref="A18:H18"/>
    <mergeCell ref="A19:D19"/>
    <mergeCell ref="H32:I3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2:S41"/>
  <sheetViews>
    <sheetView topLeftCell="A10" workbookViewId="0">
      <selection activeCell="M22" sqref="M22"/>
    </sheetView>
  </sheetViews>
  <sheetFormatPr defaultRowHeight="15.75" x14ac:dyDescent="0.25"/>
  <cols>
    <col min="1" max="1" width="4" style="58" customWidth="1"/>
    <col min="2" max="2" width="12.5703125" style="58" customWidth="1"/>
    <col min="3" max="3" width="9.5703125" style="58" customWidth="1"/>
    <col min="4" max="4" width="25.5703125" style="58" bestFit="1" customWidth="1"/>
    <col min="5" max="5" width="13.28515625" style="58" customWidth="1"/>
    <col min="6" max="7" width="6.140625" style="58" customWidth="1"/>
    <col min="8" max="8" width="13.85546875" style="96" customWidth="1"/>
    <col min="9" max="9" width="1.42578125" style="96" customWidth="1"/>
    <col min="10" max="10" width="17.140625" style="58" customWidth="1"/>
    <col min="11" max="16384" width="9.140625" style="58"/>
  </cols>
  <sheetData>
    <row r="2" spans="1:10" x14ac:dyDescent="0.25">
      <c r="A2" s="97" t="s">
        <v>0</v>
      </c>
    </row>
    <row r="3" spans="1:10" x14ac:dyDescent="0.25">
      <c r="A3" s="54" t="s">
        <v>1</v>
      </c>
    </row>
    <row r="4" spans="1:10" x14ac:dyDescent="0.25">
      <c r="A4" s="54" t="s">
        <v>2</v>
      </c>
    </row>
    <row r="5" spans="1:10" x14ac:dyDescent="0.25">
      <c r="A5" s="54" t="s">
        <v>3</v>
      </c>
    </row>
    <row r="6" spans="1:10" x14ac:dyDescent="0.25">
      <c r="A6" s="54" t="s">
        <v>4</v>
      </c>
    </row>
    <row r="7" spans="1:10" x14ac:dyDescent="0.25">
      <c r="A7" s="54" t="s">
        <v>5</v>
      </c>
    </row>
    <row r="9" spans="1:10" ht="16.5" thickBot="1" x14ac:dyDescent="0.3">
      <c r="A9" s="131"/>
      <c r="B9" s="131"/>
      <c r="C9" s="131"/>
      <c r="D9" s="131"/>
      <c r="E9" s="131"/>
      <c r="F9" s="131"/>
      <c r="G9" s="131"/>
      <c r="H9" s="132"/>
      <c r="I9" s="132"/>
      <c r="J9" s="131"/>
    </row>
    <row r="10" spans="1:10" ht="23.25" customHeight="1" thickBot="1" x14ac:dyDescent="0.3">
      <c r="A10" s="446" t="s">
        <v>6</v>
      </c>
      <c r="B10" s="447"/>
      <c r="C10" s="447"/>
      <c r="D10" s="447"/>
      <c r="E10" s="447"/>
      <c r="F10" s="447"/>
      <c r="G10" s="447"/>
      <c r="H10" s="447"/>
      <c r="I10" s="447"/>
      <c r="J10" s="448"/>
    </row>
    <row r="12" spans="1:10" x14ac:dyDescent="0.25">
      <c r="A12" s="58" t="s">
        <v>7</v>
      </c>
      <c r="B12" s="58" t="s">
        <v>339</v>
      </c>
      <c r="H12" s="96" t="s">
        <v>9</v>
      </c>
      <c r="I12" s="98" t="s">
        <v>10</v>
      </c>
      <c r="J12" s="12" t="s">
        <v>332</v>
      </c>
    </row>
    <row r="13" spans="1:10" x14ac:dyDescent="0.25">
      <c r="H13" s="96" t="s">
        <v>11</v>
      </c>
      <c r="I13" s="98" t="s">
        <v>10</v>
      </c>
      <c r="J13" s="129" t="s">
        <v>333</v>
      </c>
    </row>
    <row r="14" spans="1:10" x14ac:dyDescent="0.25">
      <c r="H14" s="96" t="s">
        <v>14</v>
      </c>
      <c r="I14" s="98" t="s">
        <v>10</v>
      </c>
      <c r="J14" s="129" t="s">
        <v>333</v>
      </c>
    </row>
    <row r="15" spans="1:10" x14ac:dyDescent="0.25">
      <c r="A15" s="58" t="s">
        <v>12</v>
      </c>
      <c r="B15" s="58" t="s">
        <v>340</v>
      </c>
    </row>
    <row r="16" spans="1:10" ht="16.5" thickBot="1" x14ac:dyDescent="0.3">
      <c r="F16" s="131"/>
      <c r="G16" s="100"/>
    </row>
    <row r="17" spans="1:19" ht="20.100000000000001" customHeight="1" x14ac:dyDescent="0.25">
      <c r="A17" s="101" t="s">
        <v>15</v>
      </c>
      <c r="B17" s="102" t="s">
        <v>37</v>
      </c>
      <c r="C17" s="102" t="s">
        <v>17</v>
      </c>
      <c r="D17" s="102" t="s">
        <v>38</v>
      </c>
      <c r="E17" s="102" t="s">
        <v>19</v>
      </c>
      <c r="F17" s="102" t="s">
        <v>39</v>
      </c>
      <c r="G17" s="103" t="s">
        <v>87</v>
      </c>
      <c r="H17" s="449" t="s">
        <v>21</v>
      </c>
      <c r="I17" s="450"/>
      <c r="J17" s="104" t="s">
        <v>22</v>
      </c>
    </row>
    <row r="18" spans="1:19" ht="55.5" customHeight="1" x14ac:dyDescent="0.25">
      <c r="A18" s="105">
        <v>1</v>
      </c>
      <c r="B18" s="21">
        <v>44398</v>
      </c>
      <c r="C18" s="22" t="s">
        <v>341</v>
      </c>
      <c r="D18" s="68" t="s">
        <v>342</v>
      </c>
      <c r="E18" s="133" t="s">
        <v>343</v>
      </c>
      <c r="F18" s="109">
        <v>5</v>
      </c>
      <c r="G18" s="109">
        <v>187</v>
      </c>
      <c r="H18" s="451">
        <v>8500</v>
      </c>
      <c r="I18" s="452"/>
      <c r="J18" s="249">
        <f>G18*H18</f>
        <v>1589500</v>
      </c>
    </row>
    <row r="19" spans="1:19" ht="25.5" customHeight="1" thickBot="1" x14ac:dyDescent="0.3">
      <c r="A19" s="442" t="s">
        <v>23</v>
      </c>
      <c r="B19" s="443"/>
      <c r="C19" s="443"/>
      <c r="D19" s="443"/>
      <c r="E19" s="443"/>
      <c r="F19" s="443"/>
      <c r="G19" s="443"/>
      <c r="H19" s="443"/>
      <c r="I19" s="444"/>
      <c r="J19" s="113">
        <f>J18</f>
        <v>1589500</v>
      </c>
    </row>
    <row r="20" spans="1:19" x14ac:dyDescent="0.25">
      <c r="A20" s="445"/>
      <c r="B20" s="445"/>
      <c r="C20" s="445"/>
      <c r="D20" s="445"/>
      <c r="E20" s="248"/>
      <c r="F20" s="248"/>
      <c r="G20" s="248"/>
      <c r="H20" s="115"/>
      <c r="I20" s="115"/>
      <c r="J20" s="116"/>
    </row>
    <row r="21" spans="1:19" x14ac:dyDescent="0.25">
      <c r="E21" s="97"/>
      <c r="F21" s="97"/>
      <c r="G21" s="97"/>
      <c r="H21" s="117" t="s">
        <v>24</v>
      </c>
      <c r="I21" s="117"/>
      <c r="J21" s="118">
        <v>0</v>
      </c>
      <c r="K21" s="119"/>
      <c r="S21" s="58" t="s">
        <v>88</v>
      </c>
    </row>
    <row r="22" spans="1:19" ht="16.5" thickBot="1" x14ac:dyDescent="0.3">
      <c r="E22" s="97"/>
      <c r="F22" s="97"/>
      <c r="G22" s="97"/>
      <c r="H22" s="120" t="s">
        <v>89</v>
      </c>
      <c r="I22" s="120"/>
      <c r="J22" s="121">
        <v>0</v>
      </c>
      <c r="K22" s="119"/>
    </row>
    <row r="23" spans="1:19" ht="16.5" customHeight="1" x14ac:dyDescent="0.25">
      <c r="E23" s="97"/>
      <c r="F23" s="97"/>
      <c r="G23" s="97"/>
      <c r="H23" s="122" t="s">
        <v>26</v>
      </c>
      <c r="I23" s="122"/>
      <c r="J23" s="123">
        <f>J19</f>
        <v>1589500</v>
      </c>
    </row>
    <row r="24" spans="1:19" x14ac:dyDescent="0.25">
      <c r="A24" s="97" t="s">
        <v>344</v>
      </c>
      <c r="E24" s="97"/>
      <c r="F24" s="97"/>
      <c r="G24" s="97"/>
      <c r="H24" s="122"/>
      <c r="I24" s="122"/>
      <c r="J24" s="123"/>
    </row>
    <row r="25" spans="1:19" x14ac:dyDescent="0.25">
      <c r="A25" s="124"/>
      <c r="E25" s="97"/>
      <c r="F25" s="97"/>
      <c r="G25" s="97"/>
      <c r="H25" s="122"/>
      <c r="I25" s="122"/>
      <c r="J25" s="123"/>
    </row>
    <row r="26" spans="1:19" x14ac:dyDescent="0.25">
      <c r="E26" s="97"/>
      <c r="F26" s="97"/>
      <c r="G26" s="97"/>
      <c r="H26" s="122"/>
      <c r="I26" s="122"/>
      <c r="J26" s="123"/>
    </row>
    <row r="27" spans="1:19" x14ac:dyDescent="0.25">
      <c r="A27" s="87" t="s">
        <v>27</v>
      </c>
    </row>
    <row r="28" spans="1:19" x14ac:dyDescent="0.25">
      <c r="A28" s="88" t="s">
        <v>28</v>
      </c>
      <c r="B28" s="88"/>
      <c r="C28" s="88"/>
      <c r="D28" s="88"/>
      <c r="E28" s="100"/>
    </row>
    <row r="29" spans="1:19" x14ac:dyDescent="0.25">
      <c r="A29" s="88" t="s">
        <v>29</v>
      </c>
      <c r="B29" s="88"/>
      <c r="C29" s="88"/>
      <c r="D29" s="100"/>
      <c r="E29" s="100"/>
    </row>
    <row r="30" spans="1:19" x14ac:dyDescent="0.25">
      <c r="A30" s="89" t="s">
        <v>30</v>
      </c>
      <c r="B30" s="125"/>
      <c r="C30" s="125"/>
      <c r="D30" s="89"/>
      <c r="E30" s="100"/>
    </row>
    <row r="31" spans="1:19" x14ac:dyDescent="0.25">
      <c r="A31" s="92" t="s">
        <v>31</v>
      </c>
      <c r="B31" s="92"/>
      <c r="C31" s="92"/>
      <c r="D31" s="125"/>
      <c r="E31" s="100"/>
    </row>
    <row r="32" spans="1:19" x14ac:dyDescent="0.25">
      <c r="A32" s="135"/>
      <c r="B32" s="135"/>
      <c r="C32" s="135"/>
      <c r="D32" s="135"/>
    </row>
    <row r="33" spans="1:10" x14ac:dyDescent="0.25">
      <c r="A33" s="126"/>
      <c r="B33" s="126"/>
      <c r="C33" s="126"/>
      <c r="D33" s="127"/>
    </row>
    <row r="34" spans="1:10" x14ac:dyDescent="0.25">
      <c r="H34" s="128" t="s">
        <v>32</v>
      </c>
      <c r="I34" s="453" t="str">
        <f>+J13</f>
        <v xml:space="preserve"> 19 Agustus 2021</v>
      </c>
      <c r="J34" s="454"/>
    </row>
    <row r="38" spans="1:10" x14ac:dyDescent="0.25">
      <c r="I38" s="96" t="s">
        <v>88</v>
      </c>
    </row>
    <row r="41" spans="1:10" x14ac:dyDescent="0.25">
      <c r="H41" s="425" t="s">
        <v>33</v>
      </c>
      <c r="I41" s="425"/>
      <c r="J41" s="425"/>
    </row>
  </sheetData>
  <mergeCells count="7">
    <mergeCell ref="H41:J41"/>
    <mergeCell ref="A10:J10"/>
    <mergeCell ref="H17:I17"/>
    <mergeCell ref="H18:I18"/>
    <mergeCell ref="A19:I19"/>
    <mergeCell ref="A20:D20"/>
    <mergeCell ref="I34:J34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2:P42"/>
  <sheetViews>
    <sheetView topLeftCell="A10" workbookViewId="0">
      <selection activeCell="I12" sqref="I12"/>
    </sheetView>
  </sheetViews>
  <sheetFormatPr defaultRowHeight="15.75" x14ac:dyDescent="0.25"/>
  <cols>
    <col min="1" max="1" width="4.85546875" style="3" customWidth="1"/>
    <col min="2" max="2" width="11.7109375" style="3" customWidth="1"/>
    <col min="3" max="3" width="10.42578125" style="3" customWidth="1"/>
    <col min="4" max="4" width="6.28515625" style="3" customWidth="1"/>
    <col min="5" max="5" width="25" style="3" customWidth="1"/>
    <col min="6" max="6" width="6" style="3" customWidth="1"/>
    <col min="7" max="7" width="15.42578125" style="53" customWidth="1"/>
    <col min="8" max="8" width="2.140625" style="53" customWidth="1"/>
    <col min="9" max="9" width="18.85546875" style="3" customWidth="1"/>
    <col min="10" max="16384" width="9.140625" style="3"/>
  </cols>
  <sheetData>
    <row r="2" spans="1:13" x14ac:dyDescent="0.25">
      <c r="A2" s="2" t="s">
        <v>0</v>
      </c>
    </row>
    <row r="3" spans="1:13" x14ac:dyDescent="0.25">
      <c r="A3" s="54" t="s">
        <v>1</v>
      </c>
    </row>
    <row r="4" spans="1:13" x14ac:dyDescent="0.25">
      <c r="A4" s="54" t="s">
        <v>2</v>
      </c>
    </row>
    <row r="5" spans="1:13" x14ac:dyDescent="0.25">
      <c r="A5" s="54" t="s">
        <v>3</v>
      </c>
    </row>
    <row r="6" spans="1:13" x14ac:dyDescent="0.25">
      <c r="A6" s="54" t="s">
        <v>4</v>
      </c>
    </row>
    <row r="7" spans="1:13" x14ac:dyDescent="0.25">
      <c r="A7" s="54" t="s">
        <v>5</v>
      </c>
    </row>
    <row r="9" spans="1:13" ht="16.5" thickBot="1" x14ac:dyDescent="0.3">
      <c r="A9" s="56"/>
      <c r="B9" s="56"/>
      <c r="C9" s="56"/>
      <c r="D9" s="56"/>
      <c r="E9" s="56"/>
      <c r="F9" s="56"/>
      <c r="G9" s="57"/>
      <c r="H9" s="57"/>
      <c r="I9" s="56"/>
    </row>
    <row r="10" spans="1:13" ht="25.5" customHeight="1" thickBot="1" x14ac:dyDescent="0.4">
      <c r="A10" s="483" t="s">
        <v>6</v>
      </c>
      <c r="B10" s="484"/>
      <c r="C10" s="484"/>
      <c r="D10" s="484"/>
      <c r="E10" s="484"/>
      <c r="F10" s="484"/>
      <c r="G10" s="484"/>
      <c r="H10" s="484"/>
      <c r="I10" s="485"/>
    </row>
    <row r="12" spans="1:13" x14ac:dyDescent="0.25">
      <c r="A12" s="3" t="s">
        <v>7</v>
      </c>
      <c r="B12" s="3" t="s">
        <v>280</v>
      </c>
      <c r="G12" s="53" t="s">
        <v>9</v>
      </c>
      <c r="H12" s="53" t="s">
        <v>10</v>
      </c>
      <c r="I12" s="12" t="s">
        <v>345</v>
      </c>
    </row>
    <row r="13" spans="1:13" x14ac:dyDescent="0.25">
      <c r="B13" s="3" t="s">
        <v>281</v>
      </c>
      <c r="G13" s="53" t="s">
        <v>11</v>
      </c>
      <c r="H13" s="53" t="s">
        <v>10</v>
      </c>
      <c r="I13" s="129" t="s">
        <v>333</v>
      </c>
    </row>
    <row r="14" spans="1:13" x14ac:dyDescent="0.25">
      <c r="B14" s="3" t="s">
        <v>282</v>
      </c>
      <c r="G14" s="53" t="s">
        <v>14</v>
      </c>
      <c r="H14" s="53" t="s">
        <v>10</v>
      </c>
      <c r="I14" s="129" t="s">
        <v>348</v>
      </c>
      <c r="M14" s="3" t="s">
        <v>88</v>
      </c>
    </row>
    <row r="16" spans="1:13" x14ac:dyDescent="0.25">
      <c r="A16" s="3" t="s">
        <v>12</v>
      </c>
      <c r="B16" s="3" t="s">
        <v>13</v>
      </c>
    </row>
    <row r="17" spans="1:16" ht="16.5" thickBot="1" x14ac:dyDescent="0.3"/>
    <row r="18" spans="1:16" ht="31.5" x14ac:dyDescent="0.25">
      <c r="A18" s="224" t="s">
        <v>15</v>
      </c>
      <c r="B18" s="225" t="s">
        <v>37</v>
      </c>
      <c r="C18" s="226" t="s">
        <v>17</v>
      </c>
      <c r="D18" s="226" t="s">
        <v>283</v>
      </c>
      <c r="E18" s="227" t="s">
        <v>19</v>
      </c>
      <c r="F18" s="225" t="s">
        <v>39</v>
      </c>
      <c r="G18" s="486" t="s">
        <v>21</v>
      </c>
      <c r="H18" s="487"/>
      <c r="I18" s="228" t="s">
        <v>22</v>
      </c>
    </row>
    <row r="19" spans="1:16" ht="48" customHeight="1" x14ac:dyDescent="0.25">
      <c r="A19" s="229">
        <v>1</v>
      </c>
      <c r="B19" s="236">
        <v>44408</v>
      </c>
      <c r="C19" s="237" t="s">
        <v>346</v>
      </c>
      <c r="D19" s="230">
        <v>101</v>
      </c>
      <c r="E19" s="231" t="s">
        <v>347</v>
      </c>
      <c r="F19" s="232">
        <v>1</v>
      </c>
      <c r="G19" s="488">
        <v>13000000</v>
      </c>
      <c r="H19" s="489"/>
      <c r="I19" s="71">
        <f>+G19</f>
        <v>13000000</v>
      </c>
    </row>
    <row r="20" spans="1:16" ht="24" customHeight="1" thickBot="1" x14ac:dyDescent="0.3">
      <c r="A20" s="490" t="s">
        <v>23</v>
      </c>
      <c r="B20" s="491"/>
      <c r="C20" s="491"/>
      <c r="D20" s="491"/>
      <c r="E20" s="491"/>
      <c r="F20" s="491"/>
      <c r="G20" s="491"/>
      <c r="H20" s="492"/>
      <c r="I20" s="81">
        <f>+I19</f>
        <v>13000000</v>
      </c>
    </row>
    <row r="21" spans="1:16" x14ac:dyDescent="0.25">
      <c r="A21" s="493"/>
      <c r="B21" s="493"/>
      <c r="C21" s="493"/>
      <c r="D21" s="493"/>
      <c r="E21" s="493"/>
      <c r="F21" s="251"/>
      <c r="G21" s="247"/>
      <c r="H21" s="247"/>
      <c r="I21" s="32"/>
    </row>
    <row r="22" spans="1:16" x14ac:dyDescent="0.25">
      <c r="A22" s="251"/>
      <c r="B22" s="251"/>
      <c r="C22" s="251"/>
      <c r="D22" s="251"/>
      <c r="E22" s="251"/>
      <c r="F22" s="251"/>
      <c r="G22" s="31" t="s">
        <v>24</v>
      </c>
      <c r="H22" s="31"/>
      <c r="I22" s="32">
        <v>0</v>
      </c>
    </row>
    <row r="23" spans="1:16" ht="16.5" thickBot="1" x14ac:dyDescent="0.3">
      <c r="F23" s="2"/>
      <c r="G23" s="83" t="s">
        <v>89</v>
      </c>
      <c r="H23" s="83"/>
      <c r="I23" s="84">
        <v>0</v>
      </c>
      <c r="J23" s="233"/>
      <c r="P23" s="3" t="s">
        <v>88</v>
      </c>
    </row>
    <row r="24" spans="1:16" x14ac:dyDescent="0.25">
      <c r="F24" s="2"/>
      <c r="G24" s="85" t="s">
        <v>26</v>
      </c>
      <c r="H24" s="85"/>
      <c r="I24" s="86">
        <f>I20+I22-I23</f>
        <v>13000000</v>
      </c>
    </row>
    <row r="25" spans="1:16" x14ac:dyDescent="0.25">
      <c r="A25" s="2" t="s">
        <v>349</v>
      </c>
      <c r="F25" s="2"/>
      <c r="G25" s="85"/>
      <c r="H25" s="85"/>
      <c r="I25" s="86"/>
    </row>
    <row r="26" spans="1:16" x14ac:dyDescent="0.25">
      <c r="A26" s="58"/>
      <c r="F26" s="2"/>
      <c r="G26" s="85"/>
      <c r="H26" s="85"/>
      <c r="I26" s="86"/>
    </row>
    <row r="27" spans="1:16" x14ac:dyDescent="0.25">
      <c r="A27" s="87" t="s">
        <v>27</v>
      </c>
      <c r="B27" s="87"/>
      <c r="C27" s="87"/>
      <c r="D27" s="87"/>
      <c r="E27" s="87"/>
    </row>
    <row r="28" spans="1:16" x14ac:dyDescent="0.25">
      <c r="A28" s="97" t="s">
        <v>28</v>
      </c>
      <c r="B28" s="2"/>
      <c r="C28" s="2"/>
      <c r="D28" s="2"/>
      <c r="E28" s="2"/>
    </row>
    <row r="29" spans="1:16" x14ac:dyDescent="0.25">
      <c r="A29" s="97" t="s">
        <v>29</v>
      </c>
      <c r="B29" s="2"/>
      <c r="C29" s="2"/>
      <c r="D29" s="2"/>
    </row>
    <row r="30" spans="1:16" x14ac:dyDescent="0.25">
      <c r="A30" s="234" t="s">
        <v>30</v>
      </c>
      <c r="B30" s="91"/>
      <c r="C30" s="91"/>
      <c r="D30" s="91"/>
      <c r="E30" s="90"/>
    </row>
    <row r="31" spans="1:16" x14ac:dyDescent="0.25">
      <c r="A31" s="126" t="s">
        <v>31</v>
      </c>
      <c r="B31" s="93"/>
      <c r="C31" s="93"/>
      <c r="D31" s="93"/>
      <c r="E31" s="91"/>
    </row>
    <row r="32" spans="1:16" x14ac:dyDescent="0.25">
      <c r="A32" s="91"/>
      <c r="B32" s="91"/>
      <c r="C32" s="91"/>
      <c r="D32" s="91"/>
      <c r="E32" s="91"/>
    </row>
    <row r="33" spans="1:9" x14ac:dyDescent="0.25">
      <c r="A33" s="93"/>
      <c r="B33" s="93"/>
      <c r="C33" s="93"/>
      <c r="D33" s="93"/>
      <c r="E33" s="235"/>
    </row>
    <row r="34" spans="1:9" x14ac:dyDescent="0.25">
      <c r="G34" s="94" t="s">
        <v>67</v>
      </c>
      <c r="H34" s="494" t="str">
        <f>+I13</f>
        <v xml:space="preserve"> 19 Agustus 2021</v>
      </c>
      <c r="I34" s="495"/>
    </row>
    <row r="42" spans="1:9" x14ac:dyDescent="0.25">
      <c r="G42" s="425" t="s">
        <v>33</v>
      </c>
      <c r="H42" s="425"/>
      <c r="I42" s="425"/>
    </row>
  </sheetData>
  <mergeCells count="7">
    <mergeCell ref="G42:I42"/>
    <mergeCell ref="A10:I10"/>
    <mergeCell ref="G18:H18"/>
    <mergeCell ref="G19:H19"/>
    <mergeCell ref="A20:H20"/>
    <mergeCell ref="A21:E21"/>
    <mergeCell ref="H34:I34"/>
  </mergeCells>
  <printOptions horizontalCentered="1"/>
  <pageMargins left="0.5" right="0" top="0.75" bottom="0.75" header="0.3" footer="0.3"/>
  <pageSetup paperSize="9" scale="90" orientation="portrait" horizontalDpi="4294967293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2:K98"/>
  <sheetViews>
    <sheetView topLeftCell="A7" workbookViewId="0">
      <selection activeCell="I13" sqref="I13:I14"/>
    </sheetView>
  </sheetViews>
  <sheetFormatPr defaultRowHeight="15.75" x14ac:dyDescent="0.25"/>
  <cols>
    <col min="1" max="1" width="5.7109375" style="58" customWidth="1"/>
    <col min="2" max="2" width="10.42578125" style="58" customWidth="1"/>
    <col min="3" max="3" width="10.85546875" style="58" customWidth="1"/>
    <col min="4" max="4" width="26.42578125" style="58" customWidth="1"/>
    <col min="5" max="5" width="13" style="58" customWidth="1"/>
    <col min="6" max="6" width="6.28515625" style="58" customWidth="1"/>
    <col min="7" max="7" width="14.28515625" style="96" customWidth="1"/>
    <col min="8" max="8" width="1.42578125" style="96" customWidth="1"/>
    <col min="9" max="9" width="18" style="58" customWidth="1"/>
    <col min="10" max="16384" width="9.140625" style="58"/>
  </cols>
  <sheetData>
    <row r="2" spans="1:9" x14ac:dyDescent="0.25">
      <c r="A2" s="97" t="s">
        <v>0</v>
      </c>
    </row>
    <row r="3" spans="1:9" x14ac:dyDescent="0.25">
      <c r="A3" s="54" t="s">
        <v>1</v>
      </c>
    </row>
    <row r="4" spans="1:9" x14ac:dyDescent="0.25">
      <c r="A4" s="54" t="s">
        <v>2</v>
      </c>
    </row>
    <row r="5" spans="1:9" x14ac:dyDescent="0.25">
      <c r="A5" s="54" t="s">
        <v>3</v>
      </c>
    </row>
    <row r="6" spans="1:9" x14ac:dyDescent="0.25">
      <c r="A6" s="54" t="s">
        <v>4</v>
      </c>
    </row>
    <row r="7" spans="1:9" x14ac:dyDescent="0.25">
      <c r="A7" s="54" t="s">
        <v>5</v>
      </c>
    </row>
    <row r="9" spans="1:9" ht="16.5" thickBot="1" x14ac:dyDescent="0.3">
      <c r="A9" s="131"/>
      <c r="B9" s="131"/>
      <c r="C9" s="131"/>
      <c r="D9" s="131"/>
      <c r="E9" s="131"/>
      <c r="F9" s="131"/>
      <c r="G9" s="132"/>
      <c r="H9" s="132"/>
      <c r="I9" s="131"/>
    </row>
    <row r="10" spans="1:9" ht="16.5" thickBot="1" x14ac:dyDescent="0.3">
      <c r="A10" s="455" t="s">
        <v>6</v>
      </c>
      <c r="B10" s="456"/>
      <c r="C10" s="456"/>
      <c r="D10" s="456"/>
      <c r="E10" s="456"/>
      <c r="F10" s="456"/>
      <c r="G10" s="456"/>
      <c r="H10" s="456"/>
      <c r="I10" s="457"/>
    </row>
    <row r="12" spans="1:9" x14ac:dyDescent="0.25">
      <c r="A12" s="58" t="s">
        <v>7</v>
      </c>
      <c r="B12" s="58" t="s">
        <v>202</v>
      </c>
      <c r="G12" s="96" t="s">
        <v>9</v>
      </c>
      <c r="H12" s="98" t="s">
        <v>10</v>
      </c>
      <c r="I12" s="12" t="s">
        <v>350</v>
      </c>
    </row>
    <row r="13" spans="1:9" x14ac:dyDescent="0.25">
      <c r="G13" s="96" t="s">
        <v>11</v>
      </c>
      <c r="H13" s="98" t="s">
        <v>10</v>
      </c>
      <c r="I13" s="129" t="s">
        <v>333</v>
      </c>
    </row>
    <row r="14" spans="1:9" x14ac:dyDescent="0.25">
      <c r="G14" s="96" t="s">
        <v>14</v>
      </c>
      <c r="H14" s="98" t="s">
        <v>10</v>
      </c>
      <c r="I14" s="129" t="s">
        <v>334</v>
      </c>
    </row>
    <row r="15" spans="1:9" x14ac:dyDescent="0.25">
      <c r="A15" s="58" t="s">
        <v>12</v>
      </c>
      <c r="B15" s="58" t="s">
        <v>203</v>
      </c>
    </row>
    <row r="16" spans="1:9" ht="16.5" thickBot="1" x14ac:dyDescent="0.3">
      <c r="F16" s="100"/>
    </row>
    <row r="17" spans="1:10" ht="20.100000000000001" customHeight="1" x14ac:dyDescent="0.25">
      <c r="A17" s="146" t="s">
        <v>15</v>
      </c>
      <c r="B17" s="147" t="s">
        <v>37</v>
      </c>
      <c r="C17" s="147" t="s">
        <v>17</v>
      </c>
      <c r="D17" s="147" t="s">
        <v>38</v>
      </c>
      <c r="E17" s="147" t="s">
        <v>19</v>
      </c>
      <c r="F17" s="147" t="s">
        <v>204</v>
      </c>
      <c r="G17" s="465" t="s">
        <v>21</v>
      </c>
      <c r="H17" s="466"/>
      <c r="I17" s="149" t="s">
        <v>22</v>
      </c>
    </row>
    <row r="18" spans="1:10" ht="48.75" customHeight="1" x14ac:dyDescent="0.25">
      <c r="A18" s="105">
        <v>1</v>
      </c>
      <c r="B18" s="173">
        <v>44420</v>
      </c>
      <c r="C18" s="156" t="s">
        <v>351</v>
      </c>
      <c r="D18" s="23" t="s">
        <v>352</v>
      </c>
      <c r="E18" s="157" t="s">
        <v>311</v>
      </c>
      <c r="F18" s="158">
        <v>1</v>
      </c>
      <c r="G18" s="440">
        <v>1100000</v>
      </c>
      <c r="H18" s="441"/>
      <c r="I18" s="152">
        <f>G18</f>
        <v>1100000</v>
      </c>
    </row>
    <row r="19" spans="1:10" ht="48.75" customHeight="1" x14ac:dyDescent="0.25">
      <c r="A19" s="105">
        <v>2</v>
      </c>
      <c r="B19" s="173">
        <v>44420</v>
      </c>
      <c r="C19" s="156" t="s">
        <v>353</v>
      </c>
      <c r="D19" s="23" t="s">
        <v>354</v>
      </c>
      <c r="E19" s="157" t="s">
        <v>185</v>
      </c>
      <c r="F19" s="158">
        <v>1</v>
      </c>
      <c r="G19" s="440">
        <v>1700000</v>
      </c>
      <c r="H19" s="441"/>
      <c r="I19" s="152">
        <f>G19</f>
        <v>1700000</v>
      </c>
    </row>
    <row r="20" spans="1:10" ht="25.5" customHeight="1" thickBot="1" x14ac:dyDescent="0.3">
      <c r="A20" s="467" t="s">
        <v>23</v>
      </c>
      <c r="B20" s="468"/>
      <c r="C20" s="468"/>
      <c r="D20" s="468"/>
      <c r="E20" s="468"/>
      <c r="F20" s="468"/>
      <c r="G20" s="468"/>
      <c r="H20" s="469"/>
      <c r="I20" s="159">
        <f>SUM(I18:I19)</f>
        <v>2800000</v>
      </c>
    </row>
    <row r="21" spans="1:10" x14ac:dyDescent="0.25">
      <c r="A21" s="445"/>
      <c r="B21" s="445"/>
      <c r="C21" s="248"/>
      <c r="D21" s="248"/>
      <c r="E21" s="248"/>
      <c r="F21" s="248"/>
      <c r="G21" s="115"/>
      <c r="H21" s="115"/>
      <c r="I21" s="116"/>
    </row>
    <row r="22" spans="1:10" x14ac:dyDescent="0.25">
      <c r="A22" s="248"/>
      <c r="B22" s="248"/>
      <c r="C22" s="248"/>
      <c r="D22" s="248"/>
      <c r="E22" s="248"/>
      <c r="F22" s="248"/>
      <c r="G22" s="160" t="s">
        <v>205</v>
      </c>
      <c r="H22" s="160"/>
      <c r="I22" s="161">
        <v>0</v>
      </c>
    </row>
    <row r="23" spans="1:10" ht="16.5" thickBot="1" x14ac:dyDescent="0.3">
      <c r="D23" s="97"/>
      <c r="E23" s="97"/>
      <c r="F23" s="97"/>
      <c r="G23" s="120" t="s">
        <v>206</v>
      </c>
      <c r="H23" s="120"/>
      <c r="I23" s="162">
        <v>0</v>
      </c>
      <c r="J23" s="119"/>
    </row>
    <row r="24" spans="1:10" x14ac:dyDescent="0.25">
      <c r="D24" s="97"/>
      <c r="E24" s="97"/>
      <c r="F24" s="97"/>
      <c r="G24" s="122" t="s">
        <v>207</v>
      </c>
      <c r="H24" s="122"/>
      <c r="I24" s="123">
        <f>+I20</f>
        <v>2800000</v>
      </c>
    </row>
    <row r="25" spans="1:10" x14ac:dyDescent="0.25">
      <c r="A25" s="97" t="s">
        <v>355</v>
      </c>
      <c r="D25" s="97"/>
      <c r="E25" s="97"/>
      <c r="F25" s="97"/>
      <c r="G25" s="122"/>
      <c r="H25" s="122"/>
      <c r="I25" s="123"/>
    </row>
    <row r="26" spans="1:10" x14ac:dyDescent="0.25">
      <c r="A26" s="124"/>
      <c r="D26" s="97"/>
      <c r="E26" s="97"/>
      <c r="F26" s="97"/>
      <c r="G26" s="122"/>
      <c r="H26" s="122"/>
      <c r="I26" s="123"/>
    </row>
    <row r="27" spans="1:10" x14ac:dyDescent="0.25">
      <c r="D27" s="97"/>
      <c r="E27" s="97"/>
      <c r="F27" s="97"/>
      <c r="G27" s="122"/>
      <c r="H27" s="122"/>
      <c r="I27" s="123"/>
    </row>
    <row r="28" spans="1:10" x14ac:dyDescent="0.25">
      <c r="A28" s="87" t="s">
        <v>27</v>
      </c>
    </row>
    <row r="29" spans="1:10" x14ac:dyDescent="0.25">
      <c r="A29" s="88" t="s">
        <v>28</v>
      </c>
      <c r="B29" s="88"/>
      <c r="C29" s="88"/>
      <c r="D29" s="100"/>
      <c r="E29" s="100"/>
    </row>
    <row r="30" spans="1:10" x14ac:dyDescent="0.25">
      <c r="A30" s="88" t="s">
        <v>29</v>
      </c>
      <c r="B30" s="88"/>
      <c r="C30" s="88"/>
      <c r="D30" s="100"/>
      <c r="E30" s="100"/>
    </row>
    <row r="31" spans="1:10" x14ac:dyDescent="0.25">
      <c r="A31" s="89" t="s">
        <v>30</v>
      </c>
      <c r="B31" s="125"/>
      <c r="C31" s="125"/>
      <c r="D31" s="100"/>
      <c r="E31" s="100"/>
    </row>
    <row r="32" spans="1:10" x14ac:dyDescent="0.25">
      <c r="A32" s="92" t="s">
        <v>31</v>
      </c>
      <c r="B32" s="92"/>
      <c r="C32" s="92"/>
      <c r="D32" s="100"/>
      <c r="E32" s="100"/>
    </row>
    <row r="33" spans="1:9" x14ac:dyDescent="0.25">
      <c r="A33" s="135"/>
      <c r="B33" s="135"/>
      <c r="C33" s="135"/>
    </row>
    <row r="34" spans="1:9" x14ac:dyDescent="0.25">
      <c r="A34" s="126"/>
      <c r="B34" s="126"/>
      <c r="C34" s="126"/>
    </row>
    <row r="35" spans="1:9" x14ac:dyDescent="0.25">
      <c r="G35" s="128" t="s">
        <v>32</v>
      </c>
      <c r="H35" s="453" t="str">
        <f>I13</f>
        <v xml:space="preserve"> 19 Agustus 2021</v>
      </c>
      <c r="I35" s="454"/>
    </row>
    <row r="39" spans="1:9" ht="24.75" customHeight="1" x14ac:dyDescent="0.25"/>
    <row r="41" spans="1:9" x14ac:dyDescent="0.25">
      <c r="G41" s="462" t="s">
        <v>33</v>
      </c>
      <c r="H41" s="462"/>
      <c r="I41" s="462"/>
    </row>
    <row r="46" spans="1:9" ht="16.5" thickBot="1" x14ac:dyDescent="0.3"/>
    <row r="47" spans="1:9" x14ac:dyDescent="0.25">
      <c r="D47" s="163"/>
      <c r="E47" s="164"/>
      <c r="F47" s="164"/>
    </row>
    <row r="48" spans="1:9" ht="18" x14ac:dyDescent="0.25">
      <c r="D48" s="165" t="s">
        <v>208</v>
      </c>
      <c r="E48" s="100"/>
      <c r="F48" s="100"/>
      <c r="G48" s="58"/>
      <c r="H48" s="58"/>
    </row>
    <row r="49" spans="4:8" ht="18" x14ac:dyDescent="0.25">
      <c r="D49" s="165" t="s">
        <v>209</v>
      </c>
      <c r="E49" s="100"/>
      <c r="F49" s="100"/>
      <c r="G49" s="58"/>
      <c r="H49" s="58"/>
    </row>
    <row r="50" spans="4:8" ht="18" x14ac:dyDescent="0.25">
      <c r="D50" s="165" t="s">
        <v>210</v>
      </c>
      <c r="E50" s="100"/>
      <c r="F50" s="100"/>
      <c r="G50" s="58"/>
      <c r="H50" s="58"/>
    </row>
    <row r="51" spans="4:8" ht="18" x14ac:dyDescent="0.25">
      <c r="D51" s="165" t="s">
        <v>211</v>
      </c>
      <c r="E51" s="100"/>
      <c r="F51" s="100"/>
      <c r="G51" s="58"/>
      <c r="H51" s="58"/>
    </row>
    <row r="52" spans="4:8" ht="18" x14ac:dyDescent="0.25">
      <c r="D52" s="165" t="s">
        <v>212</v>
      </c>
      <c r="E52" s="100"/>
      <c r="F52" s="100"/>
      <c r="G52" s="58"/>
      <c r="H52" s="58"/>
    </row>
    <row r="53" spans="4:8" ht="16.5" thickBot="1" x14ac:dyDescent="0.3">
      <c r="D53" s="166"/>
      <c r="E53" s="131"/>
      <c r="F53" s="131"/>
      <c r="G53" s="58"/>
      <c r="H53" s="58"/>
    </row>
    <row r="54" spans="4:8" x14ac:dyDescent="0.25">
      <c r="G54" s="58"/>
      <c r="H54" s="58"/>
    </row>
    <row r="55" spans="4:8" x14ac:dyDescent="0.25">
      <c r="G55" s="58"/>
      <c r="H55" s="58"/>
    </row>
    <row r="56" spans="4:8" ht="16.5" thickBot="1" x14ac:dyDescent="0.3">
      <c r="G56" s="58"/>
      <c r="H56" s="58"/>
    </row>
    <row r="57" spans="4:8" x14ac:dyDescent="0.25">
      <c r="D57" s="163"/>
      <c r="E57" s="164"/>
      <c r="F57" s="167"/>
      <c r="G57" s="58"/>
      <c r="H57" s="58"/>
    </row>
    <row r="58" spans="4:8" ht="18" x14ac:dyDescent="0.25">
      <c r="D58" s="165" t="s">
        <v>213</v>
      </c>
      <c r="E58" s="100"/>
      <c r="F58" s="168"/>
      <c r="G58" s="58"/>
      <c r="H58" s="58"/>
    </row>
    <row r="59" spans="4:8" ht="18" x14ac:dyDescent="0.25">
      <c r="D59" s="165" t="s">
        <v>214</v>
      </c>
      <c r="E59" s="100"/>
      <c r="F59" s="168"/>
      <c r="G59" s="58"/>
      <c r="H59" s="58"/>
    </row>
    <row r="60" spans="4:8" ht="18" x14ac:dyDescent="0.25">
      <c r="D60" s="165" t="s">
        <v>215</v>
      </c>
      <c r="E60" s="100"/>
      <c r="F60" s="168"/>
      <c r="G60" s="58"/>
      <c r="H60" s="58"/>
    </row>
    <row r="61" spans="4:8" ht="18" x14ac:dyDescent="0.25">
      <c r="D61" s="165" t="s">
        <v>216</v>
      </c>
      <c r="E61" s="100"/>
      <c r="F61" s="168"/>
      <c r="G61" s="58"/>
      <c r="H61" s="58"/>
    </row>
    <row r="62" spans="4:8" ht="18" x14ac:dyDescent="0.25">
      <c r="D62" s="169" t="s">
        <v>217</v>
      </c>
      <c r="E62" s="100"/>
      <c r="F62" s="168"/>
      <c r="G62" s="58"/>
      <c r="H62" s="58"/>
    </row>
    <row r="63" spans="4:8" ht="16.5" thickBot="1" x14ac:dyDescent="0.3">
      <c r="D63" s="166"/>
      <c r="E63" s="131"/>
      <c r="F63" s="170"/>
      <c r="G63" s="58"/>
      <c r="H63" s="58"/>
    </row>
    <row r="64" spans="4:8" x14ac:dyDescent="0.25">
      <c r="G64" s="58"/>
      <c r="H64" s="58"/>
    </row>
    <row r="65" spans="4:8" x14ac:dyDescent="0.25">
      <c r="G65" s="58"/>
      <c r="H65" s="58"/>
    </row>
    <row r="66" spans="4:8" x14ac:dyDescent="0.25">
      <c r="G66" s="58"/>
      <c r="H66" s="58"/>
    </row>
    <row r="67" spans="4:8" ht="16.5" thickBot="1" x14ac:dyDescent="0.3">
      <c r="G67" s="58"/>
      <c r="H67" s="58"/>
    </row>
    <row r="68" spans="4:8" x14ac:dyDescent="0.25">
      <c r="D68" s="163"/>
      <c r="E68" s="164"/>
      <c r="F68" s="164"/>
      <c r="G68" s="58"/>
      <c r="H68" s="58"/>
    </row>
    <row r="69" spans="4:8" ht="18" x14ac:dyDescent="0.25">
      <c r="D69" s="165" t="s">
        <v>208</v>
      </c>
      <c r="E69" s="100"/>
      <c r="F69" s="100"/>
      <c r="G69" s="58"/>
      <c r="H69" s="58"/>
    </row>
    <row r="70" spans="4:8" ht="18" x14ac:dyDescent="0.25">
      <c r="D70" s="165" t="s">
        <v>218</v>
      </c>
      <c r="E70" s="100"/>
      <c r="F70" s="100"/>
      <c r="G70" s="58"/>
      <c r="H70" s="58"/>
    </row>
    <row r="71" spans="4:8" ht="18" x14ac:dyDescent="0.25">
      <c r="D71" s="165" t="s">
        <v>219</v>
      </c>
      <c r="E71" s="100"/>
      <c r="F71" s="100"/>
      <c r="G71" s="58"/>
      <c r="H71" s="58"/>
    </row>
    <row r="72" spans="4:8" ht="18" x14ac:dyDescent="0.25">
      <c r="D72" s="165" t="s">
        <v>220</v>
      </c>
      <c r="E72" s="100"/>
      <c r="F72" s="100"/>
      <c r="G72" s="58"/>
      <c r="H72" s="58"/>
    </row>
    <row r="73" spans="4:8" ht="18" x14ac:dyDescent="0.25">
      <c r="D73" s="165" t="s">
        <v>221</v>
      </c>
      <c r="E73" s="100"/>
      <c r="F73" s="100"/>
      <c r="G73" s="58"/>
      <c r="H73" s="58"/>
    </row>
    <row r="74" spans="4:8" ht="16.5" thickBot="1" x14ac:dyDescent="0.3">
      <c r="D74" s="166"/>
      <c r="E74" s="131"/>
      <c r="F74" s="131"/>
      <c r="G74" s="58"/>
      <c r="H74" s="58"/>
    </row>
    <row r="75" spans="4:8" ht="16.5" thickBot="1" x14ac:dyDescent="0.3">
      <c r="G75" s="58"/>
      <c r="H75" s="58"/>
    </row>
    <row r="76" spans="4:8" x14ac:dyDescent="0.25">
      <c r="D76" s="163"/>
      <c r="E76" s="164"/>
      <c r="F76" s="164"/>
      <c r="G76" s="58"/>
      <c r="H76" s="58"/>
    </row>
    <row r="77" spans="4:8" ht="18" x14ac:dyDescent="0.25">
      <c r="D77" s="171" t="s">
        <v>222</v>
      </c>
      <c r="E77" s="100"/>
      <c r="F77" s="100"/>
    </row>
    <row r="78" spans="4:8" ht="18" x14ac:dyDescent="0.25">
      <c r="D78" s="171" t="s">
        <v>223</v>
      </c>
      <c r="E78" s="100"/>
      <c r="F78" s="100"/>
    </row>
    <row r="79" spans="4:8" ht="18" x14ac:dyDescent="0.25">
      <c r="D79" s="171" t="s">
        <v>224</v>
      </c>
      <c r="E79" s="100"/>
      <c r="F79" s="100"/>
    </row>
    <row r="80" spans="4:8" ht="18" x14ac:dyDescent="0.25">
      <c r="D80" s="171" t="s">
        <v>225</v>
      </c>
      <c r="E80" s="100"/>
      <c r="F80" s="100"/>
    </row>
    <row r="81" spans="4:8" ht="18" x14ac:dyDescent="0.25">
      <c r="D81" s="172" t="s">
        <v>226</v>
      </c>
      <c r="E81" s="100"/>
      <c r="F81" s="100"/>
    </row>
    <row r="82" spans="4:8" ht="16.5" thickBot="1" x14ac:dyDescent="0.3">
      <c r="D82" s="166"/>
      <c r="E82" s="131"/>
      <c r="F82" s="131"/>
      <c r="G82" s="58"/>
      <c r="H82" s="58"/>
    </row>
    <row r="83" spans="4:8" ht="16.5" thickBot="1" x14ac:dyDescent="0.3"/>
    <row r="84" spans="4:8" x14ac:dyDescent="0.25">
      <c r="D84" s="163"/>
      <c r="E84" s="164"/>
      <c r="F84" s="167"/>
    </row>
    <row r="85" spans="4:8" ht="18" x14ac:dyDescent="0.25">
      <c r="D85" s="165" t="s">
        <v>213</v>
      </c>
      <c r="E85" s="100"/>
      <c r="F85" s="168"/>
    </row>
    <row r="86" spans="4:8" ht="18" x14ac:dyDescent="0.25">
      <c r="D86" s="165" t="s">
        <v>214</v>
      </c>
      <c r="E86" s="100"/>
      <c r="F86" s="168"/>
    </row>
    <row r="87" spans="4:8" ht="18" x14ac:dyDescent="0.25">
      <c r="D87" s="165" t="s">
        <v>215</v>
      </c>
      <c r="E87" s="100"/>
      <c r="F87" s="168"/>
    </row>
    <row r="88" spans="4:8" ht="18" x14ac:dyDescent="0.25">
      <c r="D88" s="165" t="s">
        <v>216</v>
      </c>
      <c r="E88" s="100"/>
      <c r="F88" s="168"/>
    </row>
    <row r="89" spans="4:8" ht="18" x14ac:dyDescent="0.25">
      <c r="D89" s="169" t="s">
        <v>217</v>
      </c>
      <c r="E89" s="100"/>
      <c r="F89" s="168"/>
    </row>
    <row r="90" spans="4:8" ht="16.5" thickBot="1" x14ac:dyDescent="0.3">
      <c r="D90" s="166"/>
      <c r="E90" s="131"/>
      <c r="F90" s="170"/>
    </row>
    <row r="91" spans="4:8" ht="16.5" thickBot="1" x14ac:dyDescent="0.3"/>
    <row r="92" spans="4:8" x14ac:dyDescent="0.25">
      <c r="D92" s="163"/>
      <c r="E92" s="164"/>
      <c r="F92" s="167"/>
    </row>
    <row r="93" spans="4:8" ht="18" x14ac:dyDescent="0.25">
      <c r="D93" s="165" t="s">
        <v>213</v>
      </c>
      <c r="E93" s="100"/>
      <c r="F93" s="168"/>
    </row>
    <row r="94" spans="4:8" ht="18" x14ac:dyDescent="0.25">
      <c r="D94" s="165" t="s">
        <v>214</v>
      </c>
      <c r="E94" s="100"/>
      <c r="F94" s="168"/>
    </row>
    <row r="95" spans="4:8" ht="18" x14ac:dyDescent="0.25">
      <c r="D95" s="165" t="s">
        <v>215</v>
      </c>
      <c r="E95" s="100"/>
      <c r="F95" s="168"/>
    </row>
    <row r="96" spans="4:8" ht="18" x14ac:dyDescent="0.25">
      <c r="D96" s="165" t="s">
        <v>216</v>
      </c>
      <c r="E96" s="100"/>
      <c r="F96" s="168"/>
    </row>
    <row r="97" spans="1:11" s="96" customFormat="1" ht="18" x14ac:dyDescent="0.25">
      <c r="A97" s="58"/>
      <c r="B97" s="58"/>
      <c r="C97" s="58"/>
      <c r="D97" s="169" t="s">
        <v>217</v>
      </c>
      <c r="E97" s="100"/>
      <c r="F97" s="168"/>
      <c r="I97" s="58"/>
      <c r="J97" s="58"/>
      <c r="K97" s="58"/>
    </row>
    <row r="98" spans="1:11" s="96" customFormat="1" ht="16.5" thickBot="1" x14ac:dyDescent="0.3">
      <c r="A98" s="58"/>
      <c r="B98" s="58"/>
      <c r="C98" s="58"/>
      <c r="D98" s="166"/>
      <c r="E98" s="131"/>
      <c r="F98" s="170"/>
      <c r="I98" s="58"/>
      <c r="J98" s="58"/>
      <c r="K98" s="58"/>
    </row>
  </sheetData>
  <mergeCells count="8">
    <mergeCell ref="A21:B21"/>
    <mergeCell ref="H35:I35"/>
    <mergeCell ref="G41:I41"/>
    <mergeCell ref="A10:I10"/>
    <mergeCell ref="G17:H17"/>
    <mergeCell ref="G18:H18"/>
    <mergeCell ref="G19:H19"/>
    <mergeCell ref="A20:H20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2:S39"/>
  <sheetViews>
    <sheetView topLeftCell="A6" workbookViewId="0">
      <selection activeCell="M17" sqref="M17"/>
    </sheetView>
  </sheetViews>
  <sheetFormatPr defaultRowHeight="15" x14ac:dyDescent="0.25"/>
  <cols>
    <col min="1" max="1" width="4" style="5" customWidth="1"/>
    <col min="2" max="2" width="8.7109375" style="5" customWidth="1"/>
    <col min="3" max="3" width="9.28515625" style="5" customWidth="1"/>
    <col min="4" max="4" width="25" style="5" customWidth="1"/>
    <col min="5" max="5" width="12.85546875" style="5" customWidth="1"/>
    <col min="6" max="7" width="6.140625" style="5" customWidth="1"/>
    <col min="8" max="8" width="13" style="177" customWidth="1"/>
    <col min="9" max="9" width="1.7109375" style="177" customWidth="1"/>
    <col min="10" max="10" width="16.140625" style="5" customWidth="1"/>
    <col min="11" max="12" width="9.140625" style="5"/>
    <col min="13" max="13" width="10.5703125" style="5" bestFit="1" customWidth="1"/>
    <col min="14" max="16384" width="9.140625" style="5"/>
  </cols>
  <sheetData>
    <row r="2" spans="1:16" x14ac:dyDescent="0.25">
      <c r="A2" s="176" t="s">
        <v>0</v>
      </c>
    </row>
    <row r="3" spans="1:16" x14ac:dyDescent="0.25">
      <c r="A3" s="54" t="s">
        <v>1</v>
      </c>
    </row>
    <row r="4" spans="1:16" x14ac:dyDescent="0.25">
      <c r="A4" s="54" t="s">
        <v>2</v>
      </c>
    </row>
    <row r="5" spans="1:16" x14ac:dyDescent="0.25">
      <c r="A5" s="54" t="s">
        <v>3</v>
      </c>
    </row>
    <row r="6" spans="1:16" x14ac:dyDescent="0.25">
      <c r="A6" s="54" t="s">
        <v>4</v>
      </c>
      <c r="B6" s="54"/>
      <c r="C6" s="54"/>
    </row>
    <row r="7" spans="1:16" x14ac:dyDescent="0.25">
      <c r="A7" s="54" t="s">
        <v>5</v>
      </c>
      <c r="B7" s="54"/>
      <c r="C7" s="54"/>
    </row>
    <row r="9" spans="1:16" ht="15.75" thickBot="1" x14ac:dyDescent="0.3">
      <c r="A9" s="178"/>
      <c r="B9" s="178"/>
      <c r="C9" s="178"/>
      <c r="D9" s="178"/>
      <c r="E9" s="178"/>
      <c r="F9" s="178"/>
      <c r="G9" s="178"/>
      <c r="H9" s="179"/>
      <c r="I9" s="179"/>
      <c r="J9" s="178"/>
    </row>
    <row r="10" spans="1:16" ht="24" thickBot="1" x14ac:dyDescent="0.4">
      <c r="A10" s="478" t="s">
        <v>6</v>
      </c>
      <c r="B10" s="479"/>
      <c r="C10" s="479"/>
      <c r="D10" s="479"/>
      <c r="E10" s="479"/>
      <c r="F10" s="479"/>
      <c r="G10" s="479"/>
      <c r="H10" s="479"/>
      <c r="I10" s="479"/>
      <c r="J10" s="480"/>
    </row>
    <row r="12" spans="1:16" x14ac:dyDescent="0.25">
      <c r="A12" s="5" t="s">
        <v>7</v>
      </c>
      <c r="B12" s="5" t="s">
        <v>240</v>
      </c>
      <c r="H12" s="177" t="s">
        <v>9</v>
      </c>
      <c r="I12" s="180" t="s">
        <v>10</v>
      </c>
      <c r="J12" s="12" t="s">
        <v>356</v>
      </c>
    </row>
    <row r="13" spans="1:16" x14ac:dyDescent="0.25">
      <c r="B13" s="181"/>
      <c r="C13" s="181"/>
      <c r="D13" s="181"/>
      <c r="H13" s="177" t="s">
        <v>11</v>
      </c>
      <c r="I13" s="180" t="s">
        <v>10</v>
      </c>
      <c r="J13" s="129" t="s">
        <v>333</v>
      </c>
      <c r="P13" s="5" t="s">
        <v>88</v>
      </c>
    </row>
    <row r="14" spans="1:16" x14ac:dyDescent="0.25">
      <c r="A14" s="5" t="s">
        <v>12</v>
      </c>
      <c r="B14" s="5" t="s">
        <v>241</v>
      </c>
      <c r="H14" s="177" t="s">
        <v>14</v>
      </c>
      <c r="I14" s="180" t="s">
        <v>10</v>
      </c>
      <c r="J14" s="129" t="s">
        <v>333</v>
      </c>
    </row>
    <row r="15" spans="1:16" ht="15.75" thickBot="1" x14ac:dyDescent="0.3"/>
    <row r="16" spans="1:16" ht="15.75" x14ac:dyDescent="0.25">
      <c r="A16" s="182" t="s">
        <v>15</v>
      </c>
      <c r="B16" s="183" t="s">
        <v>37</v>
      </c>
      <c r="C16" s="102" t="s">
        <v>17</v>
      </c>
      <c r="D16" s="183" t="s">
        <v>38</v>
      </c>
      <c r="E16" s="183" t="s">
        <v>19</v>
      </c>
      <c r="F16" s="183" t="s">
        <v>39</v>
      </c>
      <c r="G16" s="209" t="s">
        <v>87</v>
      </c>
      <c r="H16" s="481" t="s">
        <v>21</v>
      </c>
      <c r="I16" s="482"/>
      <c r="J16" s="184" t="s">
        <v>22</v>
      </c>
    </row>
    <row r="17" spans="1:19" ht="59.25" customHeight="1" x14ac:dyDescent="0.25">
      <c r="A17" s="185">
        <v>1</v>
      </c>
      <c r="B17" s="186">
        <v>44398</v>
      </c>
      <c r="C17" s="187" t="s">
        <v>357</v>
      </c>
      <c r="D17" s="108" t="s">
        <v>358</v>
      </c>
      <c r="E17" s="188" t="s">
        <v>70</v>
      </c>
      <c r="F17" s="188">
        <v>30</v>
      </c>
      <c r="G17" s="210">
        <v>240</v>
      </c>
      <c r="H17" s="473">
        <v>2500</v>
      </c>
      <c r="I17" s="474"/>
      <c r="J17" s="189">
        <f>G17*H17</f>
        <v>600000</v>
      </c>
      <c r="M17" s="177"/>
      <c r="O17" s="190"/>
    </row>
    <row r="18" spans="1:19" ht="21" customHeight="1" x14ac:dyDescent="0.25">
      <c r="A18" s="475" t="s">
        <v>23</v>
      </c>
      <c r="B18" s="476"/>
      <c r="C18" s="476"/>
      <c r="D18" s="476"/>
      <c r="E18" s="476"/>
      <c r="F18" s="476"/>
      <c r="G18" s="476"/>
      <c r="H18" s="476"/>
      <c r="I18" s="477"/>
      <c r="J18" s="191">
        <f>SUM(J17:J17)</f>
        <v>600000</v>
      </c>
    </row>
    <row r="19" spans="1:19" x14ac:dyDescent="0.25">
      <c r="A19" s="470"/>
      <c r="B19" s="470"/>
      <c r="C19" s="470"/>
      <c r="D19" s="470"/>
      <c r="E19" s="250"/>
      <c r="F19" s="250"/>
      <c r="G19" s="250"/>
      <c r="H19" s="193"/>
      <c r="I19" s="193"/>
      <c r="J19" s="194"/>
    </row>
    <row r="20" spans="1:19" x14ac:dyDescent="0.25">
      <c r="E20" s="176"/>
      <c r="F20" s="176"/>
      <c r="G20" s="176"/>
      <c r="H20" s="195" t="s">
        <v>242</v>
      </c>
      <c r="I20" s="195"/>
      <c r="J20" s="196">
        <v>0</v>
      </c>
      <c r="K20" s="197"/>
      <c r="S20" s="5" t="s">
        <v>88</v>
      </c>
    </row>
    <row r="21" spans="1:19" ht="15.75" thickBot="1" x14ac:dyDescent="0.3">
      <c r="E21" s="176"/>
      <c r="F21" s="176"/>
      <c r="G21" s="176"/>
      <c r="H21" s="198" t="s">
        <v>89</v>
      </c>
      <c r="I21" s="198"/>
      <c r="J21" s="199">
        <v>0</v>
      </c>
      <c r="K21" s="197"/>
    </row>
    <row r="22" spans="1:19" ht="21" customHeight="1" x14ac:dyDescent="0.25">
      <c r="E22" s="176"/>
      <c r="F22" s="176"/>
      <c r="G22" s="176"/>
      <c r="H22" s="200" t="s">
        <v>26</v>
      </c>
      <c r="I22" s="200"/>
      <c r="J22" s="201">
        <f>J18</f>
        <v>600000</v>
      </c>
    </row>
    <row r="23" spans="1:19" x14ac:dyDescent="0.25">
      <c r="A23" s="176" t="s">
        <v>359</v>
      </c>
      <c r="E23" s="176"/>
      <c r="F23" s="176"/>
      <c r="G23" s="176"/>
      <c r="H23" s="202"/>
      <c r="I23" s="202"/>
      <c r="J23" s="203"/>
    </row>
    <row r="24" spans="1:19" x14ac:dyDescent="0.25">
      <c r="E24" s="176"/>
      <c r="F24" s="176"/>
      <c r="G24" s="176"/>
      <c r="H24" s="202"/>
      <c r="I24" s="202"/>
      <c r="J24" s="203"/>
    </row>
    <row r="25" spans="1:19" ht="15.75" x14ac:dyDescent="0.25">
      <c r="A25" s="87" t="s">
        <v>27</v>
      </c>
    </row>
    <row r="26" spans="1:19" ht="15.75" x14ac:dyDescent="0.25">
      <c r="A26" s="88" t="s">
        <v>28</v>
      </c>
      <c r="B26" s="176"/>
      <c r="C26" s="176"/>
      <c r="D26" s="176"/>
    </row>
    <row r="27" spans="1:19" ht="15.75" x14ac:dyDescent="0.25">
      <c r="A27" s="88" t="s">
        <v>29</v>
      </c>
      <c r="B27" s="176"/>
      <c r="C27" s="176"/>
    </row>
    <row r="28" spans="1:19" ht="15.75" x14ac:dyDescent="0.25">
      <c r="A28" s="89" t="s">
        <v>30</v>
      </c>
      <c r="B28" s="204"/>
      <c r="C28" s="204"/>
      <c r="D28" s="205"/>
    </row>
    <row r="29" spans="1:19" ht="15.75" x14ac:dyDescent="0.25">
      <c r="A29" s="92" t="s">
        <v>31</v>
      </c>
      <c r="B29" s="206"/>
      <c r="C29" s="206"/>
      <c r="D29" s="204"/>
    </row>
    <row r="30" spans="1:19" x14ac:dyDescent="0.25">
      <c r="A30" s="204"/>
      <c r="B30" s="204"/>
      <c r="C30" s="204"/>
      <c r="D30" s="204"/>
    </row>
    <row r="31" spans="1:19" x14ac:dyDescent="0.25">
      <c r="A31" s="206"/>
      <c r="B31" s="206"/>
      <c r="C31" s="206"/>
      <c r="D31" s="207"/>
    </row>
    <row r="32" spans="1:19" x14ac:dyDescent="0.25">
      <c r="H32" s="208" t="s">
        <v>32</v>
      </c>
      <c r="I32" s="471" t="str">
        <f>+J13</f>
        <v xml:space="preserve"> 19 Agustus 2021</v>
      </c>
      <c r="J32" s="472"/>
    </row>
    <row r="39" spans="8:10" ht="15.75" x14ac:dyDescent="0.25">
      <c r="H39" s="462" t="s">
        <v>33</v>
      </c>
      <c r="I39" s="462"/>
      <c r="J39" s="462"/>
    </row>
  </sheetData>
  <mergeCells count="7">
    <mergeCell ref="H39:J39"/>
    <mergeCell ref="A10:J10"/>
    <mergeCell ref="H16:I16"/>
    <mergeCell ref="H17:I17"/>
    <mergeCell ref="A18:I18"/>
    <mergeCell ref="A19:D19"/>
    <mergeCell ref="I32:J32"/>
  </mergeCells>
  <printOptions horizontalCentered="1"/>
  <pageMargins left="0.45" right="0.45" top="0.75" bottom="0.75" header="0.3" footer="0.3"/>
  <pageSetup paperSize="9" scale="90" orientation="portrait" horizontalDpi="4294967293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2:T318"/>
  <sheetViews>
    <sheetView topLeftCell="A292" workbookViewId="0">
      <selection activeCell="N10" sqref="N10"/>
    </sheetView>
  </sheetViews>
  <sheetFormatPr defaultRowHeight="15" x14ac:dyDescent="0.25"/>
  <cols>
    <col min="1" max="1" width="5" style="5" customWidth="1"/>
    <col min="2" max="2" width="10.28515625" style="5" customWidth="1"/>
    <col min="3" max="3" width="7.7109375" style="5" customWidth="1"/>
    <col min="4" max="4" width="14.140625" style="5" customWidth="1"/>
    <col min="5" max="5" width="15.28515625" style="5" customWidth="1"/>
    <col min="6" max="6" width="10.28515625" style="5" customWidth="1"/>
    <col min="7" max="7" width="6.140625" style="5" customWidth="1"/>
    <col min="8" max="8" width="6.7109375" style="177" customWidth="1"/>
    <col min="9" max="9" width="12.5703125" style="177" customWidth="1"/>
    <col min="10" max="10" width="1.28515625" style="177" customWidth="1"/>
    <col min="11" max="12" width="16.7109375" style="5" customWidth="1"/>
    <col min="13" max="13" width="9.140625" style="5"/>
    <col min="14" max="14" width="15" style="5" bestFit="1" customWidth="1"/>
    <col min="15" max="16384" width="9.140625" style="5"/>
  </cols>
  <sheetData>
    <row r="2" spans="1:17" x14ac:dyDescent="0.25">
      <c r="A2" s="176" t="s">
        <v>0</v>
      </c>
    </row>
    <row r="3" spans="1:17" x14ac:dyDescent="0.25">
      <c r="A3" s="54" t="s">
        <v>1</v>
      </c>
    </row>
    <row r="4" spans="1:17" x14ac:dyDescent="0.25">
      <c r="A4" s="54" t="s">
        <v>2</v>
      </c>
    </row>
    <row r="5" spans="1:17" x14ac:dyDescent="0.25">
      <c r="A5" s="54" t="s">
        <v>3</v>
      </c>
    </row>
    <row r="6" spans="1:17" x14ac:dyDescent="0.25">
      <c r="A6" s="54" t="s">
        <v>4</v>
      </c>
      <c r="B6" s="54"/>
      <c r="C6" s="54"/>
    </row>
    <row r="7" spans="1:17" x14ac:dyDescent="0.25">
      <c r="A7" s="54" t="s">
        <v>5</v>
      </c>
      <c r="B7" s="54"/>
      <c r="C7" s="54"/>
    </row>
    <row r="9" spans="1:17" ht="15.75" thickBot="1" x14ac:dyDescent="0.3">
      <c r="A9" s="178"/>
      <c r="B9" s="178"/>
      <c r="C9" s="178"/>
      <c r="D9" s="178"/>
      <c r="E9" s="178"/>
      <c r="F9" s="178"/>
      <c r="G9" s="178"/>
      <c r="H9" s="179"/>
      <c r="I9" s="179"/>
      <c r="J9" s="179"/>
      <c r="K9" s="178"/>
    </row>
    <row r="10" spans="1:17" ht="24" thickBot="1" x14ac:dyDescent="0.3">
      <c r="A10" s="523" t="s">
        <v>6</v>
      </c>
      <c r="B10" s="524"/>
      <c r="C10" s="524"/>
      <c r="D10" s="524"/>
      <c r="E10" s="524"/>
      <c r="F10" s="524"/>
      <c r="G10" s="524"/>
      <c r="H10" s="524"/>
      <c r="I10" s="524"/>
      <c r="J10" s="524"/>
      <c r="K10" s="525"/>
    </row>
    <row r="12" spans="1:17" s="329" customFormat="1" ht="18" customHeight="1" x14ac:dyDescent="0.25">
      <c r="A12" s="329" t="s">
        <v>7</v>
      </c>
      <c r="B12" s="329" t="s">
        <v>360</v>
      </c>
      <c r="H12" s="330"/>
      <c r="I12" s="330" t="s">
        <v>9</v>
      </c>
      <c r="J12" s="193" t="s">
        <v>10</v>
      </c>
      <c r="K12" s="12" t="s">
        <v>362</v>
      </c>
    </row>
    <row r="13" spans="1:17" s="329" customFormat="1" ht="18" customHeight="1" x14ac:dyDescent="0.25">
      <c r="H13" s="330"/>
      <c r="I13" s="330" t="s">
        <v>11</v>
      </c>
      <c r="J13" s="193" t="s">
        <v>10</v>
      </c>
      <c r="K13" s="129" t="s">
        <v>661</v>
      </c>
      <c r="Q13" s="329" t="s">
        <v>88</v>
      </c>
    </row>
    <row r="14" spans="1:17" s="329" customFormat="1" ht="18" customHeight="1" x14ac:dyDescent="0.25">
      <c r="A14" s="329" t="s">
        <v>12</v>
      </c>
      <c r="B14" s="329" t="s">
        <v>361</v>
      </c>
      <c r="H14" s="330"/>
      <c r="I14" s="330" t="s">
        <v>14</v>
      </c>
      <c r="J14" s="193" t="s">
        <v>10</v>
      </c>
      <c r="K14" s="129" t="s">
        <v>365</v>
      </c>
    </row>
    <row r="15" spans="1:17" ht="15.75" thickBot="1" x14ac:dyDescent="0.3"/>
    <row r="16" spans="1:17" ht="30.75" customHeight="1" thickBot="1" x14ac:dyDescent="0.3">
      <c r="A16" s="261" t="s">
        <v>15</v>
      </c>
      <c r="B16" s="262" t="s">
        <v>37</v>
      </c>
      <c r="C16" s="262" t="s">
        <v>17</v>
      </c>
      <c r="D16" s="262" t="s">
        <v>38</v>
      </c>
      <c r="E16" s="262" t="s">
        <v>19</v>
      </c>
      <c r="F16" s="262" t="s">
        <v>383</v>
      </c>
      <c r="G16" s="263" t="s">
        <v>87</v>
      </c>
      <c r="H16" s="264" t="s">
        <v>21</v>
      </c>
      <c r="I16" s="265" t="s">
        <v>660</v>
      </c>
      <c r="J16" s="528" t="s">
        <v>22</v>
      </c>
      <c r="K16" s="529"/>
    </row>
    <row r="17" spans="1:16" x14ac:dyDescent="0.25">
      <c r="A17" s="266">
        <v>1</v>
      </c>
      <c r="B17" s="519">
        <v>44405</v>
      </c>
      <c r="C17" s="268">
        <v>400934</v>
      </c>
      <c r="D17" s="521" t="s">
        <v>377</v>
      </c>
      <c r="E17" s="270" t="s">
        <v>378</v>
      </c>
      <c r="F17" s="507" t="s">
        <v>612</v>
      </c>
      <c r="G17" s="271">
        <v>4720</v>
      </c>
      <c r="H17" s="272">
        <v>120</v>
      </c>
      <c r="I17" s="272"/>
      <c r="J17" s="272"/>
      <c r="K17" s="273">
        <f>G17*H17+(I17)</f>
        <v>566400</v>
      </c>
      <c r="L17" s="190">
        <f>G17*H17</f>
        <v>566400</v>
      </c>
      <c r="N17" s="177"/>
      <c r="P17" s="190"/>
    </row>
    <row r="18" spans="1:16" x14ac:dyDescent="0.25">
      <c r="A18" s="274">
        <f>A17+1</f>
        <v>2</v>
      </c>
      <c r="B18" s="510"/>
      <c r="C18" s="275">
        <v>400932</v>
      </c>
      <c r="D18" s="512"/>
      <c r="E18" s="276" t="s">
        <v>379</v>
      </c>
      <c r="F18" s="504"/>
      <c r="G18" s="277">
        <v>3720</v>
      </c>
      <c r="H18" s="278">
        <v>120</v>
      </c>
      <c r="I18" s="278">
        <v>50000</v>
      </c>
      <c r="J18" s="278"/>
      <c r="K18" s="279">
        <f>G18*H18+(I18)</f>
        <v>496400</v>
      </c>
      <c r="L18" s="190">
        <f t="shared" ref="L18:L81" si="0">G18*H18</f>
        <v>446400</v>
      </c>
      <c r="N18" s="177"/>
      <c r="P18" s="190"/>
    </row>
    <row r="19" spans="1:16" x14ac:dyDescent="0.25">
      <c r="A19" s="292">
        <f t="shared" ref="A19:A82" si="1">A18+1</f>
        <v>3</v>
      </c>
      <c r="B19" s="511"/>
      <c r="C19" s="293">
        <v>400933</v>
      </c>
      <c r="D19" s="512"/>
      <c r="E19" s="294" t="s">
        <v>380</v>
      </c>
      <c r="F19" s="506"/>
      <c r="G19" s="295">
        <v>830</v>
      </c>
      <c r="H19" s="296">
        <v>120</v>
      </c>
      <c r="I19" s="296">
        <v>50000</v>
      </c>
      <c r="J19" s="296"/>
      <c r="K19" s="297">
        <f t="shared" ref="K19:K82" si="2">G19*H19+(I19)</f>
        <v>149600</v>
      </c>
      <c r="L19" s="190">
        <f t="shared" si="0"/>
        <v>99600</v>
      </c>
      <c r="N19" s="177"/>
      <c r="P19" s="190"/>
    </row>
    <row r="20" spans="1:16" x14ac:dyDescent="0.25">
      <c r="A20" s="298">
        <f t="shared" si="1"/>
        <v>4</v>
      </c>
      <c r="B20" s="522">
        <v>44405</v>
      </c>
      <c r="C20" s="299">
        <v>400930</v>
      </c>
      <c r="D20" s="512"/>
      <c r="E20" s="300" t="s">
        <v>380</v>
      </c>
      <c r="F20" s="508" t="s">
        <v>613</v>
      </c>
      <c r="G20" s="301">
        <v>6000</v>
      </c>
      <c r="H20" s="302">
        <v>120</v>
      </c>
      <c r="I20" s="302"/>
      <c r="J20" s="302"/>
      <c r="K20" s="291">
        <f t="shared" si="2"/>
        <v>720000</v>
      </c>
      <c r="L20" s="190">
        <f t="shared" si="0"/>
        <v>720000</v>
      </c>
      <c r="N20" s="177"/>
      <c r="P20" s="190"/>
    </row>
    <row r="21" spans="1:16" x14ac:dyDescent="0.25">
      <c r="A21" s="292">
        <f t="shared" si="1"/>
        <v>5</v>
      </c>
      <c r="B21" s="511"/>
      <c r="C21" s="293">
        <v>400931</v>
      </c>
      <c r="D21" s="512"/>
      <c r="E21" s="294" t="s">
        <v>381</v>
      </c>
      <c r="F21" s="506"/>
      <c r="G21" s="295">
        <v>3570</v>
      </c>
      <c r="H21" s="296">
        <v>120</v>
      </c>
      <c r="I21" s="296">
        <v>50000</v>
      </c>
      <c r="J21" s="296"/>
      <c r="K21" s="297">
        <f t="shared" si="2"/>
        <v>478400</v>
      </c>
      <c r="L21" s="190">
        <f t="shared" si="0"/>
        <v>428400</v>
      </c>
      <c r="N21" s="177"/>
      <c r="P21" s="190"/>
    </row>
    <row r="22" spans="1:16" x14ac:dyDescent="0.25">
      <c r="A22" s="298">
        <f t="shared" si="1"/>
        <v>6</v>
      </c>
      <c r="B22" s="522">
        <v>44405</v>
      </c>
      <c r="C22" s="299">
        <v>400928</v>
      </c>
      <c r="D22" s="512"/>
      <c r="E22" s="300" t="s">
        <v>377</v>
      </c>
      <c r="F22" s="508" t="s">
        <v>614</v>
      </c>
      <c r="G22" s="301">
        <v>3950</v>
      </c>
      <c r="H22" s="302">
        <v>120</v>
      </c>
      <c r="I22" s="302"/>
      <c r="J22" s="302"/>
      <c r="K22" s="291">
        <f t="shared" si="2"/>
        <v>474000</v>
      </c>
      <c r="L22" s="190">
        <f t="shared" si="0"/>
        <v>474000</v>
      </c>
      <c r="N22" s="177"/>
      <c r="P22" s="190"/>
    </row>
    <row r="23" spans="1:16" ht="15.75" thickBot="1" x14ac:dyDescent="0.3">
      <c r="A23" s="280">
        <f t="shared" si="1"/>
        <v>7</v>
      </c>
      <c r="B23" s="520"/>
      <c r="C23" s="281">
        <v>400929</v>
      </c>
      <c r="D23" s="513"/>
      <c r="E23" s="282" t="s">
        <v>382</v>
      </c>
      <c r="F23" s="505"/>
      <c r="G23" s="283">
        <v>4230</v>
      </c>
      <c r="H23" s="284">
        <v>120</v>
      </c>
      <c r="I23" s="284">
        <v>50000</v>
      </c>
      <c r="J23" s="284"/>
      <c r="K23" s="285">
        <f t="shared" si="2"/>
        <v>557600</v>
      </c>
      <c r="L23" s="190">
        <f t="shared" si="0"/>
        <v>507600</v>
      </c>
      <c r="N23" s="177"/>
      <c r="P23" s="190"/>
    </row>
    <row r="24" spans="1:16" x14ac:dyDescent="0.25">
      <c r="A24" s="266">
        <f t="shared" si="1"/>
        <v>8</v>
      </c>
      <c r="B24" s="519">
        <v>44405</v>
      </c>
      <c r="C24" s="268">
        <v>400927</v>
      </c>
      <c r="D24" s="521" t="s">
        <v>384</v>
      </c>
      <c r="E24" s="270" t="s">
        <v>406</v>
      </c>
      <c r="F24" s="507" t="s">
        <v>615</v>
      </c>
      <c r="G24" s="271">
        <v>3600</v>
      </c>
      <c r="H24" s="272">
        <v>120</v>
      </c>
      <c r="I24" s="272"/>
      <c r="J24" s="272"/>
      <c r="K24" s="273">
        <f t="shared" si="2"/>
        <v>432000</v>
      </c>
      <c r="L24" s="190">
        <f t="shared" si="0"/>
        <v>432000</v>
      </c>
      <c r="N24" s="177"/>
      <c r="P24" s="190"/>
    </row>
    <row r="25" spans="1:16" x14ac:dyDescent="0.25">
      <c r="A25" s="274">
        <f t="shared" si="1"/>
        <v>9</v>
      </c>
      <c r="B25" s="510"/>
      <c r="C25" s="275">
        <v>400925</v>
      </c>
      <c r="D25" s="512"/>
      <c r="E25" s="276" t="s">
        <v>407</v>
      </c>
      <c r="F25" s="504"/>
      <c r="G25" s="277">
        <v>3670</v>
      </c>
      <c r="H25" s="278">
        <v>120</v>
      </c>
      <c r="I25" s="278">
        <v>50000</v>
      </c>
      <c r="J25" s="278"/>
      <c r="K25" s="279">
        <f t="shared" si="2"/>
        <v>490400</v>
      </c>
      <c r="L25" s="190">
        <f t="shared" si="0"/>
        <v>440400</v>
      </c>
      <c r="N25" s="177"/>
      <c r="P25" s="190"/>
    </row>
    <row r="26" spans="1:16" x14ac:dyDescent="0.25">
      <c r="A26" s="292">
        <f t="shared" si="1"/>
        <v>10</v>
      </c>
      <c r="B26" s="511"/>
      <c r="C26" s="293">
        <v>400926</v>
      </c>
      <c r="D26" s="512"/>
      <c r="E26" s="294" t="s">
        <v>408</v>
      </c>
      <c r="F26" s="506"/>
      <c r="G26" s="295">
        <v>1890</v>
      </c>
      <c r="H26" s="296">
        <v>120</v>
      </c>
      <c r="I26" s="296">
        <v>50000</v>
      </c>
      <c r="J26" s="296"/>
      <c r="K26" s="297">
        <f t="shared" si="2"/>
        <v>276800</v>
      </c>
      <c r="L26" s="190">
        <f t="shared" si="0"/>
        <v>226800</v>
      </c>
      <c r="N26" s="177"/>
      <c r="P26" s="190"/>
    </row>
    <row r="27" spans="1:16" x14ac:dyDescent="0.25">
      <c r="A27" s="286">
        <f t="shared" si="1"/>
        <v>11</v>
      </c>
      <c r="B27" s="509">
        <v>44405</v>
      </c>
      <c r="C27" s="287">
        <v>400923</v>
      </c>
      <c r="D27" s="512"/>
      <c r="E27" s="288" t="s">
        <v>409</v>
      </c>
      <c r="F27" s="508" t="s">
        <v>616</v>
      </c>
      <c r="G27" s="289">
        <v>5340</v>
      </c>
      <c r="H27" s="290">
        <v>120</v>
      </c>
      <c r="I27" s="290"/>
      <c r="J27" s="290"/>
      <c r="K27" s="291">
        <f t="shared" si="2"/>
        <v>640800</v>
      </c>
      <c r="L27" s="190">
        <f t="shared" si="0"/>
        <v>640800</v>
      </c>
      <c r="N27" s="177"/>
      <c r="P27" s="190"/>
    </row>
    <row r="28" spans="1:16" ht="15.75" thickBot="1" x14ac:dyDescent="0.3">
      <c r="A28" s="280">
        <f t="shared" si="1"/>
        <v>12</v>
      </c>
      <c r="B28" s="520"/>
      <c r="C28" s="281">
        <v>400924</v>
      </c>
      <c r="D28" s="513"/>
      <c r="E28" s="282" t="s">
        <v>410</v>
      </c>
      <c r="F28" s="505"/>
      <c r="G28" s="283">
        <v>4080</v>
      </c>
      <c r="H28" s="284">
        <v>120</v>
      </c>
      <c r="I28" s="284">
        <v>50000</v>
      </c>
      <c r="J28" s="284"/>
      <c r="K28" s="285">
        <f t="shared" si="2"/>
        <v>539600</v>
      </c>
      <c r="L28" s="190">
        <f t="shared" si="0"/>
        <v>489600</v>
      </c>
      <c r="N28" s="177"/>
      <c r="P28" s="190"/>
    </row>
    <row r="29" spans="1:16" ht="30" x14ac:dyDescent="0.25">
      <c r="A29" s="266">
        <f t="shared" si="1"/>
        <v>13</v>
      </c>
      <c r="B29" s="519">
        <v>44406</v>
      </c>
      <c r="C29" s="268">
        <v>400936</v>
      </c>
      <c r="D29" s="521" t="s">
        <v>385</v>
      </c>
      <c r="E29" s="270" t="s">
        <v>411</v>
      </c>
      <c r="F29" s="507" t="s">
        <v>617</v>
      </c>
      <c r="G29" s="271">
        <v>4420</v>
      </c>
      <c r="H29" s="272">
        <v>120</v>
      </c>
      <c r="I29" s="272"/>
      <c r="J29" s="272"/>
      <c r="K29" s="291">
        <f t="shared" si="2"/>
        <v>530400</v>
      </c>
      <c r="L29" s="190">
        <f t="shared" si="0"/>
        <v>530400</v>
      </c>
      <c r="N29" s="177"/>
      <c r="P29" s="190"/>
    </row>
    <row r="30" spans="1:16" x14ac:dyDescent="0.25">
      <c r="A30" s="292">
        <f t="shared" si="1"/>
        <v>14</v>
      </c>
      <c r="B30" s="511"/>
      <c r="C30" s="293">
        <v>400935</v>
      </c>
      <c r="D30" s="512"/>
      <c r="E30" s="294" t="s">
        <v>412</v>
      </c>
      <c r="F30" s="506"/>
      <c r="G30" s="295">
        <v>4270</v>
      </c>
      <c r="H30" s="296">
        <v>120</v>
      </c>
      <c r="I30" s="296">
        <v>50000</v>
      </c>
      <c r="J30" s="296"/>
      <c r="K30" s="297">
        <f t="shared" si="2"/>
        <v>562400</v>
      </c>
      <c r="L30" s="190">
        <f t="shared" si="0"/>
        <v>512400</v>
      </c>
      <c r="N30" s="177"/>
      <c r="P30" s="190"/>
    </row>
    <row r="31" spans="1:16" x14ac:dyDescent="0.25">
      <c r="A31" s="286">
        <f t="shared" si="1"/>
        <v>15</v>
      </c>
      <c r="B31" s="509">
        <v>44406</v>
      </c>
      <c r="C31" s="287">
        <v>400940</v>
      </c>
      <c r="D31" s="512"/>
      <c r="E31" s="288" t="s">
        <v>413</v>
      </c>
      <c r="F31" s="508" t="s">
        <v>618</v>
      </c>
      <c r="G31" s="289">
        <v>5330</v>
      </c>
      <c r="H31" s="290">
        <v>120</v>
      </c>
      <c r="I31" s="290"/>
      <c r="J31" s="290"/>
      <c r="K31" s="291">
        <f t="shared" si="2"/>
        <v>639600</v>
      </c>
      <c r="L31" s="190">
        <f t="shared" si="0"/>
        <v>639600</v>
      </c>
      <c r="N31" s="177"/>
      <c r="P31" s="190"/>
    </row>
    <row r="32" spans="1:16" ht="30" x14ac:dyDescent="0.25">
      <c r="A32" s="274">
        <f t="shared" si="1"/>
        <v>16</v>
      </c>
      <c r="B32" s="511"/>
      <c r="C32" s="293">
        <v>400939</v>
      </c>
      <c r="D32" s="512"/>
      <c r="E32" s="294" t="s">
        <v>411</v>
      </c>
      <c r="F32" s="506"/>
      <c r="G32" s="295">
        <v>2000</v>
      </c>
      <c r="H32" s="296">
        <v>120</v>
      </c>
      <c r="I32" s="296">
        <v>50000</v>
      </c>
      <c r="J32" s="296"/>
      <c r="K32" s="297">
        <f t="shared" si="2"/>
        <v>290000</v>
      </c>
      <c r="L32" s="190">
        <f t="shared" si="0"/>
        <v>240000</v>
      </c>
      <c r="N32" s="177"/>
      <c r="P32" s="190"/>
    </row>
    <row r="33" spans="1:16" x14ac:dyDescent="0.25">
      <c r="A33" s="274">
        <f t="shared" si="1"/>
        <v>17</v>
      </c>
      <c r="B33" s="509">
        <v>44406</v>
      </c>
      <c r="C33" s="287">
        <v>400938</v>
      </c>
      <c r="D33" s="512"/>
      <c r="E33" s="288" t="s">
        <v>414</v>
      </c>
      <c r="F33" s="508" t="s">
        <v>612</v>
      </c>
      <c r="G33" s="289">
        <v>5800</v>
      </c>
      <c r="H33" s="290">
        <v>120</v>
      </c>
      <c r="I33" s="290"/>
      <c r="J33" s="290"/>
      <c r="K33" s="291">
        <f t="shared" si="2"/>
        <v>696000</v>
      </c>
      <c r="L33" s="190">
        <f t="shared" si="0"/>
        <v>696000</v>
      </c>
      <c r="N33" s="177"/>
      <c r="P33" s="190"/>
    </row>
    <row r="34" spans="1:16" x14ac:dyDescent="0.25">
      <c r="A34" s="292">
        <f t="shared" si="1"/>
        <v>18</v>
      </c>
      <c r="B34" s="511"/>
      <c r="C34" s="293">
        <v>400937</v>
      </c>
      <c r="D34" s="512"/>
      <c r="E34" s="294" t="s">
        <v>415</v>
      </c>
      <c r="F34" s="506"/>
      <c r="G34" s="295">
        <v>2200</v>
      </c>
      <c r="H34" s="296">
        <v>120</v>
      </c>
      <c r="I34" s="296">
        <v>50000</v>
      </c>
      <c r="J34" s="296"/>
      <c r="K34" s="297">
        <f t="shared" si="2"/>
        <v>314000</v>
      </c>
      <c r="L34" s="190">
        <f t="shared" si="0"/>
        <v>264000</v>
      </c>
      <c r="N34" s="177"/>
      <c r="P34" s="190"/>
    </row>
    <row r="35" spans="1:16" x14ac:dyDescent="0.25">
      <c r="A35" s="367">
        <f t="shared" si="1"/>
        <v>19</v>
      </c>
      <c r="B35" s="311">
        <v>44406</v>
      </c>
      <c r="C35" s="312">
        <v>400944</v>
      </c>
      <c r="D35" s="512"/>
      <c r="E35" s="313" t="s">
        <v>416</v>
      </c>
      <c r="F35" s="313" t="s">
        <v>619</v>
      </c>
      <c r="G35" s="314">
        <v>8000</v>
      </c>
      <c r="H35" s="315">
        <v>120</v>
      </c>
      <c r="I35" s="315"/>
      <c r="J35" s="315"/>
      <c r="K35" s="316">
        <f t="shared" si="2"/>
        <v>960000</v>
      </c>
      <c r="L35" s="190">
        <f t="shared" si="0"/>
        <v>960000</v>
      </c>
      <c r="N35" s="177"/>
      <c r="P35" s="190"/>
    </row>
    <row r="36" spans="1:16" ht="30.75" thickBot="1" x14ac:dyDescent="0.3">
      <c r="A36" s="366">
        <f t="shared" si="1"/>
        <v>20</v>
      </c>
      <c r="B36" s="305">
        <v>44406</v>
      </c>
      <c r="C36" s="306">
        <v>400945</v>
      </c>
      <c r="D36" s="513"/>
      <c r="E36" s="307" t="s">
        <v>417</v>
      </c>
      <c r="F36" s="307" t="s">
        <v>616</v>
      </c>
      <c r="G36" s="308">
        <v>7940</v>
      </c>
      <c r="H36" s="309">
        <v>120</v>
      </c>
      <c r="I36" s="309"/>
      <c r="J36" s="309"/>
      <c r="K36" s="310">
        <f t="shared" si="2"/>
        <v>952800</v>
      </c>
      <c r="L36" s="190">
        <f t="shared" si="0"/>
        <v>952800</v>
      </c>
      <c r="N36" s="177"/>
      <c r="P36" s="190"/>
    </row>
    <row r="37" spans="1:16" x14ac:dyDescent="0.25">
      <c r="A37" s="266">
        <f t="shared" si="1"/>
        <v>21</v>
      </c>
      <c r="B37" s="519">
        <v>44407</v>
      </c>
      <c r="C37" s="268">
        <v>400956</v>
      </c>
      <c r="D37" s="521" t="s">
        <v>386</v>
      </c>
      <c r="E37" s="270" t="s">
        <v>386</v>
      </c>
      <c r="F37" s="507" t="s">
        <v>620</v>
      </c>
      <c r="G37" s="271">
        <v>4800</v>
      </c>
      <c r="H37" s="272">
        <v>120</v>
      </c>
      <c r="I37" s="272"/>
      <c r="J37" s="272"/>
      <c r="K37" s="291">
        <f t="shared" si="2"/>
        <v>576000</v>
      </c>
      <c r="L37" s="190">
        <f t="shared" si="0"/>
        <v>576000</v>
      </c>
      <c r="N37" s="177"/>
      <c r="P37" s="190"/>
    </row>
    <row r="38" spans="1:16" x14ac:dyDescent="0.25">
      <c r="A38" s="292">
        <f t="shared" si="1"/>
        <v>22</v>
      </c>
      <c r="B38" s="511"/>
      <c r="C38" s="293">
        <v>400957</v>
      </c>
      <c r="D38" s="512"/>
      <c r="E38" s="294" t="s">
        <v>418</v>
      </c>
      <c r="F38" s="506"/>
      <c r="G38" s="295">
        <v>2020</v>
      </c>
      <c r="H38" s="296">
        <v>120</v>
      </c>
      <c r="I38" s="296">
        <v>50000</v>
      </c>
      <c r="J38" s="296"/>
      <c r="K38" s="297">
        <f t="shared" si="2"/>
        <v>292400</v>
      </c>
      <c r="L38" s="190">
        <f t="shared" si="0"/>
        <v>242400</v>
      </c>
      <c r="N38" s="177"/>
      <c r="P38" s="190"/>
    </row>
    <row r="39" spans="1:16" x14ac:dyDescent="0.25">
      <c r="A39" s="367">
        <f t="shared" si="1"/>
        <v>23</v>
      </c>
      <c r="B39" s="311">
        <v>44407</v>
      </c>
      <c r="C39" s="312">
        <v>401204</v>
      </c>
      <c r="D39" s="512"/>
      <c r="E39" s="313" t="s">
        <v>419</v>
      </c>
      <c r="F39" s="313" t="s">
        <v>621</v>
      </c>
      <c r="G39" s="314">
        <v>8290</v>
      </c>
      <c r="H39" s="315">
        <v>120</v>
      </c>
      <c r="I39" s="315"/>
      <c r="J39" s="315"/>
      <c r="K39" s="316">
        <f t="shared" si="2"/>
        <v>994800</v>
      </c>
      <c r="L39" s="190">
        <f t="shared" si="0"/>
        <v>994800</v>
      </c>
      <c r="N39" s="177"/>
      <c r="P39" s="190"/>
    </row>
    <row r="40" spans="1:16" ht="15.75" thickBot="1" x14ac:dyDescent="0.3">
      <c r="A40" s="366">
        <f t="shared" si="1"/>
        <v>24</v>
      </c>
      <c r="B40" s="305">
        <v>44407</v>
      </c>
      <c r="C40" s="306">
        <v>400959</v>
      </c>
      <c r="D40" s="513"/>
      <c r="E40" s="307" t="s">
        <v>420</v>
      </c>
      <c r="F40" s="307" t="s">
        <v>622</v>
      </c>
      <c r="G40" s="308">
        <v>7970</v>
      </c>
      <c r="H40" s="309">
        <v>120</v>
      </c>
      <c r="I40" s="309"/>
      <c r="J40" s="309"/>
      <c r="K40" s="310">
        <f t="shared" si="2"/>
        <v>956400</v>
      </c>
      <c r="L40" s="190">
        <f t="shared" si="0"/>
        <v>956400</v>
      </c>
      <c r="N40" s="177"/>
      <c r="P40" s="190"/>
    </row>
    <row r="41" spans="1:16" x14ac:dyDescent="0.25">
      <c r="A41" s="266">
        <f t="shared" si="1"/>
        <v>25</v>
      </c>
      <c r="B41" s="519">
        <v>44407</v>
      </c>
      <c r="C41" s="268">
        <v>400965</v>
      </c>
      <c r="D41" s="498" t="s">
        <v>387</v>
      </c>
      <c r="E41" s="270" t="s">
        <v>421</v>
      </c>
      <c r="F41" s="507" t="s">
        <v>623</v>
      </c>
      <c r="G41" s="271">
        <v>4510</v>
      </c>
      <c r="H41" s="272">
        <v>120</v>
      </c>
      <c r="I41" s="272"/>
      <c r="J41" s="272"/>
      <c r="K41" s="291">
        <f t="shared" si="2"/>
        <v>541200</v>
      </c>
      <c r="L41" s="190">
        <f t="shared" si="0"/>
        <v>541200</v>
      </c>
      <c r="N41" s="177"/>
      <c r="P41" s="190"/>
    </row>
    <row r="42" spans="1:16" x14ac:dyDescent="0.25">
      <c r="A42" s="292">
        <f t="shared" si="1"/>
        <v>26</v>
      </c>
      <c r="B42" s="511"/>
      <c r="C42" s="293">
        <v>400966</v>
      </c>
      <c r="D42" s="496"/>
      <c r="E42" s="294" t="s">
        <v>422</v>
      </c>
      <c r="F42" s="506"/>
      <c r="G42" s="295">
        <v>5030</v>
      </c>
      <c r="H42" s="296">
        <v>120</v>
      </c>
      <c r="I42" s="296">
        <v>50000</v>
      </c>
      <c r="J42" s="296"/>
      <c r="K42" s="297">
        <f t="shared" si="2"/>
        <v>653600</v>
      </c>
      <c r="L42" s="190">
        <f t="shared" si="0"/>
        <v>603600</v>
      </c>
      <c r="N42" s="177"/>
      <c r="P42" s="190"/>
    </row>
    <row r="43" spans="1:16" x14ac:dyDescent="0.25">
      <c r="A43" s="286">
        <f t="shared" si="1"/>
        <v>27</v>
      </c>
      <c r="B43" s="509">
        <v>44407</v>
      </c>
      <c r="C43" s="287">
        <v>400960</v>
      </c>
      <c r="D43" s="496"/>
      <c r="E43" s="288" t="s">
        <v>423</v>
      </c>
      <c r="F43" s="508" t="s">
        <v>624</v>
      </c>
      <c r="G43" s="289">
        <v>6490</v>
      </c>
      <c r="H43" s="290">
        <v>120</v>
      </c>
      <c r="I43" s="290"/>
      <c r="J43" s="290"/>
      <c r="K43" s="291">
        <f t="shared" si="2"/>
        <v>778800</v>
      </c>
      <c r="L43" s="190">
        <f t="shared" si="0"/>
        <v>778800</v>
      </c>
      <c r="N43" s="177"/>
      <c r="P43" s="190"/>
    </row>
    <row r="44" spans="1:16" x14ac:dyDescent="0.25">
      <c r="A44" s="292">
        <f t="shared" si="1"/>
        <v>28</v>
      </c>
      <c r="B44" s="511"/>
      <c r="C44" s="293">
        <v>400961</v>
      </c>
      <c r="D44" s="496"/>
      <c r="E44" s="294" t="s">
        <v>424</v>
      </c>
      <c r="F44" s="506"/>
      <c r="G44" s="295">
        <v>2560</v>
      </c>
      <c r="H44" s="296">
        <v>120</v>
      </c>
      <c r="I44" s="296">
        <v>50000</v>
      </c>
      <c r="J44" s="296"/>
      <c r="K44" s="297">
        <f t="shared" si="2"/>
        <v>357200</v>
      </c>
      <c r="L44" s="190">
        <f t="shared" si="0"/>
        <v>307200</v>
      </c>
      <c r="N44" s="177"/>
      <c r="P44" s="190"/>
    </row>
    <row r="45" spans="1:16" x14ac:dyDescent="0.25">
      <c r="A45" s="286">
        <f t="shared" si="1"/>
        <v>29</v>
      </c>
      <c r="B45" s="509">
        <v>44407</v>
      </c>
      <c r="C45" s="287">
        <v>400962</v>
      </c>
      <c r="D45" s="496"/>
      <c r="E45" s="288" t="s">
        <v>425</v>
      </c>
      <c r="F45" s="508" t="s">
        <v>625</v>
      </c>
      <c r="G45" s="289">
        <v>3070</v>
      </c>
      <c r="H45" s="290">
        <v>120</v>
      </c>
      <c r="I45" s="290"/>
      <c r="J45" s="290"/>
      <c r="K45" s="291">
        <f t="shared" si="2"/>
        <v>368400</v>
      </c>
      <c r="L45" s="190">
        <f t="shared" si="0"/>
        <v>368400</v>
      </c>
      <c r="N45" s="177"/>
      <c r="P45" s="190"/>
    </row>
    <row r="46" spans="1:16" x14ac:dyDescent="0.25">
      <c r="A46" s="274">
        <f t="shared" si="1"/>
        <v>30</v>
      </c>
      <c r="B46" s="510"/>
      <c r="C46" s="275">
        <v>400963</v>
      </c>
      <c r="D46" s="496"/>
      <c r="E46" s="276" t="s">
        <v>387</v>
      </c>
      <c r="F46" s="504"/>
      <c r="G46" s="277">
        <v>2760</v>
      </c>
      <c r="H46" s="278">
        <v>120</v>
      </c>
      <c r="I46" s="278">
        <v>50000</v>
      </c>
      <c r="J46" s="278"/>
      <c r="K46" s="279">
        <f t="shared" si="2"/>
        <v>381200</v>
      </c>
      <c r="L46" s="190">
        <f t="shared" si="0"/>
        <v>331200</v>
      </c>
      <c r="N46" s="177"/>
      <c r="P46" s="190"/>
    </row>
    <row r="47" spans="1:16" x14ac:dyDescent="0.25">
      <c r="A47" s="292">
        <f t="shared" si="1"/>
        <v>31</v>
      </c>
      <c r="B47" s="511"/>
      <c r="C47" s="293">
        <v>400964</v>
      </c>
      <c r="D47" s="496"/>
      <c r="E47" s="294" t="s">
        <v>426</v>
      </c>
      <c r="F47" s="506"/>
      <c r="G47" s="295">
        <v>3720</v>
      </c>
      <c r="H47" s="296">
        <v>120</v>
      </c>
      <c r="I47" s="296">
        <v>50000</v>
      </c>
      <c r="J47" s="296"/>
      <c r="K47" s="297">
        <f t="shared" si="2"/>
        <v>496400</v>
      </c>
      <c r="L47" s="190">
        <f t="shared" si="0"/>
        <v>446400</v>
      </c>
      <c r="N47" s="177"/>
      <c r="P47" s="190"/>
    </row>
    <row r="48" spans="1:16" x14ac:dyDescent="0.25">
      <c r="A48" s="286">
        <f t="shared" si="1"/>
        <v>32</v>
      </c>
      <c r="B48" s="509">
        <v>44407</v>
      </c>
      <c r="C48" s="287">
        <v>400967</v>
      </c>
      <c r="D48" s="496"/>
      <c r="E48" s="288" t="s">
        <v>427</v>
      </c>
      <c r="F48" s="508" t="s">
        <v>612</v>
      </c>
      <c r="G48" s="289">
        <v>2220</v>
      </c>
      <c r="H48" s="290">
        <v>120</v>
      </c>
      <c r="I48" s="290"/>
      <c r="J48" s="290"/>
      <c r="K48" s="291">
        <f t="shared" si="2"/>
        <v>266400</v>
      </c>
      <c r="L48" s="190">
        <f t="shared" si="0"/>
        <v>266400</v>
      </c>
      <c r="N48" s="177"/>
      <c r="P48" s="190"/>
    </row>
    <row r="49" spans="1:16" x14ac:dyDescent="0.25">
      <c r="A49" s="274">
        <f t="shared" si="1"/>
        <v>33</v>
      </c>
      <c r="B49" s="510"/>
      <c r="C49" s="275">
        <v>400968</v>
      </c>
      <c r="D49" s="496"/>
      <c r="E49" s="276" t="s">
        <v>428</v>
      </c>
      <c r="F49" s="504"/>
      <c r="G49" s="277">
        <v>2000</v>
      </c>
      <c r="H49" s="278">
        <v>120</v>
      </c>
      <c r="I49" s="278">
        <v>50000</v>
      </c>
      <c r="J49" s="278"/>
      <c r="K49" s="279">
        <f t="shared" si="2"/>
        <v>290000</v>
      </c>
      <c r="L49" s="190">
        <f t="shared" si="0"/>
        <v>240000</v>
      </c>
      <c r="N49" s="177"/>
      <c r="P49" s="190"/>
    </row>
    <row r="50" spans="1:16" x14ac:dyDescent="0.25">
      <c r="A50" s="274">
        <f t="shared" si="1"/>
        <v>34</v>
      </c>
      <c r="B50" s="510"/>
      <c r="C50" s="275">
        <v>400969</v>
      </c>
      <c r="D50" s="496"/>
      <c r="E50" s="276" t="s">
        <v>429</v>
      </c>
      <c r="F50" s="504"/>
      <c r="G50" s="277">
        <v>2860</v>
      </c>
      <c r="H50" s="278">
        <v>120</v>
      </c>
      <c r="I50" s="278">
        <v>50000</v>
      </c>
      <c r="J50" s="278"/>
      <c r="K50" s="279">
        <f t="shared" si="2"/>
        <v>393200</v>
      </c>
      <c r="L50" s="190">
        <f t="shared" si="0"/>
        <v>343200</v>
      </c>
      <c r="N50" s="177"/>
      <c r="P50" s="190"/>
    </row>
    <row r="51" spans="1:16" x14ac:dyDescent="0.25">
      <c r="A51" s="292">
        <f t="shared" si="1"/>
        <v>35</v>
      </c>
      <c r="B51" s="511"/>
      <c r="C51" s="293">
        <v>400970</v>
      </c>
      <c r="D51" s="496"/>
      <c r="E51" s="294" t="s">
        <v>430</v>
      </c>
      <c r="F51" s="506"/>
      <c r="G51" s="295">
        <v>2050</v>
      </c>
      <c r="H51" s="296">
        <v>120</v>
      </c>
      <c r="I51" s="296">
        <v>50000</v>
      </c>
      <c r="J51" s="296"/>
      <c r="K51" s="297">
        <f t="shared" si="2"/>
        <v>296000</v>
      </c>
      <c r="L51" s="190">
        <f t="shared" si="0"/>
        <v>246000</v>
      </c>
      <c r="N51" s="177"/>
      <c r="P51" s="190"/>
    </row>
    <row r="52" spans="1:16" x14ac:dyDescent="0.25">
      <c r="A52" s="286">
        <f t="shared" si="1"/>
        <v>36</v>
      </c>
      <c r="B52" s="522">
        <v>44407</v>
      </c>
      <c r="C52" s="299">
        <v>400972</v>
      </c>
      <c r="D52" s="496"/>
      <c r="E52" s="288" t="s">
        <v>431</v>
      </c>
      <c r="F52" s="508" t="s">
        <v>616</v>
      </c>
      <c r="G52" s="289">
        <v>4720</v>
      </c>
      <c r="H52" s="290">
        <v>120</v>
      </c>
      <c r="I52" s="290"/>
      <c r="J52" s="290"/>
      <c r="K52" s="291">
        <f t="shared" si="2"/>
        <v>566400</v>
      </c>
      <c r="L52" s="190">
        <f t="shared" si="0"/>
        <v>566400</v>
      </c>
      <c r="N52" s="177"/>
      <c r="P52" s="190"/>
    </row>
    <row r="53" spans="1:16" x14ac:dyDescent="0.25">
      <c r="A53" s="274">
        <f t="shared" si="1"/>
        <v>37</v>
      </c>
      <c r="B53" s="510"/>
      <c r="C53" s="275">
        <v>400971</v>
      </c>
      <c r="D53" s="496" t="s">
        <v>387</v>
      </c>
      <c r="E53" s="276" t="s">
        <v>432</v>
      </c>
      <c r="F53" s="504"/>
      <c r="G53" s="277">
        <v>1920</v>
      </c>
      <c r="H53" s="278">
        <v>120</v>
      </c>
      <c r="I53" s="278">
        <v>50000</v>
      </c>
      <c r="J53" s="278"/>
      <c r="K53" s="279">
        <f t="shared" si="2"/>
        <v>280400</v>
      </c>
      <c r="L53" s="190">
        <f t="shared" si="0"/>
        <v>230400</v>
      </c>
      <c r="N53" s="177"/>
      <c r="P53" s="190"/>
    </row>
    <row r="54" spans="1:16" ht="15.75" thickBot="1" x14ac:dyDescent="0.3">
      <c r="A54" s="280">
        <f t="shared" si="1"/>
        <v>38</v>
      </c>
      <c r="B54" s="520"/>
      <c r="C54" s="281">
        <v>400973</v>
      </c>
      <c r="D54" s="497"/>
      <c r="E54" s="282" t="s">
        <v>433</v>
      </c>
      <c r="F54" s="505"/>
      <c r="G54" s="283">
        <v>1790</v>
      </c>
      <c r="H54" s="284">
        <v>120</v>
      </c>
      <c r="I54" s="284">
        <v>50000</v>
      </c>
      <c r="J54" s="284"/>
      <c r="K54" s="285">
        <f t="shared" si="2"/>
        <v>264800</v>
      </c>
      <c r="L54" s="190">
        <f t="shared" si="0"/>
        <v>214800</v>
      </c>
      <c r="N54" s="177"/>
      <c r="P54" s="190"/>
    </row>
    <row r="55" spans="1:16" x14ac:dyDescent="0.25">
      <c r="A55" s="286">
        <f t="shared" si="1"/>
        <v>39</v>
      </c>
      <c r="B55" s="509">
        <v>44407</v>
      </c>
      <c r="C55" s="287">
        <v>400977</v>
      </c>
      <c r="D55" s="499" t="s">
        <v>388</v>
      </c>
      <c r="E55" s="288" t="s">
        <v>434</v>
      </c>
      <c r="F55" s="507" t="s">
        <v>618</v>
      </c>
      <c r="G55" s="289">
        <v>3930</v>
      </c>
      <c r="H55" s="290">
        <v>120</v>
      </c>
      <c r="I55" s="290"/>
      <c r="J55" s="290"/>
      <c r="K55" s="291">
        <f t="shared" si="2"/>
        <v>471600</v>
      </c>
      <c r="L55" s="190">
        <f t="shared" si="0"/>
        <v>471600</v>
      </c>
      <c r="N55" s="177"/>
      <c r="P55" s="190"/>
    </row>
    <row r="56" spans="1:16" x14ac:dyDescent="0.25">
      <c r="A56" s="274">
        <f t="shared" si="1"/>
        <v>40</v>
      </c>
      <c r="B56" s="510"/>
      <c r="C56" s="275">
        <v>400978</v>
      </c>
      <c r="D56" s="512"/>
      <c r="E56" s="276" t="s">
        <v>435</v>
      </c>
      <c r="F56" s="504"/>
      <c r="G56" s="277">
        <v>1550</v>
      </c>
      <c r="H56" s="278">
        <v>120</v>
      </c>
      <c r="I56" s="278">
        <v>50000</v>
      </c>
      <c r="J56" s="278"/>
      <c r="K56" s="279">
        <f t="shared" si="2"/>
        <v>236000</v>
      </c>
      <c r="L56" s="190">
        <f t="shared" si="0"/>
        <v>186000</v>
      </c>
      <c r="N56" s="177"/>
      <c r="P56" s="190"/>
    </row>
    <row r="57" spans="1:16" ht="30" x14ac:dyDescent="0.25">
      <c r="A57" s="292">
        <f t="shared" si="1"/>
        <v>41</v>
      </c>
      <c r="B57" s="511"/>
      <c r="C57" s="293">
        <v>400979</v>
      </c>
      <c r="D57" s="512"/>
      <c r="E57" s="294" t="s">
        <v>436</v>
      </c>
      <c r="F57" s="506"/>
      <c r="G57" s="295">
        <v>3150</v>
      </c>
      <c r="H57" s="296">
        <v>120</v>
      </c>
      <c r="I57" s="296">
        <v>50000</v>
      </c>
      <c r="J57" s="296"/>
      <c r="K57" s="297">
        <f t="shared" si="2"/>
        <v>428000</v>
      </c>
      <c r="L57" s="190">
        <f t="shared" si="0"/>
        <v>378000</v>
      </c>
      <c r="N57" s="177"/>
      <c r="P57" s="190"/>
    </row>
    <row r="58" spans="1:16" x14ac:dyDescent="0.25">
      <c r="A58" s="286">
        <f t="shared" si="1"/>
        <v>42</v>
      </c>
      <c r="B58" s="509">
        <v>44407</v>
      </c>
      <c r="C58" s="287">
        <v>400980</v>
      </c>
      <c r="D58" s="512"/>
      <c r="E58" s="288" t="s">
        <v>388</v>
      </c>
      <c r="F58" s="508" t="s">
        <v>626</v>
      </c>
      <c r="G58" s="289">
        <v>4140</v>
      </c>
      <c r="H58" s="290">
        <v>120</v>
      </c>
      <c r="I58" s="290"/>
      <c r="J58" s="290"/>
      <c r="K58" s="291">
        <f t="shared" si="2"/>
        <v>496800</v>
      </c>
      <c r="L58" s="190">
        <f t="shared" si="0"/>
        <v>496800</v>
      </c>
      <c r="N58" s="177"/>
      <c r="P58" s="190"/>
    </row>
    <row r="59" spans="1:16" x14ac:dyDescent="0.25">
      <c r="A59" s="292">
        <f t="shared" si="1"/>
        <v>43</v>
      </c>
      <c r="B59" s="511"/>
      <c r="C59" s="293">
        <v>400982</v>
      </c>
      <c r="D59" s="512"/>
      <c r="E59" s="294" t="s">
        <v>437</v>
      </c>
      <c r="F59" s="506"/>
      <c r="G59" s="295">
        <v>5050</v>
      </c>
      <c r="H59" s="296">
        <v>120</v>
      </c>
      <c r="I59" s="296">
        <v>50000</v>
      </c>
      <c r="J59" s="296"/>
      <c r="K59" s="297">
        <f t="shared" si="2"/>
        <v>656000</v>
      </c>
      <c r="L59" s="190">
        <f t="shared" si="0"/>
        <v>606000</v>
      </c>
      <c r="N59" s="177"/>
      <c r="P59" s="190"/>
    </row>
    <row r="60" spans="1:16" x14ac:dyDescent="0.25">
      <c r="A60" s="286">
        <f t="shared" si="1"/>
        <v>44</v>
      </c>
      <c r="B60" s="509">
        <v>44407</v>
      </c>
      <c r="C60" s="287">
        <v>400974</v>
      </c>
      <c r="D60" s="512"/>
      <c r="E60" s="288" t="s">
        <v>438</v>
      </c>
      <c r="F60" s="508" t="s">
        <v>627</v>
      </c>
      <c r="G60" s="289">
        <v>4110</v>
      </c>
      <c r="H60" s="290">
        <v>120</v>
      </c>
      <c r="I60" s="290"/>
      <c r="J60" s="290"/>
      <c r="K60" s="291">
        <f t="shared" si="2"/>
        <v>493200</v>
      </c>
      <c r="L60" s="190">
        <f t="shared" si="0"/>
        <v>493200</v>
      </c>
      <c r="N60" s="177"/>
      <c r="P60" s="190"/>
    </row>
    <row r="61" spans="1:16" x14ac:dyDescent="0.25">
      <c r="A61" s="274">
        <f t="shared" si="1"/>
        <v>45</v>
      </c>
      <c r="B61" s="510"/>
      <c r="C61" s="275">
        <v>400975</v>
      </c>
      <c r="D61" s="512"/>
      <c r="E61" s="276" t="s">
        <v>439</v>
      </c>
      <c r="F61" s="504"/>
      <c r="G61" s="277">
        <v>2980</v>
      </c>
      <c r="H61" s="278">
        <v>120</v>
      </c>
      <c r="I61" s="278">
        <v>50000</v>
      </c>
      <c r="J61" s="278"/>
      <c r="K61" s="279">
        <f t="shared" si="2"/>
        <v>407600</v>
      </c>
      <c r="L61" s="190">
        <f t="shared" si="0"/>
        <v>357600</v>
      </c>
      <c r="N61" s="177"/>
      <c r="P61" s="190"/>
    </row>
    <row r="62" spans="1:16" ht="15.75" thickBot="1" x14ac:dyDescent="0.3">
      <c r="A62" s="280">
        <f t="shared" si="1"/>
        <v>46</v>
      </c>
      <c r="B62" s="520"/>
      <c r="C62" s="281">
        <v>400976</v>
      </c>
      <c r="D62" s="513"/>
      <c r="E62" s="282" t="s">
        <v>440</v>
      </c>
      <c r="F62" s="505"/>
      <c r="G62" s="283">
        <v>2420</v>
      </c>
      <c r="H62" s="284">
        <v>120</v>
      </c>
      <c r="I62" s="284">
        <v>50000</v>
      </c>
      <c r="J62" s="284"/>
      <c r="K62" s="285">
        <f t="shared" si="2"/>
        <v>340400</v>
      </c>
      <c r="L62" s="190">
        <f t="shared" si="0"/>
        <v>290400</v>
      </c>
      <c r="N62" s="177"/>
      <c r="P62" s="190"/>
    </row>
    <row r="63" spans="1:16" x14ac:dyDescent="0.25">
      <c r="A63" s="286">
        <f t="shared" si="1"/>
        <v>47</v>
      </c>
      <c r="B63" s="509">
        <v>44408</v>
      </c>
      <c r="C63" s="287">
        <v>401052</v>
      </c>
      <c r="D63" s="499" t="s">
        <v>389</v>
      </c>
      <c r="E63" s="288" t="s">
        <v>441</v>
      </c>
      <c r="F63" s="507" t="s">
        <v>628</v>
      </c>
      <c r="G63" s="289">
        <v>5040</v>
      </c>
      <c r="H63" s="290">
        <v>120</v>
      </c>
      <c r="I63" s="290"/>
      <c r="J63" s="290"/>
      <c r="K63" s="291">
        <f t="shared" si="2"/>
        <v>604800</v>
      </c>
      <c r="L63" s="190">
        <f t="shared" si="0"/>
        <v>604800</v>
      </c>
      <c r="N63" s="177"/>
      <c r="P63" s="190"/>
    </row>
    <row r="64" spans="1:16" x14ac:dyDescent="0.25">
      <c r="A64" s="292">
        <f t="shared" si="1"/>
        <v>48</v>
      </c>
      <c r="B64" s="511"/>
      <c r="C64" s="293">
        <v>401051</v>
      </c>
      <c r="D64" s="512"/>
      <c r="E64" s="294" t="s">
        <v>442</v>
      </c>
      <c r="F64" s="506"/>
      <c r="G64" s="295">
        <v>4300</v>
      </c>
      <c r="H64" s="296">
        <v>120</v>
      </c>
      <c r="I64" s="296">
        <v>50000</v>
      </c>
      <c r="J64" s="296"/>
      <c r="K64" s="297">
        <f t="shared" si="2"/>
        <v>566000</v>
      </c>
      <c r="L64" s="190">
        <f t="shared" si="0"/>
        <v>516000</v>
      </c>
      <c r="N64" s="177"/>
      <c r="P64" s="190"/>
    </row>
    <row r="65" spans="1:16" x14ac:dyDescent="0.25">
      <c r="A65" s="367">
        <f t="shared" si="1"/>
        <v>49</v>
      </c>
      <c r="B65" s="311">
        <v>44408</v>
      </c>
      <c r="C65" s="312">
        <v>401335</v>
      </c>
      <c r="D65" s="512"/>
      <c r="E65" s="313" t="s">
        <v>443</v>
      </c>
      <c r="F65" s="313" t="s">
        <v>629</v>
      </c>
      <c r="G65" s="314">
        <v>8260</v>
      </c>
      <c r="H65" s="315">
        <v>120</v>
      </c>
      <c r="I65" s="315"/>
      <c r="J65" s="315"/>
      <c r="K65" s="316">
        <f t="shared" si="2"/>
        <v>991200</v>
      </c>
      <c r="L65" s="190">
        <f t="shared" si="0"/>
        <v>991200</v>
      </c>
      <c r="N65" s="177"/>
      <c r="P65" s="190"/>
    </row>
    <row r="66" spans="1:16" x14ac:dyDescent="0.25">
      <c r="A66" s="367">
        <f t="shared" si="1"/>
        <v>50</v>
      </c>
      <c r="B66" s="311">
        <v>44408</v>
      </c>
      <c r="C66" s="312">
        <v>401336</v>
      </c>
      <c r="D66" s="512"/>
      <c r="E66" s="313" t="s">
        <v>444</v>
      </c>
      <c r="F66" s="313" t="s">
        <v>630</v>
      </c>
      <c r="G66" s="314">
        <v>8020</v>
      </c>
      <c r="H66" s="315">
        <v>120</v>
      </c>
      <c r="I66" s="315"/>
      <c r="J66" s="315"/>
      <c r="K66" s="316">
        <f t="shared" si="2"/>
        <v>962400</v>
      </c>
      <c r="L66" s="190">
        <f t="shared" si="0"/>
        <v>962400</v>
      </c>
      <c r="N66" s="177"/>
      <c r="P66" s="190"/>
    </row>
    <row r="67" spans="1:16" x14ac:dyDescent="0.25">
      <c r="A67" s="286">
        <f t="shared" si="1"/>
        <v>51</v>
      </c>
      <c r="B67" s="509">
        <v>44408</v>
      </c>
      <c r="C67" s="287">
        <v>401337</v>
      </c>
      <c r="D67" s="512"/>
      <c r="E67" s="288" t="s">
        <v>389</v>
      </c>
      <c r="F67" s="508" t="s">
        <v>631</v>
      </c>
      <c r="G67" s="289">
        <v>6890</v>
      </c>
      <c r="H67" s="290">
        <v>120</v>
      </c>
      <c r="I67" s="290"/>
      <c r="J67" s="290"/>
      <c r="K67" s="291">
        <f t="shared" si="2"/>
        <v>826800</v>
      </c>
      <c r="L67" s="190">
        <f t="shared" si="0"/>
        <v>826800</v>
      </c>
      <c r="N67" s="177"/>
      <c r="P67" s="190"/>
    </row>
    <row r="68" spans="1:16" x14ac:dyDescent="0.25">
      <c r="A68" s="292">
        <f t="shared" si="1"/>
        <v>52</v>
      </c>
      <c r="B68" s="511"/>
      <c r="C68" s="293">
        <v>401338</v>
      </c>
      <c r="D68" s="512"/>
      <c r="E68" s="294" t="s">
        <v>445</v>
      </c>
      <c r="F68" s="506"/>
      <c r="G68" s="295">
        <v>2000</v>
      </c>
      <c r="H68" s="296">
        <v>120</v>
      </c>
      <c r="I68" s="296">
        <v>50000</v>
      </c>
      <c r="J68" s="296"/>
      <c r="K68" s="297">
        <f t="shared" si="2"/>
        <v>290000</v>
      </c>
      <c r="L68" s="190">
        <f t="shared" si="0"/>
        <v>240000</v>
      </c>
      <c r="N68" s="177"/>
      <c r="P68" s="190"/>
    </row>
    <row r="69" spans="1:16" x14ac:dyDescent="0.25">
      <c r="A69" s="286">
        <f t="shared" si="1"/>
        <v>53</v>
      </c>
      <c r="B69" s="522">
        <v>44408</v>
      </c>
      <c r="C69" s="299">
        <v>400999</v>
      </c>
      <c r="D69" s="512"/>
      <c r="E69" s="288" t="s">
        <v>446</v>
      </c>
      <c r="F69" s="508" t="s">
        <v>632</v>
      </c>
      <c r="G69" s="289">
        <v>6330</v>
      </c>
      <c r="H69" s="290">
        <v>120</v>
      </c>
      <c r="I69" s="290"/>
      <c r="J69" s="290"/>
      <c r="K69" s="291">
        <f t="shared" si="2"/>
        <v>759600</v>
      </c>
      <c r="L69" s="190">
        <f t="shared" si="0"/>
        <v>759600</v>
      </c>
      <c r="N69" s="177"/>
      <c r="P69" s="190"/>
    </row>
    <row r="70" spans="1:16" ht="15.75" thickBot="1" x14ac:dyDescent="0.3">
      <c r="A70" s="280">
        <f t="shared" si="1"/>
        <v>54</v>
      </c>
      <c r="B70" s="520"/>
      <c r="C70" s="281">
        <v>401000</v>
      </c>
      <c r="D70" s="513"/>
      <c r="E70" s="282" t="s">
        <v>445</v>
      </c>
      <c r="F70" s="505"/>
      <c r="G70" s="283">
        <v>2290</v>
      </c>
      <c r="H70" s="284">
        <v>120</v>
      </c>
      <c r="I70" s="284">
        <v>50000</v>
      </c>
      <c r="J70" s="284"/>
      <c r="K70" s="285">
        <f t="shared" si="2"/>
        <v>324800</v>
      </c>
      <c r="L70" s="190">
        <f t="shared" si="0"/>
        <v>274800</v>
      </c>
      <c r="N70" s="177"/>
      <c r="P70" s="190"/>
    </row>
    <row r="71" spans="1:16" x14ac:dyDescent="0.25">
      <c r="A71" s="368">
        <f t="shared" si="1"/>
        <v>55</v>
      </c>
      <c r="B71" s="311">
        <v>44408</v>
      </c>
      <c r="C71" s="312">
        <v>400983</v>
      </c>
      <c r="D71" s="521" t="s">
        <v>390</v>
      </c>
      <c r="E71" s="317" t="s">
        <v>447</v>
      </c>
      <c r="F71" s="317" t="s">
        <v>633</v>
      </c>
      <c r="G71" s="318">
        <v>7500</v>
      </c>
      <c r="H71" s="319">
        <v>120</v>
      </c>
      <c r="I71" s="319"/>
      <c r="J71" s="319"/>
      <c r="K71" s="320">
        <f t="shared" si="2"/>
        <v>900000</v>
      </c>
      <c r="L71" s="190">
        <f t="shared" si="0"/>
        <v>900000</v>
      </c>
      <c r="N71" s="177"/>
      <c r="P71" s="190"/>
    </row>
    <row r="72" spans="1:16" x14ac:dyDescent="0.25">
      <c r="A72" s="367">
        <f t="shared" si="1"/>
        <v>56</v>
      </c>
      <c r="B72" s="311">
        <v>44408</v>
      </c>
      <c r="C72" s="312">
        <v>400986</v>
      </c>
      <c r="D72" s="512"/>
      <c r="E72" s="313" t="s">
        <v>390</v>
      </c>
      <c r="F72" s="313" t="s">
        <v>622</v>
      </c>
      <c r="G72" s="314">
        <v>8000</v>
      </c>
      <c r="H72" s="315">
        <v>120</v>
      </c>
      <c r="I72" s="315"/>
      <c r="J72" s="315"/>
      <c r="K72" s="316">
        <f t="shared" si="2"/>
        <v>960000</v>
      </c>
      <c r="L72" s="190">
        <f t="shared" si="0"/>
        <v>960000</v>
      </c>
      <c r="N72" s="177"/>
      <c r="P72" s="190"/>
    </row>
    <row r="73" spans="1:16" x14ac:dyDescent="0.25">
      <c r="A73" s="286">
        <f t="shared" si="1"/>
        <v>57</v>
      </c>
      <c r="B73" s="509">
        <v>44408</v>
      </c>
      <c r="C73" s="287">
        <v>400989</v>
      </c>
      <c r="D73" s="512"/>
      <c r="E73" s="288" t="s">
        <v>448</v>
      </c>
      <c r="F73" s="508" t="s">
        <v>634</v>
      </c>
      <c r="G73" s="289">
        <v>3110</v>
      </c>
      <c r="H73" s="290">
        <v>120</v>
      </c>
      <c r="I73" s="290"/>
      <c r="J73" s="290"/>
      <c r="K73" s="291">
        <f t="shared" si="2"/>
        <v>373200</v>
      </c>
      <c r="L73" s="190">
        <f t="shared" si="0"/>
        <v>373200</v>
      </c>
      <c r="N73" s="177"/>
      <c r="P73" s="190"/>
    </row>
    <row r="74" spans="1:16" x14ac:dyDescent="0.25">
      <c r="A74" s="274">
        <f t="shared" si="1"/>
        <v>58</v>
      </c>
      <c r="B74" s="510"/>
      <c r="C74" s="275">
        <v>400990</v>
      </c>
      <c r="D74" s="512"/>
      <c r="E74" s="276" t="s">
        <v>449</v>
      </c>
      <c r="F74" s="504"/>
      <c r="G74" s="277">
        <v>1550</v>
      </c>
      <c r="H74" s="278">
        <v>120</v>
      </c>
      <c r="I74" s="278">
        <v>50000</v>
      </c>
      <c r="J74" s="278"/>
      <c r="K74" s="279">
        <f t="shared" si="2"/>
        <v>236000</v>
      </c>
      <c r="L74" s="190">
        <f t="shared" si="0"/>
        <v>186000</v>
      </c>
      <c r="N74" s="177"/>
      <c r="P74" s="190"/>
    </row>
    <row r="75" spans="1:16" x14ac:dyDescent="0.25">
      <c r="A75" s="292">
        <f t="shared" si="1"/>
        <v>59</v>
      </c>
      <c r="B75" s="511"/>
      <c r="C75" s="293">
        <v>400991</v>
      </c>
      <c r="D75" s="512"/>
      <c r="E75" s="294" t="s">
        <v>450</v>
      </c>
      <c r="F75" s="506"/>
      <c r="G75" s="295">
        <v>3230</v>
      </c>
      <c r="H75" s="296">
        <v>120</v>
      </c>
      <c r="I75" s="296">
        <v>50000</v>
      </c>
      <c r="J75" s="296"/>
      <c r="K75" s="297">
        <f t="shared" si="2"/>
        <v>437600</v>
      </c>
      <c r="L75" s="190">
        <f t="shared" si="0"/>
        <v>387600</v>
      </c>
      <c r="N75" s="177"/>
      <c r="P75" s="190"/>
    </row>
    <row r="76" spans="1:16" x14ac:dyDescent="0.25">
      <c r="A76" s="286">
        <f t="shared" si="1"/>
        <v>60</v>
      </c>
      <c r="B76" s="509">
        <v>44408</v>
      </c>
      <c r="C76" s="287">
        <v>400985</v>
      </c>
      <c r="D76" s="512"/>
      <c r="E76" s="288" t="s">
        <v>451</v>
      </c>
      <c r="F76" s="508" t="s">
        <v>619</v>
      </c>
      <c r="G76" s="289">
        <v>5140</v>
      </c>
      <c r="H76" s="290">
        <v>120</v>
      </c>
      <c r="I76" s="290"/>
      <c r="J76" s="290"/>
      <c r="K76" s="291">
        <f t="shared" si="2"/>
        <v>616800</v>
      </c>
      <c r="L76" s="190">
        <f t="shared" si="0"/>
        <v>616800</v>
      </c>
      <c r="N76" s="177"/>
      <c r="P76" s="190"/>
    </row>
    <row r="77" spans="1:16" x14ac:dyDescent="0.25">
      <c r="A77" s="292">
        <f t="shared" si="1"/>
        <v>61</v>
      </c>
      <c r="B77" s="511"/>
      <c r="C77" s="293">
        <v>400984</v>
      </c>
      <c r="D77" s="512"/>
      <c r="E77" s="294" t="s">
        <v>452</v>
      </c>
      <c r="F77" s="506"/>
      <c r="G77" s="295">
        <v>2450</v>
      </c>
      <c r="H77" s="296">
        <v>120</v>
      </c>
      <c r="I77" s="296">
        <v>50000</v>
      </c>
      <c r="J77" s="296"/>
      <c r="K77" s="297">
        <f t="shared" si="2"/>
        <v>344000</v>
      </c>
      <c r="L77" s="190">
        <f t="shared" si="0"/>
        <v>294000</v>
      </c>
      <c r="N77" s="177"/>
      <c r="P77" s="190"/>
    </row>
    <row r="78" spans="1:16" x14ac:dyDescent="0.25">
      <c r="A78" s="286">
        <f t="shared" si="1"/>
        <v>62</v>
      </c>
      <c r="B78" s="509">
        <v>44408</v>
      </c>
      <c r="C78" s="287">
        <v>4400987</v>
      </c>
      <c r="D78" s="512"/>
      <c r="E78" s="288" t="s">
        <v>453</v>
      </c>
      <c r="F78" s="508" t="s">
        <v>635</v>
      </c>
      <c r="G78" s="289">
        <v>3450</v>
      </c>
      <c r="H78" s="290">
        <v>120</v>
      </c>
      <c r="I78" s="290"/>
      <c r="J78" s="290"/>
      <c r="K78" s="291">
        <f t="shared" si="2"/>
        <v>414000</v>
      </c>
      <c r="L78" s="190">
        <f t="shared" si="0"/>
        <v>414000</v>
      </c>
      <c r="N78" s="177"/>
      <c r="P78" s="190"/>
    </row>
    <row r="79" spans="1:16" x14ac:dyDescent="0.25">
      <c r="A79" s="292">
        <f t="shared" si="1"/>
        <v>63</v>
      </c>
      <c r="B79" s="511"/>
      <c r="C79" s="293">
        <v>400988</v>
      </c>
      <c r="D79" s="512"/>
      <c r="E79" s="294" t="s">
        <v>454</v>
      </c>
      <c r="F79" s="506"/>
      <c r="G79" s="295">
        <v>4310</v>
      </c>
      <c r="H79" s="296">
        <v>120</v>
      </c>
      <c r="I79" s="296">
        <v>50000</v>
      </c>
      <c r="J79" s="296"/>
      <c r="K79" s="297">
        <f t="shared" si="2"/>
        <v>567200</v>
      </c>
      <c r="L79" s="190">
        <f t="shared" si="0"/>
        <v>517200</v>
      </c>
      <c r="N79" s="177"/>
      <c r="P79" s="190"/>
    </row>
    <row r="80" spans="1:16" x14ac:dyDescent="0.25">
      <c r="A80" s="286">
        <f t="shared" si="1"/>
        <v>64</v>
      </c>
      <c r="B80" s="509">
        <v>44408</v>
      </c>
      <c r="C80" s="287">
        <v>400992</v>
      </c>
      <c r="D80" s="512"/>
      <c r="E80" s="288" t="s">
        <v>455</v>
      </c>
      <c r="F80" s="508" t="s">
        <v>624</v>
      </c>
      <c r="G80" s="289">
        <v>4880</v>
      </c>
      <c r="H80" s="290">
        <v>120</v>
      </c>
      <c r="I80" s="290"/>
      <c r="J80" s="290"/>
      <c r="K80" s="291">
        <f t="shared" si="2"/>
        <v>585600</v>
      </c>
      <c r="L80" s="190">
        <f t="shared" si="0"/>
        <v>585600</v>
      </c>
      <c r="N80" s="177"/>
      <c r="P80" s="190"/>
    </row>
    <row r="81" spans="1:16" x14ac:dyDescent="0.25">
      <c r="A81" s="292">
        <f t="shared" si="1"/>
        <v>65</v>
      </c>
      <c r="B81" s="511"/>
      <c r="C81" s="293">
        <v>400993</v>
      </c>
      <c r="D81" s="512"/>
      <c r="E81" s="294" t="s">
        <v>390</v>
      </c>
      <c r="F81" s="506"/>
      <c r="G81" s="295">
        <v>2590</v>
      </c>
      <c r="H81" s="296">
        <v>120</v>
      </c>
      <c r="I81" s="296">
        <v>50000</v>
      </c>
      <c r="J81" s="296"/>
      <c r="K81" s="297">
        <f t="shared" si="2"/>
        <v>360800</v>
      </c>
      <c r="L81" s="190">
        <f t="shared" si="0"/>
        <v>310800</v>
      </c>
      <c r="N81" s="177"/>
      <c r="P81" s="190"/>
    </row>
    <row r="82" spans="1:16" x14ac:dyDescent="0.25">
      <c r="A82" s="286">
        <f t="shared" si="1"/>
        <v>66</v>
      </c>
      <c r="B82" s="509">
        <v>44408</v>
      </c>
      <c r="C82" s="287">
        <v>400994</v>
      </c>
      <c r="D82" s="512"/>
      <c r="E82" s="288" t="s">
        <v>456</v>
      </c>
      <c r="F82" s="508" t="s">
        <v>623</v>
      </c>
      <c r="G82" s="289">
        <v>1650</v>
      </c>
      <c r="H82" s="290">
        <v>120</v>
      </c>
      <c r="I82" s="290"/>
      <c r="J82" s="290"/>
      <c r="K82" s="291">
        <f t="shared" si="2"/>
        <v>198000</v>
      </c>
      <c r="L82" s="190">
        <f t="shared" ref="L82:L145" si="3">G82*H82</f>
        <v>198000</v>
      </c>
      <c r="N82" s="177"/>
      <c r="P82" s="190"/>
    </row>
    <row r="83" spans="1:16" ht="15.75" thickBot="1" x14ac:dyDescent="0.3">
      <c r="A83" s="280">
        <f t="shared" ref="A83:A146" si="4">A82+1</f>
        <v>67</v>
      </c>
      <c r="B83" s="520"/>
      <c r="C83" s="281">
        <v>400996</v>
      </c>
      <c r="D83" s="513"/>
      <c r="E83" s="282" t="s">
        <v>390</v>
      </c>
      <c r="F83" s="505"/>
      <c r="G83" s="283">
        <v>2000</v>
      </c>
      <c r="H83" s="284">
        <v>120</v>
      </c>
      <c r="I83" s="284">
        <v>50000</v>
      </c>
      <c r="J83" s="284"/>
      <c r="K83" s="285">
        <f t="shared" ref="K83:K146" si="5">G83*H83+(I83)</f>
        <v>290000</v>
      </c>
      <c r="L83" s="190">
        <f t="shared" si="3"/>
        <v>240000</v>
      </c>
      <c r="N83" s="177"/>
      <c r="P83" s="190"/>
    </row>
    <row r="84" spans="1:16" x14ac:dyDescent="0.25">
      <c r="A84" s="266">
        <f t="shared" si="4"/>
        <v>68</v>
      </c>
      <c r="B84" s="519">
        <v>44409</v>
      </c>
      <c r="C84" s="268">
        <v>401078</v>
      </c>
      <c r="D84" s="498" t="s">
        <v>391</v>
      </c>
      <c r="E84" s="270" t="s">
        <v>457</v>
      </c>
      <c r="F84" s="507" t="s">
        <v>636</v>
      </c>
      <c r="G84" s="271">
        <v>2890</v>
      </c>
      <c r="H84" s="272">
        <v>120</v>
      </c>
      <c r="I84" s="272"/>
      <c r="J84" s="272"/>
      <c r="K84" s="273">
        <f t="shared" si="5"/>
        <v>346800</v>
      </c>
      <c r="L84" s="190">
        <f t="shared" si="3"/>
        <v>346800</v>
      </c>
      <c r="N84" s="177"/>
      <c r="P84" s="190"/>
    </row>
    <row r="85" spans="1:16" x14ac:dyDescent="0.25">
      <c r="A85" s="274">
        <f t="shared" si="4"/>
        <v>69</v>
      </c>
      <c r="B85" s="510"/>
      <c r="C85" s="275">
        <v>401079</v>
      </c>
      <c r="D85" s="496"/>
      <c r="E85" s="276" t="s">
        <v>458</v>
      </c>
      <c r="F85" s="504"/>
      <c r="G85" s="277">
        <v>1260</v>
      </c>
      <c r="H85" s="278">
        <v>120</v>
      </c>
      <c r="I85" s="278">
        <v>50000</v>
      </c>
      <c r="J85" s="278"/>
      <c r="K85" s="279">
        <f t="shared" si="5"/>
        <v>201200</v>
      </c>
      <c r="L85" s="190">
        <f t="shared" si="3"/>
        <v>151200</v>
      </c>
      <c r="N85" s="177"/>
      <c r="P85" s="190"/>
    </row>
    <row r="86" spans="1:16" x14ac:dyDescent="0.25">
      <c r="A86" s="292">
        <f t="shared" si="4"/>
        <v>70</v>
      </c>
      <c r="B86" s="511"/>
      <c r="C86" s="293">
        <v>401080</v>
      </c>
      <c r="D86" s="496"/>
      <c r="E86" s="294" t="s">
        <v>459</v>
      </c>
      <c r="F86" s="506"/>
      <c r="G86" s="295">
        <v>1940</v>
      </c>
      <c r="H86" s="296">
        <v>120</v>
      </c>
      <c r="I86" s="296">
        <v>50000</v>
      </c>
      <c r="J86" s="296"/>
      <c r="K86" s="297">
        <f t="shared" si="5"/>
        <v>282800</v>
      </c>
      <c r="L86" s="190">
        <f t="shared" si="3"/>
        <v>232800</v>
      </c>
      <c r="N86" s="177"/>
      <c r="P86" s="190"/>
    </row>
    <row r="87" spans="1:16" x14ac:dyDescent="0.25">
      <c r="A87" s="286">
        <f t="shared" si="4"/>
        <v>71</v>
      </c>
      <c r="B87" s="509">
        <v>44409</v>
      </c>
      <c r="C87" s="287">
        <v>401082</v>
      </c>
      <c r="D87" s="496"/>
      <c r="E87" s="288" t="s">
        <v>460</v>
      </c>
      <c r="F87" s="508" t="s">
        <v>637</v>
      </c>
      <c r="G87" s="289">
        <v>2040</v>
      </c>
      <c r="H87" s="290">
        <v>120</v>
      </c>
      <c r="I87" s="290"/>
      <c r="J87" s="290"/>
      <c r="K87" s="291">
        <f t="shared" si="5"/>
        <v>244800</v>
      </c>
      <c r="L87" s="190">
        <f t="shared" si="3"/>
        <v>244800</v>
      </c>
      <c r="N87" s="177"/>
      <c r="P87" s="190"/>
    </row>
    <row r="88" spans="1:16" x14ac:dyDescent="0.25">
      <c r="A88" s="292">
        <f t="shared" si="4"/>
        <v>72</v>
      </c>
      <c r="B88" s="511"/>
      <c r="C88" s="293">
        <v>401081</v>
      </c>
      <c r="D88" s="496"/>
      <c r="E88" s="294" t="s">
        <v>461</v>
      </c>
      <c r="F88" s="506"/>
      <c r="G88" s="295">
        <v>3050</v>
      </c>
      <c r="H88" s="296">
        <v>120</v>
      </c>
      <c r="I88" s="296">
        <v>50000</v>
      </c>
      <c r="J88" s="296"/>
      <c r="K88" s="297">
        <f t="shared" si="5"/>
        <v>416000</v>
      </c>
      <c r="L88" s="190">
        <f t="shared" si="3"/>
        <v>366000</v>
      </c>
      <c r="N88" s="177"/>
      <c r="P88" s="190"/>
    </row>
    <row r="89" spans="1:16" ht="30" x14ac:dyDescent="0.25">
      <c r="A89" s="286">
        <f t="shared" si="4"/>
        <v>73</v>
      </c>
      <c r="B89" s="509">
        <v>44409</v>
      </c>
      <c r="C89" s="287">
        <v>401085</v>
      </c>
      <c r="D89" s="499"/>
      <c r="E89" s="288" t="s">
        <v>462</v>
      </c>
      <c r="F89" s="508" t="s">
        <v>623</v>
      </c>
      <c r="G89" s="289">
        <v>2330</v>
      </c>
      <c r="H89" s="290">
        <v>120</v>
      </c>
      <c r="I89" s="290"/>
      <c r="J89" s="290"/>
      <c r="K89" s="291">
        <f t="shared" si="5"/>
        <v>279600</v>
      </c>
      <c r="L89" s="190">
        <f t="shared" si="3"/>
        <v>279600</v>
      </c>
      <c r="N89" s="177"/>
      <c r="P89" s="190"/>
    </row>
    <row r="90" spans="1:16" ht="15.75" thickBot="1" x14ac:dyDescent="0.3">
      <c r="A90" s="280">
        <f t="shared" si="4"/>
        <v>74</v>
      </c>
      <c r="B90" s="520"/>
      <c r="C90" s="281">
        <v>401083</v>
      </c>
      <c r="D90" s="327" t="s">
        <v>391</v>
      </c>
      <c r="E90" s="282" t="s">
        <v>463</v>
      </c>
      <c r="F90" s="505"/>
      <c r="G90" s="283">
        <v>5290</v>
      </c>
      <c r="H90" s="284">
        <v>120</v>
      </c>
      <c r="I90" s="284">
        <v>50000</v>
      </c>
      <c r="J90" s="284"/>
      <c r="K90" s="285">
        <f t="shared" si="5"/>
        <v>684800</v>
      </c>
      <c r="L90" s="190">
        <f t="shared" si="3"/>
        <v>634800</v>
      </c>
      <c r="N90" s="177"/>
      <c r="P90" s="190"/>
    </row>
    <row r="91" spans="1:16" x14ac:dyDescent="0.25">
      <c r="A91" s="266">
        <f t="shared" si="4"/>
        <v>75</v>
      </c>
      <c r="B91" s="519">
        <v>44409</v>
      </c>
      <c r="C91" s="268">
        <v>401069</v>
      </c>
      <c r="D91" s="521" t="s">
        <v>392</v>
      </c>
      <c r="E91" s="270" t="s">
        <v>464</v>
      </c>
      <c r="F91" s="270" t="s">
        <v>634</v>
      </c>
      <c r="G91" s="271">
        <v>5110</v>
      </c>
      <c r="H91" s="272">
        <v>120</v>
      </c>
      <c r="I91" s="272"/>
      <c r="J91" s="272"/>
      <c r="K91" s="273">
        <f t="shared" si="5"/>
        <v>613200</v>
      </c>
      <c r="L91" s="190">
        <f t="shared" si="3"/>
        <v>613200</v>
      </c>
      <c r="N91" s="177"/>
      <c r="P91" s="190"/>
    </row>
    <row r="92" spans="1:16" x14ac:dyDescent="0.25">
      <c r="A92" s="292">
        <f t="shared" si="4"/>
        <v>76</v>
      </c>
      <c r="B92" s="511"/>
      <c r="C92" s="293">
        <v>401070</v>
      </c>
      <c r="D92" s="512"/>
      <c r="E92" s="294" t="s">
        <v>465</v>
      </c>
      <c r="F92" s="294"/>
      <c r="G92" s="295">
        <v>2300</v>
      </c>
      <c r="H92" s="296">
        <v>120</v>
      </c>
      <c r="I92" s="296">
        <v>50000</v>
      </c>
      <c r="J92" s="296"/>
      <c r="K92" s="297">
        <f t="shared" si="5"/>
        <v>326000</v>
      </c>
      <c r="L92" s="190">
        <f t="shared" si="3"/>
        <v>276000</v>
      </c>
      <c r="N92" s="177"/>
      <c r="P92" s="190"/>
    </row>
    <row r="93" spans="1:16" x14ac:dyDescent="0.25">
      <c r="A93" s="286">
        <f t="shared" si="4"/>
        <v>77</v>
      </c>
      <c r="B93" s="311">
        <v>44409</v>
      </c>
      <c r="C93" s="312">
        <v>401074</v>
      </c>
      <c r="D93" s="512"/>
      <c r="E93" s="313" t="s">
        <v>401</v>
      </c>
      <c r="F93" s="313" t="s">
        <v>623</v>
      </c>
      <c r="G93" s="314">
        <v>8730</v>
      </c>
      <c r="H93" s="315">
        <v>120</v>
      </c>
      <c r="I93" s="315"/>
      <c r="J93" s="315"/>
      <c r="K93" s="316">
        <f t="shared" si="5"/>
        <v>1047600</v>
      </c>
      <c r="L93" s="190">
        <f t="shared" si="3"/>
        <v>1047600</v>
      </c>
      <c r="N93" s="177"/>
      <c r="P93" s="190"/>
    </row>
    <row r="94" spans="1:16" x14ac:dyDescent="0.25">
      <c r="A94" s="292">
        <f t="shared" si="4"/>
        <v>78</v>
      </c>
      <c r="B94" s="311">
        <v>44409</v>
      </c>
      <c r="C94" s="312">
        <v>401062</v>
      </c>
      <c r="D94" s="512"/>
      <c r="E94" s="313" t="s">
        <v>466</v>
      </c>
      <c r="F94" s="313" t="s">
        <v>622</v>
      </c>
      <c r="G94" s="314">
        <v>7500</v>
      </c>
      <c r="H94" s="315">
        <v>120</v>
      </c>
      <c r="I94" s="315"/>
      <c r="J94" s="315"/>
      <c r="K94" s="316">
        <f t="shared" si="5"/>
        <v>900000</v>
      </c>
      <c r="L94" s="190">
        <f t="shared" si="3"/>
        <v>900000</v>
      </c>
      <c r="N94" s="177"/>
      <c r="P94" s="190"/>
    </row>
    <row r="95" spans="1:16" x14ac:dyDescent="0.25">
      <c r="A95" s="286">
        <f t="shared" si="4"/>
        <v>79</v>
      </c>
      <c r="B95" s="509">
        <v>44409</v>
      </c>
      <c r="C95" s="287">
        <v>401064</v>
      </c>
      <c r="D95" s="512"/>
      <c r="E95" s="288" t="s">
        <v>467</v>
      </c>
      <c r="F95" s="504" t="s">
        <v>627</v>
      </c>
      <c r="G95" s="289">
        <v>3230</v>
      </c>
      <c r="H95" s="290">
        <v>120</v>
      </c>
      <c r="I95" s="290"/>
      <c r="J95" s="290"/>
      <c r="K95" s="291">
        <f t="shared" si="5"/>
        <v>387600</v>
      </c>
      <c r="L95" s="190">
        <f t="shared" si="3"/>
        <v>387600</v>
      </c>
      <c r="N95" s="177"/>
      <c r="P95" s="190"/>
    </row>
    <row r="96" spans="1:16" x14ac:dyDescent="0.25">
      <c r="A96" s="274">
        <f t="shared" si="4"/>
        <v>80</v>
      </c>
      <c r="B96" s="510"/>
      <c r="C96" s="275">
        <v>401063</v>
      </c>
      <c r="D96" s="512"/>
      <c r="E96" s="276" t="s">
        <v>439</v>
      </c>
      <c r="F96" s="504"/>
      <c r="G96" s="277">
        <v>3010</v>
      </c>
      <c r="H96" s="278">
        <v>120</v>
      </c>
      <c r="I96" s="278">
        <v>50000</v>
      </c>
      <c r="J96" s="278"/>
      <c r="K96" s="279">
        <f t="shared" si="5"/>
        <v>411200</v>
      </c>
      <c r="L96" s="190">
        <f t="shared" si="3"/>
        <v>361200</v>
      </c>
      <c r="N96" s="177"/>
      <c r="P96" s="190"/>
    </row>
    <row r="97" spans="1:16" x14ac:dyDescent="0.25">
      <c r="A97" s="292">
        <f t="shared" si="4"/>
        <v>81</v>
      </c>
      <c r="B97" s="511"/>
      <c r="C97" s="293">
        <v>401065</v>
      </c>
      <c r="D97" s="512"/>
      <c r="E97" s="294" t="s">
        <v>468</v>
      </c>
      <c r="F97" s="506"/>
      <c r="G97" s="295">
        <v>1530</v>
      </c>
      <c r="H97" s="296">
        <v>120</v>
      </c>
      <c r="I97" s="296">
        <v>50000</v>
      </c>
      <c r="J97" s="296"/>
      <c r="K97" s="297">
        <f t="shared" si="5"/>
        <v>233600</v>
      </c>
      <c r="L97" s="190">
        <f t="shared" si="3"/>
        <v>183600</v>
      </c>
      <c r="N97" s="177"/>
      <c r="P97" s="190"/>
    </row>
    <row r="98" spans="1:16" x14ac:dyDescent="0.25">
      <c r="A98" s="286">
        <f t="shared" si="4"/>
        <v>82</v>
      </c>
      <c r="B98" s="509">
        <v>44409</v>
      </c>
      <c r="C98" s="287">
        <v>401076</v>
      </c>
      <c r="D98" s="512"/>
      <c r="E98" s="288" t="s">
        <v>469</v>
      </c>
      <c r="F98" s="504" t="s">
        <v>625</v>
      </c>
      <c r="G98" s="289">
        <v>2560</v>
      </c>
      <c r="H98" s="290">
        <v>120</v>
      </c>
      <c r="I98" s="290"/>
      <c r="J98" s="290"/>
      <c r="K98" s="291">
        <f t="shared" si="5"/>
        <v>307200</v>
      </c>
      <c r="L98" s="190">
        <f t="shared" si="3"/>
        <v>307200</v>
      </c>
      <c r="N98" s="177"/>
      <c r="P98" s="190"/>
    </row>
    <row r="99" spans="1:16" x14ac:dyDescent="0.25">
      <c r="A99" s="274">
        <f t="shared" si="4"/>
        <v>83</v>
      </c>
      <c r="B99" s="510"/>
      <c r="C99" s="275">
        <v>401075</v>
      </c>
      <c r="D99" s="512"/>
      <c r="E99" s="276" t="s">
        <v>470</v>
      </c>
      <c r="F99" s="504"/>
      <c r="G99" s="277">
        <v>2080</v>
      </c>
      <c r="H99" s="278">
        <v>120</v>
      </c>
      <c r="I99" s="278">
        <v>50000</v>
      </c>
      <c r="J99" s="278"/>
      <c r="K99" s="279">
        <f t="shared" si="5"/>
        <v>299600</v>
      </c>
      <c r="L99" s="190">
        <f t="shared" si="3"/>
        <v>249600</v>
      </c>
      <c r="N99" s="177"/>
      <c r="P99" s="190"/>
    </row>
    <row r="100" spans="1:16" x14ac:dyDescent="0.25">
      <c r="A100" s="292">
        <f t="shared" si="4"/>
        <v>84</v>
      </c>
      <c r="B100" s="511"/>
      <c r="C100" s="293">
        <v>401077</v>
      </c>
      <c r="D100" s="512"/>
      <c r="E100" s="294" t="s">
        <v>466</v>
      </c>
      <c r="F100" s="506"/>
      <c r="G100" s="295">
        <v>2940</v>
      </c>
      <c r="H100" s="296">
        <v>120</v>
      </c>
      <c r="I100" s="296">
        <v>50000</v>
      </c>
      <c r="J100" s="296"/>
      <c r="K100" s="297">
        <f t="shared" si="5"/>
        <v>402800</v>
      </c>
      <c r="L100" s="190">
        <f t="shared" si="3"/>
        <v>352800</v>
      </c>
      <c r="N100" s="177"/>
      <c r="P100" s="190"/>
    </row>
    <row r="101" spans="1:16" x14ac:dyDescent="0.25">
      <c r="A101" s="286">
        <f t="shared" si="4"/>
        <v>85</v>
      </c>
      <c r="B101" s="509">
        <v>44409</v>
      </c>
      <c r="C101" s="287">
        <v>401071</v>
      </c>
      <c r="D101" s="512"/>
      <c r="E101" s="288" t="s">
        <v>471</v>
      </c>
      <c r="F101" s="504" t="s">
        <v>638</v>
      </c>
      <c r="G101" s="289">
        <v>1880</v>
      </c>
      <c r="H101" s="290">
        <v>120</v>
      </c>
      <c r="I101" s="290"/>
      <c r="J101" s="290"/>
      <c r="K101" s="291">
        <f t="shared" si="5"/>
        <v>225600</v>
      </c>
      <c r="L101" s="190">
        <f t="shared" si="3"/>
        <v>225600</v>
      </c>
      <c r="N101" s="177"/>
      <c r="P101" s="190"/>
    </row>
    <row r="102" spans="1:16" x14ac:dyDescent="0.25">
      <c r="A102" s="274">
        <f t="shared" si="4"/>
        <v>86</v>
      </c>
      <c r="B102" s="510"/>
      <c r="C102" s="275">
        <v>401073</v>
      </c>
      <c r="D102" s="512"/>
      <c r="E102" s="276" t="s">
        <v>472</v>
      </c>
      <c r="F102" s="504"/>
      <c r="G102" s="277">
        <v>2510</v>
      </c>
      <c r="H102" s="278">
        <v>120</v>
      </c>
      <c r="I102" s="278">
        <v>50000</v>
      </c>
      <c r="J102" s="278"/>
      <c r="K102" s="279">
        <f t="shared" si="5"/>
        <v>351200</v>
      </c>
      <c r="L102" s="190">
        <f t="shared" si="3"/>
        <v>301200</v>
      </c>
      <c r="N102" s="177"/>
      <c r="P102" s="190"/>
    </row>
    <row r="103" spans="1:16" x14ac:dyDescent="0.25">
      <c r="A103" s="292">
        <f t="shared" si="4"/>
        <v>87</v>
      </c>
      <c r="B103" s="511"/>
      <c r="C103" s="293">
        <v>401072</v>
      </c>
      <c r="D103" s="512"/>
      <c r="E103" s="294" t="s">
        <v>473</v>
      </c>
      <c r="F103" s="506"/>
      <c r="G103" s="295">
        <v>3340</v>
      </c>
      <c r="H103" s="296">
        <v>120</v>
      </c>
      <c r="I103" s="296">
        <v>50000</v>
      </c>
      <c r="J103" s="296"/>
      <c r="K103" s="297">
        <f t="shared" si="5"/>
        <v>450800</v>
      </c>
      <c r="L103" s="190">
        <f t="shared" si="3"/>
        <v>400800</v>
      </c>
      <c r="N103" s="177"/>
      <c r="P103" s="190"/>
    </row>
    <row r="104" spans="1:16" x14ac:dyDescent="0.25">
      <c r="A104" s="286">
        <f t="shared" si="4"/>
        <v>88</v>
      </c>
      <c r="B104" s="509">
        <v>44409</v>
      </c>
      <c r="C104" s="287">
        <v>401066</v>
      </c>
      <c r="D104" s="512"/>
      <c r="E104" s="288" t="s">
        <v>474</v>
      </c>
      <c r="F104" s="504" t="s">
        <v>639</v>
      </c>
      <c r="G104" s="289">
        <v>3340</v>
      </c>
      <c r="H104" s="290">
        <v>120</v>
      </c>
      <c r="I104" s="290"/>
      <c r="J104" s="290"/>
      <c r="K104" s="291">
        <f t="shared" si="5"/>
        <v>400800</v>
      </c>
      <c r="L104" s="190">
        <f t="shared" si="3"/>
        <v>400800</v>
      </c>
      <c r="N104" s="177"/>
      <c r="P104" s="190"/>
    </row>
    <row r="105" spans="1:16" x14ac:dyDescent="0.25">
      <c r="A105" s="274">
        <f t="shared" si="4"/>
        <v>89</v>
      </c>
      <c r="B105" s="510"/>
      <c r="C105" s="275">
        <v>401067</v>
      </c>
      <c r="D105" s="512"/>
      <c r="E105" s="276" t="s">
        <v>475</v>
      </c>
      <c r="F105" s="504"/>
      <c r="G105" s="277">
        <v>3070</v>
      </c>
      <c r="H105" s="278">
        <v>120</v>
      </c>
      <c r="I105" s="278">
        <v>50000</v>
      </c>
      <c r="J105" s="278"/>
      <c r="K105" s="279">
        <f t="shared" si="5"/>
        <v>418400</v>
      </c>
      <c r="L105" s="190">
        <f t="shared" si="3"/>
        <v>368400</v>
      </c>
      <c r="N105" s="177"/>
      <c r="P105" s="190"/>
    </row>
    <row r="106" spans="1:16" ht="15.75" thickBot="1" x14ac:dyDescent="0.3">
      <c r="A106" s="280">
        <f t="shared" si="4"/>
        <v>90</v>
      </c>
      <c r="B106" s="520"/>
      <c r="C106" s="281">
        <v>401068</v>
      </c>
      <c r="D106" s="513"/>
      <c r="E106" s="282" t="s">
        <v>476</v>
      </c>
      <c r="F106" s="505"/>
      <c r="G106" s="283">
        <v>1530</v>
      </c>
      <c r="H106" s="284">
        <v>120</v>
      </c>
      <c r="I106" s="284">
        <v>50000</v>
      </c>
      <c r="J106" s="284"/>
      <c r="K106" s="285">
        <f t="shared" si="5"/>
        <v>233600</v>
      </c>
      <c r="L106" s="190">
        <f t="shared" si="3"/>
        <v>183600</v>
      </c>
      <c r="N106" s="177"/>
      <c r="P106" s="190"/>
    </row>
    <row r="107" spans="1:16" x14ac:dyDescent="0.25">
      <c r="A107" s="266">
        <f t="shared" si="4"/>
        <v>91</v>
      </c>
      <c r="B107" s="519">
        <v>44409</v>
      </c>
      <c r="C107" s="268">
        <v>401055</v>
      </c>
      <c r="D107" s="521" t="s">
        <v>393</v>
      </c>
      <c r="E107" s="270" t="s">
        <v>477</v>
      </c>
      <c r="F107" s="507" t="s">
        <v>636</v>
      </c>
      <c r="G107" s="271">
        <v>4280</v>
      </c>
      <c r="H107" s="272">
        <v>120</v>
      </c>
      <c r="I107" s="272"/>
      <c r="J107" s="272"/>
      <c r="K107" s="273">
        <f t="shared" si="5"/>
        <v>513600</v>
      </c>
      <c r="L107" s="190">
        <f t="shared" si="3"/>
        <v>513600</v>
      </c>
      <c r="N107" s="177"/>
      <c r="P107" s="190"/>
    </row>
    <row r="108" spans="1:16" x14ac:dyDescent="0.25">
      <c r="A108" s="292">
        <f t="shared" si="4"/>
        <v>92</v>
      </c>
      <c r="B108" s="511"/>
      <c r="C108" s="293">
        <v>401056</v>
      </c>
      <c r="D108" s="512"/>
      <c r="E108" s="294" t="s">
        <v>478</v>
      </c>
      <c r="F108" s="506"/>
      <c r="G108" s="295">
        <v>2780</v>
      </c>
      <c r="H108" s="296">
        <v>120</v>
      </c>
      <c r="I108" s="296">
        <v>50000</v>
      </c>
      <c r="J108" s="296"/>
      <c r="K108" s="297">
        <f t="shared" si="5"/>
        <v>383600</v>
      </c>
      <c r="L108" s="190">
        <f t="shared" si="3"/>
        <v>333600</v>
      </c>
      <c r="N108" s="177"/>
      <c r="P108" s="190"/>
    </row>
    <row r="109" spans="1:16" x14ac:dyDescent="0.25">
      <c r="A109" s="286">
        <f t="shared" si="4"/>
        <v>93</v>
      </c>
      <c r="B109" s="509">
        <v>44409</v>
      </c>
      <c r="C109" s="287">
        <v>401057</v>
      </c>
      <c r="D109" s="512"/>
      <c r="E109" s="288" t="s">
        <v>479</v>
      </c>
      <c r="F109" s="504" t="s">
        <v>618</v>
      </c>
      <c r="G109" s="289">
        <v>3880</v>
      </c>
      <c r="H109" s="290">
        <v>120</v>
      </c>
      <c r="I109" s="290"/>
      <c r="J109" s="290"/>
      <c r="K109" s="291">
        <f t="shared" si="5"/>
        <v>465600</v>
      </c>
      <c r="L109" s="190">
        <f t="shared" si="3"/>
        <v>465600</v>
      </c>
      <c r="N109" s="177"/>
      <c r="P109" s="190"/>
    </row>
    <row r="110" spans="1:16" x14ac:dyDescent="0.25">
      <c r="A110" s="292">
        <f t="shared" si="4"/>
        <v>94</v>
      </c>
      <c r="B110" s="511"/>
      <c r="C110" s="293">
        <v>401058</v>
      </c>
      <c r="D110" s="512"/>
      <c r="E110" s="294" t="s">
        <v>480</v>
      </c>
      <c r="F110" s="506"/>
      <c r="G110" s="295">
        <v>3000</v>
      </c>
      <c r="H110" s="296">
        <v>120</v>
      </c>
      <c r="I110" s="296">
        <v>50000</v>
      </c>
      <c r="J110" s="296"/>
      <c r="K110" s="297">
        <f t="shared" si="5"/>
        <v>410000</v>
      </c>
      <c r="L110" s="190">
        <f t="shared" si="3"/>
        <v>360000</v>
      </c>
      <c r="N110" s="177"/>
      <c r="P110" s="190"/>
    </row>
    <row r="111" spans="1:16" x14ac:dyDescent="0.25">
      <c r="A111" s="286">
        <f t="shared" si="4"/>
        <v>95</v>
      </c>
      <c r="B111" s="509">
        <v>44409</v>
      </c>
      <c r="C111" s="287">
        <v>401059</v>
      </c>
      <c r="D111" s="512"/>
      <c r="E111" s="288" t="s">
        <v>393</v>
      </c>
      <c r="F111" s="504" t="s">
        <v>616</v>
      </c>
      <c r="G111" s="289">
        <v>4940</v>
      </c>
      <c r="H111" s="290">
        <v>120</v>
      </c>
      <c r="I111" s="290"/>
      <c r="J111" s="290"/>
      <c r="K111" s="291">
        <f t="shared" si="5"/>
        <v>592800</v>
      </c>
      <c r="L111" s="190">
        <f t="shared" si="3"/>
        <v>592800</v>
      </c>
      <c r="N111" s="177"/>
      <c r="P111" s="190"/>
    </row>
    <row r="112" spans="1:16" x14ac:dyDescent="0.25">
      <c r="A112" s="274">
        <f t="shared" si="4"/>
        <v>96</v>
      </c>
      <c r="B112" s="510"/>
      <c r="C112" s="275">
        <v>401060</v>
      </c>
      <c r="D112" s="512"/>
      <c r="E112" s="276" t="s">
        <v>481</v>
      </c>
      <c r="F112" s="504"/>
      <c r="G112" s="277">
        <v>810</v>
      </c>
      <c r="H112" s="278">
        <v>120</v>
      </c>
      <c r="I112" s="278">
        <v>50000</v>
      </c>
      <c r="J112" s="278"/>
      <c r="K112" s="279">
        <f t="shared" si="5"/>
        <v>147200</v>
      </c>
      <c r="L112" s="190">
        <f t="shared" si="3"/>
        <v>97200</v>
      </c>
      <c r="N112" s="177"/>
      <c r="P112" s="190"/>
    </row>
    <row r="113" spans="1:16" ht="15.75" thickBot="1" x14ac:dyDescent="0.3">
      <c r="A113" s="280">
        <f t="shared" si="4"/>
        <v>97</v>
      </c>
      <c r="B113" s="520"/>
      <c r="C113" s="281">
        <v>401061</v>
      </c>
      <c r="D113" s="513"/>
      <c r="E113" s="282" t="s">
        <v>480</v>
      </c>
      <c r="F113" s="505"/>
      <c r="G113" s="283">
        <v>1470</v>
      </c>
      <c r="H113" s="284">
        <v>120</v>
      </c>
      <c r="I113" s="284">
        <v>50000</v>
      </c>
      <c r="J113" s="284"/>
      <c r="K113" s="285">
        <f t="shared" si="5"/>
        <v>226400</v>
      </c>
      <c r="L113" s="190">
        <f t="shared" si="3"/>
        <v>176400</v>
      </c>
      <c r="N113" s="177"/>
      <c r="P113" s="190"/>
    </row>
    <row r="114" spans="1:16" ht="30" x14ac:dyDescent="0.25">
      <c r="A114" s="286">
        <f t="shared" si="4"/>
        <v>98</v>
      </c>
      <c r="B114" s="509">
        <v>44410</v>
      </c>
      <c r="C114" s="287">
        <v>401094</v>
      </c>
      <c r="D114" s="499" t="s">
        <v>394</v>
      </c>
      <c r="E114" s="288" t="s">
        <v>482</v>
      </c>
      <c r="F114" s="507" t="s">
        <v>625</v>
      </c>
      <c r="G114" s="289">
        <v>4390</v>
      </c>
      <c r="H114" s="290">
        <v>120</v>
      </c>
      <c r="I114" s="290"/>
      <c r="J114" s="290"/>
      <c r="K114" s="291">
        <f t="shared" si="5"/>
        <v>526800</v>
      </c>
      <c r="L114" s="190">
        <f t="shared" si="3"/>
        <v>526800</v>
      </c>
      <c r="N114" s="177"/>
      <c r="P114" s="190"/>
    </row>
    <row r="115" spans="1:16" ht="30" x14ac:dyDescent="0.25">
      <c r="A115" s="292">
        <f t="shared" si="4"/>
        <v>99</v>
      </c>
      <c r="B115" s="511"/>
      <c r="C115" s="293">
        <v>401095</v>
      </c>
      <c r="D115" s="512"/>
      <c r="E115" s="294" t="s">
        <v>483</v>
      </c>
      <c r="F115" s="506"/>
      <c r="G115" s="295">
        <v>4540</v>
      </c>
      <c r="H115" s="296">
        <v>120</v>
      </c>
      <c r="I115" s="296">
        <v>50000</v>
      </c>
      <c r="J115" s="296"/>
      <c r="K115" s="297">
        <f t="shared" si="5"/>
        <v>594800</v>
      </c>
      <c r="L115" s="190">
        <f t="shared" si="3"/>
        <v>544800</v>
      </c>
      <c r="N115" s="177"/>
      <c r="P115" s="190"/>
    </row>
    <row r="116" spans="1:16" x14ac:dyDescent="0.25">
      <c r="A116" s="286">
        <f t="shared" si="4"/>
        <v>100</v>
      </c>
      <c r="B116" s="509">
        <v>44410</v>
      </c>
      <c r="C116" s="287">
        <v>401092</v>
      </c>
      <c r="D116" s="512"/>
      <c r="E116" s="288" t="s">
        <v>484</v>
      </c>
      <c r="F116" s="504" t="s">
        <v>616</v>
      </c>
      <c r="G116" s="289">
        <v>5320</v>
      </c>
      <c r="H116" s="290">
        <v>120</v>
      </c>
      <c r="I116" s="290"/>
      <c r="J116" s="290"/>
      <c r="K116" s="291">
        <f t="shared" si="5"/>
        <v>638400</v>
      </c>
      <c r="L116" s="190">
        <f t="shared" si="3"/>
        <v>638400</v>
      </c>
      <c r="N116" s="177"/>
      <c r="P116" s="190"/>
    </row>
    <row r="117" spans="1:16" ht="30" x14ac:dyDescent="0.25">
      <c r="A117" s="292">
        <f t="shared" si="4"/>
        <v>101</v>
      </c>
      <c r="B117" s="511"/>
      <c r="C117" s="293">
        <v>401091</v>
      </c>
      <c r="D117" s="512"/>
      <c r="E117" s="294" t="s">
        <v>485</v>
      </c>
      <c r="F117" s="506"/>
      <c r="G117" s="295">
        <v>2570</v>
      </c>
      <c r="H117" s="296">
        <v>120</v>
      </c>
      <c r="I117" s="296">
        <v>50000</v>
      </c>
      <c r="J117" s="296"/>
      <c r="K117" s="297">
        <f t="shared" si="5"/>
        <v>358400</v>
      </c>
      <c r="L117" s="190">
        <f t="shared" si="3"/>
        <v>308400</v>
      </c>
      <c r="N117" s="177"/>
      <c r="P117" s="190"/>
    </row>
    <row r="118" spans="1:16" ht="30" x14ac:dyDescent="0.25">
      <c r="A118" s="367">
        <f t="shared" si="4"/>
        <v>102</v>
      </c>
      <c r="B118" s="311">
        <v>44410</v>
      </c>
      <c r="C118" s="312">
        <v>401087</v>
      </c>
      <c r="D118" s="512"/>
      <c r="E118" s="313" t="s">
        <v>486</v>
      </c>
      <c r="F118" s="313" t="s">
        <v>622</v>
      </c>
      <c r="G118" s="314">
        <v>8000</v>
      </c>
      <c r="H118" s="315">
        <v>120</v>
      </c>
      <c r="I118" s="315"/>
      <c r="J118" s="315"/>
      <c r="K118" s="316">
        <f t="shared" si="5"/>
        <v>960000</v>
      </c>
      <c r="L118" s="190">
        <f t="shared" si="3"/>
        <v>960000</v>
      </c>
      <c r="N118" s="177"/>
      <c r="P118" s="190"/>
    </row>
    <row r="119" spans="1:16" ht="15.75" thickBot="1" x14ac:dyDescent="0.3">
      <c r="A119" s="366">
        <f t="shared" si="4"/>
        <v>103</v>
      </c>
      <c r="B119" s="305">
        <v>44410</v>
      </c>
      <c r="C119" s="306">
        <v>401086</v>
      </c>
      <c r="D119" s="513"/>
      <c r="E119" s="307" t="s">
        <v>487</v>
      </c>
      <c r="F119" s="307" t="s">
        <v>624</v>
      </c>
      <c r="G119" s="308">
        <v>8220</v>
      </c>
      <c r="H119" s="309">
        <v>120</v>
      </c>
      <c r="I119" s="309"/>
      <c r="J119" s="309"/>
      <c r="K119" s="310">
        <f t="shared" si="5"/>
        <v>986400</v>
      </c>
      <c r="L119" s="190">
        <f t="shared" si="3"/>
        <v>986400</v>
      </c>
      <c r="N119" s="177"/>
      <c r="P119" s="190"/>
    </row>
    <row r="120" spans="1:16" x14ac:dyDescent="0.25">
      <c r="A120" s="367">
        <f t="shared" si="4"/>
        <v>104</v>
      </c>
      <c r="B120" s="311">
        <v>44410</v>
      </c>
      <c r="C120" s="312">
        <v>401096</v>
      </c>
      <c r="D120" s="499" t="s">
        <v>395</v>
      </c>
      <c r="E120" s="313" t="s">
        <v>488</v>
      </c>
      <c r="F120" s="313" t="s">
        <v>618</v>
      </c>
      <c r="G120" s="314">
        <v>7380</v>
      </c>
      <c r="H120" s="315">
        <v>120</v>
      </c>
      <c r="I120" s="315"/>
      <c r="J120" s="315"/>
      <c r="K120" s="316">
        <f t="shared" si="5"/>
        <v>885600</v>
      </c>
      <c r="L120" s="190">
        <f t="shared" si="3"/>
        <v>885600</v>
      </c>
      <c r="N120" s="177"/>
      <c r="P120" s="190"/>
    </row>
    <row r="121" spans="1:16" x14ac:dyDescent="0.25">
      <c r="A121" s="367">
        <f t="shared" si="4"/>
        <v>105</v>
      </c>
      <c r="B121" s="311">
        <v>44410</v>
      </c>
      <c r="C121" s="312">
        <v>401090</v>
      </c>
      <c r="D121" s="512"/>
      <c r="E121" s="313" t="s">
        <v>489</v>
      </c>
      <c r="F121" s="313" t="s">
        <v>640</v>
      </c>
      <c r="G121" s="314">
        <v>7960</v>
      </c>
      <c r="H121" s="315">
        <v>120</v>
      </c>
      <c r="I121" s="315"/>
      <c r="J121" s="315"/>
      <c r="K121" s="316">
        <f t="shared" si="5"/>
        <v>955200</v>
      </c>
      <c r="L121" s="190">
        <f t="shared" si="3"/>
        <v>955200</v>
      </c>
      <c r="N121" s="177"/>
      <c r="P121" s="190"/>
    </row>
    <row r="122" spans="1:16" x14ac:dyDescent="0.25">
      <c r="A122" s="367">
        <f t="shared" si="4"/>
        <v>106</v>
      </c>
      <c r="B122" s="311">
        <v>44410</v>
      </c>
      <c r="C122" s="312">
        <v>401093</v>
      </c>
      <c r="D122" s="512"/>
      <c r="E122" s="313" t="s">
        <v>490</v>
      </c>
      <c r="F122" s="313" t="s">
        <v>612</v>
      </c>
      <c r="G122" s="314">
        <v>7730</v>
      </c>
      <c r="H122" s="315">
        <v>120</v>
      </c>
      <c r="I122" s="315"/>
      <c r="J122" s="315"/>
      <c r="K122" s="316">
        <f t="shared" si="5"/>
        <v>927600</v>
      </c>
      <c r="L122" s="190">
        <f t="shared" si="3"/>
        <v>927600</v>
      </c>
      <c r="N122" s="177"/>
      <c r="P122" s="190"/>
    </row>
    <row r="123" spans="1:16" x14ac:dyDescent="0.25">
      <c r="A123" s="286">
        <f t="shared" si="4"/>
        <v>107</v>
      </c>
      <c r="B123" s="509">
        <v>44410</v>
      </c>
      <c r="C123" s="287">
        <v>401089</v>
      </c>
      <c r="D123" s="512"/>
      <c r="E123" s="288" t="s">
        <v>491</v>
      </c>
      <c r="F123" s="504" t="s">
        <v>641</v>
      </c>
      <c r="G123" s="289">
        <v>4160</v>
      </c>
      <c r="H123" s="290">
        <v>120</v>
      </c>
      <c r="I123" s="290"/>
      <c r="J123" s="290"/>
      <c r="K123" s="291">
        <f t="shared" si="5"/>
        <v>499200</v>
      </c>
      <c r="L123" s="190">
        <f t="shared" si="3"/>
        <v>499200</v>
      </c>
      <c r="N123" s="177"/>
      <c r="P123" s="190"/>
    </row>
    <row r="124" spans="1:16" ht="15.75" thickBot="1" x14ac:dyDescent="0.3">
      <c r="A124" s="280">
        <f t="shared" si="4"/>
        <v>108</v>
      </c>
      <c r="B124" s="520"/>
      <c r="C124" s="281">
        <v>401088</v>
      </c>
      <c r="D124" s="513"/>
      <c r="E124" s="282" t="s">
        <v>490</v>
      </c>
      <c r="F124" s="505"/>
      <c r="G124" s="283">
        <v>3000</v>
      </c>
      <c r="H124" s="284">
        <v>120</v>
      </c>
      <c r="I124" s="284">
        <v>50000</v>
      </c>
      <c r="J124" s="284"/>
      <c r="K124" s="285">
        <f t="shared" si="5"/>
        <v>410000</v>
      </c>
      <c r="L124" s="190">
        <f t="shared" si="3"/>
        <v>360000</v>
      </c>
      <c r="N124" s="177"/>
      <c r="P124" s="190"/>
    </row>
    <row r="125" spans="1:16" x14ac:dyDescent="0.25">
      <c r="A125" s="266">
        <f t="shared" si="4"/>
        <v>109</v>
      </c>
      <c r="B125" s="519">
        <v>44410</v>
      </c>
      <c r="C125" s="268">
        <v>401003</v>
      </c>
      <c r="D125" s="521" t="s">
        <v>663</v>
      </c>
      <c r="E125" s="270" t="s">
        <v>492</v>
      </c>
      <c r="F125" s="507" t="s">
        <v>642</v>
      </c>
      <c r="G125" s="271">
        <v>5800</v>
      </c>
      <c r="H125" s="272">
        <v>120</v>
      </c>
      <c r="I125" s="272"/>
      <c r="J125" s="272"/>
      <c r="K125" s="273">
        <f t="shared" si="5"/>
        <v>696000</v>
      </c>
      <c r="L125" s="190">
        <f t="shared" si="3"/>
        <v>696000</v>
      </c>
      <c r="N125" s="177"/>
      <c r="P125" s="190"/>
    </row>
    <row r="126" spans="1:16" ht="30" x14ac:dyDescent="0.25">
      <c r="A126" s="292">
        <f t="shared" si="4"/>
        <v>110</v>
      </c>
      <c r="B126" s="511"/>
      <c r="C126" s="293">
        <v>401004</v>
      </c>
      <c r="D126" s="512"/>
      <c r="E126" s="294" t="s">
        <v>662</v>
      </c>
      <c r="F126" s="506"/>
      <c r="G126" s="295">
        <v>2000</v>
      </c>
      <c r="H126" s="296">
        <v>120</v>
      </c>
      <c r="I126" s="296">
        <v>50000</v>
      </c>
      <c r="J126" s="296"/>
      <c r="K126" s="297">
        <f t="shared" si="5"/>
        <v>290000</v>
      </c>
      <c r="L126" s="190">
        <f t="shared" si="3"/>
        <v>240000</v>
      </c>
      <c r="N126" s="177"/>
      <c r="P126" s="190"/>
    </row>
    <row r="127" spans="1:16" ht="30" x14ac:dyDescent="0.25">
      <c r="A127" s="286">
        <f t="shared" si="4"/>
        <v>111</v>
      </c>
      <c r="B127" s="311">
        <v>44410</v>
      </c>
      <c r="C127" s="312">
        <v>401002</v>
      </c>
      <c r="D127" s="512"/>
      <c r="E127" s="313" t="s">
        <v>662</v>
      </c>
      <c r="F127" s="313" t="s">
        <v>623</v>
      </c>
      <c r="G127" s="314">
        <v>8360</v>
      </c>
      <c r="H127" s="315">
        <v>120</v>
      </c>
      <c r="I127" s="315"/>
      <c r="J127" s="315"/>
      <c r="K127" s="316">
        <f t="shared" si="5"/>
        <v>1003200</v>
      </c>
      <c r="L127" s="190">
        <f t="shared" si="3"/>
        <v>1003200</v>
      </c>
      <c r="N127" s="177"/>
      <c r="P127" s="190"/>
    </row>
    <row r="128" spans="1:16" x14ac:dyDescent="0.25">
      <c r="A128" s="292">
        <f t="shared" si="4"/>
        <v>112</v>
      </c>
      <c r="B128" s="311">
        <v>44410</v>
      </c>
      <c r="C128" s="312">
        <v>401097</v>
      </c>
      <c r="D128" s="512"/>
      <c r="E128" s="313" t="s">
        <v>493</v>
      </c>
      <c r="F128" s="313" t="s">
        <v>636</v>
      </c>
      <c r="G128" s="314">
        <v>7500</v>
      </c>
      <c r="H128" s="315">
        <v>120</v>
      </c>
      <c r="I128" s="315"/>
      <c r="J128" s="315"/>
      <c r="K128" s="316">
        <f t="shared" si="5"/>
        <v>900000</v>
      </c>
      <c r="L128" s="190">
        <f t="shared" si="3"/>
        <v>900000</v>
      </c>
      <c r="N128" s="177"/>
      <c r="P128" s="190"/>
    </row>
    <row r="129" spans="1:16" x14ac:dyDescent="0.25">
      <c r="A129" s="286">
        <f t="shared" si="4"/>
        <v>113</v>
      </c>
      <c r="B129" s="509">
        <v>44410</v>
      </c>
      <c r="C129" s="287">
        <v>401007</v>
      </c>
      <c r="D129" s="512"/>
      <c r="E129" s="288" t="s">
        <v>494</v>
      </c>
      <c r="F129" s="504" t="s">
        <v>624</v>
      </c>
      <c r="G129" s="289">
        <v>1000</v>
      </c>
      <c r="H129" s="290">
        <v>120</v>
      </c>
      <c r="I129" s="290"/>
      <c r="J129" s="290"/>
      <c r="K129" s="291">
        <f t="shared" si="5"/>
        <v>120000</v>
      </c>
      <c r="L129" s="190">
        <f t="shared" si="3"/>
        <v>120000</v>
      </c>
      <c r="N129" s="177"/>
      <c r="P129" s="190"/>
    </row>
    <row r="130" spans="1:16" x14ac:dyDescent="0.25">
      <c r="A130" s="274">
        <f t="shared" si="4"/>
        <v>114</v>
      </c>
      <c r="B130" s="510"/>
      <c r="C130" s="275">
        <v>401005</v>
      </c>
      <c r="D130" s="512"/>
      <c r="E130" s="276" t="s">
        <v>495</v>
      </c>
      <c r="F130" s="504"/>
      <c r="G130" s="277">
        <v>1500</v>
      </c>
      <c r="H130" s="278">
        <v>120</v>
      </c>
      <c r="I130" s="278">
        <v>50000</v>
      </c>
      <c r="J130" s="278"/>
      <c r="K130" s="279">
        <f t="shared" si="5"/>
        <v>230000</v>
      </c>
      <c r="L130" s="190">
        <f t="shared" si="3"/>
        <v>180000</v>
      </c>
      <c r="N130" s="177"/>
      <c r="P130" s="190"/>
    </row>
    <row r="131" spans="1:16" x14ac:dyDescent="0.25">
      <c r="A131" s="292">
        <f t="shared" si="4"/>
        <v>115</v>
      </c>
      <c r="B131" s="511"/>
      <c r="C131" s="293">
        <v>401006</v>
      </c>
      <c r="D131" s="512"/>
      <c r="E131" s="294" t="s">
        <v>493</v>
      </c>
      <c r="F131" s="506"/>
      <c r="G131" s="295">
        <v>4790</v>
      </c>
      <c r="H131" s="296">
        <v>120</v>
      </c>
      <c r="I131" s="296">
        <v>50000</v>
      </c>
      <c r="J131" s="296"/>
      <c r="K131" s="297">
        <f t="shared" si="5"/>
        <v>624800</v>
      </c>
      <c r="L131" s="190">
        <f t="shared" si="3"/>
        <v>574800</v>
      </c>
      <c r="N131" s="177"/>
      <c r="P131" s="190"/>
    </row>
    <row r="132" spans="1:16" x14ac:dyDescent="0.25">
      <c r="A132" s="286">
        <f t="shared" si="4"/>
        <v>116</v>
      </c>
      <c r="B132" s="509">
        <v>44410</v>
      </c>
      <c r="C132" s="287">
        <v>401012</v>
      </c>
      <c r="D132" s="512"/>
      <c r="E132" s="288" t="s">
        <v>495</v>
      </c>
      <c r="F132" s="504" t="s">
        <v>625</v>
      </c>
      <c r="G132" s="289">
        <v>4000</v>
      </c>
      <c r="H132" s="290">
        <v>120</v>
      </c>
      <c r="I132" s="290"/>
      <c r="J132" s="290"/>
      <c r="K132" s="291">
        <f t="shared" si="5"/>
        <v>480000</v>
      </c>
      <c r="L132" s="190">
        <f t="shared" si="3"/>
        <v>480000</v>
      </c>
      <c r="N132" s="177"/>
      <c r="P132" s="190"/>
    </row>
    <row r="133" spans="1:16" ht="30" x14ac:dyDescent="0.25">
      <c r="A133" s="292">
        <f t="shared" si="4"/>
        <v>117</v>
      </c>
      <c r="B133" s="511"/>
      <c r="C133" s="293">
        <v>401011</v>
      </c>
      <c r="D133" s="512"/>
      <c r="E133" s="294" t="s">
        <v>496</v>
      </c>
      <c r="F133" s="506"/>
      <c r="G133" s="295">
        <v>3320</v>
      </c>
      <c r="H133" s="296">
        <v>120</v>
      </c>
      <c r="I133" s="296">
        <v>50000</v>
      </c>
      <c r="J133" s="296"/>
      <c r="K133" s="297">
        <f t="shared" si="5"/>
        <v>448400</v>
      </c>
      <c r="L133" s="190">
        <f t="shared" si="3"/>
        <v>398400</v>
      </c>
      <c r="N133" s="177"/>
      <c r="P133" s="190"/>
    </row>
    <row r="134" spans="1:16" x14ac:dyDescent="0.25">
      <c r="A134" s="286">
        <f t="shared" si="4"/>
        <v>118</v>
      </c>
      <c r="B134" s="509">
        <v>44410</v>
      </c>
      <c r="C134" s="287">
        <v>401100</v>
      </c>
      <c r="D134" s="512"/>
      <c r="E134" s="288" t="s">
        <v>497</v>
      </c>
      <c r="F134" s="504" t="s">
        <v>622</v>
      </c>
      <c r="G134" s="289">
        <v>3550</v>
      </c>
      <c r="H134" s="290">
        <v>120</v>
      </c>
      <c r="I134" s="290"/>
      <c r="J134" s="290"/>
      <c r="K134" s="291">
        <f t="shared" si="5"/>
        <v>426000</v>
      </c>
      <c r="L134" s="190">
        <f t="shared" si="3"/>
        <v>426000</v>
      </c>
      <c r="N134" s="177"/>
      <c r="P134" s="190"/>
    </row>
    <row r="135" spans="1:16" x14ac:dyDescent="0.25">
      <c r="A135" s="292">
        <f t="shared" si="4"/>
        <v>119</v>
      </c>
      <c r="B135" s="511"/>
      <c r="C135" s="293">
        <v>401001</v>
      </c>
      <c r="D135" s="512"/>
      <c r="E135" s="294" t="s">
        <v>494</v>
      </c>
      <c r="F135" s="506"/>
      <c r="G135" s="295">
        <v>4350</v>
      </c>
      <c r="H135" s="296">
        <v>120</v>
      </c>
      <c r="I135" s="296">
        <v>50000</v>
      </c>
      <c r="J135" s="296"/>
      <c r="K135" s="297">
        <f t="shared" si="5"/>
        <v>572000</v>
      </c>
      <c r="L135" s="190">
        <f t="shared" si="3"/>
        <v>522000</v>
      </c>
      <c r="N135" s="177"/>
      <c r="P135" s="190"/>
    </row>
    <row r="136" spans="1:16" x14ac:dyDescent="0.25">
      <c r="A136" s="286">
        <f t="shared" si="4"/>
        <v>120</v>
      </c>
      <c r="B136" s="509">
        <v>44410</v>
      </c>
      <c r="C136" s="287">
        <v>401009</v>
      </c>
      <c r="D136" s="512"/>
      <c r="E136" s="288" t="s">
        <v>498</v>
      </c>
      <c r="F136" s="504" t="s">
        <v>643</v>
      </c>
      <c r="G136" s="289">
        <v>4970</v>
      </c>
      <c r="H136" s="290">
        <v>120</v>
      </c>
      <c r="I136" s="290"/>
      <c r="J136" s="290"/>
      <c r="K136" s="291">
        <f t="shared" si="5"/>
        <v>596400</v>
      </c>
      <c r="L136" s="190">
        <f t="shared" si="3"/>
        <v>596400</v>
      </c>
      <c r="N136" s="177"/>
      <c r="P136" s="190"/>
    </row>
    <row r="137" spans="1:16" x14ac:dyDescent="0.25">
      <c r="A137" s="292">
        <f t="shared" si="4"/>
        <v>121</v>
      </c>
      <c r="B137" s="511"/>
      <c r="C137" s="293">
        <v>401010</v>
      </c>
      <c r="D137" s="512"/>
      <c r="E137" s="294" t="s">
        <v>499</v>
      </c>
      <c r="F137" s="506"/>
      <c r="G137" s="295">
        <v>3500</v>
      </c>
      <c r="H137" s="296">
        <v>120</v>
      </c>
      <c r="I137" s="296">
        <v>50000</v>
      </c>
      <c r="J137" s="296"/>
      <c r="K137" s="297">
        <f t="shared" si="5"/>
        <v>470000</v>
      </c>
      <c r="L137" s="190">
        <f t="shared" si="3"/>
        <v>420000</v>
      </c>
      <c r="N137" s="177"/>
      <c r="P137" s="190"/>
    </row>
    <row r="138" spans="1:16" x14ac:dyDescent="0.25">
      <c r="A138" s="286">
        <f t="shared" si="4"/>
        <v>122</v>
      </c>
      <c r="B138" s="509">
        <v>44410</v>
      </c>
      <c r="C138" s="287">
        <v>401098</v>
      </c>
      <c r="D138" s="512"/>
      <c r="E138" s="288" t="s">
        <v>500</v>
      </c>
      <c r="F138" s="504" t="s">
        <v>644</v>
      </c>
      <c r="G138" s="289">
        <v>6120</v>
      </c>
      <c r="H138" s="290">
        <v>120</v>
      </c>
      <c r="I138" s="290"/>
      <c r="J138" s="290"/>
      <c r="K138" s="291">
        <f t="shared" si="5"/>
        <v>734400</v>
      </c>
      <c r="L138" s="190">
        <f t="shared" si="3"/>
        <v>734400</v>
      </c>
      <c r="N138" s="177"/>
      <c r="P138" s="190"/>
    </row>
    <row r="139" spans="1:16" x14ac:dyDescent="0.25">
      <c r="A139" s="292">
        <f t="shared" si="4"/>
        <v>123</v>
      </c>
      <c r="B139" s="511"/>
      <c r="C139" s="293">
        <v>401099</v>
      </c>
      <c r="D139" s="512"/>
      <c r="E139" s="294" t="s">
        <v>493</v>
      </c>
      <c r="F139" s="506"/>
      <c r="G139" s="295">
        <v>1000</v>
      </c>
      <c r="H139" s="296">
        <v>120</v>
      </c>
      <c r="I139" s="296">
        <v>50000</v>
      </c>
      <c r="J139" s="296"/>
      <c r="K139" s="297">
        <f t="shared" si="5"/>
        <v>170000</v>
      </c>
      <c r="L139" s="190">
        <f t="shared" si="3"/>
        <v>120000</v>
      </c>
      <c r="N139" s="177"/>
      <c r="P139" s="190"/>
    </row>
    <row r="140" spans="1:16" ht="15.75" thickBot="1" x14ac:dyDescent="0.3">
      <c r="A140" s="366">
        <f t="shared" si="4"/>
        <v>124</v>
      </c>
      <c r="B140" s="305">
        <v>44410</v>
      </c>
      <c r="C140" s="306">
        <v>401013</v>
      </c>
      <c r="D140" s="513"/>
      <c r="E140" s="307" t="s">
        <v>501</v>
      </c>
      <c r="F140" s="307" t="s">
        <v>645</v>
      </c>
      <c r="G140" s="308">
        <v>8180</v>
      </c>
      <c r="H140" s="309">
        <v>120</v>
      </c>
      <c r="I140" s="309"/>
      <c r="J140" s="309"/>
      <c r="K140" s="310">
        <f t="shared" si="5"/>
        <v>981600</v>
      </c>
      <c r="L140" s="190">
        <f t="shared" si="3"/>
        <v>981600</v>
      </c>
      <c r="N140" s="177"/>
      <c r="P140" s="190"/>
    </row>
    <row r="141" spans="1:16" x14ac:dyDescent="0.25">
      <c r="A141" s="368">
        <f t="shared" si="4"/>
        <v>125</v>
      </c>
      <c r="B141" s="323">
        <v>44411</v>
      </c>
      <c r="C141" s="324">
        <v>401015</v>
      </c>
      <c r="D141" s="498" t="s">
        <v>396</v>
      </c>
      <c r="E141" s="317" t="s">
        <v>502</v>
      </c>
      <c r="F141" s="317" t="s">
        <v>637</v>
      </c>
      <c r="G141" s="318">
        <v>6190</v>
      </c>
      <c r="H141" s="319">
        <v>120</v>
      </c>
      <c r="I141" s="319"/>
      <c r="J141" s="319"/>
      <c r="K141" s="320">
        <f t="shared" si="5"/>
        <v>742800</v>
      </c>
      <c r="L141" s="190">
        <f t="shared" si="3"/>
        <v>742800</v>
      </c>
      <c r="N141" s="177"/>
      <c r="P141" s="190"/>
    </row>
    <row r="142" spans="1:16" x14ac:dyDescent="0.25">
      <c r="A142" s="286">
        <f t="shared" si="4"/>
        <v>126</v>
      </c>
      <c r="B142" s="509">
        <v>44411</v>
      </c>
      <c r="C142" s="287">
        <v>401016</v>
      </c>
      <c r="D142" s="496"/>
      <c r="E142" s="288" t="s">
        <v>503</v>
      </c>
      <c r="F142" s="504" t="s">
        <v>636</v>
      </c>
      <c r="G142" s="289">
        <v>3160</v>
      </c>
      <c r="H142" s="290">
        <v>120</v>
      </c>
      <c r="I142" s="290"/>
      <c r="J142" s="290"/>
      <c r="K142" s="291">
        <f t="shared" si="5"/>
        <v>379200</v>
      </c>
      <c r="L142" s="190">
        <f t="shared" si="3"/>
        <v>379200</v>
      </c>
      <c r="N142" s="177"/>
      <c r="P142" s="190"/>
    </row>
    <row r="143" spans="1:16" x14ac:dyDescent="0.25">
      <c r="A143" s="292">
        <f t="shared" si="4"/>
        <v>127</v>
      </c>
      <c r="B143" s="511"/>
      <c r="C143" s="293">
        <v>401017</v>
      </c>
      <c r="D143" s="496"/>
      <c r="E143" s="294" t="s">
        <v>504</v>
      </c>
      <c r="F143" s="506"/>
      <c r="G143" s="295">
        <v>3620</v>
      </c>
      <c r="H143" s="296">
        <v>120</v>
      </c>
      <c r="I143" s="296">
        <v>50000</v>
      </c>
      <c r="J143" s="296"/>
      <c r="K143" s="297">
        <f t="shared" si="5"/>
        <v>484400</v>
      </c>
      <c r="L143" s="190">
        <f t="shared" si="3"/>
        <v>434400</v>
      </c>
      <c r="N143" s="177"/>
      <c r="P143" s="190"/>
    </row>
    <row r="144" spans="1:16" x14ac:dyDescent="0.25">
      <c r="A144" s="367">
        <f t="shared" si="4"/>
        <v>128</v>
      </c>
      <c r="B144" s="311">
        <v>44411</v>
      </c>
      <c r="C144" s="312">
        <v>401014</v>
      </c>
      <c r="D144" s="496"/>
      <c r="E144" s="313" t="s">
        <v>505</v>
      </c>
      <c r="F144" s="313" t="s">
        <v>623</v>
      </c>
      <c r="G144" s="314">
        <v>6940</v>
      </c>
      <c r="H144" s="315">
        <v>120</v>
      </c>
      <c r="I144" s="315"/>
      <c r="J144" s="315"/>
      <c r="K144" s="316">
        <f t="shared" si="5"/>
        <v>832800</v>
      </c>
      <c r="L144" s="190">
        <f t="shared" si="3"/>
        <v>832800</v>
      </c>
      <c r="N144" s="177"/>
      <c r="P144" s="190"/>
    </row>
    <row r="145" spans="1:16" x14ac:dyDescent="0.25">
      <c r="A145" s="286">
        <f t="shared" si="4"/>
        <v>129</v>
      </c>
      <c r="B145" s="509">
        <v>44411</v>
      </c>
      <c r="C145" s="287">
        <v>401019</v>
      </c>
      <c r="D145" s="496"/>
      <c r="E145" s="288" t="s">
        <v>506</v>
      </c>
      <c r="F145" s="504" t="s">
        <v>644</v>
      </c>
      <c r="G145" s="289">
        <v>4180</v>
      </c>
      <c r="H145" s="290">
        <v>120</v>
      </c>
      <c r="I145" s="290"/>
      <c r="J145" s="290"/>
      <c r="K145" s="291">
        <f t="shared" si="5"/>
        <v>501600</v>
      </c>
      <c r="L145" s="190">
        <f t="shared" si="3"/>
        <v>501600</v>
      </c>
      <c r="N145" s="177"/>
      <c r="P145" s="190"/>
    </row>
    <row r="146" spans="1:16" x14ac:dyDescent="0.25">
      <c r="A146" s="292">
        <f t="shared" si="4"/>
        <v>130</v>
      </c>
      <c r="B146" s="511"/>
      <c r="C146" s="293">
        <v>401018</v>
      </c>
      <c r="D146" s="496"/>
      <c r="E146" s="294" t="s">
        <v>505</v>
      </c>
      <c r="F146" s="506"/>
      <c r="G146" s="295">
        <v>2500</v>
      </c>
      <c r="H146" s="296">
        <v>120</v>
      </c>
      <c r="I146" s="296">
        <v>50000</v>
      </c>
      <c r="J146" s="296"/>
      <c r="K146" s="297">
        <f t="shared" si="5"/>
        <v>350000</v>
      </c>
      <c r="L146" s="190">
        <f t="shared" ref="L146:L209" si="6">G146*H146</f>
        <v>300000</v>
      </c>
      <c r="N146" s="177"/>
      <c r="P146" s="190"/>
    </row>
    <row r="147" spans="1:16" x14ac:dyDescent="0.25">
      <c r="A147" s="286">
        <f t="shared" ref="A147:A293" si="7">A146+1</f>
        <v>131</v>
      </c>
      <c r="B147" s="509">
        <v>44411</v>
      </c>
      <c r="C147" s="287">
        <v>401022</v>
      </c>
      <c r="D147" s="496"/>
      <c r="E147" s="288" t="s">
        <v>507</v>
      </c>
      <c r="F147" s="504" t="s">
        <v>625</v>
      </c>
      <c r="G147" s="289">
        <v>3500</v>
      </c>
      <c r="H147" s="290">
        <v>120</v>
      </c>
      <c r="I147" s="290"/>
      <c r="J147" s="290"/>
      <c r="K147" s="291">
        <f t="shared" ref="K147:K210" si="8">G147*H147+(I147)</f>
        <v>420000</v>
      </c>
      <c r="L147" s="190">
        <f t="shared" si="6"/>
        <v>420000</v>
      </c>
      <c r="N147" s="177"/>
      <c r="P147" s="190"/>
    </row>
    <row r="148" spans="1:16" x14ac:dyDescent="0.25">
      <c r="A148" s="292">
        <f t="shared" si="7"/>
        <v>132</v>
      </c>
      <c r="B148" s="511"/>
      <c r="C148" s="293">
        <v>401023</v>
      </c>
      <c r="D148" s="496"/>
      <c r="E148" s="294" t="s">
        <v>508</v>
      </c>
      <c r="F148" s="506"/>
      <c r="G148" s="295">
        <v>3500</v>
      </c>
      <c r="H148" s="296">
        <v>120</v>
      </c>
      <c r="I148" s="296">
        <v>50000</v>
      </c>
      <c r="J148" s="296"/>
      <c r="K148" s="297">
        <f t="shared" si="8"/>
        <v>470000</v>
      </c>
      <c r="L148" s="190">
        <f t="shared" si="6"/>
        <v>420000</v>
      </c>
      <c r="N148" s="177"/>
      <c r="P148" s="190"/>
    </row>
    <row r="149" spans="1:16" x14ac:dyDescent="0.25">
      <c r="A149" s="286">
        <f t="shared" si="7"/>
        <v>133</v>
      </c>
      <c r="B149" s="509">
        <v>44411</v>
      </c>
      <c r="C149" s="287">
        <v>401027</v>
      </c>
      <c r="D149" s="496"/>
      <c r="E149" s="288" t="s">
        <v>507</v>
      </c>
      <c r="F149" s="504" t="s">
        <v>618</v>
      </c>
      <c r="G149" s="289">
        <v>3500</v>
      </c>
      <c r="H149" s="290">
        <v>120</v>
      </c>
      <c r="I149" s="290"/>
      <c r="J149" s="290"/>
      <c r="K149" s="291">
        <f t="shared" si="8"/>
        <v>420000</v>
      </c>
      <c r="L149" s="190">
        <f t="shared" si="6"/>
        <v>420000</v>
      </c>
      <c r="N149" s="177"/>
      <c r="P149" s="190"/>
    </row>
    <row r="150" spans="1:16" x14ac:dyDescent="0.25">
      <c r="A150" s="292">
        <f t="shared" si="7"/>
        <v>134</v>
      </c>
      <c r="B150" s="511"/>
      <c r="C150" s="293">
        <v>401026</v>
      </c>
      <c r="D150" s="496"/>
      <c r="E150" s="294" t="s">
        <v>509</v>
      </c>
      <c r="F150" s="506"/>
      <c r="G150" s="295">
        <v>3150</v>
      </c>
      <c r="H150" s="296">
        <v>120</v>
      </c>
      <c r="I150" s="296">
        <v>50000</v>
      </c>
      <c r="J150" s="296"/>
      <c r="K150" s="297">
        <f t="shared" si="8"/>
        <v>428000</v>
      </c>
      <c r="L150" s="190">
        <f t="shared" si="6"/>
        <v>378000</v>
      </c>
      <c r="N150" s="177"/>
      <c r="P150" s="190"/>
    </row>
    <row r="151" spans="1:16" x14ac:dyDescent="0.25">
      <c r="A151" s="286">
        <f t="shared" si="7"/>
        <v>135</v>
      </c>
      <c r="B151" s="509">
        <v>44411</v>
      </c>
      <c r="C151" s="287">
        <v>401033</v>
      </c>
      <c r="D151" s="496"/>
      <c r="E151" s="288" t="s">
        <v>510</v>
      </c>
      <c r="F151" s="504" t="s">
        <v>646</v>
      </c>
      <c r="G151" s="289">
        <v>5990</v>
      </c>
      <c r="H151" s="290">
        <v>120</v>
      </c>
      <c r="I151" s="290"/>
      <c r="J151" s="290"/>
      <c r="K151" s="291">
        <f t="shared" si="8"/>
        <v>718800</v>
      </c>
      <c r="L151" s="190">
        <f t="shared" si="6"/>
        <v>718800</v>
      </c>
      <c r="N151" s="177"/>
      <c r="P151" s="190"/>
    </row>
    <row r="152" spans="1:16" x14ac:dyDescent="0.25">
      <c r="A152" s="292">
        <f t="shared" si="7"/>
        <v>136</v>
      </c>
      <c r="B152" s="511"/>
      <c r="C152" s="293">
        <v>401032</v>
      </c>
      <c r="D152" s="496"/>
      <c r="E152" s="294" t="s">
        <v>511</v>
      </c>
      <c r="F152" s="506"/>
      <c r="G152" s="295">
        <v>1300</v>
      </c>
      <c r="H152" s="296">
        <v>120</v>
      </c>
      <c r="I152" s="296">
        <v>50000</v>
      </c>
      <c r="J152" s="296"/>
      <c r="K152" s="297">
        <f t="shared" si="8"/>
        <v>206000</v>
      </c>
      <c r="L152" s="190">
        <f t="shared" si="6"/>
        <v>156000</v>
      </c>
      <c r="N152" s="177"/>
      <c r="P152" s="190"/>
    </row>
    <row r="153" spans="1:16" x14ac:dyDescent="0.25">
      <c r="A153" s="286">
        <f t="shared" si="7"/>
        <v>137</v>
      </c>
      <c r="B153" s="509">
        <v>44411</v>
      </c>
      <c r="C153" s="287">
        <v>401024</v>
      </c>
      <c r="D153" s="496"/>
      <c r="E153" s="288" t="s">
        <v>508</v>
      </c>
      <c r="F153" s="504" t="s">
        <v>616</v>
      </c>
      <c r="G153" s="289">
        <v>3500</v>
      </c>
      <c r="H153" s="290">
        <v>120</v>
      </c>
      <c r="I153" s="290"/>
      <c r="J153" s="290"/>
      <c r="K153" s="291">
        <f t="shared" si="8"/>
        <v>420000</v>
      </c>
      <c r="L153" s="190">
        <f t="shared" si="6"/>
        <v>420000</v>
      </c>
      <c r="N153" s="177"/>
      <c r="P153" s="190"/>
    </row>
    <row r="154" spans="1:16" x14ac:dyDescent="0.25">
      <c r="A154" s="292">
        <f t="shared" si="7"/>
        <v>138</v>
      </c>
      <c r="B154" s="511"/>
      <c r="C154" s="293">
        <v>401025</v>
      </c>
      <c r="D154" s="496"/>
      <c r="E154" s="294" t="s">
        <v>512</v>
      </c>
      <c r="F154" s="506"/>
      <c r="G154" s="295">
        <v>3330</v>
      </c>
      <c r="H154" s="296">
        <v>120</v>
      </c>
      <c r="I154" s="296">
        <v>50000</v>
      </c>
      <c r="J154" s="296"/>
      <c r="K154" s="297">
        <f t="shared" si="8"/>
        <v>449600</v>
      </c>
      <c r="L154" s="190">
        <f t="shared" si="6"/>
        <v>399600</v>
      </c>
      <c r="N154" s="177"/>
      <c r="P154" s="190"/>
    </row>
    <row r="155" spans="1:16" x14ac:dyDescent="0.25">
      <c r="A155" s="286">
        <f t="shared" si="7"/>
        <v>139</v>
      </c>
      <c r="B155" s="509">
        <v>44411</v>
      </c>
      <c r="C155" s="287">
        <v>401020</v>
      </c>
      <c r="D155" s="496"/>
      <c r="E155" s="288" t="s">
        <v>396</v>
      </c>
      <c r="F155" s="504" t="s">
        <v>647</v>
      </c>
      <c r="G155" s="289">
        <v>6230</v>
      </c>
      <c r="H155" s="290">
        <v>120</v>
      </c>
      <c r="I155" s="290"/>
      <c r="J155" s="290"/>
      <c r="K155" s="291">
        <f t="shared" si="8"/>
        <v>747600</v>
      </c>
      <c r="L155" s="190">
        <f t="shared" si="6"/>
        <v>747600</v>
      </c>
      <c r="N155" s="177"/>
      <c r="P155" s="190"/>
    </row>
    <row r="156" spans="1:16" x14ac:dyDescent="0.25">
      <c r="A156" s="292">
        <f t="shared" si="7"/>
        <v>140</v>
      </c>
      <c r="B156" s="511"/>
      <c r="C156" s="293">
        <v>401021</v>
      </c>
      <c r="D156" s="496"/>
      <c r="E156" s="294" t="s">
        <v>507</v>
      </c>
      <c r="F156" s="506"/>
      <c r="G156" s="295">
        <v>1510</v>
      </c>
      <c r="H156" s="296">
        <v>120</v>
      </c>
      <c r="I156" s="296">
        <v>50000</v>
      </c>
      <c r="J156" s="296"/>
      <c r="K156" s="297">
        <f t="shared" si="8"/>
        <v>231200</v>
      </c>
      <c r="L156" s="190">
        <f t="shared" si="6"/>
        <v>181200</v>
      </c>
      <c r="N156" s="177"/>
      <c r="P156" s="190"/>
    </row>
    <row r="157" spans="1:16" x14ac:dyDescent="0.25">
      <c r="A157" s="286">
        <f t="shared" si="7"/>
        <v>141</v>
      </c>
      <c r="B157" s="509">
        <v>44411</v>
      </c>
      <c r="C157" s="287">
        <v>401034</v>
      </c>
      <c r="D157" s="496"/>
      <c r="E157" s="288" t="s">
        <v>513</v>
      </c>
      <c r="F157" s="504" t="s">
        <v>648</v>
      </c>
      <c r="G157" s="289">
        <v>5690</v>
      </c>
      <c r="H157" s="290">
        <v>120</v>
      </c>
      <c r="I157" s="290"/>
      <c r="J157" s="290"/>
      <c r="K157" s="291">
        <f t="shared" si="8"/>
        <v>682800</v>
      </c>
      <c r="L157" s="190">
        <f t="shared" si="6"/>
        <v>682800</v>
      </c>
      <c r="N157" s="177"/>
      <c r="P157" s="190"/>
    </row>
    <row r="158" spans="1:16" x14ac:dyDescent="0.25">
      <c r="A158" s="292">
        <f t="shared" si="7"/>
        <v>142</v>
      </c>
      <c r="B158" s="511"/>
      <c r="C158" s="293">
        <v>401035</v>
      </c>
      <c r="D158" s="496"/>
      <c r="E158" s="294" t="s">
        <v>511</v>
      </c>
      <c r="F158" s="506"/>
      <c r="G158" s="295">
        <v>1500</v>
      </c>
      <c r="H158" s="296">
        <v>120</v>
      </c>
      <c r="I158" s="296">
        <v>50000</v>
      </c>
      <c r="J158" s="296"/>
      <c r="K158" s="297">
        <f t="shared" si="8"/>
        <v>230000</v>
      </c>
      <c r="L158" s="190">
        <f t="shared" si="6"/>
        <v>180000</v>
      </c>
      <c r="N158" s="177"/>
      <c r="P158" s="190"/>
    </row>
    <row r="159" spans="1:16" x14ac:dyDescent="0.25">
      <c r="A159" s="286">
        <f t="shared" si="7"/>
        <v>143</v>
      </c>
      <c r="B159" s="509">
        <v>44411</v>
      </c>
      <c r="C159" s="287">
        <v>401028</v>
      </c>
      <c r="D159" s="496"/>
      <c r="E159" s="288" t="s">
        <v>514</v>
      </c>
      <c r="F159" s="504" t="s">
        <v>623</v>
      </c>
      <c r="G159" s="289">
        <v>5770</v>
      </c>
      <c r="H159" s="290">
        <v>120</v>
      </c>
      <c r="I159" s="290"/>
      <c r="J159" s="290"/>
      <c r="K159" s="291">
        <f t="shared" si="8"/>
        <v>692400</v>
      </c>
      <c r="L159" s="190">
        <f t="shared" si="6"/>
        <v>692400</v>
      </c>
      <c r="N159" s="177"/>
      <c r="P159" s="190"/>
    </row>
    <row r="160" spans="1:16" x14ac:dyDescent="0.25">
      <c r="A160" s="292">
        <f t="shared" si="7"/>
        <v>144</v>
      </c>
      <c r="B160" s="511"/>
      <c r="C160" s="293">
        <v>401029</v>
      </c>
      <c r="D160" s="496"/>
      <c r="E160" s="294" t="s">
        <v>511</v>
      </c>
      <c r="F160" s="506"/>
      <c r="G160" s="295">
        <v>2150</v>
      </c>
      <c r="H160" s="296">
        <v>120</v>
      </c>
      <c r="I160" s="296">
        <v>50000</v>
      </c>
      <c r="J160" s="296"/>
      <c r="K160" s="297">
        <f t="shared" si="8"/>
        <v>308000</v>
      </c>
      <c r="L160" s="190">
        <f t="shared" si="6"/>
        <v>258000</v>
      </c>
      <c r="N160" s="177"/>
      <c r="P160" s="190"/>
    </row>
    <row r="161" spans="1:16" x14ac:dyDescent="0.25">
      <c r="A161" s="286">
        <f t="shared" si="7"/>
        <v>145</v>
      </c>
      <c r="B161" s="509">
        <v>44411</v>
      </c>
      <c r="C161" s="287">
        <v>401031</v>
      </c>
      <c r="D161" s="496" t="s">
        <v>396</v>
      </c>
      <c r="E161" s="288" t="s">
        <v>515</v>
      </c>
      <c r="F161" s="504" t="s">
        <v>643</v>
      </c>
      <c r="G161" s="289">
        <v>4500</v>
      </c>
      <c r="H161" s="290">
        <v>120</v>
      </c>
      <c r="I161" s="290"/>
      <c r="J161" s="290"/>
      <c r="K161" s="291">
        <f t="shared" si="8"/>
        <v>540000</v>
      </c>
      <c r="L161" s="190">
        <f t="shared" si="6"/>
        <v>540000</v>
      </c>
      <c r="N161" s="177"/>
      <c r="P161" s="190"/>
    </row>
    <row r="162" spans="1:16" ht="15.75" thickBot="1" x14ac:dyDescent="0.3">
      <c r="A162" s="280">
        <f t="shared" si="7"/>
        <v>146</v>
      </c>
      <c r="B162" s="520"/>
      <c r="C162" s="281">
        <v>401030</v>
      </c>
      <c r="D162" s="497"/>
      <c r="E162" s="282" t="s">
        <v>396</v>
      </c>
      <c r="F162" s="505"/>
      <c r="G162" s="283">
        <v>2500</v>
      </c>
      <c r="H162" s="284">
        <v>120</v>
      </c>
      <c r="I162" s="284">
        <v>50000</v>
      </c>
      <c r="J162" s="284"/>
      <c r="K162" s="285">
        <f t="shared" si="8"/>
        <v>350000</v>
      </c>
      <c r="L162" s="190">
        <f t="shared" si="6"/>
        <v>300000</v>
      </c>
      <c r="N162" s="177"/>
      <c r="P162" s="190"/>
    </row>
    <row r="163" spans="1:16" x14ac:dyDescent="0.25">
      <c r="A163" s="368">
        <f t="shared" si="7"/>
        <v>147</v>
      </c>
      <c r="B163" s="323">
        <v>44412</v>
      </c>
      <c r="C163" s="324">
        <v>401036</v>
      </c>
      <c r="D163" s="521" t="s">
        <v>397</v>
      </c>
      <c r="E163" s="317" t="s">
        <v>397</v>
      </c>
      <c r="F163" s="317" t="s">
        <v>623</v>
      </c>
      <c r="G163" s="318">
        <v>7210</v>
      </c>
      <c r="H163" s="319">
        <v>120</v>
      </c>
      <c r="I163" s="319"/>
      <c r="J163" s="319"/>
      <c r="K163" s="320">
        <f t="shared" si="8"/>
        <v>865200</v>
      </c>
      <c r="L163" s="190">
        <f t="shared" si="6"/>
        <v>865200</v>
      </c>
      <c r="N163" s="177"/>
      <c r="P163" s="190"/>
    </row>
    <row r="164" spans="1:16" x14ac:dyDescent="0.25">
      <c r="A164" s="286">
        <f t="shared" si="7"/>
        <v>148</v>
      </c>
      <c r="B164" s="509">
        <v>44412</v>
      </c>
      <c r="C164" s="287">
        <v>401117</v>
      </c>
      <c r="D164" s="512"/>
      <c r="E164" s="288" t="s">
        <v>516</v>
      </c>
      <c r="F164" s="504" t="s">
        <v>616</v>
      </c>
      <c r="G164" s="289">
        <v>5980</v>
      </c>
      <c r="H164" s="290">
        <v>120</v>
      </c>
      <c r="I164" s="290"/>
      <c r="J164" s="290"/>
      <c r="K164" s="291">
        <f t="shared" si="8"/>
        <v>717600</v>
      </c>
      <c r="L164" s="190">
        <f t="shared" si="6"/>
        <v>717600</v>
      </c>
      <c r="N164" s="177"/>
      <c r="P164" s="190"/>
    </row>
    <row r="165" spans="1:16" x14ac:dyDescent="0.25">
      <c r="A165" s="292">
        <f t="shared" si="7"/>
        <v>149</v>
      </c>
      <c r="B165" s="511"/>
      <c r="C165" s="293">
        <v>401118</v>
      </c>
      <c r="D165" s="512"/>
      <c r="E165" s="294" t="s">
        <v>517</v>
      </c>
      <c r="F165" s="506"/>
      <c r="G165" s="295">
        <v>1300</v>
      </c>
      <c r="H165" s="296">
        <v>120</v>
      </c>
      <c r="I165" s="296">
        <v>50000</v>
      </c>
      <c r="J165" s="296"/>
      <c r="K165" s="297">
        <f t="shared" si="8"/>
        <v>206000</v>
      </c>
      <c r="L165" s="190">
        <f t="shared" si="6"/>
        <v>156000</v>
      </c>
      <c r="N165" s="177"/>
      <c r="P165" s="190"/>
    </row>
    <row r="166" spans="1:16" x14ac:dyDescent="0.25">
      <c r="A166" s="367">
        <f t="shared" si="7"/>
        <v>150</v>
      </c>
      <c r="B166" s="311">
        <v>44412</v>
      </c>
      <c r="C166" s="312">
        <v>401121</v>
      </c>
      <c r="D166" s="512"/>
      <c r="E166" s="313" t="s">
        <v>518</v>
      </c>
      <c r="F166" s="313" t="s">
        <v>649</v>
      </c>
      <c r="G166" s="314">
        <v>7690</v>
      </c>
      <c r="H166" s="315">
        <v>120</v>
      </c>
      <c r="I166" s="315"/>
      <c r="J166" s="315"/>
      <c r="K166" s="316">
        <f t="shared" si="8"/>
        <v>922800</v>
      </c>
      <c r="L166" s="190">
        <f t="shared" si="6"/>
        <v>922800</v>
      </c>
      <c r="N166" s="177"/>
      <c r="P166" s="190"/>
    </row>
    <row r="167" spans="1:16" x14ac:dyDescent="0.25">
      <c r="A167" s="286">
        <f t="shared" si="7"/>
        <v>151</v>
      </c>
      <c r="B167" s="509">
        <v>44412</v>
      </c>
      <c r="C167" s="287">
        <v>401040</v>
      </c>
      <c r="D167" s="512"/>
      <c r="E167" s="288" t="s">
        <v>519</v>
      </c>
      <c r="F167" s="504" t="s">
        <v>637</v>
      </c>
      <c r="G167" s="289">
        <v>5710</v>
      </c>
      <c r="H167" s="290">
        <v>120</v>
      </c>
      <c r="I167" s="290"/>
      <c r="J167" s="290"/>
      <c r="K167" s="291">
        <f t="shared" si="8"/>
        <v>685200</v>
      </c>
      <c r="L167" s="190">
        <f t="shared" si="6"/>
        <v>685200</v>
      </c>
      <c r="N167" s="177"/>
      <c r="P167" s="190"/>
    </row>
    <row r="168" spans="1:16" x14ac:dyDescent="0.25">
      <c r="A168" s="292">
        <f t="shared" si="7"/>
        <v>152</v>
      </c>
      <c r="B168" s="511"/>
      <c r="C168" s="293">
        <v>401041</v>
      </c>
      <c r="D168" s="512"/>
      <c r="E168" s="294" t="s">
        <v>397</v>
      </c>
      <c r="F168" s="506"/>
      <c r="G168" s="295">
        <v>2000</v>
      </c>
      <c r="H168" s="296">
        <v>120</v>
      </c>
      <c r="I168" s="296">
        <v>50000</v>
      </c>
      <c r="J168" s="296"/>
      <c r="K168" s="297">
        <f t="shared" si="8"/>
        <v>290000</v>
      </c>
      <c r="L168" s="190">
        <f t="shared" si="6"/>
        <v>240000</v>
      </c>
      <c r="N168" s="177"/>
      <c r="P168" s="190"/>
    </row>
    <row r="169" spans="1:16" ht="30" x14ac:dyDescent="0.25">
      <c r="A169" s="286">
        <f t="shared" si="7"/>
        <v>153</v>
      </c>
      <c r="B169" s="509">
        <v>44412</v>
      </c>
      <c r="C169" s="287">
        <v>401047</v>
      </c>
      <c r="D169" s="512"/>
      <c r="E169" s="288" t="s">
        <v>520</v>
      </c>
      <c r="F169" s="504" t="s">
        <v>616</v>
      </c>
      <c r="G169" s="289">
        <v>4800</v>
      </c>
      <c r="H169" s="290">
        <v>120</v>
      </c>
      <c r="I169" s="290"/>
      <c r="J169" s="290"/>
      <c r="K169" s="291">
        <f t="shared" si="8"/>
        <v>576000</v>
      </c>
      <c r="L169" s="190">
        <f t="shared" si="6"/>
        <v>576000</v>
      </c>
      <c r="N169" s="177"/>
      <c r="P169" s="190"/>
    </row>
    <row r="170" spans="1:16" x14ac:dyDescent="0.25">
      <c r="A170" s="292">
        <f t="shared" si="7"/>
        <v>154</v>
      </c>
      <c r="B170" s="511"/>
      <c r="C170" s="293">
        <v>401046</v>
      </c>
      <c r="D170" s="512"/>
      <c r="E170" s="294" t="s">
        <v>517</v>
      </c>
      <c r="F170" s="506"/>
      <c r="G170" s="295">
        <v>2220</v>
      </c>
      <c r="H170" s="296">
        <v>120</v>
      </c>
      <c r="I170" s="296">
        <v>50000</v>
      </c>
      <c r="J170" s="296"/>
      <c r="K170" s="297">
        <f t="shared" si="8"/>
        <v>316400</v>
      </c>
      <c r="L170" s="190">
        <f t="shared" si="6"/>
        <v>266400</v>
      </c>
      <c r="N170" s="177"/>
      <c r="P170" s="190"/>
    </row>
    <row r="171" spans="1:16" x14ac:dyDescent="0.25">
      <c r="A171" s="367">
        <f t="shared" si="7"/>
        <v>155</v>
      </c>
      <c r="B171" s="311">
        <v>44412</v>
      </c>
      <c r="C171" s="312">
        <v>401044</v>
      </c>
      <c r="D171" s="512"/>
      <c r="E171" s="313" t="s">
        <v>521</v>
      </c>
      <c r="F171" s="313" t="s">
        <v>650</v>
      </c>
      <c r="G171" s="314">
        <v>7800</v>
      </c>
      <c r="H171" s="315">
        <v>120</v>
      </c>
      <c r="I171" s="315"/>
      <c r="J171" s="315"/>
      <c r="K171" s="316">
        <f t="shared" si="8"/>
        <v>936000</v>
      </c>
      <c r="L171" s="190">
        <f t="shared" si="6"/>
        <v>936000</v>
      </c>
      <c r="N171" s="177"/>
      <c r="P171" s="190"/>
    </row>
    <row r="172" spans="1:16" ht="30" x14ac:dyDescent="0.25">
      <c r="A172" s="286">
        <f t="shared" si="7"/>
        <v>156</v>
      </c>
      <c r="B172" s="509">
        <v>44412</v>
      </c>
      <c r="C172" s="287">
        <v>401104</v>
      </c>
      <c r="D172" s="512"/>
      <c r="E172" s="288" t="s">
        <v>522</v>
      </c>
      <c r="F172" s="504" t="s">
        <v>651</v>
      </c>
      <c r="G172" s="289">
        <v>4760</v>
      </c>
      <c r="H172" s="290">
        <v>120</v>
      </c>
      <c r="I172" s="290"/>
      <c r="J172" s="290"/>
      <c r="K172" s="291">
        <f t="shared" si="8"/>
        <v>571200</v>
      </c>
      <c r="L172" s="190">
        <f t="shared" si="6"/>
        <v>571200</v>
      </c>
      <c r="N172" s="177"/>
      <c r="P172" s="190"/>
    </row>
    <row r="173" spans="1:16" x14ac:dyDescent="0.25">
      <c r="A173" s="292">
        <f t="shared" si="7"/>
        <v>157</v>
      </c>
      <c r="B173" s="511"/>
      <c r="C173" s="293">
        <v>401105</v>
      </c>
      <c r="D173" s="512"/>
      <c r="E173" s="294" t="s">
        <v>521</v>
      </c>
      <c r="F173" s="506"/>
      <c r="G173" s="295">
        <v>3000</v>
      </c>
      <c r="H173" s="296">
        <v>120</v>
      </c>
      <c r="I173" s="296">
        <v>50000</v>
      </c>
      <c r="J173" s="296"/>
      <c r="K173" s="297">
        <f t="shared" si="8"/>
        <v>410000</v>
      </c>
      <c r="L173" s="190">
        <f t="shared" si="6"/>
        <v>360000</v>
      </c>
      <c r="N173" s="177"/>
      <c r="P173" s="190"/>
    </row>
    <row r="174" spans="1:16" ht="30" x14ac:dyDescent="0.25">
      <c r="A174" s="286">
        <f t="shared" si="7"/>
        <v>158</v>
      </c>
      <c r="B174" s="517">
        <v>44412</v>
      </c>
      <c r="C174" s="287">
        <v>401122</v>
      </c>
      <c r="D174" s="512"/>
      <c r="E174" s="288" t="s">
        <v>523</v>
      </c>
      <c r="F174" s="504" t="s">
        <v>646</v>
      </c>
      <c r="G174" s="289">
        <v>2350</v>
      </c>
      <c r="H174" s="290">
        <v>120</v>
      </c>
      <c r="I174" s="290"/>
      <c r="J174" s="290"/>
      <c r="K174" s="291">
        <f t="shared" si="8"/>
        <v>282000</v>
      </c>
      <c r="L174" s="190">
        <f t="shared" si="6"/>
        <v>282000</v>
      </c>
      <c r="N174" s="177"/>
      <c r="P174" s="190"/>
    </row>
    <row r="175" spans="1:16" x14ac:dyDescent="0.25">
      <c r="A175" s="292">
        <f t="shared" si="7"/>
        <v>159</v>
      </c>
      <c r="B175" s="518"/>
      <c r="C175" s="293">
        <v>401123</v>
      </c>
      <c r="D175" s="512"/>
      <c r="E175" s="294" t="s">
        <v>488</v>
      </c>
      <c r="F175" s="506"/>
      <c r="G175" s="295">
        <v>5500</v>
      </c>
      <c r="H175" s="296">
        <v>120</v>
      </c>
      <c r="I175" s="296">
        <v>50000</v>
      </c>
      <c r="J175" s="296"/>
      <c r="K175" s="297">
        <f t="shared" si="8"/>
        <v>710000</v>
      </c>
      <c r="L175" s="190">
        <f t="shared" si="6"/>
        <v>660000</v>
      </c>
      <c r="N175" s="177"/>
      <c r="P175" s="190"/>
    </row>
    <row r="176" spans="1:16" x14ac:dyDescent="0.25">
      <c r="A176" s="286">
        <f t="shared" si="7"/>
        <v>160</v>
      </c>
      <c r="B176" s="517">
        <v>44412</v>
      </c>
      <c r="C176" s="287">
        <v>401119</v>
      </c>
      <c r="D176" s="512"/>
      <c r="E176" s="288" t="s">
        <v>524</v>
      </c>
      <c r="F176" s="504" t="s">
        <v>637</v>
      </c>
      <c r="G176" s="289">
        <v>6200</v>
      </c>
      <c r="H176" s="290">
        <v>120</v>
      </c>
      <c r="I176" s="290"/>
      <c r="J176" s="290"/>
      <c r="K176" s="291">
        <f t="shared" si="8"/>
        <v>744000</v>
      </c>
      <c r="L176" s="190">
        <f t="shared" si="6"/>
        <v>744000</v>
      </c>
      <c r="N176" s="177"/>
      <c r="P176" s="190"/>
    </row>
    <row r="177" spans="1:16" ht="30" x14ac:dyDescent="0.25">
      <c r="A177" s="274">
        <f t="shared" si="7"/>
        <v>161</v>
      </c>
      <c r="B177" s="518"/>
      <c r="C177" s="293">
        <v>401120</v>
      </c>
      <c r="D177" s="512"/>
      <c r="E177" s="294" t="s">
        <v>525</v>
      </c>
      <c r="F177" s="506"/>
      <c r="G177" s="295">
        <v>1000</v>
      </c>
      <c r="H177" s="296">
        <v>120</v>
      </c>
      <c r="I177" s="296">
        <v>50000</v>
      </c>
      <c r="J177" s="296"/>
      <c r="K177" s="297">
        <f t="shared" si="8"/>
        <v>170000</v>
      </c>
      <c r="L177" s="190">
        <f t="shared" si="6"/>
        <v>120000</v>
      </c>
      <c r="N177" s="177"/>
      <c r="P177" s="190"/>
    </row>
    <row r="178" spans="1:16" x14ac:dyDescent="0.25">
      <c r="A178" s="292">
        <f t="shared" si="7"/>
        <v>162</v>
      </c>
      <c r="B178" s="311">
        <v>44412</v>
      </c>
      <c r="C178" s="312">
        <v>401124</v>
      </c>
      <c r="D178" s="512"/>
      <c r="E178" s="313" t="s">
        <v>488</v>
      </c>
      <c r="F178" s="313" t="s">
        <v>648</v>
      </c>
      <c r="G178" s="314">
        <v>7560</v>
      </c>
      <c r="H178" s="315">
        <v>120</v>
      </c>
      <c r="I178" s="315"/>
      <c r="J178" s="315"/>
      <c r="K178" s="316">
        <f t="shared" si="8"/>
        <v>907200</v>
      </c>
      <c r="L178" s="190">
        <f t="shared" si="6"/>
        <v>907200</v>
      </c>
      <c r="N178" s="177"/>
      <c r="P178" s="190"/>
    </row>
    <row r="179" spans="1:16" ht="30.75" thickBot="1" x14ac:dyDescent="0.3">
      <c r="A179" s="366">
        <f t="shared" si="7"/>
        <v>163</v>
      </c>
      <c r="B179" s="305">
        <v>44412</v>
      </c>
      <c r="C179" s="306">
        <v>401050</v>
      </c>
      <c r="D179" s="513"/>
      <c r="E179" s="307" t="s">
        <v>525</v>
      </c>
      <c r="F179" s="307" t="s">
        <v>643</v>
      </c>
      <c r="G179" s="308">
        <v>7160</v>
      </c>
      <c r="H179" s="309">
        <v>120</v>
      </c>
      <c r="I179" s="309"/>
      <c r="J179" s="309"/>
      <c r="K179" s="310">
        <f t="shared" si="8"/>
        <v>859200</v>
      </c>
      <c r="L179" s="190">
        <f t="shared" si="6"/>
        <v>859200</v>
      </c>
      <c r="N179" s="177"/>
      <c r="P179" s="190"/>
    </row>
    <row r="180" spans="1:16" x14ac:dyDescent="0.25">
      <c r="A180" s="266">
        <f t="shared" si="7"/>
        <v>164</v>
      </c>
      <c r="B180" s="519">
        <v>44412</v>
      </c>
      <c r="C180" s="268">
        <v>401108</v>
      </c>
      <c r="D180" s="498" t="s">
        <v>398</v>
      </c>
      <c r="E180" s="270" t="s">
        <v>526</v>
      </c>
      <c r="F180" s="507" t="s">
        <v>624</v>
      </c>
      <c r="G180" s="271">
        <v>5690</v>
      </c>
      <c r="H180" s="272">
        <v>120</v>
      </c>
      <c r="I180" s="272"/>
      <c r="J180" s="272"/>
      <c r="K180" s="273">
        <f t="shared" si="8"/>
        <v>682800</v>
      </c>
      <c r="L180" s="190">
        <f t="shared" si="6"/>
        <v>682800</v>
      </c>
      <c r="N180" s="177"/>
      <c r="P180" s="190"/>
    </row>
    <row r="181" spans="1:16" x14ac:dyDescent="0.25">
      <c r="A181" s="292">
        <f t="shared" si="7"/>
        <v>165</v>
      </c>
      <c r="B181" s="511"/>
      <c r="C181" s="293">
        <v>401110</v>
      </c>
      <c r="D181" s="496"/>
      <c r="E181" s="294" t="s">
        <v>527</v>
      </c>
      <c r="F181" s="506"/>
      <c r="G181" s="295">
        <v>1000</v>
      </c>
      <c r="H181" s="296">
        <v>120</v>
      </c>
      <c r="I181" s="296">
        <v>50000</v>
      </c>
      <c r="J181" s="296"/>
      <c r="K181" s="297">
        <f t="shared" si="8"/>
        <v>170000</v>
      </c>
      <c r="L181" s="190">
        <f t="shared" si="6"/>
        <v>120000</v>
      </c>
      <c r="N181" s="177"/>
      <c r="P181" s="190"/>
    </row>
    <row r="182" spans="1:16" x14ac:dyDescent="0.25">
      <c r="A182" s="286">
        <f t="shared" si="7"/>
        <v>166</v>
      </c>
      <c r="B182" s="517">
        <v>44412</v>
      </c>
      <c r="C182" s="287">
        <v>401116</v>
      </c>
      <c r="D182" s="496"/>
      <c r="E182" s="288" t="s">
        <v>528</v>
      </c>
      <c r="F182" s="504" t="s">
        <v>650</v>
      </c>
      <c r="G182" s="289">
        <v>3070</v>
      </c>
      <c r="H182" s="290">
        <v>120</v>
      </c>
      <c r="I182" s="290"/>
      <c r="J182" s="290"/>
      <c r="K182" s="291">
        <f t="shared" si="8"/>
        <v>368400</v>
      </c>
      <c r="L182" s="190">
        <f t="shared" si="6"/>
        <v>368400</v>
      </c>
      <c r="N182" s="177"/>
      <c r="P182" s="190"/>
    </row>
    <row r="183" spans="1:16" x14ac:dyDescent="0.25">
      <c r="A183" s="292">
        <f t="shared" si="7"/>
        <v>167</v>
      </c>
      <c r="B183" s="518"/>
      <c r="C183" s="293">
        <v>401115</v>
      </c>
      <c r="D183" s="496"/>
      <c r="E183" s="294" t="s">
        <v>529</v>
      </c>
      <c r="F183" s="506"/>
      <c r="G183" s="295">
        <v>4240</v>
      </c>
      <c r="H183" s="296">
        <v>120</v>
      </c>
      <c r="I183" s="296">
        <v>50000</v>
      </c>
      <c r="J183" s="296"/>
      <c r="K183" s="297">
        <f t="shared" si="8"/>
        <v>558800</v>
      </c>
      <c r="L183" s="190">
        <f t="shared" si="6"/>
        <v>508800</v>
      </c>
      <c r="N183" s="177"/>
      <c r="P183" s="190"/>
    </row>
    <row r="184" spans="1:16" x14ac:dyDescent="0.25">
      <c r="A184" s="286">
        <f t="shared" si="7"/>
        <v>168</v>
      </c>
      <c r="B184" s="509">
        <v>44412</v>
      </c>
      <c r="C184" s="287">
        <v>401048</v>
      </c>
      <c r="D184" s="496"/>
      <c r="E184" s="288" t="s">
        <v>530</v>
      </c>
      <c r="F184" s="504" t="s">
        <v>627</v>
      </c>
      <c r="G184" s="289">
        <v>4580</v>
      </c>
      <c r="H184" s="290">
        <v>120</v>
      </c>
      <c r="I184" s="290"/>
      <c r="J184" s="290"/>
      <c r="K184" s="291">
        <f t="shared" si="8"/>
        <v>549600</v>
      </c>
      <c r="L184" s="190">
        <f t="shared" si="6"/>
        <v>549600</v>
      </c>
      <c r="N184" s="177"/>
      <c r="P184" s="190"/>
    </row>
    <row r="185" spans="1:16" ht="30" x14ac:dyDescent="0.25">
      <c r="A185" s="292">
        <f t="shared" si="7"/>
        <v>169</v>
      </c>
      <c r="B185" s="511"/>
      <c r="C185" s="293">
        <v>401049</v>
      </c>
      <c r="D185" s="496"/>
      <c r="E185" s="294" t="s">
        <v>523</v>
      </c>
      <c r="F185" s="506"/>
      <c r="G185" s="295">
        <v>2610</v>
      </c>
      <c r="H185" s="296">
        <v>120</v>
      </c>
      <c r="I185" s="296">
        <v>50000</v>
      </c>
      <c r="J185" s="296"/>
      <c r="K185" s="297">
        <f t="shared" si="8"/>
        <v>363200</v>
      </c>
      <c r="L185" s="190">
        <f t="shared" si="6"/>
        <v>313200</v>
      </c>
      <c r="N185" s="177"/>
      <c r="P185" s="190"/>
    </row>
    <row r="186" spans="1:16" x14ac:dyDescent="0.25">
      <c r="A186" s="367">
        <f t="shared" si="7"/>
        <v>170</v>
      </c>
      <c r="B186" s="311">
        <v>44412</v>
      </c>
      <c r="C186" s="312">
        <v>401103</v>
      </c>
      <c r="D186" s="496"/>
      <c r="E186" s="313" t="s">
        <v>531</v>
      </c>
      <c r="F186" s="313" t="s">
        <v>623</v>
      </c>
      <c r="G186" s="314">
        <v>7000</v>
      </c>
      <c r="H186" s="315">
        <v>120</v>
      </c>
      <c r="I186" s="315"/>
      <c r="J186" s="315"/>
      <c r="K186" s="316">
        <f t="shared" si="8"/>
        <v>840000</v>
      </c>
      <c r="L186" s="190">
        <f t="shared" si="6"/>
        <v>840000</v>
      </c>
      <c r="N186" s="177"/>
      <c r="P186" s="190"/>
    </row>
    <row r="187" spans="1:16" x14ac:dyDescent="0.25">
      <c r="A187" s="286">
        <f t="shared" si="7"/>
        <v>171</v>
      </c>
      <c r="B187" s="509">
        <v>44412</v>
      </c>
      <c r="C187" s="287">
        <v>401107</v>
      </c>
      <c r="D187" s="496"/>
      <c r="E187" s="288" t="s">
        <v>398</v>
      </c>
      <c r="F187" s="504" t="s">
        <v>618</v>
      </c>
      <c r="G187" s="289">
        <v>3250</v>
      </c>
      <c r="H187" s="290">
        <v>120</v>
      </c>
      <c r="I187" s="290"/>
      <c r="J187" s="290"/>
      <c r="K187" s="291">
        <f t="shared" si="8"/>
        <v>390000</v>
      </c>
      <c r="L187" s="190">
        <f t="shared" si="6"/>
        <v>390000</v>
      </c>
      <c r="N187" s="177"/>
      <c r="P187" s="190"/>
    </row>
    <row r="188" spans="1:16" x14ac:dyDescent="0.25">
      <c r="A188" s="292">
        <f t="shared" si="7"/>
        <v>172</v>
      </c>
      <c r="B188" s="511"/>
      <c r="C188" s="293">
        <v>401106</v>
      </c>
      <c r="D188" s="496"/>
      <c r="E188" s="294" t="s">
        <v>527</v>
      </c>
      <c r="F188" s="506"/>
      <c r="G188" s="295">
        <v>3440</v>
      </c>
      <c r="H188" s="296">
        <v>120</v>
      </c>
      <c r="I188" s="296">
        <v>50000</v>
      </c>
      <c r="J188" s="296"/>
      <c r="K188" s="297">
        <f t="shared" si="8"/>
        <v>462800</v>
      </c>
      <c r="L188" s="190">
        <f t="shared" si="6"/>
        <v>412800</v>
      </c>
      <c r="N188" s="177"/>
      <c r="P188" s="190"/>
    </row>
    <row r="189" spans="1:16" x14ac:dyDescent="0.25">
      <c r="A189" s="367">
        <f t="shared" si="7"/>
        <v>173</v>
      </c>
      <c r="B189" s="311">
        <v>44412</v>
      </c>
      <c r="C189" s="312">
        <v>401043</v>
      </c>
      <c r="D189" s="496"/>
      <c r="E189" s="313" t="s">
        <v>398</v>
      </c>
      <c r="F189" s="313" t="s">
        <v>651</v>
      </c>
      <c r="G189" s="314">
        <v>7000</v>
      </c>
      <c r="H189" s="315">
        <v>120</v>
      </c>
      <c r="I189" s="315"/>
      <c r="J189" s="315"/>
      <c r="K189" s="316">
        <f t="shared" si="8"/>
        <v>840000</v>
      </c>
      <c r="L189" s="190">
        <f t="shared" si="6"/>
        <v>840000</v>
      </c>
      <c r="N189" s="177"/>
      <c r="P189" s="190"/>
    </row>
    <row r="190" spans="1:16" x14ac:dyDescent="0.25">
      <c r="A190" s="367">
        <f t="shared" si="7"/>
        <v>174</v>
      </c>
      <c r="B190" s="311">
        <v>44412</v>
      </c>
      <c r="C190" s="312">
        <v>401045</v>
      </c>
      <c r="D190" s="496"/>
      <c r="E190" s="313" t="s">
        <v>532</v>
      </c>
      <c r="F190" s="313" t="s">
        <v>624</v>
      </c>
      <c r="G190" s="314">
        <v>6620</v>
      </c>
      <c r="H190" s="315">
        <v>120</v>
      </c>
      <c r="I190" s="315"/>
      <c r="J190" s="315"/>
      <c r="K190" s="316">
        <f t="shared" si="8"/>
        <v>794400</v>
      </c>
      <c r="L190" s="190">
        <f t="shared" si="6"/>
        <v>794400</v>
      </c>
      <c r="N190" s="177"/>
      <c r="P190" s="190"/>
    </row>
    <row r="191" spans="1:16" x14ac:dyDescent="0.25">
      <c r="A191" s="286">
        <f t="shared" si="7"/>
        <v>175</v>
      </c>
      <c r="B191" s="509">
        <v>44412</v>
      </c>
      <c r="C191" s="287">
        <v>401037</v>
      </c>
      <c r="D191" s="496"/>
      <c r="E191" s="288" t="s">
        <v>533</v>
      </c>
      <c r="F191" s="504" t="s">
        <v>636</v>
      </c>
      <c r="G191" s="289">
        <v>2680</v>
      </c>
      <c r="H191" s="290">
        <v>120</v>
      </c>
      <c r="I191" s="290"/>
      <c r="J191" s="290"/>
      <c r="K191" s="291">
        <f t="shared" si="8"/>
        <v>321600</v>
      </c>
      <c r="L191" s="190">
        <f t="shared" si="6"/>
        <v>321600</v>
      </c>
      <c r="N191" s="177"/>
      <c r="P191" s="190"/>
    </row>
    <row r="192" spans="1:16" x14ac:dyDescent="0.25">
      <c r="A192" s="292">
        <f t="shared" si="7"/>
        <v>176</v>
      </c>
      <c r="B192" s="511"/>
      <c r="C192" s="293">
        <v>401038</v>
      </c>
      <c r="D192" s="496"/>
      <c r="E192" s="294" t="s">
        <v>534</v>
      </c>
      <c r="F192" s="506"/>
      <c r="G192" s="295">
        <v>4500</v>
      </c>
      <c r="H192" s="296">
        <v>120</v>
      </c>
      <c r="I192" s="296">
        <v>50000</v>
      </c>
      <c r="J192" s="296"/>
      <c r="K192" s="297">
        <f t="shared" si="8"/>
        <v>590000</v>
      </c>
      <c r="L192" s="190">
        <f t="shared" si="6"/>
        <v>540000</v>
      </c>
      <c r="N192" s="177"/>
      <c r="P192" s="190"/>
    </row>
    <row r="193" spans="1:16" x14ac:dyDescent="0.25">
      <c r="A193" s="286">
        <f t="shared" si="7"/>
        <v>177</v>
      </c>
      <c r="B193" s="509">
        <v>44412</v>
      </c>
      <c r="C193" s="287">
        <v>401102</v>
      </c>
      <c r="D193" s="496"/>
      <c r="E193" s="288" t="s">
        <v>535</v>
      </c>
      <c r="F193" s="504" t="s">
        <v>648</v>
      </c>
      <c r="G193" s="289">
        <v>5560</v>
      </c>
      <c r="H193" s="290">
        <v>120</v>
      </c>
      <c r="I193" s="290"/>
      <c r="J193" s="290"/>
      <c r="K193" s="291">
        <f t="shared" si="8"/>
        <v>667200</v>
      </c>
      <c r="L193" s="190">
        <f t="shared" si="6"/>
        <v>667200</v>
      </c>
      <c r="N193" s="177"/>
      <c r="P193" s="190"/>
    </row>
    <row r="194" spans="1:16" x14ac:dyDescent="0.25">
      <c r="A194" s="292">
        <f t="shared" si="7"/>
        <v>178</v>
      </c>
      <c r="B194" s="511"/>
      <c r="C194" s="293">
        <v>401101</v>
      </c>
      <c r="D194" s="496" t="s">
        <v>398</v>
      </c>
      <c r="E194" s="294" t="s">
        <v>531</v>
      </c>
      <c r="F194" s="506"/>
      <c r="G194" s="295">
        <v>1680</v>
      </c>
      <c r="H194" s="296">
        <v>120</v>
      </c>
      <c r="I194" s="296">
        <v>50000</v>
      </c>
      <c r="J194" s="296"/>
      <c r="K194" s="297">
        <f t="shared" si="8"/>
        <v>251600</v>
      </c>
      <c r="L194" s="190">
        <f t="shared" si="6"/>
        <v>201600</v>
      </c>
      <c r="N194" s="177"/>
      <c r="P194" s="190"/>
    </row>
    <row r="195" spans="1:16" x14ac:dyDescent="0.25">
      <c r="A195" s="286">
        <f t="shared" si="7"/>
        <v>179</v>
      </c>
      <c r="B195" s="509">
        <v>44412</v>
      </c>
      <c r="C195" s="287">
        <v>401114</v>
      </c>
      <c r="D195" s="496"/>
      <c r="E195" s="288" t="s">
        <v>534</v>
      </c>
      <c r="F195" s="504" t="s">
        <v>627</v>
      </c>
      <c r="G195" s="289">
        <v>1750</v>
      </c>
      <c r="H195" s="290">
        <v>120</v>
      </c>
      <c r="I195" s="290"/>
      <c r="J195" s="290"/>
      <c r="K195" s="291">
        <f t="shared" si="8"/>
        <v>210000</v>
      </c>
      <c r="L195" s="190">
        <f t="shared" si="6"/>
        <v>210000</v>
      </c>
      <c r="N195" s="177"/>
      <c r="P195" s="190"/>
    </row>
    <row r="196" spans="1:16" x14ac:dyDescent="0.25">
      <c r="A196" s="292">
        <f t="shared" si="7"/>
        <v>180</v>
      </c>
      <c r="B196" s="511"/>
      <c r="C196" s="293">
        <v>401113</v>
      </c>
      <c r="D196" s="496"/>
      <c r="E196" s="294" t="s">
        <v>536</v>
      </c>
      <c r="F196" s="506"/>
      <c r="G196" s="295">
        <v>5690</v>
      </c>
      <c r="H196" s="296">
        <v>120</v>
      </c>
      <c r="I196" s="296">
        <v>50000</v>
      </c>
      <c r="J196" s="296"/>
      <c r="K196" s="297">
        <f t="shared" si="8"/>
        <v>732800</v>
      </c>
      <c r="L196" s="190">
        <f t="shared" si="6"/>
        <v>682800</v>
      </c>
      <c r="N196" s="177"/>
      <c r="P196" s="190"/>
    </row>
    <row r="197" spans="1:16" x14ac:dyDescent="0.25">
      <c r="A197" s="286">
        <f t="shared" si="7"/>
        <v>181</v>
      </c>
      <c r="B197" s="509">
        <v>44412</v>
      </c>
      <c r="C197" s="287">
        <v>401112</v>
      </c>
      <c r="D197" s="496"/>
      <c r="E197" s="288" t="s">
        <v>490</v>
      </c>
      <c r="F197" s="504" t="s">
        <v>636</v>
      </c>
      <c r="G197" s="289">
        <v>5060</v>
      </c>
      <c r="H197" s="290">
        <v>120</v>
      </c>
      <c r="I197" s="290"/>
      <c r="J197" s="290"/>
      <c r="K197" s="291">
        <f t="shared" si="8"/>
        <v>607200</v>
      </c>
      <c r="L197" s="190">
        <f t="shared" si="6"/>
        <v>607200</v>
      </c>
      <c r="N197" s="177"/>
      <c r="P197" s="190"/>
    </row>
    <row r="198" spans="1:16" ht="30.75" thickBot="1" x14ac:dyDescent="0.3">
      <c r="A198" s="280">
        <f t="shared" si="7"/>
        <v>182</v>
      </c>
      <c r="B198" s="520"/>
      <c r="C198" s="281">
        <v>401111</v>
      </c>
      <c r="D198" s="497"/>
      <c r="E198" s="282" t="s">
        <v>523</v>
      </c>
      <c r="F198" s="505"/>
      <c r="G198" s="283">
        <v>2000</v>
      </c>
      <c r="H198" s="284">
        <v>120</v>
      </c>
      <c r="I198" s="284">
        <v>50000</v>
      </c>
      <c r="J198" s="284"/>
      <c r="K198" s="285">
        <f t="shared" si="8"/>
        <v>290000</v>
      </c>
      <c r="L198" s="190">
        <f t="shared" si="6"/>
        <v>240000</v>
      </c>
      <c r="N198" s="177"/>
      <c r="P198" s="190"/>
    </row>
    <row r="199" spans="1:16" x14ac:dyDescent="0.25">
      <c r="A199" s="266">
        <f t="shared" si="7"/>
        <v>183</v>
      </c>
      <c r="B199" s="519">
        <v>44413</v>
      </c>
      <c r="C199" s="268">
        <v>401147</v>
      </c>
      <c r="D199" s="498" t="s">
        <v>399</v>
      </c>
      <c r="E199" s="270" t="s">
        <v>537</v>
      </c>
      <c r="F199" s="507" t="s">
        <v>648</v>
      </c>
      <c r="G199" s="271">
        <v>1750</v>
      </c>
      <c r="H199" s="272">
        <v>120</v>
      </c>
      <c r="I199" s="272"/>
      <c r="J199" s="272"/>
      <c r="K199" s="273">
        <f t="shared" si="8"/>
        <v>210000</v>
      </c>
      <c r="L199" s="190">
        <f t="shared" si="6"/>
        <v>210000</v>
      </c>
      <c r="N199" s="177"/>
      <c r="P199" s="190"/>
    </row>
    <row r="200" spans="1:16" x14ac:dyDescent="0.25">
      <c r="A200" s="292">
        <f t="shared" si="7"/>
        <v>184</v>
      </c>
      <c r="B200" s="511"/>
      <c r="C200" s="293">
        <v>401146</v>
      </c>
      <c r="D200" s="496"/>
      <c r="E200" s="294" t="s">
        <v>538</v>
      </c>
      <c r="F200" s="506"/>
      <c r="G200" s="295">
        <v>6840</v>
      </c>
      <c r="H200" s="296">
        <v>120</v>
      </c>
      <c r="I200" s="296">
        <v>50000</v>
      </c>
      <c r="J200" s="296"/>
      <c r="K200" s="297">
        <f t="shared" si="8"/>
        <v>870800</v>
      </c>
      <c r="L200" s="190">
        <f t="shared" si="6"/>
        <v>820800</v>
      </c>
      <c r="N200" s="177"/>
      <c r="P200" s="190"/>
    </row>
    <row r="201" spans="1:16" x14ac:dyDescent="0.25">
      <c r="A201" s="286">
        <f t="shared" si="7"/>
        <v>185</v>
      </c>
      <c r="B201" s="509">
        <v>44413</v>
      </c>
      <c r="C201" s="287">
        <v>401145</v>
      </c>
      <c r="D201" s="496"/>
      <c r="E201" s="288" t="s">
        <v>539</v>
      </c>
      <c r="F201" s="504" t="s">
        <v>631</v>
      </c>
      <c r="G201" s="289">
        <v>4370</v>
      </c>
      <c r="H201" s="290">
        <v>120</v>
      </c>
      <c r="I201" s="290"/>
      <c r="J201" s="290"/>
      <c r="K201" s="291">
        <f t="shared" si="8"/>
        <v>524400</v>
      </c>
      <c r="L201" s="190">
        <f t="shared" si="6"/>
        <v>524400</v>
      </c>
      <c r="N201" s="177"/>
      <c r="P201" s="190"/>
    </row>
    <row r="202" spans="1:16" x14ac:dyDescent="0.25">
      <c r="A202" s="292">
        <f t="shared" si="7"/>
        <v>186</v>
      </c>
      <c r="B202" s="511"/>
      <c r="C202" s="293">
        <v>401144</v>
      </c>
      <c r="D202" s="496"/>
      <c r="E202" s="294" t="s">
        <v>540</v>
      </c>
      <c r="F202" s="506"/>
      <c r="G202" s="295">
        <v>3360</v>
      </c>
      <c r="H202" s="296">
        <v>120</v>
      </c>
      <c r="I202" s="296">
        <v>50000</v>
      </c>
      <c r="J202" s="296"/>
      <c r="K202" s="297">
        <f t="shared" si="8"/>
        <v>453200</v>
      </c>
      <c r="L202" s="190">
        <f t="shared" si="6"/>
        <v>403200</v>
      </c>
      <c r="N202" s="177"/>
      <c r="P202" s="190"/>
    </row>
    <row r="203" spans="1:16" x14ac:dyDescent="0.25">
      <c r="A203" s="286">
        <f t="shared" si="7"/>
        <v>187</v>
      </c>
      <c r="B203" s="509">
        <v>44413</v>
      </c>
      <c r="C203" s="287">
        <v>401142</v>
      </c>
      <c r="D203" s="496"/>
      <c r="E203" s="288" t="s">
        <v>399</v>
      </c>
      <c r="F203" s="504" t="s">
        <v>652</v>
      </c>
      <c r="G203" s="289">
        <v>5210</v>
      </c>
      <c r="H203" s="290">
        <v>120</v>
      </c>
      <c r="I203" s="290"/>
      <c r="J203" s="290"/>
      <c r="K203" s="291">
        <f t="shared" si="8"/>
        <v>625200</v>
      </c>
      <c r="L203" s="190">
        <f t="shared" si="6"/>
        <v>625200</v>
      </c>
      <c r="N203" s="177"/>
      <c r="P203" s="190"/>
    </row>
    <row r="204" spans="1:16" x14ac:dyDescent="0.25">
      <c r="A204" s="292">
        <f t="shared" si="7"/>
        <v>188</v>
      </c>
      <c r="B204" s="511"/>
      <c r="C204" s="293">
        <v>401143</v>
      </c>
      <c r="D204" s="496"/>
      <c r="E204" s="294" t="s">
        <v>541</v>
      </c>
      <c r="F204" s="506"/>
      <c r="G204" s="295">
        <v>3030</v>
      </c>
      <c r="H204" s="296">
        <v>120</v>
      </c>
      <c r="I204" s="296">
        <v>50000</v>
      </c>
      <c r="J204" s="296"/>
      <c r="K204" s="297">
        <f t="shared" si="8"/>
        <v>413600</v>
      </c>
      <c r="L204" s="190">
        <f t="shared" si="6"/>
        <v>363600</v>
      </c>
      <c r="N204" s="177"/>
      <c r="P204" s="190"/>
    </row>
    <row r="205" spans="1:16" x14ac:dyDescent="0.25">
      <c r="A205" s="286">
        <f t="shared" si="7"/>
        <v>189</v>
      </c>
      <c r="B205" s="509">
        <v>44413</v>
      </c>
      <c r="C205" s="287">
        <v>401140</v>
      </c>
      <c r="D205" s="496"/>
      <c r="E205" s="288" t="s">
        <v>542</v>
      </c>
      <c r="F205" s="504" t="s">
        <v>622</v>
      </c>
      <c r="G205" s="289">
        <v>6720</v>
      </c>
      <c r="H205" s="290">
        <v>120</v>
      </c>
      <c r="I205" s="290"/>
      <c r="J205" s="290"/>
      <c r="K205" s="291">
        <f t="shared" si="8"/>
        <v>806400</v>
      </c>
      <c r="L205" s="190">
        <f t="shared" si="6"/>
        <v>806400</v>
      </c>
      <c r="N205" s="177"/>
      <c r="P205" s="190"/>
    </row>
    <row r="206" spans="1:16" x14ac:dyDescent="0.25">
      <c r="A206" s="292">
        <f t="shared" si="7"/>
        <v>190</v>
      </c>
      <c r="B206" s="511"/>
      <c r="C206" s="293">
        <v>401141</v>
      </c>
      <c r="D206" s="496"/>
      <c r="E206" s="294" t="s">
        <v>543</v>
      </c>
      <c r="F206" s="506"/>
      <c r="G206" s="295">
        <v>1500</v>
      </c>
      <c r="H206" s="296">
        <v>120</v>
      </c>
      <c r="I206" s="296">
        <v>50000</v>
      </c>
      <c r="J206" s="296"/>
      <c r="K206" s="297">
        <f t="shared" si="8"/>
        <v>230000</v>
      </c>
      <c r="L206" s="190">
        <f t="shared" si="6"/>
        <v>180000</v>
      </c>
      <c r="N206" s="177"/>
      <c r="P206" s="190"/>
    </row>
    <row r="207" spans="1:16" x14ac:dyDescent="0.25">
      <c r="A207" s="286">
        <f t="shared" si="7"/>
        <v>191</v>
      </c>
      <c r="B207" s="509">
        <v>44413</v>
      </c>
      <c r="C207" s="287">
        <v>401138</v>
      </c>
      <c r="D207" s="496"/>
      <c r="E207" s="288" t="s">
        <v>544</v>
      </c>
      <c r="F207" s="504" t="s">
        <v>627</v>
      </c>
      <c r="G207" s="289">
        <v>3820</v>
      </c>
      <c r="H207" s="290">
        <v>120</v>
      </c>
      <c r="I207" s="290"/>
      <c r="J207" s="290"/>
      <c r="K207" s="291">
        <f t="shared" si="8"/>
        <v>458400</v>
      </c>
      <c r="L207" s="190">
        <f t="shared" si="6"/>
        <v>458400</v>
      </c>
      <c r="N207" s="177"/>
      <c r="P207" s="190"/>
    </row>
    <row r="208" spans="1:16" ht="30" x14ac:dyDescent="0.25">
      <c r="A208" s="274">
        <f t="shared" si="7"/>
        <v>192</v>
      </c>
      <c r="B208" s="511"/>
      <c r="C208" s="293">
        <v>401139</v>
      </c>
      <c r="D208" s="496"/>
      <c r="E208" s="294" t="s">
        <v>545</v>
      </c>
      <c r="F208" s="506"/>
      <c r="G208" s="295">
        <v>3810</v>
      </c>
      <c r="H208" s="296">
        <v>120</v>
      </c>
      <c r="I208" s="296">
        <v>50000</v>
      </c>
      <c r="J208" s="296"/>
      <c r="K208" s="297">
        <f t="shared" si="8"/>
        <v>507200</v>
      </c>
      <c r="L208" s="190">
        <f t="shared" si="6"/>
        <v>457200</v>
      </c>
      <c r="N208" s="177"/>
      <c r="P208" s="190"/>
    </row>
    <row r="209" spans="1:16" x14ac:dyDescent="0.25">
      <c r="A209" s="292">
        <f t="shared" si="7"/>
        <v>193</v>
      </c>
      <c r="B209" s="311">
        <v>44413</v>
      </c>
      <c r="C209" s="312">
        <v>401131</v>
      </c>
      <c r="D209" s="496"/>
      <c r="E209" s="313" t="s">
        <v>546</v>
      </c>
      <c r="F209" s="313" t="s">
        <v>623</v>
      </c>
      <c r="G209" s="314">
        <v>8500</v>
      </c>
      <c r="H209" s="315">
        <v>120</v>
      </c>
      <c r="I209" s="315"/>
      <c r="J209" s="315"/>
      <c r="K209" s="316">
        <f t="shared" si="8"/>
        <v>1020000</v>
      </c>
      <c r="L209" s="190">
        <f t="shared" si="6"/>
        <v>1020000</v>
      </c>
      <c r="N209" s="177"/>
      <c r="P209" s="190"/>
    </row>
    <row r="210" spans="1:16" x14ac:dyDescent="0.25">
      <c r="A210" s="286">
        <f t="shared" si="7"/>
        <v>194</v>
      </c>
      <c r="B210" s="509">
        <v>44413</v>
      </c>
      <c r="C210" s="287">
        <v>401135</v>
      </c>
      <c r="D210" s="496"/>
      <c r="E210" s="288" t="s">
        <v>547</v>
      </c>
      <c r="F210" s="504" t="s">
        <v>618</v>
      </c>
      <c r="G210" s="289">
        <v>5300</v>
      </c>
      <c r="H210" s="290">
        <v>120</v>
      </c>
      <c r="I210" s="290"/>
      <c r="J210" s="290"/>
      <c r="K210" s="291">
        <f t="shared" si="8"/>
        <v>636000</v>
      </c>
      <c r="L210" s="190">
        <f t="shared" ref="L210:L273" si="9">G210*H210</f>
        <v>636000</v>
      </c>
      <c r="N210" s="177"/>
      <c r="P210" s="190"/>
    </row>
    <row r="211" spans="1:16" ht="15.75" thickBot="1" x14ac:dyDescent="0.3">
      <c r="A211" s="280">
        <f t="shared" si="7"/>
        <v>195</v>
      </c>
      <c r="B211" s="520"/>
      <c r="C211" s="281">
        <v>401134</v>
      </c>
      <c r="D211" s="497"/>
      <c r="E211" s="282" t="s">
        <v>548</v>
      </c>
      <c r="F211" s="505"/>
      <c r="G211" s="283">
        <v>2280</v>
      </c>
      <c r="H211" s="284">
        <v>120</v>
      </c>
      <c r="I211" s="284">
        <v>50000</v>
      </c>
      <c r="J211" s="284"/>
      <c r="K211" s="285">
        <f t="shared" ref="K211:K282" si="10">G211*H211+(I211)</f>
        <v>323600</v>
      </c>
      <c r="L211" s="190">
        <f t="shared" si="9"/>
        <v>273600</v>
      </c>
      <c r="N211" s="177"/>
      <c r="P211" s="190"/>
    </row>
    <row r="212" spans="1:16" ht="30" x14ac:dyDescent="0.25">
      <c r="A212" s="266">
        <f t="shared" si="7"/>
        <v>196</v>
      </c>
      <c r="B212" s="519">
        <v>44414</v>
      </c>
      <c r="C212" s="268">
        <v>401313</v>
      </c>
      <c r="D212" s="498" t="s">
        <v>400</v>
      </c>
      <c r="E212" s="270" t="s">
        <v>549</v>
      </c>
      <c r="F212" s="507" t="s">
        <v>618</v>
      </c>
      <c r="G212" s="271">
        <v>4540</v>
      </c>
      <c r="H212" s="272">
        <v>120</v>
      </c>
      <c r="I212" s="272"/>
      <c r="J212" s="272"/>
      <c r="K212" s="273">
        <f t="shared" si="10"/>
        <v>544800</v>
      </c>
      <c r="L212" s="190">
        <f t="shared" si="9"/>
        <v>544800</v>
      </c>
      <c r="N212" s="177"/>
      <c r="P212" s="190"/>
    </row>
    <row r="213" spans="1:16" x14ac:dyDescent="0.25">
      <c r="A213" s="292">
        <f t="shared" si="7"/>
        <v>197</v>
      </c>
      <c r="B213" s="511"/>
      <c r="C213" s="293">
        <v>401311</v>
      </c>
      <c r="D213" s="496"/>
      <c r="E213" s="294" t="s">
        <v>550</v>
      </c>
      <c r="F213" s="506"/>
      <c r="G213" s="295">
        <v>3480</v>
      </c>
      <c r="H213" s="296">
        <v>120</v>
      </c>
      <c r="I213" s="296">
        <v>50000</v>
      </c>
      <c r="J213" s="296"/>
      <c r="K213" s="297">
        <f t="shared" si="10"/>
        <v>467600</v>
      </c>
      <c r="L213" s="190">
        <f t="shared" si="9"/>
        <v>417600</v>
      </c>
      <c r="N213" s="177"/>
      <c r="P213" s="190"/>
    </row>
    <row r="214" spans="1:16" ht="30" x14ac:dyDescent="0.25">
      <c r="A214" s="367">
        <f t="shared" si="7"/>
        <v>198</v>
      </c>
      <c r="B214" s="311">
        <v>44414</v>
      </c>
      <c r="C214" s="312">
        <v>401310</v>
      </c>
      <c r="D214" s="496"/>
      <c r="E214" s="313" t="s">
        <v>551</v>
      </c>
      <c r="F214" s="313" t="s">
        <v>653</v>
      </c>
      <c r="G214" s="314">
        <v>7640</v>
      </c>
      <c r="H214" s="315">
        <v>120</v>
      </c>
      <c r="I214" s="315"/>
      <c r="J214" s="315"/>
      <c r="K214" s="316">
        <f t="shared" si="10"/>
        <v>916800</v>
      </c>
      <c r="L214" s="190">
        <f t="shared" si="9"/>
        <v>916800</v>
      </c>
      <c r="N214" s="177"/>
      <c r="P214" s="190"/>
    </row>
    <row r="215" spans="1:16" x14ac:dyDescent="0.25">
      <c r="A215" s="367">
        <f t="shared" si="7"/>
        <v>199</v>
      </c>
      <c r="B215" s="311">
        <v>44414</v>
      </c>
      <c r="C215" s="312">
        <v>401314</v>
      </c>
      <c r="D215" s="496"/>
      <c r="E215" s="313" t="s">
        <v>552</v>
      </c>
      <c r="F215" s="313" t="s">
        <v>623</v>
      </c>
      <c r="G215" s="314">
        <v>8670</v>
      </c>
      <c r="H215" s="315">
        <v>120</v>
      </c>
      <c r="I215" s="315"/>
      <c r="J215" s="315"/>
      <c r="K215" s="316">
        <f t="shared" si="10"/>
        <v>1040400</v>
      </c>
      <c r="L215" s="190">
        <f t="shared" si="9"/>
        <v>1040400</v>
      </c>
      <c r="N215" s="177"/>
      <c r="P215" s="190"/>
    </row>
    <row r="216" spans="1:16" x14ac:dyDescent="0.25">
      <c r="A216" s="367">
        <f t="shared" si="7"/>
        <v>200</v>
      </c>
      <c r="B216" s="311">
        <v>44414</v>
      </c>
      <c r="C216" s="312">
        <v>401315</v>
      </c>
      <c r="D216" s="496"/>
      <c r="E216" s="313" t="s">
        <v>550</v>
      </c>
      <c r="F216" s="313" t="s">
        <v>622</v>
      </c>
      <c r="G216" s="314">
        <v>8000</v>
      </c>
      <c r="H216" s="315">
        <v>120</v>
      </c>
      <c r="I216" s="315"/>
      <c r="J216" s="315"/>
      <c r="K216" s="316">
        <f t="shared" si="10"/>
        <v>960000</v>
      </c>
      <c r="L216" s="190">
        <f t="shared" si="9"/>
        <v>960000</v>
      </c>
      <c r="N216" s="177"/>
      <c r="P216" s="190"/>
    </row>
    <row r="217" spans="1:16" x14ac:dyDescent="0.25">
      <c r="A217" s="286">
        <f t="shared" si="7"/>
        <v>201</v>
      </c>
      <c r="B217" s="509">
        <v>44414</v>
      </c>
      <c r="C217" s="287">
        <v>401316</v>
      </c>
      <c r="D217" s="496"/>
      <c r="E217" s="288" t="s">
        <v>400</v>
      </c>
      <c r="F217" s="504" t="s">
        <v>648</v>
      </c>
      <c r="G217" s="289">
        <v>6500</v>
      </c>
      <c r="H217" s="290">
        <v>120</v>
      </c>
      <c r="I217" s="290"/>
      <c r="J217" s="290"/>
      <c r="K217" s="291">
        <f t="shared" si="10"/>
        <v>780000</v>
      </c>
      <c r="L217" s="190">
        <f t="shared" si="9"/>
        <v>780000</v>
      </c>
      <c r="N217" s="177"/>
      <c r="P217" s="190"/>
    </row>
    <row r="218" spans="1:16" x14ac:dyDescent="0.25">
      <c r="A218" s="292">
        <f t="shared" si="7"/>
        <v>202</v>
      </c>
      <c r="B218" s="511"/>
      <c r="C218" s="293">
        <v>401317</v>
      </c>
      <c r="D218" s="496"/>
      <c r="E218" s="294" t="s">
        <v>553</v>
      </c>
      <c r="F218" s="506"/>
      <c r="G218" s="295">
        <v>1930</v>
      </c>
      <c r="H218" s="296">
        <v>120</v>
      </c>
      <c r="I218" s="296">
        <v>50000</v>
      </c>
      <c r="J218" s="296"/>
      <c r="K218" s="297">
        <f t="shared" si="10"/>
        <v>281600</v>
      </c>
      <c r="L218" s="190">
        <f t="shared" si="9"/>
        <v>231600</v>
      </c>
      <c r="N218" s="177"/>
      <c r="P218" s="190"/>
    </row>
    <row r="219" spans="1:16" x14ac:dyDescent="0.25">
      <c r="A219" s="286">
        <f t="shared" si="7"/>
        <v>203</v>
      </c>
      <c r="B219" s="509">
        <v>44413</v>
      </c>
      <c r="C219" s="287">
        <v>401125</v>
      </c>
      <c r="D219" s="496"/>
      <c r="E219" s="288" t="s">
        <v>554</v>
      </c>
      <c r="F219" s="504" t="s">
        <v>644</v>
      </c>
      <c r="G219" s="289">
        <v>2780</v>
      </c>
      <c r="H219" s="290">
        <v>120</v>
      </c>
      <c r="I219" s="290"/>
      <c r="J219" s="290"/>
      <c r="K219" s="291">
        <f t="shared" si="10"/>
        <v>333600</v>
      </c>
      <c r="L219" s="190">
        <f t="shared" si="9"/>
        <v>333600</v>
      </c>
      <c r="N219" s="177"/>
      <c r="P219" s="190"/>
    </row>
    <row r="220" spans="1:16" x14ac:dyDescent="0.25">
      <c r="A220" s="292">
        <f t="shared" si="7"/>
        <v>204</v>
      </c>
      <c r="B220" s="511"/>
      <c r="C220" s="293">
        <v>401126</v>
      </c>
      <c r="D220" s="496"/>
      <c r="E220" s="294" t="s">
        <v>555</v>
      </c>
      <c r="F220" s="506"/>
      <c r="G220" s="295">
        <v>4270</v>
      </c>
      <c r="H220" s="296">
        <v>120</v>
      </c>
      <c r="I220" s="296">
        <v>50000</v>
      </c>
      <c r="J220" s="296"/>
      <c r="K220" s="297">
        <f t="shared" si="10"/>
        <v>562400</v>
      </c>
      <c r="L220" s="190">
        <f t="shared" si="9"/>
        <v>512400</v>
      </c>
      <c r="N220" s="177"/>
      <c r="P220" s="190"/>
    </row>
    <row r="221" spans="1:16" x14ac:dyDescent="0.25">
      <c r="A221" s="286">
        <f t="shared" si="7"/>
        <v>205</v>
      </c>
      <c r="B221" s="509">
        <v>44413</v>
      </c>
      <c r="C221" s="287">
        <v>401129</v>
      </c>
      <c r="D221" s="496"/>
      <c r="E221" s="288" t="s">
        <v>556</v>
      </c>
      <c r="F221" s="504" t="s">
        <v>651</v>
      </c>
      <c r="G221" s="289">
        <v>4920</v>
      </c>
      <c r="H221" s="290">
        <v>120</v>
      </c>
      <c r="I221" s="290"/>
      <c r="J221" s="290"/>
      <c r="K221" s="291">
        <f t="shared" si="10"/>
        <v>590400</v>
      </c>
      <c r="L221" s="190">
        <f t="shared" si="9"/>
        <v>590400</v>
      </c>
      <c r="N221" s="177"/>
      <c r="P221" s="190"/>
    </row>
    <row r="222" spans="1:16" x14ac:dyDescent="0.25">
      <c r="A222" s="292">
        <f t="shared" si="7"/>
        <v>206</v>
      </c>
      <c r="B222" s="511"/>
      <c r="C222" s="293">
        <v>401130</v>
      </c>
      <c r="D222" s="496"/>
      <c r="E222" s="294" t="s">
        <v>488</v>
      </c>
      <c r="F222" s="506"/>
      <c r="G222" s="295">
        <v>2500</v>
      </c>
      <c r="H222" s="296">
        <v>120</v>
      </c>
      <c r="I222" s="296">
        <v>50000</v>
      </c>
      <c r="J222" s="296"/>
      <c r="K222" s="297">
        <f t="shared" si="10"/>
        <v>350000</v>
      </c>
      <c r="L222" s="190">
        <f t="shared" si="9"/>
        <v>300000</v>
      </c>
      <c r="N222" s="177"/>
      <c r="P222" s="190"/>
    </row>
    <row r="223" spans="1:16" x14ac:dyDescent="0.25">
      <c r="A223" s="286">
        <f t="shared" si="7"/>
        <v>207</v>
      </c>
      <c r="B223" s="509">
        <v>44413</v>
      </c>
      <c r="C223" s="287">
        <v>401127</v>
      </c>
      <c r="D223" s="496"/>
      <c r="E223" s="288" t="s">
        <v>555</v>
      </c>
      <c r="F223" s="504" t="s">
        <v>650</v>
      </c>
      <c r="G223" s="289">
        <v>3000</v>
      </c>
      <c r="H223" s="290">
        <v>120</v>
      </c>
      <c r="I223" s="290"/>
      <c r="J223" s="290"/>
      <c r="K223" s="291">
        <f t="shared" si="10"/>
        <v>360000</v>
      </c>
      <c r="L223" s="190">
        <f t="shared" si="9"/>
        <v>360000</v>
      </c>
      <c r="N223" s="177"/>
      <c r="P223" s="190"/>
    </row>
    <row r="224" spans="1:16" x14ac:dyDescent="0.25">
      <c r="A224" s="292">
        <f t="shared" si="7"/>
        <v>208</v>
      </c>
      <c r="B224" s="511"/>
      <c r="C224" s="293">
        <v>401128</v>
      </c>
      <c r="D224" s="496"/>
      <c r="E224" s="294" t="s">
        <v>557</v>
      </c>
      <c r="F224" s="506"/>
      <c r="G224" s="295">
        <v>5300</v>
      </c>
      <c r="H224" s="296">
        <v>120</v>
      </c>
      <c r="I224" s="296">
        <v>50000</v>
      </c>
      <c r="J224" s="296"/>
      <c r="K224" s="297">
        <f t="shared" si="10"/>
        <v>686000</v>
      </c>
      <c r="L224" s="190">
        <f t="shared" si="9"/>
        <v>636000</v>
      </c>
      <c r="N224" s="177"/>
      <c r="P224" s="190"/>
    </row>
    <row r="225" spans="1:16" x14ac:dyDescent="0.25">
      <c r="A225" s="286">
        <f t="shared" si="7"/>
        <v>209</v>
      </c>
      <c r="B225" s="509">
        <v>44413</v>
      </c>
      <c r="C225" s="287">
        <v>401133</v>
      </c>
      <c r="D225" s="496"/>
      <c r="E225" s="288" t="s">
        <v>558</v>
      </c>
      <c r="F225" s="504" t="s">
        <v>643</v>
      </c>
      <c r="G225" s="289">
        <v>3440</v>
      </c>
      <c r="H225" s="290">
        <v>120</v>
      </c>
      <c r="I225" s="290"/>
      <c r="J225" s="290"/>
      <c r="K225" s="291">
        <f t="shared" si="10"/>
        <v>412800</v>
      </c>
      <c r="L225" s="190">
        <f t="shared" si="9"/>
        <v>412800</v>
      </c>
      <c r="N225" s="177"/>
      <c r="P225" s="190"/>
    </row>
    <row r="226" spans="1:16" ht="30" x14ac:dyDescent="0.25">
      <c r="A226" s="274">
        <f t="shared" si="7"/>
        <v>210</v>
      </c>
      <c r="B226" s="511"/>
      <c r="C226" s="293">
        <v>401132</v>
      </c>
      <c r="D226" s="496"/>
      <c r="E226" s="294" t="s">
        <v>559</v>
      </c>
      <c r="F226" s="506"/>
      <c r="G226" s="295">
        <v>4230</v>
      </c>
      <c r="H226" s="296">
        <v>120</v>
      </c>
      <c r="I226" s="296">
        <v>50000</v>
      </c>
      <c r="J226" s="296"/>
      <c r="K226" s="297">
        <f t="shared" si="10"/>
        <v>557600</v>
      </c>
      <c r="L226" s="190">
        <f t="shared" si="9"/>
        <v>507600</v>
      </c>
      <c r="N226" s="177"/>
      <c r="P226" s="190"/>
    </row>
    <row r="227" spans="1:16" x14ac:dyDescent="0.25">
      <c r="A227" s="292">
        <f t="shared" si="7"/>
        <v>211</v>
      </c>
      <c r="B227" s="311">
        <v>44412</v>
      </c>
      <c r="C227" s="312">
        <v>401039</v>
      </c>
      <c r="D227" s="496"/>
      <c r="E227" s="313" t="s">
        <v>560</v>
      </c>
      <c r="F227" s="313" t="s">
        <v>646</v>
      </c>
      <c r="G227" s="314">
        <v>8110</v>
      </c>
      <c r="H227" s="315">
        <v>120</v>
      </c>
      <c r="I227" s="315"/>
      <c r="J227" s="315"/>
      <c r="K227" s="316">
        <f t="shared" si="10"/>
        <v>973200</v>
      </c>
      <c r="L227" s="190">
        <f t="shared" si="9"/>
        <v>973200</v>
      </c>
      <c r="N227" s="177"/>
      <c r="P227" s="190"/>
    </row>
    <row r="228" spans="1:16" x14ac:dyDescent="0.25">
      <c r="A228" s="286">
        <f t="shared" si="7"/>
        <v>212</v>
      </c>
      <c r="B228" s="509">
        <v>44413</v>
      </c>
      <c r="C228" s="287">
        <v>401309</v>
      </c>
      <c r="D228" s="496" t="s">
        <v>400</v>
      </c>
      <c r="E228" s="288" t="s">
        <v>561</v>
      </c>
      <c r="F228" s="504" t="s">
        <v>654</v>
      </c>
      <c r="G228" s="289">
        <v>860</v>
      </c>
      <c r="H228" s="290">
        <v>120</v>
      </c>
      <c r="I228" s="290"/>
      <c r="J228" s="290"/>
      <c r="K228" s="291">
        <f t="shared" si="10"/>
        <v>103200</v>
      </c>
      <c r="L228" s="190">
        <f t="shared" si="9"/>
        <v>103200</v>
      </c>
      <c r="N228" s="177"/>
      <c r="P228" s="190"/>
    </row>
    <row r="229" spans="1:16" ht="30" x14ac:dyDescent="0.25">
      <c r="A229" s="274">
        <f t="shared" si="7"/>
        <v>213</v>
      </c>
      <c r="B229" s="510"/>
      <c r="C229" s="275">
        <v>401307</v>
      </c>
      <c r="D229" s="496"/>
      <c r="E229" s="276" t="s">
        <v>562</v>
      </c>
      <c r="F229" s="504"/>
      <c r="G229" s="277">
        <v>5250</v>
      </c>
      <c r="H229" s="278">
        <v>120</v>
      </c>
      <c r="I229" s="278">
        <v>50000</v>
      </c>
      <c r="J229" s="278"/>
      <c r="K229" s="279">
        <f t="shared" si="10"/>
        <v>680000</v>
      </c>
      <c r="L229" s="190">
        <f t="shared" si="9"/>
        <v>630000</v>
      </c>
      <c r="N229" s="177"/>
      <c r="P229" s="190"/>
    </row>
    <row r="230" spans="1:16" ht="15.75" thickBot="1" x14ac:dyDescent="0.3">
      <c r="A230" s="280">
        <f t="shared" si="7"/>
        <v>214</v>
      </c>
      <c r="B230" s="520"/>
      <c r="C230" s="281">
        <v>401308</v>
      </c>
      <c r="D230" s="497"/>
      <c r="E230" s="282" t="s">
        <v>563</v>
      </c>
      <c r="F230" s="505"/>
      <c r="G230" s="283">
        <v>3890</v>
      </c>
      <c r="H230" s="284">
        <v>120</v>
      </c>
      <c r="I230" s="284">
        <v>50000</v>
      </c>
      <c r="J230" s="284"/>
      <c r="K230" s="285">
        <f t="shared" si="10"/>
        <v>516800</v>
      </c>
      <c r="L230" s="190">
        <f t="shared" si="9"/>
        <v>466800</v>
      </c>
      <c r="N230" s="177"/>
      <c r="P230" s="190"/>
    </row>
    <row r="231" spans="1:16" x14ac:dyDescent="0.25">
      <c r="A231" s="286">
        <f t="shared" si="7"/>
        <v>215</v>
      </c>
      <c r="B231" s="509">
        <v>44414</v>
      </c>
      <c r="C231" s="287">
        <v>401320</v>
      </c>
      <c r="D231" s="499" t="s">
        <v>401</v>
      </c>
      <c r="E231" s="288" t="s">
        <v>564</v>
      </c>
      <c r="F231" s="507" t="s">
        <v>651</v>
      </c>
      <c r="G231" s="289">
        <v>6400</v>
      </c>
      <c r="H231" s="290">
        <v>120</v>
      </c>
      <c r="I231" s="290"/>
      <c r="J231" s="290"/>
      <c r="K231" s="291">
        <f t="shared" si="10"/>
        <v>768000</v>
      </c>
      <c r="L231" s="190">
        <f t="shared" si="9"/>
        <v>768000</v>
      </c>
      <c r="N231" s="177"/>
      <c r="P231" s="190"/>
    </row>
    <row r="232" spans="1:16" x14ac:dyDescent="0.25">
      <c r="A232" s="292">
        <f t="shared" si="7"/>
        <v>216</v>
      </c>
      <c r="B232" s="511"/>
      <c r="C232" s="293">
        <v>401321</v>
      </c>
      <c r="D232" s="512"/>
      <c r="E232" s="294" t="s">
        <v>565</v>
      </c>
      <c r="F232" s="506"/>
      <c r="G232" s="295">
        <v>1000</v>
      </c>
      <c r="H232" s="296">
        <v>120</v>
      </c>
      <c r="I232" s="296">
        <v>50000</v>
      </c>
      <c r="J232" s="296"/>
      <c r="K232" s="297">
        <f t="shared" si="10"/>
        <v>170000</v>
      </c>
      <c r="L232" s="190">
        <f t="shared" si="9"/>
        <v>120000</v>
      </c>
      <c r="N232" s="177"/>
      <c r="P232" s="190"/>
    </row>
    <row r="233" spans="1:16" x14ac:dyDescent="0.25">
      <c r="A233" s="286">
        <f t="shared" si="7"/>
        <v>217</v>
      </c>
      <c r="B233" s="509">
        <v>44415</v>
      </c>
      <c r="C233" s="287">
        <v>401326</v>
      </c>
      <c r="D233" s="512"/>
      <c r="E233" s="288" t="s">
        <v>566</v>
      </c>
      <c r="F233" s="504" t="s">
        <v>616</v>
      </c>
      <c r="G233" s="289">
        <v>3180</v>
      </c>
      <c r="H233" s="290">
        <v>120</v>
      </c>
      <c r="I233" s="290"/>
      <c r="J233" s="290"/>
      <c r="K233" s="291">
        <f t="shared" si="10"/>
        <v>381600</v>
      </c>
      <c r="L233" s="190">
        <f t="shared" si="9"/>
        <v>381600</v>
      </c>
      <c r="N233" s="177"/>
      <c r="P233" s="190"/>
    </row>
    <row r="234" spans="1:16" x14ac:dyDescent="0.25">
      <c r="A234" s="292">
        <f t="shared" si="7"/>
        <v>218</v>
      </c>
      <c r="B234" s="511"/>
      <c r="C234" s="293">
        <v>401327</v>
      </c>
      <c r="D234" s="512"/>
      <c r="E234" s="294" t="s">
        <v>498</v>
      </c>
      <c r="F234" s="506"/>
      <c r="G234" s="295">
        <v>4060</v>
      </c>
      <c r="H234" s="296">
        <v>120</v>
      </c>
      <c r="I234" s="296">
        <v>50000</v>
      </c>
      <c r="J234" s="296"/>
      <c r="K234" s="297">
        <f t="shared" si="10"/>
        <v>537200</v>
      </c>
      <c r="L234" s="190">
        <f t="shared" si="9"/>
        <v>487200</v>
      </c>
      <c r="N234" s="177"/>
      <c r="P234" s="190"/>
    </row>
    <row r="235" spans="1:16" x14ac:dyDescent="0.25">
      <c r="A235" s="286">
        <f t="shared" si="7"/>
        <v>219</v>
      </c>
      <c r="B235" s="509">
        <v>44415</v>
      </c>
      <c r="C235" s="287">
        <v>401325</v>
      </c>
      <c r="D235" s="512"/>
      <c r="E235" s="288" t="s">
        <v>567</v>
      </c>
      <c r="F235" s="504" t="s">
        <v>646</v>
      </c>
      <c r="G235" s="289">
        <v>4860</v>
      </c>
      <c r="H235" s="290">
        <v>120</v>
      </c>
      <c r="I235" s="290"/>
      <c r="J235" s="290"/>
      <c r="K235" s="291">
        <f t="shared" si="10"/>
        <v>583200</v>
      </c>
      <c r="L235" s="190">
        <f t="shared" si="9"/>
        <v>583200</v>
      </c>
      <c r="N235" s="177"/>
      <c r="P235" s="190"/>
    </row>
    <row r="236" spans="1:16" x14ac:dyDescent="0.25">
      <c r="A236" s="292">
        <f t="shared" si="7"/>
        <v>220</v>
      </c>
      <c r="B236" s="511"/>
      <c r="C236" s="293">
        <v>401324</v>
      </c>
      <c r="D236" s="512"/>
      <c r="E236" s="294" t="s">
        <v>568</v>
      </c>
      <c r="F236" s="506"/>
      <c r="G236" s="295">
        <v>3270</v>
      </c>
      <c r="H236" s="296">
        <v>120</v>
      </c>
      <c r="I236" s="296">
        <v>50000</v>
      </c>
      <c r="J236" s="296"/>
      <c r="K236" s="297">
        <f t="shared" si="10"/>
        <v>442400</v>
      </c>
      <c r="L236" s="190">
        <f t="shared" si="9"/>
        <v>392400</v>
      </c>
      <c r="N236" s="177"/>
      <c r="P236" s="190"/>
    </row>
    <row r="237" spans="1:16" x14ac:dyDescent="0.25">
      <c r="A237" s="286">
        <f t="shared" si="7"/>
        <v>221</v>
      </c>
      <c r="B237" s="509">
        <v>44415</v>
      </c>
      <c r="C237" s="287">
        <v>401328</v>
      </c>
      <c r="D237" s="512"/>
      <c r="E237" s="288" t="s">
        <v>565</v>
      </c>
      <c r="F237" s="504" t="s">
        <v>618</v>
      </c>
      <c r="G237" s="289">
        <v>5050</v>
      </c>
      <c r="H237" s="290">
        <v>120</v>
      </c>
      <c r="I237" s="290"/>
      <c r="J237" s="290"/>
      <c r="K237" s="291">
        <f t="shared" si="10"/>
        <v>606000</v>
      </c>
      <c r="L237" s="190">
        <f t="shared" si="9"/>
        <v>606000</v>
      </c>
      <c r="N237" s="177"/>
      <c r="P237" s="190"/>
    </row>
    <row r="238" spans="1:16" ht="25.5" x14ac:dyDescent="0.25">
      <c r="A238" s="292">
        <f t="shared" si="7"/>
        <v>222</v>
      </c>
      <c r="B238" s="511"/>
      <c r="C238" s="293">
        <v>401329</v>
      </c>
      <c r="D238" s="512"/>
      <c r="E238" s="325" t="s">
        <v>569</v>
      </c>
      <c r="F238" s="506"/>
      <c r="G238" s="295">
        <v>2000</v>
      </c>
      <c r="H238" s="296">
        <v>120</v>
      </c>
      <c r="I238" s="296">
        <v>50000</v>
      </c>
      <c r="J238" s="296"/>
      <c r="K238" s="297">
        <f t="shared" si="10"/>
        <v>290000</v>
      </c>
      <c r="L238" s="190">
        <f t="shared" si="9"/>
        <v>240000</v>
      </c>
      <c r="N238" s="177"/>
      <c r="P238" s="190"/>
    </row>
    <row r="239" spans="1:16" x14ac:dyDescent="0.25">
      <c r="A239" s="286">
        <f t="shared" si="7"/>
        <v>223</v>
      </c>
      <c r="B239" s="509">
        <v>44415</v>
      </c>
      <c r="C239" s="287">
        <v>401331</v>
      </c>
      <c r="D239" s="512"/>
      <c r="E239" s="288" t="s">
        <v>570</v>
      </c>
      <c r="F239" s="504" t="s">
        <v>651</v>
      </c>
      <c r="G239" s="289">
        <v>5580</v>
      </c>
      <c r="H239" s="290">
        <v>120</v>
      </c>
      <c r="I239" s="290"/>
      <c r="J239" s="290"/>
      <c r="K239" s="291">
        <f t="shared" si="10"/>
        <v>669600</v>
      </c>
      <c r="L239" s="190">
        <f t="shared" si="9"/>
        <v>669600</v>
      </c>
      <c r="N239" s="177"/>
      <c r="P239" s="190"/>
    </row>
    <row r="240" spans="1:16" x14ac:dyDescent="0.25">
      <c r="A240" s="274">
        <f t="shared" si="7"/>
        <v>224</v>
      </c>
      <c r="B240" s="510"/>
      <c r="C240" s="275">
        <v>401332</v>
      </c>
      <c r="D240" s="512"/>
      <c r="E240" s="276" t="s">
        <v>571</v>
      </c>
      <c r="F240" s="504"/>
      <c r="G240" s="277">
        <v>1000</v>
      </c>
      <c r="H240" s="278">
        <v>120</v>
      </c>
      <c r="I240" s="278">
        <v>50000</v>
      </c>
      <c r="J240" s="278"/>
      <c r="K240" s="279">
        <f t="shared" si="10"/>
        <v>170000</v>
      </c>
      <c r="L240" s="190">
        <f t="shared" si="9"/>
        <v>120000</v>
      </c>
      <c r="N240" s="177"/>
      <c r="P240" s="190"/>
    </row>
    <row r="241" spans="1:16" x14ac:dyDescent="0.25">
      <c r="A241" s="292">
        <f t="shared" si="7"/>
        <v>225</v>
      </c>
      <c r="B241" s="511"/>
      <c r="C241" s="293">
        <v>401330</v>
      </c>
      <c r="D241" s="512"/>
      <c r="E241" s="294" t="s">
        <v>572</v>
      </c>
      <c r="F241" s="506"/>
      <c r="G241" s="295">
        <v>1000</v>
      </c>
      <c r="H241" s="296">
        <v>120</v>
      </c>
      <c r="I241" s="296">
        <v>50000</v>
      </c>
      <c r="J241" s="296"/>
      <c r="K241" s="297">
        <f t="shared" si="10"/>
        <v>170000</v>
      </c>
      <c r="L241" s="190">
        <f t="shared" si="9"/>
        <v>120000</v>
      </c>
      <c r="N241" s="177"/>
      <c r="P241" s="190"/>
    </row>
    <row r="242" spans="1:16" x14ac:dyDescent="0.25">
      <c r="A242" s="286">
        <f t="shared" si="7"/>
        <v>226</v>
      </c>
      <c r="B242" s="522">
        <v>44415</v>
      </c>
      <c r="C242" s="299">
        <v>401334</v>
      </c>
      <c r="D242" s="512"/>
      <c r="E242" s="300" t="s">
        <v>573</v>
      </c>
      <c r="F242" s="508" t="s">
        <v>637</v>
      </c>
      <c r="G242" s="301">
        <v>3180</v>
      </c>
      <c r="H242" s="302">
        <v>120</v>
      </c>
      <c r="I242" s="302"/>
      <c r="J242" s="302"/>
      <c r="K242" s="303">
        <f t="shared" si="10"/>
        <v>381600</v>
      </c>
      <c r="L242" s="190">
        <f t="shared" si="9"/>
        <v>381600</v>
      </c>
      <c r="N242" s="177"/>
      <c r="P242" s="190"/>
    </row>
    <row r="243" spans="1:16" x14ac:dyDescent="0.25">
      <c r="A243" s="292">
        <f t="shared" si="7"/>
        <v>227</v>
      </c>
      <c r="B243" s="511"/>
      <c r="C243" s="293">
        <v>401333</v>
      </c>
      <c r="D243" s="512"/>
      <c r="E243" s="294" t="s">
        <v>571</v>
      </c>
      <c r="F243" s="506"/>
      <c r="G243" s="295">
        <v>4100</v>
      </c>
      <c r="H243" s="296">
        <v>120</v>
      </c>
      <c r="I243" s="296">
        <v>50000</v>
      </c>
      <c r="J243" s="296"/>
      <c r="K243" s="297">
        <f t="shared" si="10"/>
        <v>542000</v>
      </c>
      <c r="L243" s="190">
        <f t="shared" si="9"/>
        <v>492000</v>
      </c>
      <c r="N243" s="177"/>
      <c r="P243" s="190"/>
    </row>
    <row r="244" spans="1:16" x14ac:dyDescent="0.25">
      <c r="A244" s="286">
        <f t="shared" si="7"/>
        <v>228</v>
      </c>
      <c r="B244" s="509">
        <v>44415</v>
      </c>
      <c r="C244" s="287">
        <v>401305</v>
      </c>
      <c r="D244" s="512"/>
      <c r="E244" s="288" t="s">
        <v>574</v>
      </c>
      <c r="F244" s="504" t="s">
        <v>623</v>
      </c>
      <c r="G244" s="289">
        <v>3690</v>
      </c>
      <c r="H244" s="290">
        <v>120</v>
      </c>
      <c r="I244" s="290"/>
      <c r="J244" s="290"/>
      <c r="K244" s="291">
        <f t="shared" si="10"/>
        <v>442800</v>
      </c>
      <c r="L244" s="190">
        <f t="shared" si="9"/>
        <v>442800</v>
      </c>
      <c r="N244" s="177"/>
      <c r="P244" s="190"/>
    </row>
    <row r="245" spans="1:16" ht="30.75" thickBot="1" x14ac:dyDescent="0.3">
      <c r="A245" s="280">
        <f t="shared" si="7"/>
        <v>229</v>
      </c>
      <c r="B245" s="520"/>
      <c r="C245" s="281">
        <v>401306</v>
      </c>
      <c r="D245" s="513"/>
      <c r="E245" s="282" t="s">
        <v>575</v>
      </c>
      <c r="F245" s="505"/>
      <c r="G245" s="283">
        <v>3560</v>
      </c>
      <c r="H245" s="284">
        <v>120</v>
      </c>
      <c r="I245" s="284">
        <v>50000</v>
      </c>
      <c r="J245" s="284"/>
      <c r="K245" s="285">
        <f t="shared" si="10"/>
        <v>477200</v>
      </c>
      <c r="L245" s="190">
        <f t="shared" si="9"/>
        <v>427200</v>
      </c>
      <c r="N245" s="177"/>
      <c r="P245" s="190"/>
    </row>
    <row r="246" spans="1:16" x14ac:dyDescent="0.25">
      <c r="A246" s="286">
        <f t="shared" si="7"/>
        <v>230</v>
      </c>
      <c r="B246" s="509">
        <v>44415</v>
      </c>
      <c r="C246" s="287">
        <v>401301</v>
      </c>
      <c r="D246" s="499" t="s">
        <v>402</v>
      </c>
      <c r="E246" s="288" t="s">
        <v>576</v>
      </c>
      <c r="F246" s="507" t="s">
        <v>631</v>
      </c>
      <c r="G246" s="289">
        <v>2860</v>
      </c>
      <c r="H246" s="290">
        <v>120</v>
      </c>
      <c r="I246" s="290">
        <v>50000</v>
      </c>
      <c r="J246" s="290"/>
      <c r="K246" s="291">
        <f t="shared" si="10"/>
        <v>393200</v>
      </c>
      <c r="L246" s="190">
        <f t="shared" si="9"/>
        <v>343200</v>
      </c>
      <c r="N246" s="177"/>
      <c r="P246" s="190"/>
    </row>
    <row r="247" spans="1:16" x14ac:dyDescent="0.25">
      <c r="A247" s="274">
        <f t="shared" si="7"/>
        <v>231</v>
      </c>
      <c r="B247" s="510"/>
      <c r="C247" s="275">
        <v>401149</v>
      </c>
      <c r="D247" s="512"/>
      <c r="E247" s="276" t="s">
        <v>577</v>
      </c>
      <c r="F247" s="504"/>
      <c r="G247" s="277">
        <v>1690</v>
      </c>
      <c r="H247" s="278">
        <v>120</v>
      </c>
      <c r="I247" s="278"/>
      <c r="J247" s="278"/>
      <c r="K247" s="279">
        <f t="shared" si="10"/>
        <v>202800</v>
      </c>
      <c r="L247" s="190">
        <f t="shared" si="9"/>
        <v>202800</v>
      </c>
      <c r="N247" s="177"/>
      <c r="P247" s="190"/>
    </row>
    <row r="248" spans="1:16" ht="30" x14ac:dyDescent="0.25">
      <c r="A248" s="274">
        <f t="shared" si="7"/>
        <v>232</v>
      </c>
      <c r="B248" s="514"/>
      <c r="C248" s="370">
        <v>401148</v>
      </c>
      <c r="D248" s="512"/>
      <c r="E248" s="371" t="s">
        <v>681</v>
      </c>
      <c r="F248" s="504"/>
      <c r="G248" s="372">
        <v>20</v>
      </c>
      <c r="H248" s="278">
        <v>120</v>
      </c>
      <c r="I248" s="373">
        <v>50000</v>
      </c>
      <c r="J248" s="373"/>
      <c r="K248" s="279">
        <f t="shared" si="10"/>
        <v>52400</v>
      </c>
      <c r="L248" s="190">
        <f t="shared" si="9"/>
        <v>2400</v>
      </c>
      <c r="N248" s="177"/>
      <c r="P248" s="190"/>
    </row>
    <row r="249" spans="1:16" x14ac:dyDescent="0.25">
      <c r="A249" s="274">
        <f t="shared" si="7"/>
        <v>233</v>
      </c>
      <c r="B249" s="511"/>
      <c r="C249" s="293">
        <v>401150</v>
      </c>
      <c r="D249" s="512"/>
      <c r="E249" s="294" t="s">
        <v>578</v>
      </c>
      <c r="F249" s="506"/>
      <c r="G249" s="295">
        <v>3230</v>
      </c>
      <c r="H249" s="296">
        <v>120</v>
      </c>
      <c r="I249" s="296">
        <v>50000</v>
      </c>
      <c r="J249" s="296"/>
      <c r="K249" s="297">
        <f t="shared" si="10"/>
        <v>437600</v>
      </c>
      <c r="L249" s="190">
        <f t="shared" si="9"/>
        <v>387600</v>
      </c>
      <c r="N249" s="177"/>
      <c r="P249" s="190"/>
    </row>
    <row r="250" spans="1:16" x14ac:dyDescent="0.25">
      <c r="A250" s="274">
        <f t="shared" si="7"/>
        <v>234</v>
      </c>
      <c r="B250" s="509">
        <v>44415</v>
      </c>
      <c r="C250" s="287">
        <v>401302</v>
      </c>
      <c r="D250" s="512"/>
      <c r="E250" s="288" t="s">
        <v>579</v>
      </c>
      <c r="F250" s="504" t="s">
        <v>623</v>
      </c>
      <c r="G250" s="289">
        <v>4360</v>
      </c>
      <c r="H250" s="290">
        <v>120</v>
      </c>
      <c r="I250" s="290"/>
      <c r="J250" s="290"/>
      <c r="K250" s="291">
        <f t="shared" si="10"/>
        <v>523200</v>
      </c>
      <c r="L250" s="190">
        <f t="shared" si="9"/>
        <v>523200</v>
      </c>
      <c r="N250" s="177"/>
      <c r="P250" s="190"/>
    </row>
    <row r="251" spans="1:16" x14ac:dyDescent="0.25">
      <c r="A251" s="274">
        <f t="shared" si="7"/>
        <v>235</v>
      </c>
      <c r="B251" s="511"/>
      <c r="C251" s="293">
        <v>401303</v>
      </c>
      <c r="D251" s="512"/>
      <c r="E251" s="294" t="s">
        <v>580</v>
      </c>
      <c r="F251" s="506"/>
      <c r="G251" s="295">
        <v>2640</v>
      </c>
      <c r="H251" s="296">
        <v>120</v>
      </c>
      <c r="I251" s="296">
        <v>50000</v>
      </c>
      <c r="J251" s="296"/>
      <c r="K251" s="297">
        <f t="shared" si="10"/>
        <v>366800</v>
      </c>
      <c r="L251" s="190">
        <f t="shared" si="9"/>
        <v>316800</v>
      </c>
      <c r="N251" s="177"/>
      <c r="P251" s="190"/>
    </row>
    <row r="252" spans="1:16" x14ac:dyDescent="0.25">
      <c r="A252" s="274">
        <f t="shared" si="7"/>
        <v>236</v>
      </c>
      <c r="B252" s="509">
        <v>44415</v>
      </c>
      <c r="C252" s="287">
        <v>401323</v>
      </c>
      <c r="D252" s="512"/>
      <c r="E252" s="288" t="s">
        <v>581</v>
      </c>
      <c r="F252" s="504" t="s">
        <v>636</v>
      </c>
      <c r="G252" s="289">
        <v>2820</v>
      </c>
      <c r="H252" s="290">
        <v>120</v>
      </c>
      <c r="I252" s="290"/>
      <c r="J252" s="290"/>
      <c r="K252" s="291">
        <f t="shared" si="10"/>
        <v>338400</v>
      </c>
      <c r="L252" s="190">
        <f t="shared" si="9"/>
        <v>338400</v>
      </c>
      <c r="N252" s="177"/>
      <c r="P252" s="190"/>
    </row>
    <row r="253" spans="1:16" x14ac:dyDescent="0.25">
      <c r="A253" s="274">
        <f t="shared" si="7"/>
        <v>237</v>
      </c>
      <c r="B253" s="510"/>
      <c r="C253" s="275">
        <v>401304</v>
      </c>
      <c r="D253" s="512"/>
      <c r="E253" s="276" t="s">
        <v>582</v>
      </c>
      <c r="F253" s="504"/>
      <c r="G253" s="277">
        <v>2970</v>
      </c>
      <c r="H253" s="278">
        <v>120</v>
      </c>
      <c r="I253" s="278">
        <v>50000</v>
      </c>
      <c r="J253" s="278"/>
      <c r="K253" s="279">
        <f t="shared" si="10"/>
        <v>406400</v>
      </c>
      <c r="L253" s="190">
        <f t="shared" si="9"/>
        <v>356400</v>
      </c>
      <c r="N253" s="177"/>
      <c r="P253" s="190"/>
    </row>
    <row r="254" spans="1:16" x14ac:dyDescent="0.25">
      <c r="A254" s="274">
        <f t="shared" si="7"/>
        <v>238</v>
      </c>
      <c r="B254" s="511"/>
      <c r="C254" s="293">
        <v>401322</v>
      </c>
      <c r="D254" s="512"/>
      <c r="E254" s="294" t="s">
        <v>583</v>
      </c>
      <c r="F254" s="506"/>
      <c r="G254" s="295">
        <v>970</v>
      </c>
      <c r="H254" s="296">
        <v>120</v>
      </c>
      <c r="I254" s="296">
        <v>50000</v>
      </c>
      <c r="J254" s="296"/>
      <c r="K254" s="297">
        <f t="shared" si="10"/>
        <v>166400</v>
      </c>
      <c r="L254" s="190">
        <f t="shared" si="9"/>
        <v>116400</v>
      </c>
      <c r="N254" s="177"/>
      <c r="P254" s="190"/>
    </row>
    <row r="255" spans="1:16" x14ac:dyDescent="0.25">
      <c r="A255" s="274">
        <f t="shared" si="7"/>
        <v>239</v>
      </c>
      <c r="B255" s="509">
        <v>44414</v>
      </c>
      <c r="C255" s="287">
        <v>401318</v>
      </c>
      <c r="D255" s="512"/>
      <c r="E255" s="288" t="s">
        <v>584</v>
      </c>
      <c r="F255" s="504" t="s">
        <v>637</v>
      </c>
      <c r="G255" s="289">
        <v>4620</v>
      </c>
      <c r="H255" s="290">
        <v>120</v>
      </c>
      <c r="I255" s="290"/>
      <c r="J255" s="290"/>
      <c r="K255" s="291">
        <f t="shared" si="10"/>
        <v>554400</v>
      </c>
      <c r="L255" s="190">
        <f t="shared" si="9"/>
        <v>554400</v>
      </c>
      <c r="N255" s="177"/>
      <c r="P255" s="190"/>
    </row>
    <row r="256" spans="1:16" ht="15.75" thickBot="1" x14ac:dyDescent="0.3">
      <c r="A256" s="280">
        <f t="shared" si="7"/>
        <v>240</v>
      </c>
      <c r="B256" s="520"/>
      <c r="C256" s="281">
        <v>401319</v>
      </c>
      <c r="D256" s="513"/>
      <c r="E256" s="282" t="s">
        <v>585</v>
      </c>
      <c r="F256" s="505"/>
      <c r="G256" s="283">
        <v>1660</v>
      </c>
      <c r="H256" s="284">
        <v>120</v>
      </c>
      <c r="I256" s="284">
        <v>50000</v>
      </c>
      <c r="J256" s="284"/>
      <c r="K256" s="285">
        <f t="shared" si="10"/>
        <v>249200</v>
      </c>
      <c r="L256" s="190">
        <f t="shared" si="9"/>
        <v>199200</v>
      </c>
      <c r="N256" s="177"/>
      <c r="P256" s="190"/>
    </row>
    <row r="257" spans="1:16" ht="30" x14ac:dyDescent="0.25">
      <c r="A257" s="266">
        <f t="shared" si="7"/>
        <v>241</v>
      </c>
      <c r="B257" s="374">
        <v>44416</v>
      </c>
      <c r="C257" s="268">
        <v>401203</v>
      </c>
      <c r="D257" s="498"/>
      <c r="E257" s="270" t="s">
        <v>682</v>
      </c>
      <c r="F257" s="376" t="s">
        <v>646</v>
      </c>
      <c r="G257" s="271">
        <v>828</v>
      </c>
      <c r="H257" s="272">
        <v>120</v>
      </c>
      <c r="I257" s="272">
        <v>50000</v>
      </c>
      <c r="J257" s="272"/>
      <c r="K257" s="273">
        <f t="shared" ref="K257:K259" si="11">G257*H257+(I257)</f>
        <v>149360</v>
      </c>
      <c r="L257" s="190">
        <f t="shared" si="9"/>
        <v>99360</v>
      </c>
      <c r="N257" s="177"/>
      <c r="P257" s="190"/>
    </row>
    <row r="258" spans="1:16" ht="15" customHeight="1" x14ac:dyDescent="0.25">
      <c r="A258" s="274">
        <f t="shared" si="7"/>
        <v>242</v>
      </c>
      <c r="B258" s="375">
        <v>44416</v>
      </c>
      <c r="C258" s="275">
        <v>401201</v>
      </c>
      <c r="D258" s="496"/>
      <c r="E258" s="276" t="s">
        <v>682</v>
      </c>
      <c r="F258" s="377" t="s">
        <v>616</v>
      </c>
      <c r="G258" s="277">
        <v>266</v>
      </c>
      <c r="H258" s="278">
        <v>120</v>
      </c>
      <c r="I258" s="278"/>
      <c r="J258" s="278"/>
      <c r="K258" s="279">
        <f t="shared" si="11"/>
        <v>31920</v>
      </c>
      <c r="L258" s="190">
        <f t="shared" si="9"/>
        <v>31920</v>
      </c>
      <c r="N258" s="177"/>
      <c r="P258" s="190"/>
    </row>
    <row r="259" spans="1:16" ht="15.75" thickBot="1" x14ac:dyDescent="0.3">
      <c r="A259" s="366">
        <f t="shared" si="7"/>
        <v>243</v>
      </c>
      <c r="B259" s="305">
        <v>44416</v>
      </c>
      <c r="C259" s="306">
        <v>401202</v>
      </c>
      <c r="D259" s="497"/>
      <c r="E259" s="322" t="s">
        <v>683</v>
      </c>
      <c r="F259" s="378" t="s">
        <v>616</v>
      </c>
      <c r="G259" s="308">
        <v>499</v>
      </c>
      <c r="H259" s="309">
        <v>120</v>
      </c>
      <c r="I259" s="309"/>
      <c r="J259" s="309"/>
      <c r="K259" s="310">
        <f t="shared" si="11"/>
        <v>59880</v>
      </c>
      <c r="L259" s="190">
        <f t="shared" si="9"/>
        <v>59880</v>
      </c>
      <c r="N259" s="177"/>
      <c r="P259" s="190"/>
    </row>
    <row r="260" spans="1:16" ht="30" x14ac:dyDescent="0.25">
      <c r="A260" s="286">
        <f t="shared" si="7"/>
        <v>244</v>
      </c>
      <c r="B260" s="509">
        <v>44403</v>
      </c>
      <c r="C260" s="287">
        <v>400905</v>
      </c>
      <c r="D260" s="496" t="s">
        <v>403</v>
      </c>
      <c r="E260" s="288" t="s">
        <v>586</v>
      </c>
      <c r="F260" s="504" t="s">
        <v>622</v>
      </c>
      <c r="G260" s="289">
        <v>3850</v>
      </c>
      <c r="H260" s="290">
        <v>140</v>
      </c>
      <c r="I260" s="290"/>
      <c r="J260" s="290"/>
      <c r="K260" s="291">
        <f t="shared" si="10"/>
        <v>539000</v>
      </c>
      <c r="L260" s="190">
        <f t="shared" si="9"/>
        <v>539000</v>
      </c>
      <c r="N260" s="177"/>
      <c r="P260" s="190"/>
    </row>
    <row r="261" spans="1:16" ht="30" x14ac:dyDescent="0.25">
      <c r="A261" s="274">
        <f t="shared" si="7"/>
        <v>245</v>
      </c>
      <c r="B261" s="510"/>
      <c r="C261" s="275">
        <v>400906</v>
      </c>
      <c r="D261" s="496"/>
      <c r="E261" s="276" t="s">
        <v>587</v>
      </c>
      <c r="F261" s="504"/>
      <c r="G261" s="277">
        <v>1890</v>
      </c>
      <c r="H261" s="278">
        <v>140</v>
      </c>
      <c r="I261" s="278">
        <v>50000</v>
      </c>
      <c r="J261" s="278"/>
      <c r="K261" s="279">
        <f t="shared" si="10"/>
        <v>314600</v>
      </c>
      <c r="L261" s="190">
        <f t="shared" si="9"/>
        <v>264600</v>
      </c>
      <c r="N261" s="177"/>
      <c r="P261" s="190"/>
    </row>
    <row r="262" spans="1:16" ht="30" x14ac:dyDescent="0.25">
      <c r="A262" s="292">
        <f t="shared" si="7"/>
        <v>246</v>
      </c>
      <c r="B262" s="511"/>
      <c r="C262" s="293">
        <v>400904</v>
      </c>
      <c r="D262" s="496"/>
      <c r="E262" s="294" t="s">
        <v>588</v>
      </c>
      <c r="F262" s="506"/>
      <c r="G262" s="295">
        <v>1060</v>
      </c>
      <c r="H262" s="296">
        <v>140</v>
      </c>
      <c r="I262" s="296">
        <v>50000</v>
      </c>
      <c r="J262" s="296"/>
      <c r="K262" s="297">
        <f t="shared" si="10"/>
        <v>198400</v>
      </c>
      <c r="L262" s="190">
        <f t="shared" si="9"/>
        <v>148400</v>
      </c>
      <c r="N262" s="177"/>
      <c r="P262" s="190"/>
    </row>
    <row r="263" spans="1:16" ht="30" x14ac:dyDescent="0.25">
      <c r="A263" s="286">
        <f t="shared" si="7"/>
        <v>247</v>
      </c>
      <c r="B263" s="509">
        <v>44403</v>
      </c>
      <c r="C263" s="287">
        <v>400914</v>
      </c>
      <c r="D263" s="499"/>
      <c r="E263" s="288" t="s">
        <v>589</v>
      </c>
      <c r="F263" s="504" t="s">
        <v>616</v>
      </c>
      <c r="G263" s="289">
        <v>3740</v>
      </c>
      <c r="H263" s="290">
        <v>140</v>
      </c>
      <c r="I263" s="290"/>
      <c r="J263" s="290"/>
      <c r="K263" s="291">
        <f t="shared" si="10"/>
        <v>523600</v>
      </c>
      <c r="L263" s="190">
        <f t="shared" si="9"/>
        <v>523600</v>
      </c>
      <c r="N263" s="177"/>
      <c r="P263" s="190"/>
    </row>
    <row r="264" spans="1:16" ht="30" x14ac:dyDescent="0.25">
      <c r="A264" s="274">
        <f t="shared" si="7"/>
        <v>248</v>
      </c>
      <c r="B264" s="510"/>
      <c r="C264" s="275">
        <v>400915</v>
      </c>
      <c r="D264" s="503" t="s">
        <v>403</v>
      </c>
      <c r="E264" s="276" t="s">
        <v>590</v>
      </c>
      <c r="F264" s="504"/>
      <c r="G264" s="277">
        <v>1570</v>
      </c>
      <c r="H264" s="278">
        <v>140</v>
      </c>
      <c r="I264" s="278">
        <v>50000</v>
      </c>
      <c r="J264" s="278"/>
      <c r="K264" s="279">
        <f t="shared" si="10"/>
        <v>269800</v>
      </c>
      <c r="L264" s="190">
        <f t="shared" si="9"/>
        <v>219800</v>
      </c>
      <c r="N264" s="177"/>
      <c r="P264" s="190"/>
    </row>
    <row r="265" spans="1:16" ht="30" x14ac:dyDescent="0.25">
      <c r="A265" s="292">
        <f t="shared" si="7"/>
        <v>249</v>
      </c>
      <c r="B265" s="511"/>
      <c r="C265" s="293">
        <v>400913</v>
      </c>
      <c r="D265" s="496"/>
      <c r="E265" s="294" t="s">
        <v>591</v>
      </c>
      <c r="F265" s="506"/>
      <c r="G265" s="295">
        <v>1600</v>
      </c>
      <c r="H265" s="296">
        <v>140</v>
      </c>
      <c r="I265" s="296">
        <v>50000</v>
      </c>
      <c r="J265" s="296"/>
      <c r="K265" s="297">
        <f t="shared" si="10"/>
        <v>274000</v>
      </c>
      <c r="L265" s="190">
        <f t="shared" si="9"/>
        <v>224000</v>
      </c>
      <c r="N265" s="177"/>
      <c r="P265" s="190"/>
    </row>
    <row r="266" spans="1:16" ht="30" x14ac:dyDescent="0.25">
      <c r="A266" s="286">
        <f t="shared" si="7"/>
        <v>250</v>
      </c>
      <c r="B266" s="509">
        <v>44403</v>
      </c>
      <c r="C266" s="287">
        <v>400912</v>
      </c>
      <c r="D266" s="496"/>
      <c r="E266" s="288" t="s">
        <v>592</v>
      </c>
      <c r="F266" s="504" t="s">
        <v>638</v>
      </c>
      <c r="G266" s="289">
        <v>2150</v>
      </c>
      <c r="H266" s="290">
        <v>140</v>
      </c>
      <c r="I266" s="290"/>
      <c r="J266" s="290"/>
      <c r="K266" s="291">
        <f t="shared" si="10"/>
        <v>301000</v>
      </c>
      <c r="L266" s="190">
        <f t="shared" si="9"/>
        <v>301000</v>
      </c>
      <c r="N266" s="177"/>
      <c r="P266" s="190"/>
    </row>
    <row r="267" spans="1:16" ht="30" x14ac:dyDescent="0.25">
      <c r="A267" s="292">
        <f t="shared" si="7"/>
        <v>251</v>
      </c>
      <c r="B267" s="511"/>
      <c r="C267" s="293">
        <v>400911</v>
      </c>
      <c r="D267" s="496"/>
      <c r="E267" s="294" t="s">
        <v>593</v>
      </c>
      <c r="F267" s="506"/>
      <c r="G267" s="295">
        <v>2090</v>
      </c>
      <c r="H267" s="296">
        <v>140</v>
      </c>
      <c r="I267" s="296">
        <v>50000</v>
      </c>
      <c r="J267" s="296"/>
      <c r="K267" s="297">
        <f t="shared" si="10"/>
        <v>342600</v>
      </c>
      <c r="L267" s="190">
        <f t="shared" si="9"/>
        <v>292600</v>
      </c>
      <c r="N267" s="177"/>
      <c r="P267" s="190"/>
    </row>
    <row r="268" spans="1:16" ht="30" x14ac:dyDescent="0.25">
      <c r="A268" s="286">
        <f t="shared" si="7"/>
        <v>252</v>
      </c>
      <c r="B268" s="522">
        <v>44403</v>
      </c>
      <c r="C268" s="299">
        <v>400901</v>
      </c>
      <c r="D268" s="496"/>
      <c r="E268" s="288" t="s">
        <v>594</v>
      </c>
      <c r="F268" s="504" t="s">
        <v>624</v>
      </c>
      <c r="G268" s="289">
        <v>3400</v>
      </c>
      <c r="H268" s="290">
        <v>140</v>
      </c>
      <c r="I268" s="290"/>
      <c r="J268" s="290"/>
      <c r="K268" s="291">
        <f>G268*H268+(I268)</f>
        <v>476000</v>
      </c>
      <c r="L268" s="190">
        <f t="shared" si="9"/>
        <v>476000</v>
      </c>
      <c r="N268" s="177"/>
      <c r="P268" s="190"/>
    </row>
    <row r="269" spans="1:16" ht="45" x14ac:dyDescent="0.25">
      <c r="A269" s="274">
        <f t="shared" si="7"/>
        <v>253</v>
      </c>
      <c r="B269" s="510"/>
      <c r="C269" s="275">
        <v>400902</v>
      </c>
      <c r="D269" s="496"/>
      <c r="E269" s="276" t="s">
        <v>595</v>
      </c>
      <c r="F269" s="504"/>
      <c r="G269" s="277">
        <v>1270</v>
      </c>
      <c r="H269" s="278">
        <v>140</v>
      </c>
      <c r="I269" s="278">
        <v>50000</v>
      </c>
      <c r="J269" s="278"/>
      <c r="K269" s="279">
        <f>G269*H269+(I269)</f>
        <v>227800</v>
      </c>
      <c r="L269" s="190">
        <f t="shared" si="9"/>
        <v>177800</v>
      </c>
      <c r="N269" s="177"/>
      <c r="P269" s="190"/>
    </row>
    <row r="270" spans="1:16" ht="30.75" thickBot="1" x14ac:dyDescent="0.3">
      <c r="A270" s="280">
        <f t="shared" si="7"/>
        <v>254</v>
      </c>
      <c r="B270" s="520"/>
      <c r="C270" s="281">
        <v>400903</v>
      </c>
      <c r="D270" s="497"/>
      <c r="E270" s="282" t="s">
        <v>596</v>
      </c>
      <c r="F270" s="505"/>
      <c r="G270" s="283">
        <v>2310</v>
      </c>
      <c r="H270" s="284">
        <v>140</v>
      </c>
      <c r="I270" s="284">
        <v>50000</v>
      </c>
      <c r="J270" s="284"/>
      <c r="K270" s="285">
        <f t="shared" si="10"/>
        <v>373400</v>
      </c>
      <c r="L270" s="190">
        <f t="shared" si="9"/>
        <v>323400</v>
      </c>
      <c r="N270" s="177"/>
      <c r="P270" s="190"/>
    </row>
    <row r="271" spans="1:16" x14ac:dyDescent="0.25">
      <c r="A271" s="286">
        <f t="shared" si="7"/>
        <v>255</v>
      </c>
      <c r="B271" s="517">
        <v>44404</v>
      </c>
      <c r="C271" s="287">
        <v>400917</v>
      </c>
      <c r="D271" s="499" t="s">
        <v>404</v>
      </c>
      <c r="E271" s="288" t="s">
        <v>597</v>
      </c>
      <c r="F271" s="507" t="s">
        <v>616</v>
      </c>
      <c r="G271" s="289">
        <v>6450</v>
      </c>
      <c r="H271" s="290">
        <v>140</v>
      </c>
      <c r="I271" s="290"/>
      <c r="J271" s="290"/>
      <c r="K271" s="291">
        <f t="shared" si="10"/>
        <v>903000</v>
      </c>
      <c r="L271" s="190">
        <f t="shared" si="9"/>
        <v>903000</v>
      </c>
      <c r="N271" s="177"/>
      <c r="P271" s="190"/>
    </row>
    <row r="272" spans="1:16" x14ac:dyDescent="0.25">
      <c r="A272" s="292">
        <f t="shared" si="7"/>
        <v>256</v>
      </c>
      <c r="B272" s="518"/>
      <c r="C272" s="293">
        <v>400916</v>
      </c>
      <c r="D272" s="512"/>
      <c r="E272" s="294" t="s">
        <v>598</v>
      </c>
      <c r="F272" s="506"/>
      <c r="G272" s="295">
        <v>550</v>
      </c>
      <c r="H272" s="296">
        <v>140</v>
      </c>
      <c r="I272" s="296">
        <v>50000</v>
      </c>
      <c r="J272" s="296"/>
      <c r="K272" s="297">
        <f t="shared" si="10"/>
        <v>127000</v>
      </c>
      <c r="L272" s="190">
        <f t="shared" si="9"/>
        <v>77000</v>
      </c>
      <c r="N272" s="177"/>
      <c r="P272" s="190"/>
    </row>
    <row r="273" spans="1:16" x14ac:dyDescent="0.25">
      <c r="A273" s="367">
        <f t="shared" si="7"/>
        <v>257</v>
      </c>
      <c r="B273" s="311">
        <v>44404</v>
      </c>
      <c r="C273" s="312">
        <v>400918</v>
      </c>
      <c r="D273" s="512"/>
      <c r="E273" s="313" t="s">
        <v>599</v>
      </c>
      <c r="F273" s="313" t="s">
        <v>655</v>
      </c>
      <c r="G273" s="314">
        <v>8290</v>
      </c>
      <c r="H273" s="315">
        <v>140</v>
      </c>
      <c r="I273" s="315"/>
      <c r="J273" s="315"/>
      <c r="K273" s="316">
        <f t="shared" si="10"/>
        <v>1160600</v>
      </c>
      <c r="L273" s="190">
        <f t="shared" si="9"/>
        <v>1160600</v>
      </c>
      <c r="N273" s="177"/>
      <c r="P273" s="190"/>
    </row>
    <row r="274" spans="1:16" x14ac:dyDescent="0.25">
      <c r="A274" s="367">
        <f t="shared" si="7"/>
        <v>258</v>
      </c>
      <c r="B274" s="311">
        <v>44404</v>
      </c>
      <c r="C274" s="312">
        <v>400919</v>
      </c>
      <c r="D274" s="512"/>
      <c r="E274" s="313" t="s">
        <v>600</v>
      </c>
      <c r="F274" s="313" t="s">
        <v>622</v>
      </c>
      <c r="G274" s="314">
        <v>7350</v>
      </c>
      <c r="H274" s="315">
        <v>140</v>
      </c>
      <c r="I274" s="315"/>
      <c r="J274" s="315"/>
      <c r="K274" s="316">
        <f t="shared" si="10"/>
        <v>1029000</v>
      </c>
      <c r="L274" s="190">
        <f t="shared" ref="L274:L295" si="12">G274*H274</f>
        <v>1029000</v>
      </c>
      <c r="N274" s="177"/>
      <c r="P274" s="190"/>
    </row>
    <row r="275" spans="1:16" x14ac:dyDescent="0.25">
      <c r="A275" s="286">
        <f t="shared" si="7"/>
        <v>259</v>
      </c>
      <c r="B275" s="517">
        <v>44404</v>
      </c>
      <c r="C275" s="287">
        <v>400921</v>
      </c>
      <c r="D275" s="512"/>
      <c r="E275" s="288" t="s">
        <v>601</v>
      </c>
      <c r="F275" s="504" t="s">
        <v>622</v>
      </c>
      <c r="G275" s="289">
        <v>7070</v>
      </c>
      <c r="H275" s="290">
        <v>140</v>
      </c>
      <c r="I275" s="290"/>
      <c r="J275" s="290"/>
      <c r="K275" s="291">
        <f t="shared" si="10"/>
        <v>989800</v>
      </c>
      <c r="L275" s="190">
        <f t="shared" si="12"/>
        <v>989800</v>
      </c>
      <c r="N275" s="177"/>
      <c r="P275" s="190"/>
    </row>
    <row r="276" spans="1:16" ht="30" x14ac:dyDescent="0.25">
      <c r="A276" s="286">
        <f t="shared" si="7"/>
        <v>260</v>
      </c>
      <c r="B276" s="518"/>
      <c r="C276" s="293">
        <v>400920</v>
      </c>
      <c r="D276" s="512"/>
      <c r="E276" s="294" t="s">
        <v>602</v>
      </c>
      <c r="F276" s="506"/>
      <c r="G276" s="295">
        <v>1520</v>
      </c>
      <c r="H276" s="296">
        <v>140</v>
      </c>
      <c r="I276" s="296">
        <v>50000</v>
      </c>
      <c r="J276" s="296"/>
      <c r="K276" s="297">
        <f t="shared" si="10"/>
        <v>262800</v>
      </c>
      <c r="L276" s="190">
        <f t="shared" si="12"/>
        <v>212800</v>
      </c>
      <c r="N276" s="177"/>
      <c r="P276" s="190"/>
    </row>
    <row r="277" spans="1:16" ht="30.75" thickBot="1" x14ac:dyDescent="0.3">
      <c r="A277" s="286">
        <f t="shared" si="7"/>
        <v>261</v>
      </c>
      <c r="B277" s="305">
        <v>44404</v>
      </c>
      <c r="C277" s="306">
        <v>900922</v>
      </c>
      <c r="D277" s="513"/>
      <c r="E277" s="307" t="s">
        <v>602</v>
      </c>
      <c r="F277" s="307" t="s">
        <v>656</v>
      </c>
      <c r="G277" s="308">
        <v>9000</v>
      </c>
      <c r="H277" s="309">
        <v>140</v>
      </c>
      <c r="I277" s="309"/>
      <c r="J277" s="309"/>
      <c r="K277" s="310">
        <f t="shared" si="10"/>
        <v>1260000</v>
      </c>
      <c r="L277" s="190">
        <f t="shared" si="12"/>
        <v>1260000</v>
      </c>
      <c r="N277" s="177"/>
      <c r="P277" s="190"/>
    </row>
    <row r="278" spans="1:16" ht="30" x14ac:dyDescent="0.25">
      <c r="A278" s="286">
        <f t="shared" si="7"/>
        <v>262</v>
      </c>
      <c r="B278" s="267">
        <v>44405</v>
      </c>
      <c r="C278" s="268"/>
      <c r="D278" s="269"/>
      <c r="E278" s="270" t="s">
        <v>679</v>
      </c>
      <c r="F278" s="270" t="s">
        <v>678</v>
      </c>
      <c r="G278" s="271">
        <v>484</v>
      </c>
      <c r="H278" s="272">
        <v>120</v>
      </c>
      <c r="I278" s="272">
        <v>50000</v>
      </c>
      <c r="J278" s="272"/>
      <c r="K278" s="273">
        <f>G278*H278+(I278)</f>
        <v>108080</v>
      </c>
      <c r="L278" s="190">
        <f t="shared" si="12"/>
        <v>58080</v>
      </c>
      <c r="N278" s="177"/>
      <c r="P278" s="190"/>
    </row>
    <row r="279" spans="1:16" ht="30.75" thickBot="1" x14ac:dyDescent="0.3">
      <c r="A279" s="286">
        <f t="shared" si="7"/>
        <v>263</v>
      </c>
      <c r="B279" s="305">
        <v>44405</v>
      </c>
      <c r="C279" s="306"/>
      <c r="D279" s="328"/>
      <c r="E279" s="322" t="s">
        <v>679</v>
      </c>
      <c r="F279" s="322" t="s">
        <v>678</v>
      </c>
      <c r="G279" s="308">
        <v>293</v>
      </c>
      <c r="H279" s="309">
        <v>120</v>
      </c>
      <c r="I279" s="309"/>
      <c r="J279" s="309"/>
      <c r="K279" s="310">
        <f t="shared" si="10"/>
        <v>35160</v>
      </c>
      <c r="L279" s="190">
        <f t="shared" si="12"/>
        <v>35160</v>
      </c>
      <c r="N279" s="177"/>
      <c r="P279" s="190"/>
    </row>
    <row r="280" spans="1:16" ht="30" x14ac:dyDescent="0.25">
      <c r="A280" s="286">
        <f t="shared" si="7"/>
        <v>264</v>
      </c>
      <c r="B280" s="267">
        <v>44405</v>
      </c>
      <c r="C280" s="268"/>
      <c r="D280" s="269"/>
      <c r="E280" s="270" t="s">
        <v>679</v>
      </c>
      <c r="F280" s="270" t="s">
        <v>622</v>
      </c>
      <c r="G280" s="271">
        <v>150</v>
      </c>
      <c r="H280" s="272">
        <v>120</v>
      </c>
      <c r="I280" s="272">
        <v>50000</v>
      </c>
      <c r="J280" s="272"/>
      <c r="K280" s="273">
        <f t="shared" si="10"/>
        <v>68000</v>
      </c>
      <c r="L280" s="190">
        <f t="shared" si="12"/>
        <v>18000</v>
      </c>
      <c r="N280" s="177"/>
      <c r="P280" s="190"/>
    </row>
    <row r="281" spans="1:16" ht="30.75" thickBot="1" x14ac:dyDescent="0.3">
      <c r="A281" s="286">
        <f t="shared" si="7"/>
        <v>265</v>
      </c>
      <c r="B281" s="305">
        <v>44405</v>
      </c>
      <c r="C281" s="306"/>
      <c r="D281" s="328"/>
      <c r="E281" s="322" t="s">
        <v>679</v>
      </c>
      <c r="F281" s="322" t="s">
        <v>622</v>
      </c>
      <c r="G281" s="308">
        <v>567</v>
      </c>
      <c r="H281" s="309">
        <v>120</v>
      </c>
      <c r="I281" s="309"/>
      <c r="J281" s="309"/>
      <c r="K281" s="310">
        <f t="shared" si="10"/>
        <v>68040</v>
      </c>
      <c r="L281" s="190">
        <f t="shared" si="12"/>
        <v>68040</v>
      </c>
      <c r="N281" s="177"/>
      <c r="P281" s="190"/>
    </row>
    <row r="282" spans="1:16" x14ac:dyDescent="0.25">
      <c r="A282" s="286">
        <f t="shared" si="7"/>
        <v>266</v>
      </c>
      <c r="B282" s="311">
        <v>44406</v>
      </c>
      <c r="C282" s="312">
        <v>400953</v>
      </c>
      <c r="D282" s="496" t="s">
        <v>405</v>
      </c>
      <c r="E282" s="313" t="s">
        <v>603</v>
      </c>
      <c r="F282" s="313" t="s">
        <v>624</v>
      </c>
      <c r="G282" s="314">
        <v>7500</v>
      </c>
      <c r="H282" s="315">
        <v>120</v>
      </c>
      <c r="I282" s="315"/>
      <c r="J282" s="315"/>
      <c r="K282" s="316">
        <f t="shared" si="10"/>
        <v>900000</v>
      </c>
      <c r="L282" s="190">
        <f t="shared" si="12"/>
        <v>900000</v>
      </c>
      <c r="N282" s="177"/>
      <c r="P282" s="190"/>
    </row>
    <row r="283" spans="1:16" x14ac:dyDescent="0.25">
      <c r="A283" s="286">
        <f t="shared" si="7"/>
        <v>267</v>
      </c>
      <c r="B283" s="311">
        <v>44406</v>
      </c>
      <c r="C283" s="312">
        <v>400950</v>
      </c>
      <c r="D283" s="496"/>
      <c r="E283" s="313" t="s">
        <v>604</v>
      </c>
      <c r="F283" s="313" t="s">
        <v>657</v>
      </c>
      <c r="G283" s="314">
        <v>8700</v>
      </c>
      <c r="H283" s="315">
        <v>120</v>
      </c>
      <c r="I283" s="315"/>
      <c r="J283" s="315"/>
      <c r="K283" s="316">
        <f t="shared" ref="K283:K295" si="13">G283*H283+(I283)</f>
        <v>1044000</v>
      </c>
      <c r="L283" s="190">
        <f t="shared" si="12"/>
        <v>1044000</v>
      </c>
      <c r="N283" s="177"/>
      <c r="P283" s="190"/>
    </row>
    <row r="284" spans="1:16" x14ac:dyDescent="0.25">
      <c r="A284" s="286">
        <f t="shared" si="7"/>
        <v>268</v>
      </c>
      <c r="B284" s="509">
        <v>44406</v>
      </c>
      <c r="C284" s="287">
        <v>400951</v>
      </c>
      <c r="D284" s="496"/>
      <c r="E284" s="288" t="s">
        <v>605</v>
      </c>
      <c r="F284" s="504" t="s">
        <v>625</v>
      </c>
      <c r="G284" s="289">
        <v>7040</v>
      </c>
      <c r="H284" s="290">
        <v>120</v>
      </c>
      <c r="I284" s="290"/>
      <c r="J284" s="290"/>
      <c r="K284" s="291">
        <f t="shared" si="13"/>
        <v>844800</v>
      </c>
      <c r="L284" s="190">
        <f t="shared" si="12"/>
        <v>844800</v>
      </c>
      <c r="N284" s="177"/>
      <c r="P284" s="190"/>
    </row>
    <row r="285" spans="1:16" x14ac:dyDescent="0.25">
      <c r="A285" s="286">
        <f t="shared" si="7"/>
        <v>269</v>
      </c>
      <c r="B285" s="511"/>
      <c r="C285" s="293">
        <v>400954</v>
      </c>
      <c r="D285" s="496"/>
      <c r="E285" s="294" t="s">
        <v>410</v>
      </c>
      <c r="F285" s="506"/>
      <c r="G285" s="295">
        <v>1460</v>
      </c>
      <c r="H285" s="296">
        <v>120</v>
      </c>
      <c r="I285" s="296">
        <v>50000</v>
      </c>
      <c r="J285" s="296"/>
      <c r="K285" s="297">
        <f t="shared" si="13"/>
        <v>225200</v>
      </c>
      <c r="L285" s="190">
        <f t="shared" si="12"/>
        <v>175200</v>
      </c>
      <c r="N285" s="177"/>
      <c r="P285" s="190"/>
    </row>
    <row r="286" spans="1:16" x14ac:dyDescent="0.25">
      <c r="A286" s="286">
        <f t="shared" si="7"/>
        <v>270</v>
      </c>
      <c r="B286" s="311">
        <v>44406</v>
      </c>
      <c r="C286" s="312">
        <v>400952</v>
      </c>
      <c r="D286" s="496"/>
      <c r="E286" s="313" t="s">
        <v>606</v>
      </c>
      <c r="F286" s="313" t="s">
        <v>658</v>
      </c>
      <c r="G286" s="314">
        <v>8220</v>
      </c>
      <c r="H286" s="315">
        <v>120</v>
      </c>
      <c r="I286" s="315"/>
      <c r="J286" s="315"/>
      <c r="K286" s="316">
        <f t="shared" si="13"/>
        <v>986400</v>
      </c>
      <c r="L286" s="190">
        <f t="shared" si="12"/>
        <v>986400</v>
      </c>
      <c r="N286" s="177"/>
      <c r="P286" s="190"/>
    </row>
    <row r="287" spans="1:16" x14ac:dyDescent="0.25">
      <c r="A287" s="286">
        <f t="shared" si="7"/>
        <v>271</v>
      </c>
      <c r="B287" s="509">
        <v>44406</v>
      </c>
      <c r="C287" s="287">
        <v>400943</v>
      </c>
      <c r="D287" s="499"/>
      <c r="E287" s="288" t="s">
        <v>607</v>
      </c>
      <c r="F287" s="504" t="s">
        <v>623</v>
      </c>
      <c r="G287" s="289">
        <v>6140</v>
      </c>
      <c r="H287" s="290">
        <v>120</v>
      </c>
      <c r="I287" s="290"/>
      <c r="J287" s="290"/>
      <c r="K287" s="291">
        <f t="shared" si="13"/>
        <v>736800</v>
      </c>
      <c r="L287" s="190">
        <f t="shared" si="12"/>
        <v>736800</v>
      </c>
      <c r="N287" s="177"/>
      <c r="P287" s="190"/>
    </row>
    <row r="288" spans="1:16" x14ac:dyDescent="0.25">
      <c r="A288" s="286">
        <f t="shared" si="7"/>
        <v>272</v>
      </c>
      <c r="B288" s="511"/>
      <c r="C288" s="293">
        <v>400947</v>
      </c>
      <c r="D288" s="503" t="s">
        <v>405</v>
      </c>
      <c r="E288" s="294" t="s">
        <v>410</v>
      </c>
      <c r="F288" s="506"/>
      <c r="G288" s="295">
        <v>2860</v>
      </c>
      <c r="H288" s="296">
        <v>120</v>
      </c>
      <c r="I288" s="296">
        <v>50000</v>
      </c>
      <c r="J288" s="296"/>
      <c r="K288" s="297">
        <f t="shared" si="13"/>
        <v>393200</v>
      </c>
      <c r="L288" s="190">
        <f t="shared" si="12"/>
        <v>343200</v>
      </c>
      <c r="N288" s="177"/>
      <c r="P288" s="190"/>
    </row>
    <row r="289" spans="1:20" x14ac:dyDescent="0.25">
      <c r="A289" s="286">
        <f t="shared" si="7"/>
        <v>273</v>
      </c>
      <c r="B289" s="509">
        <v>44406</v>
      </c>
      <c r="C289" s="287">
        <v>400949</v>
      </c>
      <c r="D289" s="496"/>
      <c r="E289" s="288" t="s">
        <v>608</v>
      </c>
      <c r="F289" s="504" t="s">
        <v>659</v>
      </c>
      <c r="G289" s="289">
        <v>7350</v>
      </c>
      <c r="H289" s="290">
        <v>120</v>
      </c>
      <c r="I289" s="290"/>
      <c r="J289" s="290"/>
      <c r="K289" s="291">
        <f t="shared" si="13"/>
        <v>882000</v>
      </c>
      <c r="L289" s="190">
        <f t="shared" si="12"/>
        <v>882000</v>
      </c>
      <c r="N289" s="177"/>
      <c r="P289" s="190"/>
    </row>
    <row r="290" spans="1:20" x14ac:dyDescent="0.25">
      <c r="A290" s="286">
        <f t="shared" si="7"/>
        <v>274</v>
      </c>
      <c r="B290" s="511"/>
      <c r="C290" s="293">
        <v>400948</v>
      </c>
      <c r="D290" s="496"/>
      <c r="E290" s="294" t="s">
        <v>410</v>
      </c>
      <c r="F290" s="506"/>
      <c r="G290" s="295">
        <v>1660</v>
      </c>
      <c r="H290" s="296">
        <v>120</v>
      </c>
      <c r="I290" s="296">
        <v>50000</v>
      </c>
      <c r="J290" s="296"/>
      <c r="K290" s="297">
        <f t="shared" si="13"/>
        <v>249200</v>
      </c>
      <c r="L290" s="190">
        <f t="shared" si="12"/>
        <v>199200</v>
      </c>
      <c r="N290" s="177"/>
      <c r="P290" s="190"/>
    </row>
    <row r="291" spans="1:20" x14ac:dyDescent="0.25">
      <c r="A291" s="286">
        <f t="shared" si="7"/>
        <v>275</v>
      </c>
      <c r="B291" s="509">
        <v>44406</v>
      </c>
      <c r="C291" s="287">
        <v>400941</v>
      </c>
      <c r="D291" s="496"/>
      <c r="E291" s="288" t="s">
        <v>609</v>
      </c>
      <c r="F291" s="504" t="s">
        <v>636</v>
      </c>
      <c r="G291" s="289">
        <v>5040</v>
      </c>
      <c r="H291" s="290">
        <v>120</v>
      </c>
      <c r="I291" s="290"/>
      <c r="J291" s="290"/>
      <c r="K291" s="291">
        <f t="shared" si="13"/>
        <v>604800</v>
      </c>
      <c r="L291" s="190">
        <f t="shared" si="12"/>
        <v>604800</v>
      </c>
      <c r="N291" s="177"/>
      <c r="P291" s="190"/>
    </row>
    <row r="292" spans="1:20" x14ac:dyDescent="0.25">
      <c r="A292" s="286">
        <f t="shared" si="7"/>
        <v>276</v>
      </c>
      <c r="B292" s="511"/>
      <c r="C292" s="293">
        <v>400942</v>
      </c>
      <c r="D292" s="496"/>
      <c r="E292" s="294" t="s">
        <v>610</v>
      </c>
      <c r="F292" s="506"/>
      <c r="G292" s="295">
        <v>4480</v>
      </c>
      <c r="H292" s="296">
        <v>120</v>
      </c>
      <c r="I292" s="296">
        <v>50000</v>
      </c>
      <c r="J292" s="296"/>
      <c r="K292" s="297">
        <f t="shared" si="13"/>
        <v>587600</v>
      </c>
      <c r="L292" s="190">
        <f t="shared" si="12"/>
        <v>537600</v>
      </c>
      <c r="N292" s="177"/>
      <c r="P292" s="190"/>
    </row>
    <row r="293" spans="1:20" ht="30" x14ac:dyDescent="0.25">
      <c r="A293" s="286">
        <f t="shared" si="7"/>
        <v>277</v>
      </c>
      <c r="B293" s="311">
        <v>44406</v>
      </c>
      <c r="C293" s="312">
        <v>400946</v>
      </c>
      <c r="D293" s="496"/>
      <c r="E293" s="313" t="s">
        <v>610</v>
      </c>
      <c r="F293" s="313" t="s">
        <v>627</v>
      </c>
      <c r="G293" s="314">
        <v>9000</v>
      </c>
      <c r="H293" s="315">
        <v>120</v>
      </c>
      <c r="I293" s="315"/>
      <c r="J293" s="315"/>
      <c r="K293" s="316">
        <f t="shared" si="13"/>
        <v>1080000</v>
      </c>
      <c r="L293" s="190">
        <f t="shared" si="12"/>
        <v>1080000</v>
      </c>
      <c r="N293" s="177"/>
      <c r="P293" s="190"/>
    </row>
    <row r="294" spans="1:20" ht="20.25" customHeight="1" thickBot="1" x14ac:dyDescent="0.3">
      <c r="A294" s="286">
        <f t="shared" ref="A294:A295" si="14">A293+1</f>
        <v>278</v>
      </c>
      <c r="B294" s="305">
        <v>44406</v>
      </c>
      <c r="C294" s="306">
        <v>400955</v>
      </c>
      <c r="D294" s="497"/>
      <c r="E294" s="322" t="s">
        <v>611</v>
      </c>
      <c r="F294" s="322" t="s">
        <v>626</v>
      </c>
      <c r="G294" s="308">
        <v>7760</v>
      </c>
      <c r="H294" s="309">
        <v>120</v>
      </c>
      <c r="I294" s="309"/>
      <c r="J294" s="309"/>
      <c r="K294" s="310">
        <f t="shared" ref="K294" si="15">G294*H294+(I294)</f>
        <v>931200</v>
      </c>
      <c r="L294" s="190">
        <f t="shared" si="12"/>
        <v>931200</v>
      </c>
      <c r="N294" s="177"/>
      <c r="P294" s="190"/>
    </row>
    <row r="295" spans="1:20" ht="20.25" customHeight="1" thickBot="1" x14ac:dyDescent="0.3">
      <c r="A295" s="286">
        <f t="shared" si="14"/>
        <v>279</v>
      </c>
      <c r="B295" s="305">
        <v>44408</v>
      </c>
      <c r="C295" s="306">
        <v>400995</v>
      </c>
      <c r="D295" s="369"/>
      <c r="E295" s="307" t="s">
        <v>680</v>
      </c>
      <c r="F295" s="307" t="s">
        <v>623</v>
      </c>
      <c r="G295" s="308">
        <v>375</v>
      </c>
      <c r="H295" s="309">
        <v>120</v>
      </c>
      <c r="I295" s="309"/>
      <c r="J295" s="309"/>
      <c r="K295" s="310">
        <f t="shared" si="13"/>
        <v>45000</v>
      </c>
      <c r="L295" s="190">
        <f t="shared" si="12"/>
        <v>45000</v>
      </c>
      <c r="N295" s="177"/>
      <c r="P295" s="190"/>
    </row>
    <row r="296" spans="1:20" ht="35.25" customHeight="1" thickBot="1" x14ac:dyDescent="0.3">
      <c r="A296" s="526" t="s">
        <v>23</v>
      </c>
      <c r="B296" s="527"/>
      <c r="C296" s="527"/>
      <c r="D296" s="527"/>
      <c r="E296" s="527"/>
      <c r="F296" s="527"/>
      <c r="G296" s="527"/>
      <c r="H296" s="527"/>
      <c r="I296" s="304"/>
      <c r="J296" s="515">
        <f>SUM(K17:K295)</f>
        <v>141934640</v>
      </c>
      <c r="K296" s="516"/>
      <c r="L296" s="380">
        <f>SUM(L17:L295)</f>
        <v>135434640</v>
      </c>
      <c r="N296" s="379">
        <f>J296+'363_Poslog_bansos_By Inap1'!I56</f>
        <v>149734640</v>
      </c>
    </row>
    <row r="297" spans="1:20" x14ac:dyDescent="0.25">
      <c r="A297" s="470"/>
      <c r="B297" s="470"/>
      <c r="C297" s="470"/>
      <c r="D297" s="470"/>
      <c r="E297" s="250"/>
      <c r="F297" s="256"/>
      <c r="G297" s="250"/>
      <c r="H297" s="193"/>
      <c r="I297" s="193"/>
      <c r="J297" s="193"/>
      <c r="K297" s="194"/>
    </row>
    <row r="298" spans="1:20" s="58" customFormat="1" ht="15.75" x14ac:dyDescent="0.25">
      <c r="E298" s="97"/>
      <c r="F298" s="97"/>
      <c r="G298" s="97"/>
      <c r="H298" s="117" t="s">
        <v>242</v>
      </c>
      <c r="I298" s="117"/>
      <c r="J298" s="502">
        <v>53300000</v>
      </c>
      <c r="K298" s="502"/>
      <c r="L298" s="119"/>
      <c r="T298" s="58" t="s">
        <v>88</v>
      </c>
    </row>
    <row r="299" spans="1:20" s="58" customFormat="1" ht="24.75" customHeight="1" thickBot="1" x14ac:dyDescent="0.3">
      <c r="E299" s="97"/>
      <c r="F299" s="97"/>
      <c r="G299" s="97"/>
      <c r="H299" s="120" t="s">
        <v>89</v>
      </c>
      <c r="I299" s="120"/>
      <c r="J299" s="501">
        <f>J296-J298</f>
        <v>88634640</v>
      </c>
      <c r="K299" s="501"/>
      <c r="L299" s="119"/>
    </row>
    <row r="300" spans="1:20" s="58" customFormat="1" ht="21" customHeight="1" x14ac:dyDescent="0.25">
      <c r="E300" s="97"/>
      <c r="F300" s="97"/>
      <c r="G300" s="97"/>
      <c r="H300" s="200" t="s">
        <v>26</v>
      </c>
      <c r="I300" s="200"/>
      <c r="J300" s="500">
        <f>J299</f>
        <v>88634640</v>
      </c>
      <c r="K300" s="500"/>
    </row>
    <row r="301" spans="1:20" s="58" customFormat="1" ht="21" customHeight="1" x14ac:dyDescent="0.25">
      <c r="E301" s="97"/>
      <c r="F301" s="97"/>
      <c r="G301" s="97"/>
      <c r="H301" s="200"/>
      <c r="I301" s="200"/>
      <c r="J301" s="142"/>
      <c r="K301" s="142"/>
    </row>
    <row r="302" spans="1:20" ht="27.75" customHeight="1" x14ac:dyDescent="0.25">
      <c r="A302" s="326" t="s">
        <v>667</v>
      </c>
      <c r="E302" s="176"/>
      <c r="F302" s="176"/>
      <c r="G302" s="176"/>
      <c r="H302" s="202"/>
      <c r="I302" s="202"/>
      <c r="J302" s="202"/>
      <c r="K302" s="203"/>
    </row>
    <row r="303" spans="1:20" x14ac:dyDescent="0.25">
      <c r="E303" s="176"/>
      <c r="F303" s="176"/>
      <c r="G303" s="176"/>
      <c r="H303" s="202"/>
      <c r="I303" s="202"/>
      <c r="J303" s="202"/>
      <c r="K303" s="203"/>
    </row>
    <row r="304" spans="1:20" ht="15.75" x14ac:dyDescent="0.25">
      <c r="A304" s="87" t="s">
        <v>27</v>
      </c>
    </row>
    <row r="305" spans="1:11" ht="15.75" x14ac:dyDescent="0.25">
      <c r="A305" s="88" t="s">
        <v>28</v>
      </c>
      <c r="B305" s="176"/>
      <c r="C305" s="176"/>
      <c r="D305" s="176"/>
    </row>
    <row r="306" spans="1:11" ht="15.75" x14ac:dyDescent="0.25">
      <c r="A306" s="88" t="s">
        <v>29</v>
      </c>
      <c r="B306" s="176"/>
      <c r="C306" s="176"/>
    </row>
    <row r="307" spans="1:11" ht="15.75" x14ac:dyDescent="0.25">
      <c r="A307" s="89" t="s">
        <v>30</v>
      </c>
      <c r="B307" s="204"/>
      <c r="C307" s="204"/>
      <c r="D307" s="205"/>
    </row>
    <row r="308" spans="1:11" ht="15.75" x14ac:dyDescent="0.25">
      <c r="A308" s="92" t="s">
        <v>31</v>
      </c>
      <c r="B308" s="206"/>
      <c r="C308" s="206"/>
      <c r="D308" s="204"/>
    </row>
    <row r="309" spans="1:11" x14ac:dyDescent="0.25">
      <c r="A309" s="204"/>
      <c r="B309" s="204"/>
      <c r="C309" s="204"/>
      <c r="D309" s="204"/>
    </row>
    <row r="310" spans="1:11" x14ac:dyDescent="0.25">
      <c r="A310" s="206"/>
      <c r="B310" s="206"/>
      <c r="C310" s="206"/>
      <c r="D310" s="207"/>
    </row>
    <row r="311" spans="1:11" x14ac:dyDescent="0.25">
      <c r="I311" s="204" t="s">
        <v>32</v>
      </c>
      <c r="J311" s="471" t="str">
        <f>K13</f>
        <v xml:space="preserve"> 21 Agustus 2021</v>
      </c>
      <c r="K311" s="472"/>
    </row>
    <row r="318" spans="1:11" ht="15.75" x14ac:dyDescent="0.25">
      <c r="H318" s="462" t="s">
        <v>33</v>
      </c>
      <c r="I318" s="462"/>
      <c r="J318" s="462"/>
      <c r="K318" s="462"/>
    </row>
  </sheetData>
  <autoFilter ref="A16:K296">
    <filterColumn colId="9" showButton="0"/>
  </autoFilter>
  <mergeCells count="246">
    <mergeCell ref="H318:K318"/>
    <mergeCell ref="J311:K311"/>
    <mergeCell ref="A10:K10"/>
    <mergeCell ref="A296:H296"/>
    <mergeCell ref="A297:D297"/>
    <mergeCell ref="D288:D294"/>
    <mergeCell ref="D257:D259"/>
    <mergeCell ref="J16:K16"/>
    <mergeCell ref="D63:D70"/>
    <mergeCell ref="B69:B70"/>
    <mergeCell ref="B67:B68"/>
    <mergeCell ref="B63:B64"/>
    <mergeCell ref="D55:D62"/>
    <mergeCell ref="B60:B62"/>
    <mergeCell ref="B58:B59"/>
    <mergeCell ref="B55:B57"/>
    <mergeCell ref="B52:B54"/>
    <mergeCell ref="B48:B51"/>
    <mergeCell ref="B45:B47"/>
    <mergeCell ref="B43:B44"/>
    <mergeCell ref="B41:B42"/>
    <mergeCell ref="B37:B38"/>
    <mergeCell ref="D17:D23"/>
    <mergeCell ref="D37:D40"/>
    <mergeCell ref="B22:B23"/>
    <mergeCell ref="B20:B21"/>
    <mergeCell ref="B17:B19"/>
    <mergeCell ref="D114:D119"/>
    <mergeCell ref="B116:B117"/>
    <mergeCell ref="B114:B115"/>
    <mergeCell ref="B111:B113"/>
    <mergeCell ref="B109:B110"/>
    <mergeCell ref="D107:D113"/>
    <mergeCell ref="B107:B108"/>
    <mergeCell ref="B104:B106"/>
    <mergeCell ref="B101:B103"/>
    <mergeCell ref="B98:B100"/>
    <mergeCell ref="B95:B97"/>
    <mergeCell ref="D91:D106"/>
    <mergeCell ref="B91:B92"/>
    <mergeCell ref="B33:B34"/>
    <mergeCell ref="B31:B32"/>
    <mergeCell ref="D29:D36"/>
    <mergeCell ref="B29:B30"/>
    <mergeCell ref="D24:D28"/>
    <mergeCell ref="B27:B28"/>
    <mergeCell ref="B24:B26"/>
    <mergeCell ref="B80:B81"/>
    <mergeCell ref="B78:B79"/>
    <mergeCell ref="B76:B77"/>
    <mergeCell ref="D71:D83"/>
    <mergeCell ref="B73:B75"/>
    <mergeCell ref="B89:B90"/>
    <mergeCell ref="B87:B88"/>
    <mergeCell ref="B84:B86"/>
    <mergeCell ref="B82:B83"/>
    <mergeCell ref="B228:B230"/>
    <mergeCell ref="B225:B226"/>
    <mergeCell ref="B223:B224"/>
    <mergeCell ref="B221:B222"/>
    <mergeCell ref="B219:B220"/>
    <mergeCell ref="B212:B213"/>
    <mergeCell ref="B210:B211"/>
    <mergeCell ref="D199:D211"/>
    <mergeCell ref="B207:B208"/>
    <mergeCell ref="B205:B206"/>
    <mergeCell ref="B203:B204"/>
    <mergeCell ref="B201:B202"/>
    <mergeCell ref="B199:B200"/>
    <mergeCell ref="B184:B185"/>
    <mergeCell ref="B180:B181"/>
    <mergeCell ref="B172:B173"/>
    <mergeCell ref="B182:B183"/>
    <mergeCell ref="D194:D198"/>
    <mergeCell ref="D180:D193"/>
    <mergeCell ref="B197:B198"/>
    <mergeCell ref="B195:B196"/>
    <mergeCell ref="B193:B194"/>
    <mergeCell ref="B191:B192"/>
    <mergeCell ref="B187:B188"/>
    <mergeCell ref="D231:D245"/>
    <mergeCell ref="B244:B245"/>
    <mergeCell ref="B242:B243"/>
    <mergeCell ref="B239:B241"/>
    <mergeCell ref="B237:B238"/>
    <mergeCell ref="B235:B236"/>
    <mergeCell ref="B233:B234"/>
    <mergeCell ref="B231:B232"/>
    <mergeCell ref="B217:B218"/>
    <mergeCell ref="B167:B168"/>
    <mergeCell ref="B164:B165"/>
    <mergeCell ref="D163:D179"/>
    <mergeCell ref="B161:B162"/>
    <mergeCell ref="B159:B160"/>
    <mergeCell ref="B147:B148"/>
    <mergeCell ref="B145:B146"/>
    <mergeCell ref="B142:B143"/>
    <mergeCell ref="B174:B175"/>
    <mergeCell ref="B176:B177"/>
    <mergeCell ref="D141:D160"/>
    <mergeCell ref="D161:D162"/>
    <mergeCell ref="B169:B170"/>
    <mergeCell ref="B125:B126"/>
    <mergeCell ref="B123:B124"/>
    <mergeCell ref="D125:D140"/>
    <mergeCell ref="D120:D124"/>
    <mergeCell ref="B291:B292"/>
    <mergeCell ref="B289:B290"/>
    <mergeCell ref="B287:B288"/>
    <mergeCell ref="B284:B285"/>
    <mergeCell ref="D271:D277"/>
    <mergeCell ref="B268:B270"/>
    <mergeCell ref="B266:B267"/>
    <mergeCell ref="B263:B265"/>
    <mergeCell ref="B260:B262"/>
    <mergeCell ref="B255:B256"/>
    <mergeCell ref="B138:B139"/>
    <mergeCell ref="B136:B137"/>
    <mergeCell ref="B134:B135"/>
    <mergeCell ref="B132:B133"/>
    <mergeCell ref="B129:B131"/>
    <mergeCell ref="B157:B158"/>
    <mergeCell ref="B155:B156"/>
    <mergeCell ref="B153:B154"/>
    <mergeCell ref="B151:B152"/>
    <mergeCell ref="B149:B150"/>
    <mergeCell ref="B252:B254"/>
    <mergeCell ref="B250:B251"/>
    <mergeCell ref="D246:D256"/>
    <mergeCell ref="B246:B249"/>
    <mergeCell ref="J296:K296"/>
    <mergeCell ref="F252:F254"/>
    <mergeCell ref="F250:F251"/>
    <mergeCell ref="F246:F249"/>
    <mergeCell ref="F291:F292"/>
    <mergeCell ref="F289:F290"/>
    <mergeCell ref="F287:F288"/>
    <mergeCell ref="F284:F285"/>
    <mergeCell ref="B275:B276"/>
    <mergeCell ref="F275:F276"/>
    <mergeCell ref="B271:B272"/>
    <mergeCell ref="F271:F272"/>
    <mergeCell ref="F52:F54"/>
    <mergeCell ref="F55:F57"/>
    <mergeCell ref="F58:F59"/>
    <mergeCell ref="F60:F62"/>
    <mergeCell ref="F63:F64"/>
    <mergeCell ref="F89:F90"/>
    <mergeCell ref="F87:F88"/>
    <mergeCell ref="F84:F86"/>
    <mergeCell ref="F17:F19"/>
    <mergeCell ref="F20:F21"/>
    <mergeCell ref="F22:F23"/>
    <mergeCell ref="F24:F26"/>
    <mergeCell ref="F27:F28"/>
    <mergeCell ref="F29:F30"/>
    <mergeCell ref="F31:F32"/>
    <mergeCell ref="F33:F34"/>
    <mergeCell ref="F37:F38"/>
    <mergeCell ref="F41:F42"/>
    <mergeCell ref="F43:F44"/>
    <mergeCell ref="F45:F47"/>
    <mergeCell ref="F48:F51"/>
    <mergeCell ref="F73:F75"/>
    <mergeCell ref="F76:F77"/>
    <mergeCell ref="F78:F79"/>
    <mergeCell ref="F116:F117"/>
    <mergeCell ref="F114:F115"/>
    <mergeCell ref="F125:F126"/>
    <mergeCell ref="F123:F124"/>
    <mergeCell ref="F129:F131"/>
    <mergeCell ref="F67:F68"/>
    <mergeCell ref="F69:F70"/>
    <mergeCell ref="F111:F113"/>
    <mergeCell ref="F109:F110"/>
    <mergeCell ref="F107:F108"/>
    <mergeCell ref="F104:F106"/>
    <mergeCell ref="F101:F103"/>
    <mergeCell ref="F98:F100"/>
    <mergeCell ref="F95:F97"/>
    <mergeCell ref="F80:F81"/>
    <mergeCell ref="F82:F83"/>
    <mergeCell ref="F169:F170"/>
    <mergeCell ref="F167:F168"/>
    <mergeCell ref="F138:F139"/>
    <mergeCell ref="F136:F137"/>
    <mergeCell ref="F134:F135"/>
    <mergeCell ref="F132:F133"/>
    <mergeCell ref="F161:F162"/>
    <mergeCell ref="F159:F160"/>
    <mergeCell ref="F157:F158"/>
    <mergeCell ref="F155:F156"/>
    <mergeCell ref="F153:F154"/>
    <mergeCell ref="F151:F152"/>
    <mergeCell ref="F149:F150"/>
    <mergeCell ref="F147:F148"/>
    <mergeCell ref="F145:F146"/>
    <mergeCell ref="F142:F143"/>
    <mergeCell ref="F231:F232"/>
    <mergeCell ref="F228:F230"/>
    <mergeCell ref="F225:F226"/>
    <mergeCell ref="F223:F224"/>
    <mergeCell ref="F221:F222"/>
    <mergeCell ref="F219:F220"/>
    <mergeCell ref="F164:F165"/>
    <mergeCell ref="F210:F211"/>
    <mergeCell ref="F207:F208"/>
    <mergeCell ref="F205:F206"/>
    <mergeCell ref="F203:F204"/>
    <mergeCell ref="F201:F202"/>
    <mergeCell ref="F199:F200"/>
    <mergeCell ref="F197:F198"/>
    <mergeCell ref="F195:F196"/>
    <mergeCell ref="F193:F194"/>
    <mergeCell ref="F191:F192"/>
    <mergeCell ref="F187:F188"/>
    <mergeCell ref="F184:F185"/>
    <mergeCell ref="F182:F183"/>
    <mergeCell ref="F180:F181"/>
    <mergeCell ref="F176:F177"/>
    <mergeCell ref="F174:F175"/>
    <mergeCell ref="F172:F173"/>
    <mergeCell ref="D53:D54"/>
    <mergeCell ref="D41:D52"/>
    <mergeCell ref="D84:D89"/>
    <mergeCell ref="J300:K300"/>
    <mergeCell ref="J299:K299"/>
    <mergeCell ref="J298:K298"/>
    <mergeCell ref="D228:D230"/>
    <mergeCell ref="D212:D227"/>
    <mergeCell ref="D260:D263"/>
    <mergeCell ref="D264:D270"/>
    <mergeCell ref="D282:D287"/>
    <mergeCell ref="F268:F270"/>
    <mergeCell ref="F266:F267"/>
    <mergeCell ref="F263:F265"/>
    <mergeCell ref="F260:F262"/>
    <mergeCell ref="F255:F256"/>
    <mergeCell ref="F217:F218"/>
    <mergeCell ref="F212:F213"/>
    <mergeCell ref="F244:F245"/>
    <mergeCell ref="F242:F243"/>
    <mergeCell ref="F239:F241"/>
    <mergeCell ref="F237:F238"/>
    <mergeCell ref="F235:F236"/>
    <mergeCell ref="F233:F234"/>
  </mergeCells>
  <printOptions horizontalCentered="1"/>
  <pageMargins left="0.43307086614173229" right="0.23622047244094491" top="0.74803149606299213" bottom="0.74803149606299213" header="0.31496062992125984" footer="0.31496062992125984"/>
  <pageSetup paperSize="9" scale="90" orientation="portrait" horizontalDpi="4294967293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2:S320"/>
  <sheetViews>
    <sheetView topLeftCell="A295" workbookViewId="0">
      <selection activeCell="L304" sqref="L304"/>
    </sheetView>
  </sheetViews>
  <sheetFormatPr defaultRowHeight="15" x14ac:dyDescent="0.25"/>
  <cols>
    <col min="1" max="1" width="5" style="5" customWidth="1"/>
    <col min="2" max="2" width="10.28515625" style="5" customWidth="1"/>
    <col min="3" max="3" width="7.7109375" style="5" customWidth="1"/>
    <col min="4" max="4" width="21.140625" style="5" customWidth="1"/>
    <col min="5" max="5" width="10.85546875" style="5" customWidth="1"/>
    <col min="6" max="6" width="6.140625" style="5" customWidth="1"/>
    <col min="7" max="7" width="6.7109375" style="177" customWidth="1"/>
    <col min="8" max="8" width="13.28515625" style="177" customWidth="1"/>
    <col min="9" max="9" width="1.28515625" style="177" customWidth="1"/>
    <col min="10" max="10" width="17.5703125" style="5" customWidth="1"/>
    <col min="11" max="11" width="16.7109375" style="5" customWidth="1"/>
    <col min="12" max="12" width="9.140625" style="5"/>
    <col min="13" max="13" width="15" style="5" bestFit="1" customWidth="1"/>
    <col min="14" max="16384" width="9.140625" style="5"/>
  </cols>
  <sheetData>
    <row r="2" spans="1:16" x14ac:dyDescent="0.25">
      <c r="A2" s="176" t="s">
        <v>0</v>
      </c>
    </row>
    <row r="3" spans="1:16" x14ac:dyDescent="0.25">
      <c r="A3" s="54" t="s">
        <v>1</v>
      </c>
    </row>
    <row r="4" spans="1:16" x14ac:dyDescent="0.25">
      <c r="A4" s="54" t="s">
        <v>2</v>
      </c>
    </row>
    <row r="5" spans="1:16" x14ac:dyDescent="0.25">
      <c r="A5" s="54" t="s">
        <v>3</v>
      </c>
    </row>
    <row r="6" spans="1:16" x14ac:dyDescent="0.25">
      <c r="A6" s="54" t="s">
        <v>4</v>
      </c>
      <c r="B6" s="54"/>
      <c r="C6" s="54"/>
    </row>
    <row r="7" spans="1:16" x14ac:dyDescent="0.25">
      <c r="A7" s="54" t="s">
        <v>5</v>
      </c>
      <c r="B7" s="54"/>
      <c r="C7" s="54"/>
    </row>
    <row r="9" spans="1:16" ht="15.75" thickBot="1" x14ac:dyDescent="0.3">
      <c r="A9" s="178"/>
      <c r="B9" s="178"/>
      <c r="C9" s="178"/>
      <c r="D9" s="178"/>
      <c r="E9" s="178"/>
      <c r="F9" s="178"/>
      <c r="G9" s="179"/>
      <c r="H9" s="179"/>
      <c r="I9" s="179"/>
      <c r="J9" s="178"/>
    </row>
    <row r="10" spans="1:16" ht="24" thickBot="1" x14ac:dyDescent="0.3">
      <c r="A10" s="523" t="s">
        <v>6</v>
      </c>
      <c r="B10" s="524"/>
      <c r="C10" s="524"/>
      <c r="D10" s="524"/>
      <c r="E10" s="524"/>
      <c r="F10" s="524"/>
      <c r="G10" s="524"/>
      <c r="H10" s="524"/>
      <c r="I10" s="524"/>
      <c r="J10" s="525"/>
    </row>
    <row r="12" spans="1:16" s="329" customFormat="1" ht="18" customHeight="1" x14ac:dyDescent="0.25">
      <c r="A12" s="329" t="s">
        <v>7</v>
      </c>
      <c r="B12" s="329" t="s">
        <v>360</v>
      </c>
      <c r="G12" s="330"/>
      <c r="H12" s="330" t="s">
        <v>9</v>
      </c>
      <c r="I12" s="193" t="s">
        <v>10</v>
      </c>
      <c r="J12" s="12" t="s">
        <v>1109</v>
      </c>
    </row>
    <row r="13" spans="1:16" s="329" customFormat="1" ht="18" customHeight="1" x14ac:dyDescent="0.25">
      <c r="G13" s="330"/>
      <c r="H13" s="330" t="s">
        <v>11</v>
      </c>
      <c r="I13" s="193" t="s">
        <v>10</v>
      </c>
      <c r="J13" s="129" t="s">
        <v>661</v>
      </c>
      <c r="P13" s="329" t="s">
        <v>88</v>
      </c>
    </row>
    <row r="14" spans="1:16" s="329" customFormat="1" ht="18" customHeight="1" x14ac:dyDescent="0.25">
      <c r="A14" s="329" t="s">
        <v>12</v>
      </c>
      <c r="B14" s="329" t="s">
        <v>361</v>
      </c>
      <c r="G14" s="330"/>
      <c r="H14" s="330" t="s">
        <v>14</v>
      </c>
      <c r="I14" s="193" t="s">
        <v>10</v>
      </c>
      <c r="J14" s="129" t="s">
        <v>365</v>
      </c>
    </row>
    <row r="15" spans="1:16" ht="15.75" thickBot="1" x14ac:dyDescent="0.3"/>
    <row r="16" spans="1:16" ht="30.75" customHeight="1" thickBot="1" x14ac:dyDescent="0.3">
      <c r="A16" s="261" t="s">
        <v>15</v>
      </c>
      <c r="B16" s="262" t="s">
        <v>37</v>
      </c>
      <c r="C16" s="262" t="s">
        <v>17</v>
      </c>
      <c r="D16" s="262" t="s">
        <v>19</v>
      </c>
      <c r="E16" s="262" t="s">
        <v>383</v>
      </c>
      <c r="F16" s="263" t="s">
        <v>87</v>
      </c>
      <c r="G16" s="264" t="s">
        <v>21</v>
      </c>
      <c r="H16" s="265" t="s">
        <v>660</v>
      </c>
      <c r="I16" s="528" t="s">
        <v>22</v>
      </c>
      <c r="J16" s="529"/>
    </row>
    <row r="17" spans="1:15" ht="30.75" customHeight="1" x14ac:dyDescent="0.25">
      <c r="A17" s="368">
        <v>1</v>
      </c>
      <c r="B17" s="323">
        <v>44403</v>
      </c>
      <c r="C17" s="324">
        <v>400901</v>
      </c>
      <c r="D17" s="317" t="s">
        <v>684</v>
      </c>
      <c r="E17" s="317" t="s">
        <v>624</v>
      </c>
      <c r="F17" s="317">
        <v>340</v>
      </c>
      <c r="G17" s="381">
        <v>1400</v>
      </c>
      <c r="H17" s="381"/>
      <c r="I17" s="319"/>
      <c r="J17" s="320">
        <f>F17*G17+(H17)</f>
        <v>476000</v>
      </c>
      <c r="K17" s="190"/>
      <c r="M17" s="177"/>
      <c r="O17" s="190"/>
    </row>
    <row r="18" spans="1:15" ht="30.75" customHeight="1" x14ac:dyDescent="0.25">
      <c r="A18" s="382">
        <f>A17+1</f>
        <v>2</v>
      </c>
      <c r="B18" s="385">
        <v>44403</v>
      </c>
      <c r="C18" s="383">
        <v>400902</v>
      </c>
      <c r="D18" s="331" t="s">
        <v>685</v>
      </c>
      <c r="E18" s="331" t="s">
        <v>624</v>
      </c>
      <c r="F18" s="331">
        <v>127</v>
      </c>
      <c r="G18" s="384">
        <v>1400</v>
      </c>
      <c r="H18" s="384">
        <v>50000</v>
      </c>
      <c r="I18" s="391"/>
      <c r="J18" s="393">
        <f>F18*G18+(H18)</f>
        <v>227800</v>
      </c>
      <c r="K18" s="190"/>
      <c r="M18" s="177"/>
      <c r="O18" s="190"/>
    </row>
    <row r="19" spans="1:15" ht="30.75" customHeight="1" x14ac:dyDescent="0.25">
      <c r="A19" s="382">
        <f t="shared" ref="A19:A82" si="0">A18+1</f>
        <v>3</v>
      </c>
      <c r="B19" s="385">
        <v>44403</v>
      </c>
      <c r="C19" s="383">
        <v>400903</v>
      </c>
      <c r="D19" s="331" t="s">
        <v>686</v>
      </c>
      <c r="E19" s="331" t="s">
        <v>624</v>
      </c>
      <c r="F19" s="331">
        <v>231</v>
      </c>
      <c r="G19" s="384">
        <v>1400</v>
      </c>
      <c r="H19" s="384">
        <v>50000</v>
      </c>
      <c r="I19" s="391"/>
      <c r="J19" s="393">
        <f t="shared" ref="J19:J82" si="1">F19*G19+(H19)</f>
        <v>373400</v>
      </c>
      <c r="K19" s="190"/>
      <c r="M19" s="177"/>
      <c r="O19" s="190"/>
    </row>
    <row r="20" spans="1:15" ht="30.75" customHeight="1" x14ac:dyDescent="0.25">
      <c r="A20" s="382">
        <f t="shared" si="0"/>
        <v>4</v>
      </c>
      <c r="B20" s="385">
        <v>44403</v>
      </c>
      <c r="C20" s="383">
        <v>400905</v>
      </c>
      <c r="D20" s="331" t="s">
        <v>687</v>
      </c>
      <c r="E20" s="331" t="s">
        <v>622</v>
      </c>
      <c r="F20" s="331">
        <v>385</v>
      </c>
      <c r="G20" s="384">
        <v>1400</v>
      </c>
      <c r="H20" s="384"/>
      <c r="I20" s="391"/>
      <c r="J20" s="393">
        <f t="shared" si="1"/>
        <v>539000</v>
      </c>
      <c r="K20" s="190"/>
      <c r="M20" s="177"/>
      <c r="O20" s="190"/>
    </row>
    <row r="21" spans="1:15" ht="30.75" customHeight="1" x14ac:dyDescent="0.25">
      <c r="A21" s="382">
        <f t="shared" si="0"/>
        <v>5</v>
      </c>
      <c r="B21" s="385">
        <v>44403</v>
      </c>
      <c r="C21" s="383">
        <v>400904</v>
      </c>
      <c r="D21" s="331" t="s">
        <v>688</v>
      </c>
      <c r="E21" s="331" t="s">
        <v>622</v>
      </c>
      <c r="F21" s="331">
        <v>106</v>
      </c>
      <c r="G21" s="384">
        <v>1400</v>
      </c>
      <c r="H21" s="384">
        <v>50000</v>
      </c>
      <c r="I21" s="391"/>
      <c r="J21" s="393">
        <f t="shared" si="1"/>
        <v>198400</v>
      </c>
      <c r="K21" s="190"/>
      <c r="M21" s="177"/>
      <c r="O21" s="190"/>
    </row>
    <row r="22" spans="1:15" ht="30.75" customHeight="1" x14ac:dyDescent="0.25">
      <c r="A22" s="382">
        <f t="shared" si="0"/>
        <v>6</v>
      </c>
      <c r="B22" s="385">
        <v>44403</v>
      </c>
      <c r="C22" s="383">
        <v>400906</v>
      </c>
      <c r="D22" s="331" t="s">
        <v>689</v>
      </c>
      <c r="E22" s="331" t="s">
        <v>622</v>
      </c>
      <c r="F22" s="331">
        <v>189</v>
      </c>
      <c r="G22" s="384">
        <v>1400</v>
      </c>
      <c r="H22" s="384">
        <v>50000</v>
      </c>
      <c r="I22" s="391"/>
      <c r="J22" s="393">
        <f t="shared" si="1"/>
        <v>314600</v>
      </c>
      <c r="K22" s="190"/>
      <c r="M22" s="177"/>
      <c r="O22" s="190"/>
    </row>
    <row r="23" spans="1:15" ht="30.75" customHeight="1" x14ac:dyDescent="0.25">
      <c r="A23" s="382">
        <f t="shared" si="0"/>
        <v>7</v>
      </c>
      <c r="B23" s="385">
        <v>44403</v>
      </c>
      <c r="C23" s="383">
        <v>400913</v>
      </c>
      <c r="D23" s="331" t="s">
        <v>690</v>
      </c>
      <c r="E23" s="331" t="s">
        <v>616</v>
      </c>
      <c r="F23" s="331">
        <v>160</v>
      </c>
      <c r="G23" s="384">
        <v>1400</v>
      </c>
      <c r="H23" s="384"/>
      <c r="I23" s="391"/>
      <c r="J23" s="393">
        <f t="shared" si="1"/>
        <v>224000</v>
      </c>
      <c r="K23" s="190"/>
      <c r="M23" s="177"/>
      <c r="O23" s="190"/>
    </row>
    <row r="24" spans="1:15" ht="30.75" customHeight="1" x14ac:dyDescent="0.25">
      <c r="A24" s="382">
        <f t="shared" si="0"/>
        <v>8</v>
      </c>
      <c r="B24" s="385">
        <v>44403</v>
      </c>
      <c r="C24" s="383">
        <v>400914</v>
      </c>
      <c r="D24" s="331" t="s">
        <v>691</v>
      </c>
      <c r="E24" s="331" t="s">
        <v>616</v>
      </c>
      <c r="F24" s="331">
        <v>374</v>
      </c>
      <c r="G24" s="384">
        <v>1400</v>
      </c>
      <c r="H24" s="384">
        <v>50000</v>
      </c>
      <c r="I24" s="391"/>
      <c r="J24" s="393">
        <f t="shared" si="1"/>
        <v>573600</v>
      </c>
      <c r="K24" s="190"/>
      <c r="M24" s="177"/>
      <c r="O24" s="190"/>
    </row>
    <row r="25" spans="1:15" ht="30.75" customHeight="1" x14ac:dyDescent="0.25">
      <c r="A25" s="382">
        <f t="shared" si="0"/>
        <v>9</v>
      </c>
      <c r="B25" s="385">
        <v>44403</v>
      </c>
      <c r="C25" s="383">
        <v>400915</v>
      </c>
      <c r="D25" s="331" t="s">
        <v>692</v>
      </c>
      <c r="E25" s="331" t="s">
        <v>616</v>
      </c>
      <c r="F25" s="331">
        <v>157</v>
      </c>
      <c r="G25" s="384">
        <v>1400</v>
      </c>
      <c r="H25" s="384">
        <v>50000</v>
      </c>
      <c r="I25" s="391"/>
      <c r="J25" s="393">
        <f t="shared" si="1"/>
        <v>269800</v>
      </c>
      <c r="K25" s="190"/>
      <c r="M25" s="177"/>
      <c r="O25" s="190"/>
    </row>
    <row r="26" spans="1:15" ht="30.75" customHeight="1" x14ac:dyDescent="0.25">
      <c r="A26" s="382">
        <f t="shared" si="0"/>
        <v>10</v>
      </c>
      <c r="B26" s="385">
        <v>44403</v>
      </c>
      <c r="C26" s="383">
        <v>400911</v>
      </c>
      <c r="D26" s="331" t="s">
        <v>693</v>
      </c>
      <c r="E26" s="331" t="s">
        <v>638</v>
      </c>
      <c r="F26" s="331">
        <v>209</v>
      </c>
      <c r="G26" s="384">
        <v>1400</v>
      </c>
      <c r="H26" s="384"/>
      <c r="I26" s="391"/>
      <c r="J26" s="393">
        <f t="shared" si="1"/>
        <v>292600</v>
      </c>
      <c r="K26" s="190"/>
      <c r="M26" s="177"/>
      <c r="O26" s="190"/>
    </row>
    <row r="27" spans="1:15" ht="30.75" customHeight="1" x14ac:dyDescent="0.25">
      <c r="A27" s="382">
        <f t="shared" si="0"/>
        <v>11</v>
      </c>
      <c r="B27" s="385">
        <v>44403</v>
      </c>
      <c r="C27" s="383">
        <v>400912</v>
      </c>
      <c r="D27" s="331" t="s">
        <v>694</v>
      </c>
      <c r="E27" s="331" t="s">
        <v>638</v>
      </c>
      <c r="F27" s="331">
        <v>215</v>
      </c>
      <c r="G27" s="384">
        <v>1400</v>
      </c>
      <c r="H27" s="384">
        <v>50000</v>
      </c>
      <c r="I27" s="391"/>
      <c r="J27" s="393">
        <f t="shared" si="1"/>
        <v>351000</v>
      </c>
      <c r="K27" s="190"/>
      <c r="M27" s="177"/>
      <c r="O27" s="190"/>
    </row>
    <row r="28" spans="1:15" ht="30.75" customHeight="1" x14ac:dyDescent="0.25">
      <c r="A28" s="382">
        <f t="shared" si="0"/>
        <v>12</v>
      </c>
      <c r="B28" s="385">
        <v>44404</v>
      </c>
      <c r="C28" s="383">
        <v>400916</v>
      </c>
      <c r="D28" s="331" t="s">
        <v>695</v>
      </c>
      <c r="E28" s="331" t="s">
        <v>616</v>
      </c>
      <c r="F28" s="331">
        <v>55</v>
      </c>
      <c r="G28" s="384">
        <v>1400</v>
      </c>
      <c r="H28" s="384"/>
      <c r="I28" s="391"/>
      <c r="J28" s="393">
        <f t="shared" si="1"/>
        <v>77000</v>
      </c>
      <c r="K28" s="190"/>
      <c r="M28" s="177"/>
      <c r="O28" s="190"/>
    </row>
    <row r="29" spans="1:15" ht="30.75" customHeight="1" x14ac:dyDescent="0.25">
      <c r="A29" s="382">
        <f t="shared" si="0"/>
        <v>13</v>
      </c>
      <c r="B29" s="385">
        <v>44404</v>
      </c>
      <c r="C29" s="383">
        <v>400917</v>
      </c>
      <c r="D29" s="331" t="s">
        <v>696</v>
      </c>
      <c r="E29" s="331" t="s">
        <v>616</v>
      </c>
      <c r="F29" s="331">
        <v>645</v>
      </c>
      <c r="G29" s="384">
        <v>1400</v>
      </c>
      <c r="H29" s="384">
        <v>50000</v>
      </c>
      <c r="I29" s="391"/>
      <c r="J29" s="393">
        <f t="shared" si="1"/>
        <v>953000</v>
      </c>
      <c r="K29" s="190"/>
      <c r="M29" s="177"/>
      <c r="O29" s="190"/>
    </row>
    <row r="30" spans="1:15" ht="30.75" customHeight="1" x14ac:dyDescent="0.25">
      <c r="A30" s="382">
        <f t="shared" si="0"/>
        <v>14</v>
      </c>
      <c r="B30" s="385">
        <v>44404</v>
      </c>
      <c r="C30" s="383">
        <v>400918</v>
      </c>
      <c r="D30" s="331" t="s">
        <v>697</v>
      </c>
      <c r="E30" s="331" t="s">
        <v>624</v>
      </c>
      <c r="F30" s="331">
        <v>829</v>
      </c>
      <c r="G30" s="384">
        <v>1400</v>
      </c>
      <c r="H30" s="384"/>
      <c r="I30" s="391"/>
      <c r="J30" s="393">
        <f t="shared" si="1"/>
        <v>1160600</v>
      </c>
      <c r="K30" s="190"/>
      <c r="M30" s="177"/>
      <c r="O30" s="190"/>
    </row>
    <row r="31" spans="1:15" ht="30.75" customHeight="1" x14ac:dyDescent="0.25">
      <c r="A31" s="382">
        <f t="shared" si="0"/>
        <v>15</v>
      </c>
      <c r="B31" s="385">
        <v>44404</v>
      </c>
      <c r="C31" s="383">
        <v>400920</v>
      </c>
      <c r="D31" s="331" t="s">
        <v>698</v>
      </c>
      <c r="E31" s="331" t="s">
        <v>622</v>
      </c>
      <c r="F31" s="331">
        <v>900</v>
      </c>
      <c r="G31" s="384">
        <v>1400</v>
      </c>
      <c r="H31" s="384"/>
      <c r="I31" s="391"/>
      <c r="J31" s="393">
        <f t="shared" si="1"/>
        <v>1260000</v>
      </c>
      <c r="K31" s="190"/>
      <c r="M31" s="177"/>
      <c r="O31" s="190"/>
    </row>
    <row r="32" spans="1:15" ht="30.75" customHeight="1" x14ac:dyDescent="0.25">
      <c r="A32" s="382">
        <f t="shared" si="0"/>
        <v>16</v>
      </c>
      <c r="B32" s="385">
        <v>44404</v>
      </c>
      <c r="C32" s="383">
        <v>900922</v>
      </c>
      <c r="D32" s="331" t="s">
        <v>698</v>
      </c>
      <c r="E32" s="331" t="s">
        <v>618</v>
      </c>
      <c r="F32" s="331">
        <v>152</v>
      </c>
      <c r="G32" s="384">
        <v>1400</v>
      </c>
      <c r="H32" s="384"/>
      <c r="I32" s="391"/>
      <c r="J32" s="393">
        <f t="shared" si="1"/>
        <v>212800</v>
      </c>
      <c r="K32" s="190"/>
      <c r="M32" s="177"/>
      <c r="O32" s="190"/>
    </row>
    <row r="33" spans="1:15" ht="30.75" customHeight="1" x14ac:dyDescent="0.25">
      <c r="A33" s="382">
        <f t="shared" si="0"/>
        <v>17</v>
      </c>
      <c r="B33" s="385">
        <v>44404</v>
      </c>
      <c r="C33" s="383">
        <v>400921</v>
      </c>
      <c r="D33" s="331" t="s">
        <v>699</v>
      </c>
      <c r="E33" s="331" t="s">
        <v>618</v>
      </c>
      <c r="F33" s="331">
        <v>707</v>
      </c>
      <c r="G33" s="384">
        <v>1400</v>
      </c>
      <c r="H33" s="384">
        <v>50000</v>
      </c>
      <c r="I33" s="391"/>
      <c r="J33" s="393">
        <f t="shared" si="1"/>
        <v>1039800</v>
      </c>
      <c r="K33" s="190"/>
      <c r="M33" s="177"/>
      <c r="O33" s="190"/>
    </row>
    <row r="34" spans="1:15" ht="30.75" customHeight="1" x14ac:dyDescent="0.25">
      <c r="A34" s="382">
        <f t="shared" si="0"/>
        <v>18</v>
      </c>
      <c r="B34" s="385">
        <v>44404</v>
      </c>
      <c r="C34" s="383">
        <v>400919</v>
      </c>
      <c r="D34" s="331" t="s">
        <v>700</v>
      </c>
      <c r="E34" s="331" t="s">
        <v>622</v>
      </c>
      <c r="F34" s="331">
        <v>735</v>
      </c>
      <c r="G34" s="384">
        <v>1400</v>
      </c>
      <c r="H34" s="384"/>
      <c r="I34" s="391"/>
      <c r="J34" s="393">
        <f t="shared" si="1"/>
        <v>1029000</v>
      </c>
      <c r="K34" s="190"/>
      <c r="M34" s="177"/>
      <c r="O34" s="190"/>
    </row>
    <row r="35" spans="1:15" ht="30.75" customHeight="1" x14ac:dyDescent="0.25">
      <c r="A35" s="382">
        <f t="shared" si="0"/>
        <v>19</v>
      </c>
      <c r="B35" s="385">
        <v>44405</v>
      </c>
      <c r="C35" s="383">
        <v>400923</v>
      </c>
      <c r="D35" s="331" t="s">
        <v>701</v>
      </c>
      <c r="E35" s="331" t="s">
        <v>616</v>
      </c>
      <c r="F35" s="331">
        <v>534</v>
      </c>
      <c r="G35" s="384">
        <v>1200</v>
      </c>
      <c r="H35" s="384"/>
      <c r="I35" s="391"/>
      <c r="J35" s="393">
        <f t="shared" si="1"/>
        <v>640800</v>
      </c>
      <c r="K35" s="190"/>
      <c r="M35" s="177"/>
      <c r="O35" s="190"/>
    </row>
    <row r="36" spans="1:15" ht="30.75" customHeight="1" x14ac:dyDescent="0.25">
      <c r="A36" s="382">
        <f t="shared" si="0"/>
        <v>20</v>
      </c>
      <c r="B36" s="385">
        <v>44405</v>
      </c>
      <c r="C36" s="383">
        <v>400924</v>
      </c>
      <c r="D36" s="331" t="s">
        <v>702</v>
      </c>
      <c r="E36" s="331" t="s">
        <v>616</v>
      </c>
      <c r="F36" s="331">
        <v>408</v>
      </c>
      <c r="G36" s="384">
        <v>1200</v>
      </c>
      <c r="H36" s="384">
        <v>50000</v>
      </c>
      <c r="I36" s="391"/>
      <c r="J36" s="393">
        <f t="shared" si="1"/>
        <v>539600</v>
      </c>
      <c r="K36" s="190"/>
      <c r="M36" s="177"/>
      <c r="O36" s="190"/>
    </row>
    <row r="37" spans="1:15" ht="30.75" customHeight="1" x14ac:dyDescent="0.25">
      <c r="A37" s="382">
        <f t="shared" si="0"/>
        <v>21</v>
      </c>
      <c r="B37" s="385">
        <v>44405</v>
      </c>
      <c r="C37" s="383">
        <v>400926</v>
      </c>
      <c r="D37" s="331" t="s">
        <v>703</v>
      </c>
      <c r="E37" s="331" t="s">
        <v>618</v>
      </c>
      <c r="F37" s="331">
        <v>189</v>
      </c>
      <c r="G37" s="384">
        <v>1200</v>
      </c>
      <c r="H37" s="384"/>
      <c r="I37" s="391"/>
      <c r="J37" s="393">
        <f t="shared" si="1"/>
        <v>226800</v>
      </c>
      <c r="K37" s="190"/>
      <c r="M37" s="177"/>
      <c r="O37" s="190"/>
    </row>
    <row r="38" spans="1:15" ht="30.75" customHeight="1" x14ac:dyDescent="0.25">
      <c r="A38" s="382">
        <f t="shared" si="0"/>
        <v>22</v>
      </c>
      <c r="B38" s="385">
        <v>44405</v>
      </c>
      <c r="C38" s="383">
        <v>400927</v>
      </c>
      <c r="D38" s="331" t="s">
        <v>704</v>
      </c>
      <c r="E38" s="331" t="s">
        <v>618</v>
      </c>
      <c r="F38" s="331">
        <v>360</v>
      </c>
      <c r="G38" s="384">
        <v>1200</v>
      </c>
      <c r="H38" s="384">
        <v>50000</v>
      </c>
      <c r="I38" s="391"/>
      <c r="J38" s="393">
        <f t="shared" si="1"/>
        <v>482000</v>
      </c>
      <c r="K38" s="190"/>
      <c r="M38" s="177"/>
      <c r="O38" s="190"/>
    </row>
    <row r="39" spans="1:15" ht="30.75" customHeight="1" x14ac:dyDescent="0.25">
      <c r="A39" s="382">
        <f t="shared" si="0"/>
        <v>23</v>
      </c>
      <c r="B39" s="385">
        <v>44405</v>
      </c>
      <c r="C39" s="383">
        <v>400925</v>
      </c>
      <c r="D39" s="331" t="s">
        <v>705</v>
      </c>
      <c r="E39" s="331" t="s">
        <v>618</v>
      </c>
      <c r="F39" s="331">
        <v>367</v>
      </c>
      <c r="G39" s="384">
        <v>1200</v>
      </c>
      <c r="H39" s="384">
        <v>50000</v>
      </c>
      <c r="I39" s="391"/>
      <c r="J39" s="393">
        <f t="shared" si="1"/>
        <v>490400</v>
      </c>
      <c r="K39" s="190"/>
      <c r="M39" s="177"/>
      <c r="O39" s="190"/>
    </row>
    <row r="40" spans="1:15" ht="30.75" customHeight="1" x14ac:dyDescent="0.25">
      <c r="A40" s="382">
        <f t="shared" si="0"/>
        <v>24</v>
      </c>
      <c r="B40" s="385">
        <v>44405</v>
      </c>
      <c r="C40" s="383">
        <v>400931</v>
      </c>
      <c r="D40" s="331" t="s">
        <v>706</v>
      </c>
      <c r="E40" s="331" t="s">
        <v>613</v>
      </c>
      <c r="F40" s="331">
        <v>357</v>
      </c>
      <c r="G40" s="384">
        <v>1200</v>
      </c>
      <c r="H40" s="384"/>
      <c r="I40" s="391"/>
      <c r="J40" s="393">
        <f t="shared" si="1"/>
        <v>428400</v>
      </c>
      <c r="K40" s="190"/>
      <c r="M40" s="177"/>
      <c r="O40" s="190"/>
    </row>
    <row r="41" spans="1:15" ht="30.75" customHeight="1" x14ac:dyDescent="0.25">
      <c r="A41" s="382">
        <f t="shared" si="0"/>
        <v>25</v>
      </c>
      <c r="B41" s="385">
        <v>44405</v>
      </c>
      <c r="C41" s="383">
        <v>400930</v>
      </c>
      <c r="D41" s="331" t="s">
        <v>707</v>
      </c>
      <c r="E41" s="331" t="s">
        <v>613</v>
      </c>
      <c r="F41" s="331">
        <v>600</v>
      </c>
      <c r="G41" s="384">
        <v>1200</v>
      </c>
      <c r="H41" s="384">
        <v>50000</v>
      </c>
      <c r="I41" s="391"/>
      <c r="J41" s="393">
        <f t="shared" si="1"/>
        <v>770000</v>
      </c>
      <c r="K41" s="190"/>
      <c r="M41" s="177"/>
      <c r="O41" s="190"/>
    </row>
    <row r="42" spans="1:15" ht="30.75" customHeight="1" x14ac:dyDescent="0.25">
      <c r="A42" s="382">
        <f t="shared" si="0"/>
        <v>26</v>
      </c>
      <c r="B42" s="385">
        <v>44405</v>
      </c>
      <c r="C42" s="383">
        <v>400932</v>
      </c>
      <c r="D42" s="331" t="s">
        <v>708</v>
      </c>
      <c r="E42" s="331" t="s">
        <v>612</v>
      </c>
      <c r="F42" s="331">
        <v>372</v>
      </c>
      <c r="G42" s="384">
        <v>1200</v>
      </c>
      <c r="H42" s="384"/>
      <c r="I42" s="391"/>
      <c r="J42" s="393">
        <f t="shared" si="1"/>
        <v>446400</v>
      </c>
      <c r="K42" s="190"/>
      <c r="M42" s="177"/>
      <c r="O42" s="190"/>
    </row>
    <row r="43" spans="1:15" ht="30.75" customHeight="1" x14ac:dyDescent="0.25">
      <c r="A43" s="382">
        <f t="shared" si="0"/>
        <v>27</v>
      </c>
      <c r="B43" s="385">
        <v>44405</v>
      </c>
      <c r="C43" s="383">
        <v>400934</v>
      </c>
      <c r="D43" s="331" t="s">
        <v>709</v>
      </c>
      <c r="E43" s="331" t="s">
        <v>612</v>
      </c>
      <c r="F43" s="331">
        <v>472</v>
      </c>
      <c r="G43" s="384">
        <v>1200</v>
      </c>
      <c r="H43" s="384">
        <v>50000</v>
      </c>
      <c r="I43" s="391"/>
      <c r="J43" s="393">
        <f t="shared" si="1"/>
        <v>616400</v>
      </c>
      <c r="K43" s="190"/>
      <c r="M43" s="177"/>
      <c r="O43" s="190"/>
    </row>
    <row r="44" spans="1:15" ht="30.75" customHeight="1" x14ac:dyDescent="0.25">
      <c r="A44" s="382">
        <f t="shared" si="0"/>
        <v>28</v>
      </c>
      <c r="B44" s="385">
        <v>44405</v>
      </c>
      <c r="C44" s="383">
        <v>400933</v>
      </c>
      <c r="D44" s="331" t="s">
        <v>707</v>
      </c>
      <c r="E44" s="331" t="s">
        <v>612</v>
      </c>
      <c r="F44" s="331">
        <v>83</v>
      </c>
      <c r="G44" s="384">
        <v>1200</v>
      </c>
      <c r="H44" s="384">
        <v>50000</v>
      </c>
      <c r="I44" s="391"/>
      <c r="J44" s="393">
        <f t="shared" si="1"/>
        <v>149600</v>
      </c>
      <c r="K44" s="190"/>
      <c r="M44" s="177"/>
      <c r="O44" s="190"/>
    </row>
    <row r="45" spans="1:15" ht="30.75" customHeight="1" x14ac:dyDescent="0.25">
      <c r="A45" s="382">
        <f t="shared" si="0"/>
        <v>29</v>
      </c>
      <c r="B45" s="385">
        <v>44405</v>
      </c>
      <c r="C45" s="383">
        <v>400929</v>
      </c>
      <c r="D45" s="331" t="s">
        <v>710</v>
      </c>
      <c r="E45" s="331" t="s">
        <v>612</v>
      </c>
      <c r="F45" s="331">
        <v>423</v>
      </c>
      <c r="G45" s="384">
        <v>1200</v>
      </c>
      <c r="H45" s="384">
        <v>50000</v>
      </c>
      <c r="I45" s="391"/>
      <c r="J45" s="393">
        <f t="shared" si="1"/>
        <v>557600</v>
      </c>
      <c r="K45" s="190"/>
      <c r="M45" s="177"/>
      <c r="O45" s="190"/>
    </row>
    <row r="46" spans="1:15" ht="30.75" customHeight="1" x14ac:dyDescent="0.25">
      <c r="A46" s="382">
        <f t="shared" si="0"/>
        <v>30</v>
      </c>
      <c r="B46" s="385">
        <v>44405</v>
      </c>
      <c r="C46" s="383">
        <v>400928</v>
      </c>
      <c r="D46" s="331" t="s">
        <v>711</v>
      </c>
      <c r="E46" s="331" t="s">
        <v>612</v>
      </c>
      <c r="F46" s="331">
        <v>395</v>
      </c>
      <c r="G46" s="384">
        <v>1200</v>
      </c>
      <c r="H46" s="384">
        <v>50000</v>
      </c>
      <c r="I46" s="391"/>
      <c r="J46" s="393">
        <f t="shared" si="1"/>
        <v>524000</v>
      </c>
      <c r="K46" s="190"/>
      <c r="M46" s="177"/>
      <c r="O46" s="190"/>
    </row>
    <row r="47" spans="1:15" ht="30.75" customHeight="1" x14ac:dyDescent="0.25">
      <c r="A47" s="382">
        <f t="shared" si="0"/>
        <v>31</v>
      </c>
      <c r="B47" s="385">
        <v>44405</v>
      </c>
      <c r="C47" s="383"/>
      <c r="D47" s="331" t="s">
        <v>679</v>
      </c>
      <c r="E47" s="331" t="s">
        <v>678</v>
      </c>
      <c r="F47" s="331">
        <v>484</v>
      </c>
      <c r="G47" s="384">
        <v>1200</v>
      </c>
      <c r="H47" s="384">
        <v>50000</v>
      </c>
      <c r="I47" s="391"/>
      <c r="J47" s="393">
        <f t="shared" si="1"/>
        <v>630800</v>
      </c>
      <c r="K47" s="190"/>
      <c r="M47" s="177"/>
      <c r="O47" s="190"/>
    </row>
    <row r="48" spans="1:15" ht="30.75" customHeight="1" x14ac:dyDescent="0.25">
      <c r="A48" s="382">
        <f t="shared" si="0"/>
        <v>32</v>
      </c>
      <c r="B48" s="385">
        <v>44405</v>
      </c>
      <c r="C48" s="383"/>
      <c r="D48" s="331" t="s">
        <v>679</v>
      </c>
      <c r="E48" s="331" t="s">
        <v>678</v>
      </c>
      <c r="F48" s="331">
        <v>293</v>
      </c>
      <c r="G48" s="384">
        <v>1200</v>
      </c>
      <c r="H48" s="384"/>
      <c r="I48" s="391"/>
      <c r="J48" s="393">
        <f t="shared" si="1"/>
        <v>351600</v>
      </c>
      <c r="K48" s="190"/>
      <c r="M48" s="177"/>
      <c r="O48" s="190"/>
    </row>
    <row r="49" spans="1:15" ht="30.75" customHeight="1" x14ac:dyDescent="0.25">
      <c r="A49" s="382">
        <f t="shared" si="0"/>
        <v>33</v>
      </c>
      <c r="B49" s="385">
        <v>44405</v>
      </c>
      <c r="C49" s="383"/>
      <c r="D49" s="331" t="s">
        <v>679</v>
      </c>
      <c r="E49" s="331" t="s">
        <v>622</v>
      </c>
      <c r="F49" s="331">
        <v>150</v>
      </c>
      <c r="G49" s="384">
        <v>1200</v>
      </c>
      <c r="H49" s="384"/>
      <c r="I49" s="391"/>
      <c r="J49" s="393">
        <f t="shared" si="1"/>
        <v>180000</v>
      </c>
      <c r="K49" s="190"/>
      <c r="M49" s="177"/>
      <c r="O49" s="190"/>
    </row>
    <row r="50" spans="1:15" ht="30.75" customHeight="1" x14ac:dyDescent="0.25">
      <c r="A50" s="382">
        <f t="shared" si="0"/>
        <v>34</v>
      </c>
      <c r="B50" s="385">
        <v>44405</v>
      </c>
      <c r="C50" s="383"/>
      <c r="D50" s="331" t="s">
        <v>679</v>
      </c>
      <c r="E50" s="331" t="s">
        <v>622</v>
      </c>
      <c r="F50" s="331">
        <v>567</v>
      </c>
      <c r="G50" s="384">
        <v>1200</v>
      </c>
      <c r="H50" s="384">
        <v>50000</v>
      </c>
      <c r="I50" s="391"/>
      <c r="J50" s="393">
        <f t="shared" si="1"/>
        <v>730400</v>
      </c>
      <c r="K50" s="190"/>
      <c r="M50" s="177"/>
      <c r="O50" s="190"/>
    </row>
    <row r="51" spans="1:15" ht="30.75" customHeight="1" x14ac:dyDescent="0.25">
      <c r="A51" s="382">
        <f t="shared" si="0"/>
        <v>35</v>
      </c>
      <c r="B51" s="385">
        <v>44406</v>
      </c>
      <c r="C51" s="383">
        <v>400936</v>
      </c>
      <c r="D51" s="331" t="s">
        <v>714</v>
      </c>
      <c r="E51" s="331" t="s">
        <v>712</v>
      </c>
      <c r="F51" s="331">
        <v>442</v>
      </c>
      <c r="G51" s="384">
        <v>1200</v>
      </c>
      <c r="H51" s="384"/>
      <c r="I51" s="391"/>
      <c r="J51" s="393">
        <f t="shared" si="1"/>
        <v>530400</v>
      </c>
      <c r="K51" s="190"/>
      <c r="M51" s="177"/>
      <c r="O51" s="190"/>
    </row>
    <row r="52" spans="1:15" ht="30.75" customHeight="1" x14ac:dyDescent="0.25">
      <c r="A52" s="382">
        <f t="shared" si="0"/>
        <v>36</v>
      </c>
      <c r="B52" s="385">
        <v>44406</v>
      </c>
      <c r="C52" s="383">
        <v>400935</v>
      </c>
      <c r="D52" s="331" t="s">
        <v>715</v>
      </c>
      <c r="E52" s="331" t="s">
        <v>712</v>
      </c>
      <c r="F52" s="331">
        <v>427</v>
      </c>
      <c r="G52" s="384">
        <v>1200</v>
      </c>
      <c r="H52" s="384">
        <v>50000</v>
      </c>
      <c r="I52" s="391"/>
      <c r="J52" s="393">
        <f t="shared" si="1"/>
        <v>562400</v>
      </c>
      <c r="K52" s="190"/>
      <c r="M52" s="177"/>
      <c r="O52" s="190"/>
    </row>
    <row r="53" spans="1:15" ht="30.75" customHeight="1" x14ac:dyDescent="0.25">
      <c r="A53" s="382">
        <f t="shared" si="0"/>
        <v>37</v>
      </c>
      <c r="B53" s="385">
        <v>44406</v>
      </c>
      <c r="C53" s="383">
        <v>400940</v>
      </c>
      <c r="D53" s="331" t="s">
        <v>716</v>
      </c>
      <c r="E53" s="331" t="s">
        <v>618</v>
      </c>
      <c r="F53" s="331">
        <v>533</v>
      </c>
      <c r="G53" s="384">
        <v>1200</v>
      </c>
      <c r="H53" s="384"/>
      <c r="I53" s="391"/>
      <c r="J53" s="393">
        <f t="shared" si="1"/>
        <v>639600</v>
      </c>
      <c r="K53" s="190"/>
      <c r="M53" s="177"/>
      <c r="O53" s="190"/>
    </row>
    <row r="54" spans="1:15" ht="30.75" customHeight="1" x14ac:dyDescent="0.25">
      <c r="A54" s="382">
        <f t="shared" si="0"/>
        <v>38</v>
      </c>
      <c r="B54" s="385">
        <v>44406</v>
      </c>
      <c r="C54" s="383">
        <v>400939</v>
      </c>
      <c r="D54" s="331" t="s">
        <v>714</v>
      </c>
      <c r="E54" s="331" t="s">
        <v>618</v>
      </c>
      <c r="F54" s="331">
        <v>200</v>
      </c>
      <c r="G54" s="384">
        <v>1200</v>
      </c>
      <c r="H54" s="384">
        <v>50000</v>
      </c>
      <c r="I54" s="391"/>
      <c r="J54" s="393">
        <f t="shared" si="1"/>
        <v>290000</v>
      </c>
      <c r="K54" s="190"/>
      <c r="M54" s="177"/>
      <c r="O54" s="190"/>
    </row>
    <row r="55" spans="1:15" ht="30.75" customHeight="1" x14ac:dyDescent="0.25">
      <c r="A55" s="382">
        <f t="shared" si="0"/>
        <v>39</v>
      </c>
      <c r="B55" s="385">
        <v>44406</v>
      </c>
      <c r="C55" s="383">
        <v>400945</v>
      </c>
      <c r="D55" s="331" t="s">
        <v>717</v>
      </c>
      <c r="E55" s="331" t="s">
        <v>616</v>
      </c>
      <c r="F55" s="331">
        <v>794</v>
      </c>
      <c r="G55" s="384">
        <v>1200</v>
      </c>
      <c r="H55" s="384"/>
      <c r="I55" s="391"/>
      <c r="J55" s="393">
        <f t="shared" si="1"/>
        <v>952800</v>
      </c>
      <c r="K55" s="190"/>
      <c r="M55" s="177"/>
      <c r="O55" s="190"/>
    </row>
    <row r="56" spans="1:15" ht="30.75" customHeight="1" x14ac:dyDescent="0.25">
      <c r="A56" s="382">
        <f t="shared" si="0"/>
        <v>40</v>
      </c>
      <c r="B56" s="385">
        <v>44406</v>
      </c>
      <c r="C56" s="383">
        <v>400938</v>
      </c>
      <c r="D56" s="331" t="s">
        <v>718</v>
      </c>
      <c r="E56" s="331" t="s">
        <v>612</v>
      </c>
      <c r="F56" s="331">
        <v>580</v>
      </c>
      <c r="G56" s="384">
        <v>1200</v>
      </c>
      <c r="H56" s="384"/>
      <c r="I56" s="391"/>
      <c r="J56" s="393">
        <f t="shared" si="1"/>
        <v>696000</v>
      </c>
      <c r="K56" s="190"/>
      <c r="M56" s="177"/>
      <c r="O56" s="190"/>
    </row>
    <row r="57" spans="1:15" ht="30.75" customHeight="1" x14ac:dyDescent="0.25">
      <c r="A57" s="382">
        <f t="shared" si="0"/>
        <v>41</v>
      </c>
      <c r="B57" s="385">
        <v>44406</v>
      </c>
      <c r="C57" s="383">
        <v>400937</v>
      </c>
      <c r="D57" s="331" t="s">
        <v>719</v>
      </c>
      <c r="E57" s="331" t="s">
        <v>612</v>
      </c>
      <c r="F57" s="331">
        <v>220</v>
      </c>
      <c r="G57" s="384">
        <v>1200</v>
      </c>
      <c r="H57" s="384">
        <v>50000</v>
      </c>
      <c r="I57" s="391"/>
      <c r="J57" s="393">
        <f t="shared" si="1"/>
        <v>314000</v>
      </c>
      <c r="K57" s="190"/>
      <c r="M57" s="177"/>
      <c r="O57" s="190"/>
    </row>
    <row r="58" spans="1:15" ht="30.75" customHeight="1" x14ac:dyDescent="0.25">
      <c r="A58" s="382">
        <f t="shared" si="0"/>
        <v>42</v>
      </c>
      <c r="B58" s="385">
        <v>44406</v>
      </c>
      <c r="C58" s="383">
        <v>400944</v>
      </c>
      <c r="D58" s="331" t="s">
        <v>720</v>
      </c>
      <c r="E58" s="331" t="s">
        <v>612</v>
      </c>
      <c r="F58" s="331">
        <v>800</v>
      </c>
      <c r="G58" s="384">
        <v>1200</v>
      </c>
      <c r="H58" s="384"/>
      <c r="I58" s="391"/>
      <c r="J58" s="393">
        <f t="shared" si="1"/>
        <v>960000</v>
      </c>
      <c r="K58" s="190"/>
      <c r="M58" s="177"/>
      <c r="O58" s="190"/>
    </row>
    <row r="59" spans="1:15" ht="30.75" customHeight="1" x14ac:dyDescent="0.25">
      <c r="A59" s="382">
        <f t="shared" si="0"/>
        <v>43</v>
      </c>
      <c r="B59" s="385">
        <v>44406</v>
      </c>
      <c r="C59" s="383">
        <v>400946</v>
      </c>
      <c r="D59" s="331" t="s">
        <v>721</v>
      </c>
      <c r="E59" s="331" t="s">
        <v>627</v>
      </c>
      <c r="F59" s="331">
        <v>900</v>
      </c>
      <c r="G59" s="384">
        <v>1200</v>
      </c>
      <c r="H59" s="384"/>
      <c r="I59" s="391"/>
      <c r="J59" s="393">
        <f t="shared" si="1"/>
        <v>1080000</v>
      </c>
      <c r="K59" s="190"/>
      <c r="M59" s="177"/>
      <c r="O59" s="190"/>
    </row>
    <row r="60" spans="1:15" ht="30.75" customHeight="1" x14ac:dyDescent="0.25">
      <c r="A60" s="382">
        <f t="shared" si="0"/>
        <v>44</v>
      </c>
      <c r="B60" s="385">
        <v>44406</v>
      </c>
      <c r="C60" s="383">
        <v>400952</v>
      </c>
      <c r="D60" s="331" t="s">
        <v>722</v>
      </c>
      <c r="E60" s="331" t="s">
        <v>622</v>
      </c>
      <c r="F60" s="331">
        <v>822</v>
      </c>
      <c r="G60" s="384">
        <v>1200</v>
      </c>
      <c r="H60" s="384"/>
      <c r="I60" s="391"/>
      <c r="J60" s="393">
        <f t="shared" si="1"/>
        <v>986400</v>
      </c>
      <c r="K60" s="190"/>
      <c r="M60" s="177"/>
      <c r="O60" s="190"/>
    </row>
    <row r="61" spans="1:15" ht="30.75" customHeight="1" x14ac:dyDescent="0.25">
      <c r="A61" s="382">
        <f t="shared" si="0"/>
        <v>45</v>
      </c>
      <c r="B61" s="385">
        <v>44406</v>
      </c>
      <c r="C61" s="383">
        <v>400941</v>
      </c>
      <c r="D61" s="331" t="s">
        <v>723</v>
      </c>
      <c r="E61" s="331" t="s">
        <v>636</v>
      </c>
      <c r="F61" s="331">
        <v>108</v>
      </c>
      <c r="G61" s="384">
        <v>1200</v>
      </c>
      <c r="H61" s="384"/>
      <c r="I61" s="391"/>
      <c r="J61" s="393">
        <f t="shared" si="1"/>
        <v>129600</v>
      </c>
      <c r="K61" s="190"/>
      <c r="M61" s="177"/>
      <c r="O61" s="190"/>
    </row>
    <row r="62" spans="1:15" ht="30.75" customHeight="1" x14ac:dyDescent="0.25">
      <c r="A62" s="382">
        <f t="shared" si="0"/>
        <v>46</v>
      </c>
      <c r="B62" s="385">
        <v>44406</v>
      </c>
      <c r="C62" s="383">
        <v>400942</v>
      </c>
      <c r="D62" s="331" t="s">
        <v>721</v>
      </c>
      <c r="E62" s="331" t="s">
        <v>636</v>
      </c>
      <c r="F62" s="331">
        <v>896</v>
      </c>
      <c r="G62" s="384">
        <v>1200</v>
      </c>
      <c r="H62" s="384">
        <v>50000</v>
      </c>
      <c r="I62" s="391"/>
      <c r="J62" s="393">
        <f t="shared" si="1"/>
        <v>1125200</v>
      </c>
      <c r="K62" s="190"/>
      <c r="M62" s="177"/>
      <c r="O62" s="190"/>
    </row>
    <row r="63" spans="1:15" ht="30.75" customHeight="1" x14ac:dyDescent="0.25">
      <c r="A63" s="382">
        <f t="shared" si="0"/>
        <v>47</v>
      </c>
      <c r="B63" s="385">
        <v>44406</v>
      </c>
      <c r="C63" s="383">
        <v>400950</v>
      </c>
      <c r="D63" s="331" t="s">
        <v>724</v>
      </c>
      <c r="E63" s="331" t="s">
        <v>657</v>
      </c>
      <c r="F63" s="331">
        <v>870</v>
      </c>
      <c r="G63" s="384">
        <v>1200</v>
      </c>
      <c r="H63" s="384"/>
      <c r="I63" s="391"/>
      <c r="J63" s="393">
        <f t="shared" si="1"/>
        <v>1044000</v>
      </c>
      <c r="K63" s="190"/>
      <c r="M63" s="177"/>
      <c r="O63" s="190"/>
    </row>
    <row r="64" spans="1:15" ht="30.75" customHeight="1" x14ac:dyDescent="0.25">
      <c r="A64" s="382">
        <f t="shared" si="0"/>
        <v>48</v>
      </c>
      <c r="B64" s="385">
        <v>44406</v>
      </c>
      <c r="C64" s="383">
        <v>400951</v>
      </c>
      <c r="D64" s="331" t="s">
        <v>725</v>
      </c>
      <c r="E64" s="331" t="s">
        <v>625</v>
      </c>
      <c r="F64" s="331">
        <v>1408</v>
      </c>
      <c r="G64" s="384">
        <v>1200</v>
      </c>
      <c r="H64" s="384"/>
      <c r="I64" s="391"/>
      <c r="J64" s="393">
        <f t="shared" si="1"/>
        <v>1689600</v>
      </c>
      <c r="K64" s="190"/>
      <c r="M64" s="177"/>
      <c r="O64" s="190"/>
    </row>
    <row r="65" spans="1:15" ht="30.75" customHeight="1" x14ac:dyDescent="0.25">
      <c r="A65" s="382">
        <f t="shared" si="0"/>
        <v>49</v>
      </c>
      <c r="B65" s="385">
        <v>44406</v>
      </c>
      <c r="C65" s="383">
        <v>400954</v>
      </c>
      <c r="D65" s="331" t="s">
        <v>702</v>
      </c>
      <c r="E65" s="331" t="s">
        <v>625</v>
      </c>
      <c r="F65" s="331">
        <v>292</v>
      </c>
      <c r="G65" s="384">
        <v>1200</v>
      </c>
      <c r="H65" s="384">
        <v>50000</v>
      </c>
      <c r="I65" s="391"/>
      <c r="J65" s="393">
        <f t="shared" si="1"/>
        <v>400400</v>
      </c>
      <c r="K65" s="190"/>
      <c r="M65" s="177"/>
      <c r="O65" s="190"/>
    </row>
    <row r="66" spans="1:15" ht="30.75" customHeight="1" x14ac:dyDescent="0.25">
      <c r="A66" s="382">
        <f t="shared" si="0"/>
        <v>50</v>
      </c>
      <c r="B66" s="385">
        <v>44406</v>
      </c>
      <c r="C66" s="383">
        <v>400953</v>
      </c>
      <c r="D66" s="331" t="s">
        <v>726</v>
      </c>
      <c r="E66" s="331" t="s">
        <v>624</v>
      </c>
      <c r="F66" s="331">
        <v>750</v>
      </c>
      <c r="G66" s="384">
        <v>1200</v>
      </c>
      <c r="H66" s="384"/>
      <c r="I66" s="391"/>
      <c r="J66" s="393">
        <f t="shared" si="1"/>
        <v>900000</v>
      </c>
      <c r="K66" s="190"/>
      <c r="M66" s="177"/>
      <c r="O66" s="190"/>
    </row>
    <row r="67" spans="1:15" ht="30.75" customHeight="1" x14ac:dyDescent="0.25">
      <c r="A67" s="382">
        <f t="shared" si="0"/>
        <v>51</v>
      </c>
      <c r="B67" s="385">
        <v>44406</v>
      </c>
      <c r="C67" s="383">
        <v>400949</v>
      </c>
      <c r="D67" s="331" t="s">
        <v>727</v>
      </c>
      <c r="E67" s="331" t="s">
        <v>713</v>
      </c>
      <c r="F67" s="331">
        <v>1470</v>
      </c>
      <c r="G67" s="384">
        <v>1200</v>
      </c>
      <c r="H67" s="384"/>
      <c r="I67" s="391"/>
      <c r="J67" s="393">
        <f t="shared" si="1"/>
        <v>1764000</v>
      </c>
      <c r="K67" s="190"/>
      <c r="M67" s="177"/>
      <c r="O67" s="190"/>
    </row>
    <row r="68" spans="1:15" ht="30.75" customHeight="1" x14ac:dyDescent="0.25">
      <c r="A68" s="382">
        <f t="shared" si="0"/>
        <v>52</v>
      </c>
      <c r="B68" s="385">
        <v>44406</v>
      </c>
      <c r="C68" s="383">
        <v>400948</v>
      </c>
      <c r="D68" s="331" t="s">
        <v>702</v>
      </c>
      <c r="E68" s="331" t="s">
        <v>713</v>
      </c>
      <c r="F68" s="331">
        <v>332</v>
      </c>
      <c r="G68" s="384">
        <v>1200</v>
      </c>
      <c r="H68" s="384">
        <v>50000</v>
      </c>
      <c r="I68" s="391"/>
      <c r="J68" s="393">
        <f t="shared" si="1"/>
        <v>448400</v>
      </c>
      <c r="K68" s="190"/>
      <c r="M68" s="177"/>
      <c r="O68" s="190"/>
    </row>
    <row r="69" spans="1:15" ht="30.75" customHeight="1" x14ac:dyDescent="0.25">
      <c r="A69" s="382">
        <f t="shared" si="0"/>
        <v>53</v>
      </c>
      <c r="B69" s="385">
        <v>44406</v>
      </c>
      <c r="C69" s="383">
        <v>400943</v>
      </c>
      <c r="D69" s="331" t="s">
        <v>728</v>
      </c>
      <c r="E69" s="331" t="s">
        <v>623</v>
      </c>
      <c r="F69" s="331">
        <v>1228</v>
      </c>
      <c r="G69" s="384">
        <v>1200</v>
      </c>
      <c r="H69" s="384"/>
      <c r="I69" s="391"/>
      <c r="J69" s="393">
        <f t="shared" si="1"/>
        <v>1473600</v>
      </c>
      <c r="K69" s="190"/>
      <c r="M69" s="177"/>
      <c r="O69" s="190"/>
    </row>
    <row r="70" spans="1:15" ht="30.75" customHeight="1" x14ac:dyDescent="0.25">
      <c r="A70" s="382">
        <f t="shared" si="0"/>
        <v>54</v>
      </c>
      <c r="B70" s="385">
        <v>44406</v>
      </c>
      <c r="C70" s="383">
        <v>400947</v>
      </c>
      <c r="D70" s="331" t="s">
        <v>702</v>
      </c>
      <c r="E70" s="331" t="s">
        <v>623</v>
      </c>
      <c r="F70" s="331">
        <v>572</v>
      </c>
      <c r="G70" s="384">
        <v>1200</v>
      </c>
      <c r="H70" s="384">
        <v>50000</v>
      </c>
      <c r="I70" s="391"/>
      <c r="J70" s="393">
        <f t="shared" si="1"/>
        <v>736400</v>
      </c>
      <c r="K70" s="190"/>
      <c r="M70" s="177"/>
      <c r="O70" s="190"/>
    </row>
    <row r="71" spans="1:15" ht="30.75" customHeight="1" x14ac:dyDescent="0.25">
      <c r="A71" s="382">
        <f t="shared" si="0"/>
        <v>55</v>
      </c>
      <c r="B71" s="385">
        <v>44406</v>
      </c>
      <c r="C71" s="383">
        <v>400955</v>
      </c>
      <c r="D71" s="331" t="s">
        <v>729</v>
      </c>
      <c r="E71" s="331" t="s">
        <v>626</v>
      </c>
      <c r="F71" s="331">
        <v>776</v>
      </c>
      <c r="G71" s="384">
        <v>1200</v>
      </c>
      <c r="H71" s="384"/>
      <c r="I71" s="391"/>
      <c r="J71" s="393">
        <f t="shared" si="1"/>
        <v>931200</v>
      </c>
      <c r="K71" s="190"/>
      <c r="M71" s="177"/>
      <c r="O71" s="190"/>
    </row>
    <row r="72" spans="1:15" ht="30.75" customHeight="1" x14ac:dyDescent="0.25">
      <c r="A72" s="382">
        <f t="shared" si="0"/>
        <v>56</v>
      </c>
      <c r="B72" s="385">
        <v>44407</v>
      </c>
      <c r="C72" s="383">
        <v>400957</v>
      </c>
      <c r="D72" s="331" t="s">
        <v>730</v>
      </c>
      <c r="E72" s="331" t="s">
        <v>618</v>
      </c>
      <c r="F72" s="331">
        <v>202</v>
      </c>
      <c r="G72" s="384">
        <v>1200</v>
      </c>
      <c r="H72" s="384"/>
      <c r="I72" s="391"/>
      <c r="J72" s="393">
        <f t="shared" si="1"/>
        <v>242400</v>
      </c>
      <c r="K72" s="190"/>
      <c r="M72" s="177"/>
      <c r="O72" s="190"/>
    </row>
    <row r="73" spans="1:15" ht="30.75" customHeight="1" x14ac:dyDescent="0.25">
      <c r="A73" s="382">
        <f t="shared" si="0"/>
        <v>57</v>
      </c>
      <c r="B73" s="385">
        <v>44407</v>
      </c>
      <c r="C73" s="383">
        <v>400956</v>
      </c>
      <c r="D73" s="331" t="s">
        <v>731</v>
      </c>
      <c r="E73" s="331" t="s">
        <v>618</v>
      </c>
      <c r="F73" s="331">
        <v>480</v>
      </c>
      <c r="G73" s="384">
        <v>1200</v>
      </c>
      <c r="H73" s="384">
        <v>50000</v>
      </c>
      <c r="I73" s="391"/>
      <c r="J73" s="393">
        <f t="shared" si="1"/>
        <v>626000</v>
      </c>
      <c r="K73" s="190"/>
      <c r="M73" s="177"/>
      <c r="O73" s="190"/>
    </row>
    <row r="74" spans="1:15" ht="30.75" customHeight="1" x14ac:dyDescent="0.25">
      <c r="A74" s="382">
        <f t="shared" si="0"/>
        <v>58</v>
      </c>
      <c r="B74" s="385">
        <v>44407</v>
      </c>
      <c r="C74" s="383">
        <v>400959</v>
      </c>
      <c r="D74" s="331" t="s">
        <v>732</v>
      </c>
      <c r="E74" s="331" t="s">
        <v>622</v>
      </c>
      <c r="F74" s="331">
        <v>797</v>
      </c>
      <c r="G74" s="384">
        <v>1200</v>
      </c>
      <c r="H74" s="384"/>
      <c r="I74" s="391"/>
      <c r="J74" s="393">
        <f t="shared" si="1"/>
        <v>956400</v>
      </c>
      <c r="K74" s="190"/>
      <c r="M74" s="177"/>
      <c r="O74" s="190"/>
    </row>
    <row r="75" spans="1:15" ht="30.75" customHeight="1" x14ac:dyDescent="0.25">
      <c r="A75" s="382">
        <f t="shared" si="0"/>
        <v>59</v>
      </c>
      <c r="B75" s="385">
        <v>44407</v>
      </c>
      <c r="C75" s="383">
        <v>401204</v>
      </c>
      <c r="D75" s="331" t="s">
        <v>733</v>
      </c>
      <c r="E75" s="331" t="s">
        <v>616</v>
      </c>
      <c r="F75" s="331">
        <v>829</v>
      </c>
      <c r="G75" s="384">
        <v>1200</v>
      </c>
      <c r="H75" s="384"/>
      <c r="I75" s="391"/>
      <c r="J75" s="393">
        <f t="shared" si="1"/>
        <v>994800</v>
      </c>
      <c r="K75" s="190"/>
      <c r="M75" s="177"/>
      <c r="O75" s="190"/>
    </row>
    <row r="76" spans="1:15" ht="30.75" customHeight="1" x14ac:dyDescent="0.25">
      <c r="A76" s="382">
        <f t="shared" si="0"/>
        <v>60</v>
      </c>
      <c r="B76" s="385">
        <v>44408</v>
      </c>
      <c r="C76" s="383">
        <v>400961</v>
      </c>
      <c r="D76" s="331" t="s">
        <v>734</v>
      </c>
      <c r="E76" s="331" t="s">
        <v>624</v>
      </c>
      <c r="F76" s="331">
        <v>256</v>
      </c>
      <c r="G76" s="384">
        <v>1200</v>
      </c>
      <c r="H76" s="384"/>
      <c r="I76" s="391"/>
      <c r="J76" s="393">
        <f t="shared" si="1"/>
        <v>307200</v>
      </c>
      <c r="K76" s="190"/>
      <c r="M76" s="177"/>
      <c r="O76" s="190"/>
    </row>
    <row r="77" spans="1:15" ht="30.75" customHeight="1" x14ac:dyDescent="0.25">
      <c r="A77" s="382">
        <f t="shared" si="0"/>
        <v>61</v>
      </c>
      <c r="B77" s="385">
        <v>44408</v>
      </c>
      <c r="C77" s="383">
        <v>400960</v>
      </c>
      <c r="D77" s="331" t="s">
        <v>735</v>
      </c>
      <c r="E77" s="331" t="s">
        <v>624</v>
      </c>
      <c r="F77" s="331">
        <v>649</v>
      </c>
      <c r="G77" s="384">
        <v>1200</v>
      </c>
      <c r="H77" s="384">
        <v>50000</v>
      </c>
      <c r="I77" s="391"/>
      <c r="J77" s="393">
        <f t="shared" si="1"/>
        <v>828800</v>
      </c>
      <c r="K77" s="190"/>
      <c r="M77" s="177"/>
      <c r="O77" s="190"/>
    </row>
    <row r="78" spans="1:15" ht="30.75" customHeight="1" x14ac:dyDescent="0.25">
      <c r="A78" s="382">
        <f t="shared" si="0"/>
        <v>62</v>
      </c>
      <c r="B78" s="385">
        <v>44408</v>
      </c>
      <c r="C78" s="383">
        <v>400972</v>
      </c>
      <c r="D78" s="331" t="s">
        <v>736</v>
      </c>
      <c r="E78" s="331" t="s">
        <v>616</v>
      </c>
      <c r="F78" s="331">
        <v>472</v>
      </c>
      <c r="G78" s="384">
        <v>1200</v>
      </c>
      <c r="H78" s="384"/>
      <c r="I78" s="391"/>
      <c r="J78" s="393">
        <f t="shared" si="1"/>
        <v>566400</v>
      </c>
      <c r="K78" s="190"/>
      <c r="M78" s="177"/>
      <c r="O78" s="190"/>
    </row>
    <row r="79" spans="1:15" ht="30.75" customHeight="1" x14ac:dyDescent="0.25">
      <c r="A79" s="382">
        <f t="shared" si="0"/>
        <v>63</v>
      </c>
      <c r="B79" s="385">
        <v>44408</v>
      </c>
      <c r="C79" s="383">
        <v>400973</v>
      </c>
      <c r="D79" s="331" t="s">
        <v>737</v>
      </c>
      <c r="E79" s="331" t="s">
        <v>616</v>
      </c>
      <c r="F79" s="331">
        <v>179</v>
      </c>
      <c r="G79" s="384">
        <v>1200</v>
      </c>
      <c r="H79" s="384">
        <v>50000</v>
      </c>
      <c r="I79" s="391"/>
      <c r="J79" s="393">
        <f t="shared" si="1"/>
        <v>264800</v>
      </c>
      <c r="K79" s="190"/>
      <c r="M79" s="177"/>
      <c r="O79" s="190"/>
    </row>
    <row r="80" spans="1:15" ht="30.75" customHeight="1" x14ac:dyDescent="0.25">
      <c r="A80" s="382">
        <f t="shared" si="0"/>
        <v>64</v>
      </c>
      <c r="B80" s="385">
        <v>44408</v>
      </c>
      <c r="C80" s="383">
        <v>400971</v>
      </c>
      <c r="D80" s="331" t="s">
        <v>738</v>
      </c>
      <c r="E80" s="331" t="s">
        <v>616</v>
      </c>
      <c r="F80" s="331">
        <v>192</v>
      </c>
      <c r="G80" s="384">
        <v>1200</v>
      </c>
      <c r="H80" s="384">
        <v>50000</v>
      </c>
      <c r="I80" s="391"/>
      <c r="J80" s="393">
        <f t="shared" si="1"/>
        <v>280400</v>
      </c>
      <c r="K80" s="190"/>
      <c r="M80" s="177"/>
      <c r="O80" s="190"/>
    </row>
    <row r="81" spans="1:15" ht="30.75" customHeight="1" x14ac:dyDescent="0.25">
      <c r="A81" s="382">
        <f t="shared" si="0"/>
        <v>65</v>
      </c>
      <c r="B81" s="385">
        <v>44408</v>
      </c>
      <c r="C81" s="383">
        <v>400965</v>
      </c>
      <c r="D81" s="331" t="s">
        <v>739</v>
      </c>
      <c r="E81" s="331" t="s">
        <v>623</v>
      </c>
      <c r="F81" s="331">
        <v>451</v>
      </c>
      <c r="G81" s="384">
        <v>1200</v>
      </c>
      <c r="H81" s="384"/>
      <c r="I81" s="391"/>
      <c r="J81" s="393">
        <f t="shared" si="1"/>
        <v>541200</v>
      </c>
      <c r="K81" s="190"/>
      <c r="M81" s="177"/>
      <c r="O81" s="190"/>
    </row>
    <row r="82" spans="1:15" ht="30.75" customHeight="1" x14ac:dyDescent="0.25">
      <c r="A82" s="382">
        <f t="shared" si="0"/>
        <v>66</v>
      </c>
      <c r="B82" s="385">
        <v>44408</v>
      </c>
      <c r="C82" s="383">
        <v>400966</v>
      </c>
      <c r="D82" s="331" t="s">
        <v>740</v>
      </c>
      <c r="E82" s="331" t="s">
        <v>623</v>
      </c>
      <c r="F82" s="331">
        <v>503</v>
      </c>
      <c r="G82" s="384">
        <v>1200</v>
      </c>
      <c r="H82" s="384">
        <v>50000</v>
      </c>
      <c r="I82" s="391"/>
      <c r="J82" s="393">
        <f t="shared" si="1"/>
        <v>653600</v>
      </c>
      <c r="K82" s="190"/>
      <c r="M82" s="177"/>
      <c r="O82" s="190"/>
    </row>
    <row r="83" spans="1:15" ht="30.75" customHeight="1" x14ac:dyDescent="0.25">
      <c r="A83" s="382">
        <f t="shared" ref="A83:A146" si="2">A82+1</f>
        <v>67</v>
      </c>
      <c r="B83" s="385">
        <v>44408</v>
      </c>
      <c r="C83" s="383">
        <v>400964</v>
      </c>
      <c r="D83" s="331" t="s">
        <v>741</v>
      </c>
      <c r="E83" s="331" t="s">
        <v>625</v>
      </c>
      <c r="F83" s="331">
        <v>372</v>
      </c>
      <c r="G83" s="384">
        <v>1200</v>
      </c>
      <c r="H83" s="384"/>
      <c r="I83" s="391"/>
      <c r="J83" s="393">
        <f t="shared" ref="J83:J146" si="3">F83*G83+(H83)</f>
        <v>446400</v>
      </c>
      <c r="K83" s="190"/>
      <c r="M83" s="177"/>
      <c r="O83" s="190"/>
    </row>
    <row r="84" spans="1:15" ht="30.75" customHeight="1" x14ac:dyDescent="0.25">
      <c r="A84" s="382">
        <f t="shared" si="2"/>
        <v>68</v>
      </c>
      <c r="B84" s="385">
        <v>44408</v>
      </c>
      <c r="C84" s="383">
        <v>400962</v>
      </c>
      <c r="D84" s="331" t="s">
        <v>742</v>
      </c>
      <c r="E84" s="331" t="s">
        <v>625</v>
      </c>
      <c r="F84" s="331">
        <v>307</v>
      </c>
      <c r="G84" s="384">
        <v>1200</v>
      </c>
      <c r="H84" s="384">
        <v>50000</v>
      </c>
      <c r="I84" s="391"/>
      <c r="J84" s="393">
        <f t="shared" si="3"/>
        <v>418400</v>
      </c>
      <c r="K84" s="190"/>
      <c r="M84" s="177"/>
      <c r="O84" s="190"/>
    </row>
    <row r="85" spans="1:15" ht="30.75" customHeight="1" x14ac:dyDescent="0.25">
      <c r="A85" s="382">
        <f t="shared" si="2"/>
        <v>69</v>
      </c>
      <c r="B85" s="385">
        <v>44408</v>
      </c>
      <c r="C85" s="383">
        <v>400963</v>
      </c>
      <c r="D85" s="331" t="s">
        <v>743</v>
      </c>
      <c r="E85" s="331" t="s">
        <v>625</v>
      </c>
      <c r="F85" s="331">
        <v>276</v>
      </c>
      <c r="G85" s="384">
        <v>1200</v>
      </c>
      <c r="H85" s="384">
        <v>50000</v>
      </c>
      <c r="I85" s="391"/>
      <c r="J85" s="393">
        <f t="shared" si="3"/>
        <v>381200</v>
      </c>
      <c r="K85" s="190"/>
      <c r="M85" s="177"/>
      <c r="O85" s="190"/>
    </row>
    <row r="86" spans="1:15" ht="30.75" customHeight="1" x14ac:dyDescent="0.25">
      <c r="A86" s="382">
        <f t="shared" si="2"/>
        <v>70</v>
      </c>
      <c r="B86" s="385">
        <v>44408</v>
      </c>
      <c r="C86" s="383">
        <v>400967</v>
      </c>
      <c r="D86" s="331" t="s">
        <v>744</v>
      </c>
      <c r="E86" s="331" t="s">
        <v>612</v>
      </c>
      <c r="F86" s="331">
        <v>222</v>
      </c>
      <c r="G86" s="384">
        <v>1200</v>
      </c>
      <c r="H86" s="384"/>
      <c r="I86" s="391"/>
      <c r="J86" s="393">
        <f t="shared" si="3"/>
        <v>266400</v>
      </c>
      <c r="K86" s="190"/>
      <c r="M86" s="177"/>
      <c r="O86" s="190"/>
    </row>
    <row r="87" spans="1:15" ht="30.75" customHeight="1" x14ac:dyDescent="0.25">
      <c r="A87" s="382">
        <f t="shared" si="2"/>
        <v>71</v>
      </c>
      <c r="B87" s="385">
        <v>44408</v>
      </c>
      <c r="C87" s="383">
        <v>400969</v>
      </c>
      <c r="D87" s="331" t="s">
        <v>745</v>
      </c>
      <c r="E87" s="331" t="s">
        <v>612</v>
      </c>
      <c r="F87" s="331">
        <v>286</v>
      </c>
      <c r="G87" s="384">
        <v>1200</v>
      </c>
      <c r="H87" s="384">
        <v>50000</v>
      </c>
      <c r="I87" s="391"/>
      <c r="J87" s="393">
        <f t="shared" si="3"/>
        <v>393200</v>
      </c>
      <c r="K87" s="190"/>
      <c r="M87" s="177"/>
      <c r="O87" s="190"/>
    </row>
    <row r="88" spans="1:15" ht="30.75" customHeight="1" x14ac:dyDescent="0.25">
      <c r="A88" s="382">
        <f t="shared" si="2"/>
        <v>72</v>
      </c>
      <c r="B88" s="385">
        <v>44408</v>
      </c>
      <c r="C88" s="383">
        <v>400968</v>
      </c>
      <c r="D88" s="331" t="s">
        <v>746</v>
      </c>
      <c r="E88" s="331" t="s">
        <v>612</v>
      </c>
      <c r="F88" s="331">
        <v>200</v>
      </c>
      <c r="G88" s="384">
        <v>1200</v>
      </c>
      <c r="H88" s="384">
        <v>50000</v>
      </c>
      <c r="I88" s="391"/>
      <c r="J88" s="393">
        <f t="shared" si="3"/>
        <v>290000</v>
      </c>
      <c r="K88" s="190"/>
      <c r="M88" s="177"/>
      <c r="O88" s="190"/>
    </row>
    <row r="89" spans="1:15" ht="30.75" customHeight="1" x14ac:dyDescent="0.25">
      <c r="A89" s="382">
        <f t="shared" si="2"/>
        <v>73</v>
      </c>
      <c r="B89" s="385">
        <v>44408</v>
      </c>
      <c r="C89" s="383">
        <v>400970</v>
      </c>
      <c r="D89" s="331" t="s">
        <v>747</v>
      </c>
      <c r="E89" s="331" t="s">
        <v>612</v>
      </c>
      <c r="F89" s="331">
        <v>205</v>
      </c>
      <c r="G89" s="384">
        <v>1200</v>
      </c>
      <c r="H89" s="384">
        <v>50000</v>
      </c>
      <c r="I89" s="391"/>
      <c r="J89" s="393">
        <f t="shared" si="3"/>
        <v>296000</v>
      </c>
      <c r="K89" s="190"/>
      <c r="M89" s="177"/>
      <c r="O89" s="190"/>
    </row>
    <row r="90" spans="1:15" ht="30.75" customHeight="1" x14ac:dyDescent="0.25">
      <c r="A90" s="382">
        <f t="shared" si="2"/>
        <v>74</v>
      </c>
      <c r="B90" s="385">
        <v>44408</v>
      </c>
      <c r="C90" s="383">
        <v>400976</v>
      </c>
      <c r="D90" s="331" t="s">
        <v>748</v>
      </c>
      <c r="E90" s="331" t="s">
        <v>627</v>
      </c>
      <c r="F90" s="331">
        <v>242</v>
      </c>
      <c r="G90" s="384">
        <v>1200</v>
      </c>
      <c r="H90" s="384"/>
      <c r="I90" s="391"/>
      <c r="J90" s="393">
        <f t="shared" si="3"/>
        <v>290400</v>
      </c>
      <c r="K90" s="190"/>
      <c r="M90" s="177"/>
      <c r="O90" s="190"/>
    </row>
    <row r="91" spans="1:15" ht="30.75" customHeight="1" x14ac:dyDescent="0.25">
      <c r="A91" s="382">
        <f t="shared" si="2"/>
        <v>75</v>
      </c>
      <c r="B91" s="385">
        <v>44408</v>
      </c>
      <c r="C91" s="383">
        <v>400975</v>
      </c>
      <c r="D91" s="331" t="s">
        <v>749</v>
      </c>
      <c r="E91" s="331" t="s">
        <v>627</v>
      </c>
      <c r="F91" s="331">
        <v>298</v>
      </c>
      <c r="G91" s="384">
        <v>1200</v>
      </c>
      <c r="H91" s="384">
        <v>50000</v>
      </c>
      <c r="I91" s="391"/>
      <c r="J91" s="393">
        <f t="shared" si="3"/>
        <v>407600</v>
      </c>
      <c r="K91" s="190"/>
      <c r="M91" s="177"/>
      <c r="O91" s="190"/>
    </row>
    <row r="92" spans="1:15" ht="30.75" customHeight="1" x14ac:dyDescent="0.25">
      <c r="A92" s="382">
        <f t="shared" si="2"/>
        <v>76</v>
      </c>
      <c r="B92" s="385">
        <v>44408</v>
      </c>
      <c r="C92" s="383">
        <v>400974</v>
      </c>
      <c r="D92" s="331" t="s">
        <v>750</v>
      </c>
      <c r="E92" s="331" t="s">
        <v>627</v>
      </c>
      <c r="F92" s="331">
        <v>411</v>
      </c>
      <c r="G92" s="384">
        <v>1200</v>
      </c>
      <c r="H92" s="384">
        <v>50000</v>
      </c>
      <c r="I92" s="391"/>
      <c r="J92" s="393">
        <f t="shared" si="3"/>
        <v>543200</v>
      </c>
      <c r="K92" s="190"/>
      <c r="M92" s="177"/>
      <c r="O92" s="190"/>
    </row>
    <row r="93" spans="1:15" ht="30.75" customHeight="1" x14ac:dyDescent="0.25">
      <c r="A93" s="382">
        <f t="shared" si="2"/>
        <v>77</v>
      </c>
      <c r="B93" s="385">
        <v>44408</v>
      </c>
      <c r="C93" s="383">
        <v>400977</v>
      </c>
      <c r="D93" s="331" t="s">
        <v>751</v>
      </c>
      <c r="E93" s="331" t="s">
        <v>618</v>
      </c>
      <c r="F93" s="331">
        <v>393</v>
      </c>
      <c r="G93" s="384">
        <v>1200</v>
      </c>
      <c r="H93" s="384"/>
      <c r="I93" s="391"/>
      <c r="J93" s="393">
        <f t="shared" si="3"/>
        <v>471600</v>
      </c>
      <c r="K93" s="190"/>
      <c r="M93" s="177"/>
      <c r="O93" s="190"/>
    </row>
    <row r="94" spans="1:15" ht="30.75" customHeight="1" x14ac:dyDescent="0.25">
      <c r="A94" s="382">
        <f t="shared" si="2"/>
        <v>78</v>
      </c>
      <c r="B94" s="385">
        <v>44408</v>
      </c>
      <c r="C94" s="383">
        <v>400978</v>
      </c>
      <c r="D94" s="331" t="s">
        <v>752</v>
      </c>
      <c r="E94" s="331" t="s">
        <v>618</v>
      </c>
      <c r="F94" s="331">
        <v>155</v>
      </c>
      <c r="G94" s="384">
        <v>1200</v>
      </c>
      <c r="H94" s="384">
        <v>50000</v>
      </c>
      <c r="I94" s="391"/>
      <c r="J94" s="393">
        <f t="shared" si="3"/>
        <v>236000</v>
      </c>
      <c r="K94" s="190"/>
      <c r="M94" s="177"/>
      <c r="O94" s="190"/>
    </row>
    <row r="95" spans="1:15" ht="30.75" customHeight="1" x14ac:dyDescent="0.25">
      <c r="A95" s="382">
        <f t="shared" si="2"/>
        <v>79</v>
      </c>
      <c r="B95" s="385">
        <v>44408</v>
      </c>
      <c r="C95" s="383">
        <v>400979</v>
      </c>
      <c r="D95" s="331" t="s">
        <v>753</v>
      </c>
      <c r="E95" s="331" t="s">
        <v>618</v>
      </c>
      <c r="F95" s="331">
        <v>315</v>
      </c>
      <c r="G95" s="384">
        <v>1200</v>
      </c>
      <c r="H95" s="384">
        <v>50000</v>
      </c>
      <c r="I95" s="391"/>
      <c r="J95" s="393">
        <f t="shared" si="3"/>
        <v>428000</v>
      </c>
      <c r="K95" s="190"/>
      <c r="M95" s="177"/>
      <c r="O95" s="190"/>
    </row>
    <row r="96" spans="1:15" ht="30.75" customHeight="1" x14ac:dyDescent="0.25">
      <c r="A96" s="382">
        <f t="shared" si="2"/>
        <v>80</v>
      </c>
      <c r="B96" s="385">
        <v>44408</v>
      </c>
      <c r="C96" s="383">
        <v>400982</v>
      </c>
      <c r="D96" s="331" t="s">
        <v>754</v>
      </c>
      <c r="E96" s="331" t="s">
        <v>626</v>
      </c>
      <c r="F96" s="331">
        <v>505</v>
      </c>
      <c r="G96" s="384">
        <v>1200</v>
      </c>
      <c r="H96" s="384"/>
      <c r="I96" s="391"/>
      <c r="J96" s="393">
        <f t="shared" si="3"/>
        <v>606000</v>
      </c>
      <c r="K96" s="190"/>
      <c r="M96" s="177"/>
      <c r="O96" s="190"/>
    </row>
    <row r="97" spans="1:15" ht="30.75" customHeight="1" x14ac:dyDescent="0.25">
      <c r="A97" s="382">
        <f t="shared" si="2"/>
        <v>81</v>
      </c>
      <c r="B97" s="385">
        <v>44408</v>
      </c>
      <c r="C97" s="383">
        <v>400980</v>
      </c>
      <c r="D97" s="331" t="s">
        <v>755</v>
      </c>
      <c r="E97" s="331" t="s">
        <v>626</v>
      </c>
      <c r="F97" s="331">
        <v>414</v>
      </c>
      <c r="G97" s="384">
        <v>1200</v>
      </c>
      <c r="H97" s="384">
        <v>50000</v>
      </c>
      <c r="I97" s="391"/>
      <c r="J97" s="393">
        <f t="shared" si="3"/>
        <v>546800</v>
      </c>
      <c r="K97" s="190"/>
      <c r="M97" s="177"/>
      <c r="O97" s="190"/>
    </row>
    <row r="98" spans="1:15" ht="30.75" customHeight="1" x14ac:dyDescent="0.25">
      <c r="A98" s="382">
        <f t="shared" si="2"/>
        <v>82</v>
      </c>
      <c r="B98" s="385">
        <v>44408</v>
      </c>
      <c r="C98" s="383">
        <v>400995</v>
      </c>
      <c r="D98" s="331" t="s">
        <v>680</v>
      </c>
      <c r="E98" s="331" t="s">
        <v>623</v>
      </c>
      <c r="F98" s="331">
        <v>375</v>
      </c>
      <c r="G98" s="384">
        <v>1200</v>
      </c>
      <c r="H98" s="384"/>
      <c r="I98" s="391"/>
      <c r="J98" s="393">
        <f t="shared" si="3"/>
        <v>450000</v>
      </c>
      <c r="K98" s="190"/>
      <c r="M98" s="177"/>
      <c r="O98" s="190"/>
    </row>
    <row r="99" spans="1:15" ht="30.75" customHeight="1" x14ac:dyDescent="0.25">
      <c r="A99" s="382">
        <f t="shared" si="2"/>
        <v>83</v>
      </c>
      <c r="B99" s="385">
        <v>44408</v>
      </c>
      <c r="C99" s="383">
        <v>400996</v>
      </c>
      <c r="D99" s="331" t="s">
        <v>756</v>
      </c>
      <c r="E99" s="331" t="s">
        <v>623</v>
      </c>
      <c r="F99" s="331">
        <v>200</v>
      </c>
      <c r="G99" s="384">
        <v>1200</v>
      </c>
      <c r="H99" s="384">
        <v>50000</v>
      </c>
      <c r="I99" s="391"/>
      <c r="J99" s="393">
        <f t="shared" si="3"/>
        <v>290000</v>
      </c>
      <c r="K99" s="190"/>
      <c r="M99" s="177"/>
      <c r="O99" s="190"/>
    </row>
    <row r="100" spans="1:15" ht="30.75" customHeight="1" x14ac:dyDescent="0.25">
      <c r="A100" s="382">
        <f t="shared" si="2"/>
        <v>84</v>
      </c>
      <c r="B100" s="385">
        <v>44408</v>
      </c>
      <c r="C100" s="383">
        <v>400994</v>
      </c>
      <c r="D100" s="331" t="s">
        <v>757</v>
      </c>
      <c r="E100" s="331" t="s">
        <v>623</v>
      </c>
      <c r="F100" s="331">
        <v>165</v>
      </c>
      <c r="G100" s="384">
        <v>1200</v>
      </c>
      <c r="H100" s="384">
        <v>50000</v>
      </c>
      <c r="I100" s="391"/>
      <c r="J100" s="393">
        <f t="shared" si="3"/>
        <v>248000</v>
      </c>
      <c r="K100" s="190"/>
      <c r="M100" s="177"/>
      <c r="O100" s="190"/>
    </row>
    <row r="101" spans="1:15" ht="30.75" customHeight="1" x14ac:dyDescent="0.25">
      <c r="A101" s="382">
        <f t="shared" si="2"/>
        <v>85</v>
      </c>
      <c r="B101" s="385">
        <v>44408</v>
      </c>
      <c r="C101" s="383">
        <v>400992</v>
      </c>
      <c r="D101" s="331" t="s">
        <v>758</v>
      </c>
      <c r="E101" s="331" t="s">
        <v>624</v>
      </c>
      <c r="F101" s="331">
        <v>488</v>
      </c>
      <c r="G101" s="384">
        <v>1200</v>
      </c>
      <c r="H101" s="384"/>
      <c r="I101" s="391"/>
      <c r="J101" s="393">
        <f t="shared" si="3"/>
        <v>585600</v>
      </c>
      <c r="K101" s="190"/>
      <c r="M101" s="177"/>
      <c r="O101" s="190"/>
    </row>
    <row r="102" spans="1:15" ht="30.75" customHeight="1" x14ac:dyDescent="0.25">
      <c r="A102" s="382">
        <f t="shared" si="2"/>
        <v>86</v>
      </c>
      <c r="B102" s="385">
        <v>44408</v>
      </c>
      <c r="C102" s="383">
        <v>400993</v>
      </c>
      <c r="D102" s="331" t="s">
        <v>756</v>
      </c>
      <c r="E102" s="331" t="s">
        <v>624</v>
      </c>
      <c r="F102" s="331">
        <v>259</v>
      </c>
      <c r="G102" s="384">
        <v>1200</v>
      </c>
      <c r="H102" s="384">
        <v>50000</v>
      </c>
      <c r="I102" s="391"/>
      <c r="J102" s="393">
        <f t="shared" si="3"/>
        <v>360800</v>
      </c>
      <c r="K102" s="190"/>
      <c r="M102" s="177"/>
      <c r="O102" s="190"/>
    </row>
    <row r="103" spans="1:15" ht="30.75" customHeight="1" x14ac:dyDescent="0.25">
      <c r="A103" s="382">
        <f t="shared" si="2"/>
        <v>87</v>
      </c>
      <c r="B103" s="385">
        <v>44408</v>
      </c>
      <c r="C103" s="383">
        <v>4400987</v>
      </c>
      <c r="D103" s="331" t="s">
        <v>759</v>
      </c>
      <c r="E103" s="331" t="s">
        <v>638</v>
      </c>
      <c r="F103" s="331">
        <v>345</v>
      </c>
      <c r="G103" s="384">
        <v>1200</v>
      </c>
      <c r="H103" s="384"/>
      <c r="I103" s="391"/>
      <c r="J103" s="393">
        <f t="shared" si="3"/>
        <v>414000</v>
      </c>
      <c r="K103" s="190"/>
      <c r="M103" s="177"/>
      <c r="O103" s="190"/>
    </row>
    <row r="104" spans="1:15" ht="30.75" customHeight="1" x14ac:dyDescent="0.25">
      <c r="A104" s="382">
        <f t="shared" si="2"/>
        <v>88</v>
      </c>
      <c r="B104" s="385">
        <v>44408</v>
      </c>
      <c r="C104" s="383">
        <v>400988</v>
      </c>
      <c r="D104" s="331" t="s">
        <v>760</v>
      </c>
      <c r="E104" s="331" t="s">
        <v>638</v>
      </c>
      <c r="F104" s="331">
        <v>431</v>
      </c>
      <c r="G104" s="384">
        <v>1200</v>
      </c>
      <c r="H104" s="384">
        <v>50000</v>
      </c>
      <c r="I104" s="391"/>
      <c r="J104" s="393">
        <f t="shared" si="3"/>
        <v>567200</v>
      </c>
      <c r="K104" s="190"/>
      <c r="M104" s="177"/>
      <c r="O104" s="190"/>
    </row>
    <row r="105" spans="1:15" ht="30.75" customHeight="1" x14ac:dyDescent="0.25">
      <c r="A105" s="382">
        <f t="shared" si="2"/>
        <v>89</v>
      </c>
      <c r="B105" s="385">
        <v>44408</v>
      </c>
      <c r="C105" s="383">
        <v>400983</v>
      </c>
      <c r="D105" s="331" t="s">
        <v>761</v>
      </c>
      <c r="E105" s="331" t="s">
        <v>633</v>
      </c>
      <c r="F105" s="331">
        <v>750</v>
      </c>
      <c r="G105" s="384">
        <v>1200</v>
      </c>
      <c r="H105" s="384"/>
      <c r="I105" s="391"/>
      <c r="J105" s="393">
        <f t="shared" si="3"/>
        <v>900000</v>
      </c>
      <c r="K105" s="190"/>
      <c r="M105" s="177"/>
      <c r="O105" s="190"/>
    </row>
    <row r="106" spans="1:15" ht="30.75" customHeight="1" x14ac:dyDescent="0.25">
      <c r="A106" s="382">
        <f t="shared" si="2"/>
        <v>90</v>
      </c>
      <c r="B106" s="385">
        <v>44408</v>
      </c>
      <c r="C106" s="383">
        <v>400986</v>
      </c>
      <c r="D106" s="331" t="s">
        <v>762</v>
      </c>
      <c r="E106" s="331" t="s">
        <v>622</v>
      </c>
      <c r="F106" s="331">
        <v>800</v>
      </c>
      <c r="G106" s="384">
        <v>1200</v>
      </c>
      <c r="H106" s="384"/>
      <c r="I106" s="391"/>
      <c r="J106" s="393">
        <f t="shared" si="3"/>
        <v>960000</v>
      </c>
      <c r="K106" s="190"/>
      <c r="M106" s="177"/>
      <c r="O106" s="190"/>
    </row>
    <row r="107" spans="1:15" ht="30.75" customHeight="1" x14ac:dyDescent="0.25">
      <c r="A107" s="382">
        <f t="shared" si="2"/>
        <v>91</v>
      </c>
      <c r="B107" s="385">
        <v>44408</v>
      </c>
      <c r="C107" s="383">
        <v>400985</v>
      </c>
      <c r="D107" s="331" t="s">
        <v>763</v>
      </c>
      <c r="E107" s="331" t="s">
        <v>619</v>
      </c>
      <c r="F107" s="331">
        <v>514</v>
      </c>
      <c r="G107" s="384">
        <v>1200</v>
      </c>
      <c r="H107" s="384"/>
      <c r="I107" s="391"/>
      <c r="J107" s="393">
        <f t="shared" si="3"/>
        <v>616800</v>
      </c>
      <c r="K107" s="190"/>
      <c r="M107" s="177"/>
      <c r="O107" s="190"/>
    </row>
    <row r="108" spans="1:15" ht="30.75" customHeight="1" x14ac:dyDescent="0.25">
      <c r="A108" s="382">
        <f t="shared" si="2"/>
        <v>92</v>
      </c>
      <c r="B108" s="385">
        <v>44408</v>
      </c>
      <c r="C108" s="383">
        <v>400984</v>
      </c>
      <c r="D108" s="331" t="s">
        <v>764</v>
      </c>
      <c r="E108" s="331" t="s">
        <v>619</v>
      </c>
      <c r="F108" s="331">
        <v>245</v>
      </c>
      <c r="G108" s="384">
        <v>1200</v>
      </c>
      <c r="H108" s="384">
        <v>50000</v>
      </c>
      <c r="I108" s="391"/>
      <c r="J108" s="393">
        <f t="shared" si="3"/>
        <v>344000</v>
      </c>
      <c r="K108" s="190"/>
      <c r="M108" s="177"/>
      <c r="O108" s="190"/>
    </row>
    <row r="109" spans="1:15" ht="30.75" customHeight="1" x14ac:dyDescent="0.25">
      <c r="A109" s="382">
        <f t="shared" si="2"/>
        <v>93</v>
      </c>
      <c r="B109" s="385">
        <v>44408</v>
      </c>
      <c r="C109" s="383">
        <v>400990</v>
      </c>
      <c r="D109" s="331" t="s">
        <v>765</v>
      </c>
      <c r="E109" s="331" t="s">
        <v>634</v>
      </c>
      <c r="F109" s="331">
        <v>155</v>
      </c>
      <c r="G109" s="384">
        <v>1200</v>
      </c>
      <c r="H109" s="384"/>
      <c r="I109" s="391"/>
      <c r="J109" s="393">
        <f t="shared" si="3"/>
        <v>186000</v>
      </c>
      <c r="K109" s="190"/>
      <c r="M109" s="177"/>
      <c r="O109" s="190"/>
    </row>
    <row r="110" spans="1:15" ht="30.75" customHeight="1" x14ac:dyDescent="0.25">
      <c r="A110" s="382">
        <f t="shared" si="2"/>
        <v>94</v>
      </c>
      <c r="B110" s="385">
        <v>44408</v>
      </c>
      <c r="C110" s="383">
        <v>400991</v>
      </c>
      <c r="D110" s="331" t="s">
        <v>766</v>
      </c>
      <c r="E110" s="331" t="s">
        <v>634</v>
      </c>
      <c r="F110" s="331">
        <v>323</v>
      </c>
      <c r="G110" s="384">
        <v>1200</v>
      </c>
      <c r="H110" s="384">
        <v>50000</v>
      </c>
      <c r="I110" s="391"/>
      <c r="J110" s="393">
        <f t="shared" si="3"/>
        <v>437600</v>
      </c>
      <c r="K110" s="190"/>
      <c r="M110" s="177"/>
      <c r="O110" s="190"/>
    </row>
    <row r="111" spans="1:15" ht="30.75" customHeight="1" x14ac:dyDescent="0.25">
      <c r="A111" s="382">
        <f t="shared" si="2"/>
        <v>95</v>
      </c>
      <c r="B111" s="385">
        <v>44408</v>
      </c>
      <c r="C111" s="383">
        <v>400989</v>
      </c>
      <c r="D111" s="331" t="s">
        <v>767</v>
      </c>
      <c r="E111" s="331" t="s">
        <v>634</v>
      </c>
      <c r="F111" s="331">
        <v>311</v>
      </c>
      <c r="G111" s="384">
        <v>1200</v>
      </c>
      <c r="H111" s="384">
        <v>50000</v>
      </c>
      <c r="I111" s="391"/>
      <c r="J111" s="393">
        <f t="shared" si="3"/>
        <v>423200</v>
      </c>
      <c r="K111" s="190"/>
      <c r="M111" s="177"/>
      <c r="O111" s="190"/>
    </row>
    <row r="112" spans="1:15" ht="30.75" customHeight="1" x14ac:dyDescent="0.25">
      <c r="A112" s="382">
        <f t="shared" si="2"/>
        <v>96</v>
      </c>
      <c r="B112" s="385">
        <v>44408</v>
      </c>
      <c r="C112" s="383">
        <v>401337</v>
      </c>
      <c r="D112" s="331" t="s">
        <v>768</v>
      </c>
      <c r="E112" s="331" t="s">
        <v>631</v>
      </c>
      <c r="F112" s="331">
        <v>689</v>
      </c>
      <c r="G112" s="384">
        <v>1200</v>
      </c>
      <c r="H112" s="384"/>
      <c r="I112" s="391"/>
      <c r="J112" s="393">
        <f t="shared" si="3"/>
        <v>826800</v>
      </c>
      <c r="K112" s="190"/>
      <c r="M112" s="177"/>
      <c r="O112" s="190"/>
    </row>
    <row r="113" spans="1:15" ht="30.75" customHeight="1" x14ac:dyDescent="0.25">
      <c r="A113" s="382">
        <f t="shared" si="2"/>
        <v>97</v>
      </c>
      <c r="B113" s="385">
        <v>44408</v>
      </c>
      <c r="C113" s="383">
        <v>401338</v>
      </c>
      <c r="D113" s="331" t="s">
        <v>769</v>
      </c>
      <c r="E113" s="331" t="s">
        <v>631</v>
      </c>
      <c r="F113" s="331">
        <v>200</v>
      </c>
      <c r="G113" s="384">
        <v>1200</v>
      </c>
      <c r="H113" s="384">
        <v>50000</v>
      </c>
      <c r="I113" s="391"/>
      <c r="J113" s="393">
        <f t="shared" si="3"/>
        <v>290000</v>
      </c>
      <c r="K113" s="190"/>
      <c r="M113" s="177"/>
      <c r="O113" s="190"/>
    </row>
    <row r="114" spans="1:15" ht="30.75" customHeight="1" x14ac:dyDescent="0.25">
      <c r="A114" s="382">
        <f t="shared" si="2"/>
        <v>98</v>
      </c>
      <c r="B114" s="385">
        <v>44408</v>
      </c>
      <c r="C114" s="383">
        <v>401000</v>
      </c>
      <c r="D114" s="331" t="s">
        <v>770</v>
      </c>
      <c r="E114" s="331" t="s">
        <v>625</v>
      </c>
      <c r="F114" s="331">
        <v>229</v>
      </c>
      <c r="G114" s="384">
        <v>1200</v>
      </c>
      <c r="H114" s="384"/>
      <c r="I114" s="391"/>
      <c r="J114" s="393">
        <f t="shared" si="3"/>
        <v>274800</v>
      </c>
      <c r="K114" s="190"/>
      <c r="M114" s="177"/>
      <c r="O114" s="190"/>
    </row>
    <row r="115" spans="1:15" ht="30.75" customHeight="1" x14ac:dyDescent="0.25">
      <c r="A115" s="382">
        <f t="shared" si="2"/>
        <v>99</v>
      </c>
      <c r="B115" s="385">
        <v>44408</v>
      </c>
      <c r="C115" s="383">
        <v>400999</v>
      </c>
      <c r="D115" s="331" t="s">
        <v>771</v>
      </c>
      <c r="E115" s="331" t="s">
        <v>625</v>
      </c>
      <c r="F115" s="331">
        <v>632</v>
      </c>
      <c r="G115" s="384">
        <v>1200</v>
      </c>
      <c r="H115" s="384">
        <v>50000</v>
      </c>
      <c r="I115" s="391"/>
      <c r="J115" s="393">
        <f t="shared" si="3"/>
        <v>808400</v>
      </c>
      <c r="K115" s="190"/>
      <c r="M115" s="177"/>
      <c r="O115" s="190"/>
    </row>
    <row r="116" spans="1:15" ht="30.75" customHeight="1" x14ac:dyDescent="0.25">
      <c r="A116" s="382">
        <f t="shared" si="2"/>
        <v>100</v>
      </c>
      <c r="B116" s="385">
        <v>44408</v>
      </c>
      <c r="C116" s="383">
        <v>401336</v>
      </c>
      <c r="D116" s="331" t="s">
        <v>772</v>
      </c>
      <c r="E116" s="331" t="s">
        <v>630</v>
      </c>
      <c r="F116" s="331">
        <v>802</v>
      </c>
      <c r="G116" s="384">
        <v>1200</v>
      </c>
      <c r="H116" s="384"/>
      <c r="I116" s="391"/>
      <c r="J116" s="393">
        <f t="shared" si="3"/>
        <v>962400</v>
      </c>
      <c r="K116" s="190"/>
      <c r="M116" s="177"/>
      <c r="O116" s="190"/>
    </row>
    <row r="117" spans="1:15" ht="30.75" customHeight="1" x14ac:dyDescent="0.25">
      <c r="A117" s="382">
        <f t="shared" si="2"/>
        <v>101</v>
      </c>
      <c r="B117" s="385">
        <v>44408</v>
      </c>
      <c r="C117" s="383">
        <v>401335</v>
      </c>
      <c r="D117" s="331" t="s">
        <v>773</v>
      </c>
      <c r="E117" s="331" t="s">
        <v>629</v>
      </c>
      <c r="F117" s="331">
        <v>826</v>
      </c>
      <c r="G117" s="384">
        <v>1200</v>
      </c>
      <c r="H117" s="384"/>
      <c r="I117" s="391"/>
      <c r="J117" s="393">
        <f t="shared" si="3"/>
        <v>991200</v>
      </c>
      <c r="K117" s="190"/>
      <c r="M117" s="177"/>
      <c r="O117" s="190"/>
    </row>
    <row r="118" spans="1:15" ht="30.75" customHeight="1" x14ac:dyDescent="0.25">
      <c r="A118" s="382">
        <f t="shared" si="2"/>
        <v>102</v>
      </c>
      <c r="B118" s="385">
        <v>44409</v>
      </c>
      <c r="C118" s="383">
        <v>401059</v>
      </c>
      <c r="D118" s="331" t="s">
        <v>776</v>
      </c>
      <c r="E118" s="331" t="s">
        <v>616</v>
      </c>
      <c r="F118" s="331">
        <v>494</v>
      </c>
      <c r="G118" s="384">
        <v>1200</v>
      </c>
      <c r="H118" s="384"/>
      <c r="I118" s="391"/>
      <c r="J118" s="393">
        <f t="shared" si="3"/>
        <v>592800</v>
      </c>
      <c r="K118" s="190"/>
      <c r="M118" s="177"/>
      <c r="O118" s="190"/>
    </row>
    <row r="119" spans="1:15" ht="30.75" customHeight="1" x14ac:dyDescent="0.25">
      <c r="A119" s="382">
        <f t="shared" si="2"/>
        <v>103</v>
      </c>
      <c r="B119" s="385">
        <v>44409</v>
      </c>
      <c r="C119" s="383">
        <v>401060</v>
      </c>
      <c r="D119" s="331" t="s">
        <v>777</v>
      </c>
      <c r="E119" s="331" t="s">
        <v>616</v>
      </c>
      <c r="F119" s="331">
        <v>81</v>
      </c>
      <c r="G119" s="384">
        <v>1200</v>
      </c>
      <c r="H119" s="384">
        <v>50000</v>
      </c>
      <c r="I119" s="391"/>
      <c r="J119" s="393">
        <f t="shared" si="3"/>
        <v>147200</v>
      </c>
      <c r="K119" s="190"/>
      <c r="M119" s="177"/>
      <c r="O119" s="190"/>
    </row>
    <row r="120" spans="1:15" ht="30.75" customHeight="1" x14ac:dyDescent="0.25">
      <c r="A120" s="382">
        <f t="shared" si="2"/>
        <v>104</v>
      </c>
      <c r="B120" s="385">
        <v>44409</v>
      </c>
      <c r="C120" s="383">
        <v>401061</v>
      </c>
      <c r="D120" s="331" t="s">
        <v>778</v>
      </c>
      <c r="E120" s="331" t="s">
        <v>616</v>
      </c>
      <c r="F120" s="331">
        <v>147</v>
      </c>
      <c r="G120" s="384">
        <v>1200</v>
      </c>
      <c r="H120" s="384">
        <v>50000</v>
      </c>
      <c r="I120" s="391"/>
      <c r="J120" s="393">
        <f t="shared" si="3"/>
        <v>226400</v>
      </c>
      <c r="K120" s="190"/>
      <c r="M120" s="177"/>
      <c r="O120" s="190"/>
    </row>
    <row r="121" spans="1:15" ht="30.75" customHeight="1" x14ac:dyDescent="0.25">
      <c r="A121" s="382">
        <f t="shared" si="2"/>
        <v>105</v>
      </c>
      <c r="B121" s="385">
        <v>44409</v>
      </c>
      <c r="C121" s="383">
        <v>401057</v>
      </c>
      <c r="D121" s="331" t="s">
        <v>779</v>
      </c>
      <c r="E121" s="331" t="s">
        <v>618</v>
      </c>
      <c r="F121" s="331">
        <v>388</v>
      </c>
      <c r="G121" s="384">
        <v>1200</v>
      </c>
      <c r="H121" s="384"/>
      <c r="I121" s="391"/>
      <c r="J121" s="393">
        <f t="shared" si="3"/>
        <v>465600</v>
      </c>
      <c r="K121" s="190"/>
      <c r="M121" s="177"/>
      <c r="O121" s="190"/>
    </row>
    <row r="122" spans="1:15" ht="30.75" customHeight="1" x14ac:dyDescent="0.25">
      <c r="A122" s="382">
        <f t="shared" si="2"/>
        <v>106</v>
      </c>
      <c r="B122" s="385">
        <v>44409</v>
      </c>
      <c r="C122" s="383">
        <v>401058</v>
      </c>
      <c r="D122" s="331" t="s">
        <v>780</v>
      </c>
      <c r="E122" s="331" t="s">
        <v>618</v>
      </c>
      <c r="F122" s="331">
        <v>300</v>
      </c>
      <c r="G122" s="384">
        <v>1200</v>
      </c>
      <c r="H122" s="384">
        <v>50000</v>
      </c>
      <c r="I122" s="391"/>
      <c r="J122" s="393">
        <f t="shared" si="3"/>
        <v>410000</v>
      </c>
      <c r="K122" s="190"/>
      <c r="M122" s="177"/>
      <c r="O122" s="190"/>
    </row>
    <row r="123" spans="1:15" ht="30.75" customHeight="1" x14ac:dyDescent="0.25">
      <c r="A123" s="382">
        <f t="shared" si="2"/>
        <v>107</v>
      </c>
      <c r="B123" s="385">
        <v>44409</v>
      </c>
      <c r="C123" s="383">
        <v>401056</v>
      </c>
      <c r="D123" s="331" t="s">
        <v>781</v>
      </c>
      <c r="E123" s="331" t="s">
        <v>636</v>
      </c>
      <c r="F123" s="331">
        <v>278</v>
      </c>
      <c r="G123" s="384">
        <v>1200</v>
      </c>
      <c r="H123" s="384"/>
      <c r="I123" s="391"/>
      <c r="J123" s="393">
        <f t="shared" si="3"/>
        <v>333600</v>
      </c>
      <c r="K123" s="190"/>
      <c r="M123" s="177"/>
      <c r="O123" s="190"/>
    </row>
    <row r="124" spans="1:15" ht="30.75" customHeight="1" x14ac:dyDescent="0.25">
      <c r="A124" s="382">
        <f t="shared" si="2"/>
        <v>108</v>
      </c>
      <c r="B124" s="385">
        <v>44409</v>
      </c>
      <c r="C124" s="383">
        <v>401055</v>
      </c>
      <c r="D124" s="331" t="s">
        <v>782</v>
      </c>
      <c r="E124" s="331" t="s">
        <v>636</v>
      </c>
      <c r="F124" s="331">
        <v>428</v>
      </c>
      <c r="G124" s="384">
        <v>1200</v>
      </c>
      <c r="H124" s="384">
        <v>50000</v>
      </c>
      <c r="I124" s="391"/>
      <c r="J124" s="393">
        <f t="shared" si="3"/>
        <v>563600</v>
      </c>
      <c r="K124" s="190"/>
      <c r="M124" s="177"/>
      <c r="O124" s="190"/>
    </row>
    <row r="125" spans="1:15" ht="30.75" customHeight="1" x14ac:dyDescent="0.25">
      <c r="A125" s="382">
        <f t="shared" si="2"/>
        <v>109</v>
      </c>
      <c r="B125" s="385">
        <v>44409</v>
      </c>
      <c r="C125" s="383">
        <v>401052</v>
      </c>
      <c r="D125" s="331" t="s">
        <v>783</v>
      </c>
      <c r="E125" s="331" t="s">
        <v>612</v>
      </c>
      <c r="F125" s="331">
        <v>504</v>
      </c>
      <c r="G125" s="384">
        <v>1200</v>
      </c>
      <c r="H125" s="384"/>
      <c r="I125" s="391"/>
      <c r="J125" s="393">
        <f t="shared" si="3"/>
        <v>604800</v>
      </c>
      <c r="K125" s="190"/>
      <c r="M125" s="177"/>
      <c r="O125" s="190"/>
    </row>
    <row r="126" spans="1:15" ht="30.75" customHeight="1" x14ac:dyDescent="0.25">
      <c r="A126" s="382">
        <f t="shared" si="2"/>
        <v>110</v>
      </c>
      <c r="B126" s="385">
        <v>44409</v>
      </c>
      <c r="C126" s="383">
        <v>401051</v>
      </c>
      <c r="D126" s="331" t="s">
        <v>784</v>
      </c>
      <c r="E126" s="331" t="s">
        <v>612</v>
      </c>
      <c r="F126" s="331">
        <v>430</v>
      </c>
      <c r="G126" s="384">
        <v>1200</v>
      </c>
      <c r="H126" s="384">
        <v>50000</v>
      </c>
      <c r="I126" s="391"/>
      <c r="J126" s="393">
        <f t="shared" si="3"/>
        <v>566000</v>
      </c>
      <c r="K126" s="190"/>
      <c r="M126" s="177"/>
      <c r="O126" s="190"/>
    </row>
    <row r="127" spans="1:15" ht="30.75" customHeight="1" x14ac:dyDescent="0.25">
      <c r="A127" s="382">
        <f t="shared" si="2"/>
        <v>111</v>
      </c>
      <c r="B127" s="385">
        <v>44409</v>
      </c>
      <c r="C127" s="383">
        <v>401064</v>
      </c>
      <c r="D127" s="331" t="s">
        <v>785</v>
      </c>
      <c r="E127" s="331" t="s">
        <v>627</v>
      </c>
      <c r="F127" s="331">
        <v>323</v>
      </c>
      <c r="G127" s="384">
        <v>1200</v>
      </c>
      <c r="H127" s="384"/>
      <c r="I127" s="391"/>
      <c r="J127" s="393">
        <f t="shared" si="3"/>
        <v>387600</v>
      </c>
      <c r="K127" s="190"/>
      <c r="M127" s="177"/>
      <c r="O127" s="190"/>
    </row>
    <row r="128" spans="1:15" ht="30.75" customHeight="1" x14ac:dyDescent="0.25">
      <c r="A128" s="382">
        <f t="shared" si="2"/>
        <v>112</v>
      </c>
      <c r="B128" s="385">
        <v>44409</v>
      </c>
      <c r="C128" s="383">
        <v>401063</v>
      </c>
      <c r="D128" s="331" t="s">
        <v>786</v>
      </c>
      <c r="E128" s="331" t="s">
        <v>627</v>
      </c>
      <c r="F128" s="331">
        <v>301</v>
      </c>
      <c r="G128" s="384">
        <v>1200</v>
      </c>
      <c r="H128" s="384">
        <v>50000</v>
      </c>
      <c r="I128" s="391"/>
      <c r="J128" s="393">
        <f t="shared" si="3"/>
        <v>411200</v>
      </c>
      <c r="K128" s="190"/>
      <c r="M128" s="177"/>
      <c r="O128" s="190"/>
    </row>
    <row r="129" spans="1:15" ht="30.75" customHeight="1" x14ac:dyDescent="0.25">
      <c r="A129" s="382">
        <f t="shared" si="2"/>
        <v>113</v>
      </c>
      <c r="B129" s="385">
        <v>44409</v>
      </c>
      <c r="C129" s="383">
        <v>401065</v>
      </c>
      <c r="D129" s="331" t="s">
        <v>787</v>
      </c>
      <c r="E129" s="331" t="s">
        <v>627</v>
      </c>
      <c r="F129" s="331">
        <v>153</v>
      </c>
      <c r="G129" s="384">
        <v>1200</v>
      </c>
      <c r="H129" s="384">
        <v>50000</v>
      </c>
      <c r="I129" s="391"/>
      <c r="J129" s="393">
        <f t="shared" si="3"/>
        <v>233600</v>
      </c>
      <c r="K129" s="190"/>
      <c r="M129" s="177"/>
      <c r="O129" s="190"/>
    </row>
    <row r="130" spans="1:15" ht="30.75" customHeight="1" x14ac:dyDescent="0.25">
      <c r="A130" s="382">
        <f t="shared" si="2"/>
        <v>114</v>
      </c>
      <c r="B130" s="385">
        <v>44409</v>
      </c>
      <c r="C130" s="383">
        <v>401070</v>
      </c>
      <c r="D130" s="331" t="s">
        <v>788</v>
      </c>
      <c r="E130" s="331" t="s">
        <v>634</v>
      </c>
      <c r="F130" s="331">
        <v>230</v>
      </c>
      <c r="G130" s="384">
        <v>1200</v>
      </c>
      <c r="H130" s="384"/>
      <c r="I130" s="391"/>
      <c r="J130" s="393">
        <f t="shared" si="3"/>
        <v>276000</v>
      </c>
      <c r="K130" s="190"/>
      <c r="M130" s="177"/>
      <c r="O130" s="190"/>
    </row>
    <row r="131" spans="1:15" ht="30.75" customHeight="1" x14ac:dyDescent="0.25">
      <c r="A131" s="382">
        <f t="shared" si="2"/>
        <v>115</v>
      </c>
      <c r="B131" s="385">
        <v>44409</v>
      </c>
      <c r="C131" s="383">
        <v>401069</v>
      </c>
      <c r="D131" s="331" t="s">
        <v>789</v>
      </c>
      <c r="E131" s="331" t="s">
        <v>634</v>
      </c>
      <c r="F131" s="331">
        <v>511</v>
      </c>
      <c r="G131" s="384">
        <v>1200</v>
      </c>
      <c r="H131" s="384">
        <v>50000</v>
      </c>
      <c r="I131" s="391"/>
      <c r="J131" s="393">
        <f t="shared" si="3"/>
        <v>663200</v>
      </c>
      <c r="K131" s="190"/>
      <c r="M131" s="177"/>
      <c r="O131" s="190"/>
    </row>
    <row r="132" spans="1:15" ht="30.75" customHeight="1" x14ac:dyDescent="0.25">
      <c r="A132" s="382">
        <f t="shared" si="2"/>
        <v>116</v>
      </c>
      <c r="B132" s="385">
        <v>44409</v>
      </c>
      <c r="C132" s="383">
        <v>401068</v>
      </c>
      <c r="D132" s="331" t="s">
        <v>790</v>
      </c>
      <c r="E132" s="331" t="s">
        <v>639</v>
      </c>
      <c r="F132" s="331">
        <v>153</v>
      </c>
      <c r="G132" s="384">
        <v>1200</v>
      </c>
      <c r="H132" s="384"/>
      <c r="I132" s="391"/>
      <c r="J132" s="393">
        <f t="shared" si="3"/>
        <v>183600</v>
      </c>
      <c r="K132" s="190"/>
      <c r="M132" s="177"/>
      <c r="O132" s="190"/>
    </row>
    <row r="133" spans="1:15" ht="30.75" customHeight="1" x14ac:dyDescent="0.25">
      <c r="A133" s="382">
        <f t="shared" si="2"/>
        <v>117</v>
      </c>
      <c r="B133" s="385">
        <v>44409</v>
      </c>
      <c r="C133" s="383">
        <v>401066</v>
      </c>
      <c r="D133" s="331" t="s">
        <v>791</v>
      </c>
      <c r="E133" s="331" t="s">
        <v>639</v>
      </c>
      <c r="F133" s="331">
        <v>334</v>
      </c>
      <c r="G133" s="384">
        <v>1200</v>
      </c>
      <c r="H133" s="384">
        <v>50000</v>
      </c>
      <c r="I133" s="391"/>
      <c r="J133" s="393">
        <f t="shared" si="3"/>
        <v>450800</v>
      </c>
      <c r="K133" s="190"/>
      <c r="M133" s="177"/>
      <c r="O133" s="190"/>
    </row>
    <row r="134" spans="1:15" ht="30.75" customHeight="1" x14ac:dyDescent="0.25">
      <c r="A134" s="382">
        <f t="shared" si="2"/>
        <v>118</v>
      </c>
      <c r="B134" s="385">
        <v>44409</v>
      </c>
      <c r="C134" s="383">
        <v>401067</v>
      </c>
      <c r="D134" s="331" t="s">
        <v>792</v>
      </c>
      <c r="E134" s="331" t="s">
        <v>639</v>
      </c>
      <c r="F134" s="331">
        <v>307</v>
      </c>
      <c r="G134" s="384">
        <v>1200</v>
      </c>
      <c r="H134" s="384">
        <v>50000</v>
      </c>
      <c r="I134" s="391"/>
      <c r="J134" s="393">
        <f t="shared" si="3"/>
        <v>418400</v>
      </c>
      <c r="K134" s="190"/>
      <c r="M134" s="177"/>
      <c r="O134" s="190"/>
    </row>
    <row r="135" spans="1:15" ht="30.75" customHeight="1" x14ac:dyDescent="0.25">
      <c r="A135" s="382">
        <f t="shared" si="2"/>
        <v>119</v>
      </c>
      <c r="B135" s="385">
        <v>44409</v>
      </c>
      <c r="C135" s="383">
        <v>401075</v>
      </c>
      <c r="D135" s="331" t="s">
        <v>793</v>
      </c>
      <c r="E135" s="331" t="s">
        <v>625</v>
      </c>
      <c r="F135" s="331">
        <v>208</v>
      </c>
      <c r="G135" s="384">
        <v>1200</v>
      </c>
      <c r="H135" s="384"/>
      <c r="I135" s="391"/>
      <c r="J135" s="393">
        <f t="shared" si="3"/>
        <v>249600</v>
      </c>
      <c r="K135" s="190"/>
      <c r="M135" s="177"/>
      <c r="O135" s="190"/>
    </row>
    <row r="136" spans="1:15" ht="30.75" customHeight="1" x14ac:dyDescent="0.25">
      <c r="A136" s="382">
        <f t="shared" si="2"/>
        <v>120</v>
      </c>
      <c r="B136" s="385">
        <v>44409</v>
      </c>
      <c r="C136" s="383">
        <v>401076</v>
      </c>
      <c r="D136" s="331" t="s">
        <v>794</v>
      </c>
      <c r="E136" s="331" t="s">
        <v>625</v>
      </c>
      <c r="F136" s="331">
        <v>256</v>
      </c>
      <c r="G136" s="384">
        <v>1200</v>
      </c>
      <c r="H136" s="384">
        <v>50000</v>
      </c>
      <c r="I136" s="391"/>
      <c r="J136" s="393">
        <f t="shared" si="3"/>
        <v>357200</v>
      </c>
      <c r="K136" s="190"/>
      <c r="M136" s="177"/>
      <c r="O136" s="190"/>
    </row>
    <row r="137" spans="1:15" ht="30.75" customHeight="1" x14ac:dyDescent="0.25">
      <c r="A137" s="382">
        <f t="shared" si="2"/>
        <v>121</v>
      </c>
      <c r="B137" s="385">
        <v>44409</v>
      </c>
      <c r="C137" s="383">
        <v>401077</v>
      </c>
      <c r="D137" s="331" t="s">
        <v>795</v>
      </c>
      <c r="E137" s="331" t="s">
        <v>625</v>
      </c>
      <c r="F137" s="331">
        <v>221</v>
      </c>
      <c r="G137" s="384">
        <v>1200</v>
      </c>
      <c r="H137" s="384">
        <v>50000</v>
      </c>
      <c r="I137" s="391"/>
      <c r="J137" s="393">
        <f t="shared" si="3"/>
        <v>315200</v>
      </c>
      <c r="K137" s="190"/>
      <c r="M137" s="177"/>
      <c r="O137" s="190"/>
    </row>
    <row r="138" spans="1:15" ht="30.75" customHeight="1" x14ac:dyDescent="0.25">
      <c r="A138" s="382">
        <f t="shared" si="2"/>
        <v>122</v>
      </c>
      <c r="B138" s="385">
        <v>44409</v>
      </c>
      <c r="C138" s="383">
        <v>401074</v>
      </c>
      <c r="D138" s="331" t="s">
        <v>796</v>
      </c>
      <c r="E138" s="331" t="s">
        <v>623</v>
      </c>
      <c r="F138" s="331">
        <v>873</v>
      </c>
      <c r="G138" s="384">
        <v>1200</v>
      </c>
      <c r="H138" s="384"/>
      <c r="I138" s="391"/>
      <c r="J138" s="393">
        <f t="shared" si="3"/>
        <v>1047600</v>
      </c>
      <c r="K138" s="190"/>
      <c r="M138" s="177"/>
      <c r="O138" s="190"/>
    </row>
    <row r="139" spans="1:15" ht="30.75" customHeight="1" x14ac:dyDescent="0.25">
      <c r="A139" s="382">
        <f t="shared" si="2"/>
        <v>123</v>
      </c>
      <c r="B139" s="385">
        <v>44409</v>
      </c>
      <c r="C139" s="383">
        <v>401062</v>
      </c>
      <c r="D139" s="331" t="s">
        <v>797</v>
      </c>
      <c r="E139" s="331" t="s">
        <v>622</v>
      </c>
      <c r="F139" s="331">
        <v>750</v>
      </c>
      <c r="G139" s="384">
        <v>1200</v>
      </c>
      <c r="H139" s="384"/>
      <c r="I139" s="391"/>
      <c r="J139" s="393">
        <f t="shared" si="3"/>
        <v>900000</v>
      </c>
      <c r="K139" s="190"/>
      <c r="M139" s="177"/>
      <c r="O139" s="190"/>
    </row>
    <row r="140" spans="1:15" ht="30.75" customHeight="1" x14ac:dyDescent="0.25">
      <c r="A140" s="382">
        <f t="shared" si="2"/>
        <v>124</v>
      </c>
      <c r="B140" s="385">
        <v>44409</v>
      </c>
      <c r="C140" s="383">
        <v>401073</v>
      </c>
      <c r="D140" s="331" t="s">
        <v>798</v>
      </c>
      <c r="E140" s="331" t="s">
        <v>638</v>
      </c>
      <c r="F140" s="331">
        <v>251</v>
      </c>
      <c r="G140" s="384">
        <v>1200</v>
      </c>
      <c r="H140" s="384"/>
      <c r="I140" s="391"/>
      <c r="J140" s="393">
        <f t="shared" si="3"/>
        <v>301200</v>
      </c>
      <c r="K140" s="190"/>
      <c r="M140" s="177"/>
      <c r="O140" s="190"/>
    </row>
    <row r="141" spans="1:15" ht="30.75" customHeight="1" x14ac:dyDescent="0.25">
      <c r="A141" s="382">
        <f t="shared" si="2"/>
        <v>125</v>
      </c>
      <c r="B141" s="385">
        <v>44409</v>
      </c>
      <c r="C141" s="383">
        <v>401071</v>
      </c>
      <c r="D141" s="331" t="s">
        <v>799</v>
      </c>
      <c r="E141" s="331" t="s">
        <v>638</v>
      </c>
      <c r="F141" s="331">
        <v>188</v>
      </c>
      <c r="G141" s="384">
        <v>1200</v>
      </c>
      <c r="H141" s="384">
        <v>50000</v>
      </c>
      <c r="I141" s="391"/>
      <c r="J141" s="393">
        <f t="shared" si="3"/>
        <v>275600</v>
      </c>
      <c r="K141" s="190"/>
      <c r="M141" s="177"/>
      <c r="O141" s="190"/>
    </row>
    <row r="142" spans="1:15" ht="30.75" customHeight="1" x14ac:dyDescent="0.25">
      <c r="A142" s="382">
        <f t="shared" si="2"/>
        <v>126</v>
      </c>
      <c r="B142" s="385">
        <v>44409</v>
      </c>
      <c r="C142" s="383">
        <v>401072</v>
      </c>
      <c r="D142" s="331" t="s">
        <v>800</v>
      </c>
      <c r="E142" s="331" t="s">
        <v>638</v>
      </c>
      <c r="F142" s="331">
        <v>334</v>
      </c>
      <c r="G142" s="384">
        <v>1200</v>
      </c>
      <c r="H142" s="384">
        <v>50000</v>
      </c>
      <c r="I142" s="391"/>
      <c r="J142" s="393">
        <f t="shared" si="3"/>
        <v>450800</v>
      </c>
      <c r="K142" s="190"/>
      <c r="M142" s="177"/>
      <c r="O142" s="190"/>
    </row>
    <row r="143" spans="1:15" ht="30.75" customHeight="1" x14ac:dyDescent="0.25">
      <c r="A143" s="382">
        <f t="shared" si="2"/>
        <v>127</v>
      </c>
      <c r="B143" s="385">
        <v>44410</v>
      </c>
      <c r="C143" s="383">
        <v>401080</v>
      </c>
      <c r="D143" s="331" t="s">
        <v>801</v>
      </c>
      <c r="E143" s="331" t="s">
        <v>636</v>
      </c>
      <c r="F143" s="331">
        <v>194</v>
      </c>
      <c r="G143" s="384">
        <v>1200</v>
      </c>
      <c r="H143" s="384"/>
      <c r="I143" s="391"/>
      <c r="J143" s="393">
        <f t="shared" si="3"/>
        <v>232800</v>
      </c>
      <c r="K143" s="190"/>
      <c r="M143" s="177"/>
      <c r="O143" s="190"/>
    </row>
    <row r="144" spans="1:15" ht="30.75" customHeight="1" x14ac:dyDescent="0.25">
      <c r="A144" s="382">
        <f t="shared" si="2"/>
        <v>128</v>
      </c>
      <c r="B144" s="385">
        <v>44410</v>
      </c>
      <c r="C144" s="383">
        <v>401078</v>
      </c>
      <c r="D144" s="331" t="s">
        <v>802</v>
      </c>
      <c r="E144" s="331" t="s">
        <v>636</v>
      </c>
      <c r="F144" s="331">
        <v>289</v>
      </c>
      <c r="G144" s="384">
        <v>1200</v>
      </c>
      <c r="H144" s="384">
        <v>50000</v>
      </c>
      <c r="I144" s="391"/>
      <c r="J144" s="393">
        <f t="shared" si="3"/>
        <v>396800</v>
      </c>
      <c r="K144" s="190"/>
      <c r="M144" s="177"/>
      <c r="O144" s="190"/>
    </row>
    <row r="145" spans="1:15" ht="30.75" customHeight="1" x14ac:dyDescent="0.25">
      <c r="A145" s="382">
        <f t="shared" si="2"/>
        <v>129</v>
      </c>
      <c r="B145" s="385">
        <v>44410</v>
      </c>
      <c r="C145" s="383">
        <v>401079</v>
      </c>
      <c r="D145" s="331" t="s">
        <v>803</v>
      </c>
      <c r="E145" s="331" t="s">
        <v>636</v>
      </c>
      <c r="F145" s="331">
        <v>126</v>
      </c>
      <c r="G145" s="384">
        <v>1200</v>
      </c>
      <c r="H145" s="384">
        <v>50000</v>
      </c>
      <c r="I145" s="391"/>
      <c r="J145" s="393">
        <f t="shared" si="3"/>
        <v>201200</v>
      </c>
      <c r="K145" s="190"/>
      <c r="M145" s="177"/>
      <c r="O145" s="190"/>
    </row>
    <row r="146" spans="1:15" ht="30.75" customHeight="1" x14ac:dyDescent="0.25">
      <c r="A146" s="382">
        <f t="shared" si="2"/>
        <v>130</v>
      </c>
      <c r="B146" s="385">
        <v>44410</v>
      </c>
      <c r="C146" s="383">
        <v>401081</v>
      </c>
      <c r="D146" s="331" t="s">
        <v>804</v>
      </c>
      <c r="E146" s="331" t="s">
        <v>637</v>
      </c>
      <c r="F146" s="331">
        <v>305</v>
      </c>
      <c r="G146" s="384">
        <v>1200</v>
      </c>
      <c r="H146" s="384"/>
      <c r="I146" s="391"/>
      <c r="J146" s="393">
        <f t="shared" si="3"/>
        <v>366000</v>
      </c>
      <c r="K146" s="190"/>
      <c r="M146" s="177"/>
      <c r="O146" s="190"/>
    </row>
    <row r="147" spans="1:15" ht="30.75" customHeight="1" x14ac:dyDescent="0.25">
      <c r="A147" s="382">
        <f t="shared" ref="A147:A210" si="4">A146+1</f>
        <v>131</v>
      </c>
      <c r="B147" s="385">
        <v>44410</v>
      </c>
      <c r="C147" s="383">
        <v>401082</v>
      </c>
      <c r="D147" s="331" t="s">
        <v>805</v>
      </c>
      <c r="E147" s="331" t="s">
        <v>637</v>
      </c>
      <c r="F147" s="331">
        <v>204</v>
      </c>
      <c r="G147" s="384">
        <v>1200</v>
      </c>
      <c r="H147" s="384">
        <v>50000</v>
      </c>
      <c r="I147" s="391"/>
      <c r="J147" s="393">
        <f t="shared" ref="J147:J210" si="5">F147*G147+(H147)</f>
        <v>294800</v>
      </c>
      <c r="K147" s="190"/>
      <c r="M147" s="177"/>
      <c r="O147" s="190"/>
    </row>
    <row r="148" spans="1:15" ht="30.75" customHeight="1" x14ac:dyDescent="0.25">
      <c r="A148" s="382">
        <f t="shared" si="4"/>
        <v>132</v>
      </c>
      <c r="B148" s="385">
        <v>44410</v>
      </c>
      <c r="C148" s="383">
        <v>401085</v>
      </c>
      <c r="D148" s="331" t="s">
        <v>806</v>
      </c>
      <c r="E148" s="331" t="s">
        <v>623</v>
      </c>
      <c r="F148" s="331">
        <v>233</v>
      </c>
      <c r="G148" s="384">
        <v>1200</v>
      </c>
      <c r="H148" s="384"/>
      <c r="I148" s="391"/>
      <c r="J148" s="393">
        <f t="shared" si="5"/>
        <v>279600</v>
      </c>
      <c r="K148" s="190"/>
      <c r="M148" s="177"/>
      <c r="O148" s="190"/>
    </row>
    <row r="149" spans="1:15" ht="30.75" customHeight="1" x14ac:dyDescent="0.25">
      <c r="A149" s="382">
        <f t="shared" si="4"/>
        <v>133</v>
      </c>
      <c r="B149" s="385">
        <v>44410</v>
      </c>
      <c r="C149" s="383">
        <v>401083</v>
      </c>
      <c r="D149" s="331" t="s">
        <v>807</v>
      </c>
      <c r="E149" s="331" t="s">
        <v>623</v>
      </c>
      <c r="F149" s="331">
        <v>529</v>
      </c>
      <c r="G149" s="384">
        <v>1200</v>
      </c>
      <c r="H149" s="384">
        <v>50000</v>
      </c>
      <c r="I149" s="391"/>
      <c r="J149" s="393">
        <f t="shared" si="5"/>
        <v>684800</v>
      </c>
      <c r="K149" s="190"/>
      <c r="M149" s="177"/>
      <c r="O149" s="190"/>
    </row>
    <row r="150" spans="1:15" ht="30.75" customHeight="1" x14ac:dyDescent="0.25">
      <c r="A150" s="382">
        <f t="shared" si="4"/>
        <v>134</v>
      </c>
      <c r="B150" s="385">
        <v>44410</v>
      </c>
      <c r="C150" s="383">
        <v>401090</v>
      </c>
      <c r="D150" s="331" t="s">
        <v>808</v>
      </c>
      <c r="E150" s="331" t="s">
        <v>640</v>
      </c>
      <c r="F150" s="331">
        <v>796</v>
      </c>
      <c r="G150" s="384">
        <v>1200</v>
      </c>
      <c r="H150" s="384"/>
      <c r="I150" s="391"/>
      <c r="J150" s="393">
        <f t="shared" si="5"/>
        <v>955200</v>
      </c>
      <c r="K150" s="190"/>
      <c r="M150" s="177"/>
      <c r="O150" s="190"/>
    </row>
    <row r="151" spans="1:15" ht="30.75" customHeight="1" x14ac:dyDescent="0.25">
      <c r="A151" s="382">
        <f t="shared" si="4"/>
        <v>135</v>
      </c>
      <c r="B151" s="385">
        <v>44410</v>
      </c>
      <c r="C151" s="383">
        <v>401096</v>
      </c>
      <c r="D151" s="331" t="s">
        <v>809</v>
      </c>
      <c r="E151" s="331" t="s">
        <v>618</v>
      </c>
      <c r="F151" s="331">
        <v>738</v>
      </c>
      <c r="G151" s="384">
        <v>1200</v>
      </c>
      <c r="H151" s="384"/>
      <c r="I151" s="391"/>
      <c r="J151" s="393">
        <f t="shared" si="5"/>
        <v>885600</v>
      </c>
      <c r="K151" s="190"/>
      <c r="M151" s="177"/>
      <c r="O151" s="190"/>
    </row>
    <row r="152" spans="1:15" ht="30.75" customHeight="1" x14ac:dyDescent="0.25">
      <c r="A152" s="382">
        <f t="shared" si="4"/>
        <v>136</v>
      </c>
      <c r="B152" s="385">
        <v>44410</v>
      </c>
      <c r="C152" s="383">
        <v>401089</v>
      </c>
      <c r="D152" s="331" t="s">
        <v>810</v>
      </c>
      <c r="E152" s="331" t="s">
        <v>619</v>
      </c>
      <c r="F152" s="331">
        <v>416</v>
      </c>
      <c r="G152" s="384">
        <v>1200</v>
      </c>
      <c r="H152" s="384"/>
      <c r="I152" s="391"/>
      <c r="J152" s="393">
        <f t="shared" si="5"/>
        <v>499200</v>
      </c>
      <c r="K152" s="190"/>
      <c r="M152" s="177"/>
      <c r="O152" s="190"/>
    </row>
    <row r="153" spans="1:15" ht="30.75" customHeight="1" x14ac:dyDescent="0.25">
      <c r="A153" s="382">
        <f t="shared" si="4"/>
        <v>137</v>
      </c>
      <c r="B153" s="385">
        <v>44410</v>
      </c>
      <c r="C153" s="383">
        <v>401088</v>
      </c>
      <c r="D153" s="331" t="s">
        <v>811</v>
      </c>
      <c r="E153" s="331" t="s">
        <v>619</v>
      </c>
      <c r="F153" s="331">
        <v>300</v>
      </c>
      <c r="G153" s="384">
        <v>1200</v>
      </c>
      <c r="H153" s="384">
        <v>50000</v>
      </c>
      <c r="I153" s="391"/>
      <c r="J153" s="393">
        <f t="shared" si="5"/>
        <v>410000</v>
      </c>
      <c r="K153" s="190"/>
      <c r="M153" s="177"/>
      <c r="O153" s="190"/>
    </row>
    <row r="154" spans="1:15" ht="30.75" customHeight="1" x14ac:dyDescent="0.25">
      <c r="A154" s="382">
        <f t="shared" si="4"/>
        <v>138</v>
      </c>
      <c r="B154" s="385">
        <v>44410</v>
      </c>
      <c r="C154" s="383">
        <v>401093</v>
      </c>
      <c r="D154" s="331" t="s">
        <v>811</v>
      </c>
      <c r="E154" s="331" t="s">
        <v>612</v>
      </c>
      <c r="F154" s="331">
        <v>773</v>
      </c>
      <c r="G154" s="384">
        <v>1200</v>
      </c>
      <c r="H154" s="384"/>
      <c r="I154" s="391"/>
      <c r="J154" s="393">
        <f t="shared" si="5"/>
        <v>927600</v>
      </c>
      <c r="K154" s="190"/>
      <c r="M154" s="177"/>
      <c r="O154" s="190"/>
    </row>
    <row r="155" spans="1:15" ht="30.75" customHeight="1" x14ac:dyDescent="0.25">
      <c r="A155" s="382">
        <f t="shared" si="4"/>
        <v>139</v>
      </c>
      <c r="B155" s="385">
        <v>44410</v>
      </c>
      <c r="C155" s="383">
        <v>401091</v>
      </c>
      <c r="D155" s="331" t="s">
        <v>812</v>
      </c>
      <c r="E155" s="331" t="s">
        <v>616</v>
      </c>
      <c r="F155" s="331">
        <v>257</v>
      </c>
      <c r="G155" s="384">
        <v>1200</v>
      </c>
      <c r="H155" s="384"/>
      <c r="I155" s="391"/>
      <c r="J155" s="393">
        <f t="shared" si="5"/>
        <v>308400</v>
      </c>
      <c r="K155" s="190"/>
      <c r="M155" s="177"/>
      <c r="O155" s="190"/>
    </row>
    <row r="156" spans="1:15" ht="30.75" customHeight="1" x14ac:dyDescent="0.25">
      <c r="A156" s="382">
        <f t="shared" si="4"/>
        <v>140</v>
      </c>
      <c r="B156" s="385">
        <v>44410</v>
      </c>
      <c r="C156" s="383">
        <v>401092</v>
      </c>
      <c r="D156" s="331" t="s">
        <v>813</v>
      </c>
      <c r="E156" s="331" t="s">
        <v>616</v>
      </c>
      <c r="F156" s="331">
        <v>532</v>
      </c>
      <c r="G156" s="384">
        <v>1200</v>
      </c>
      <c r="H156" s="384">
        <v>50000</v>
      </c>
      <c r="I156" s="391"/>
      <c r="J156" s="393">
        <f t="shared" si="5"/>
        <v>688400</v>
      </c>
      <c r="K156" s="190"/>
      <c r="M156" s="177"/>
      <c r="O156" s="190"/>
    </row>
    <row r="157" spans="1:15" ht="30.75" customHeight="1" x14ac:dyDescent="0.25">
      <c r="A157" s="382">
        <f t="shared" si="4"/>
        <v>141</v>
      </c>
      <c r="B157" s="385">
        <v>44410</v>
      </c>
      <c r="C157" s="383">
        <v>401095</v>
      </c>
      <c r="D157" s="331" t="s">
        <v>814</v>
      </c>
      <c r="E157" s="331" t="s">
        <v>774</v>
      </c>
      <c r="F157" s="331">
        <v>454</v>
      </c>
      <c r="G157" s="384">
        <v>1200</v>
      </c>
      <c r="H157" s="384"/>
      <c r="I157" s="391"/>
      <c r="J157" s="393">
        <f t="shared" si="5"/>
        <v>544800</v>
      </c>
      <c r="K157" s="190"/>
      <c r="M157" s="177"/>
      <c r="O157" s="190"/>
    </row>
    <row r="158" spans="1:15" ht="30.75" customHeight="1" x14ac:dyDescent="0.25">
      <c r="A158" s="382">
        <f t="shared" si="4"/>
        <v>142</v>
      </c>
      <c r="B158" s="385">
        <v>44410</v>
      </c>
      <c r="C158" s="383">
        <v>401094</v>
      </c>
      <c r="D158" s="331" t="s">
        <v>815</v>
      </c>
      <c r="E158" s="331" t="s">
        <v>774</v>
      </c>
      <c r="F158" s="331">
        <v>439</v>
      </c>
      <c r="G158" s="384">
        <v>1200</v>
      </c>
      <c r="H158" s="384">
        <v>50000</v>
      </c>
      <c r="I158" s="391"/>
      <c r="J158" s="393">
        <f t="shared" si="5"/>
        <v>576800</v>
      </c>
      <c r="K158" s="190"/>
      <c r="M158" s="177"/>
      <c r="O158" s="190"/>
    </row>
    <row r="159" spans="1:15" ht="30.75" customHeight="1" x14ac:dyDescent="0.25">
      <c r="A159" s="382">
        <f t="shared" si="4"/>
        <v>143</v>
      </c>
      <c r="B159" s="385">
        <v>44410</v>
      </c>
      <c r="C159" s="383">
        <v>401087</v>
      </c>
      <c r="D159" s="331" t="s">
        <v>812</v>
      </c>
      <c r="E159" s="331" t="s">
        <v>622</v>
      </c>
      <c r="F159" s="331">
        <v>800</v>
      </c>
      <c r="G159" s="384">
        <v>1200</v>
      </c>
      <c r="H159" s="384"/>
      <c r="I159" s="391"/>
      <c r="J159" s="393">
        <f t="shared" si="5"/>
        <v>960000</v>
      </c>
      <c r="K159" s="190"/>
      <c r="M159" s="177"/>
      <c r="O159" s="190"/>
    </row>
    <row r="160" spans="1:15" ht="30.75" customHeight="1" x14ac:dyDescent="0.25">
      <c r="A160" s="382">
        <f t="shared" si="4"/>
        <v>144</v>
      </c>
      <c r="B160" s="385">
        <v>44410</v>
      </c>
      <c r="C160" s="383">
        <v>401086</v>
      </c>
      <c r="D160" s="331" t="s">
        <v>816</v>
      </c>
      <c r="E160" s="331" t="s">
        <v>624</v>
      </c>
      <c r="F160" s="331">
        <v>822</v>
      </c>
      <c r="G160" s="384">
        <v>1200</v>
      </c>
      <c r="H160" s="384"/>
      <c r="I160" s="391"/>
      <c r="J160" s="393">
        <f t="shared" si="5"/>
        <v>986400</v>
      </c>
      <c r="K160" s="190"/>
      <c r="M160" s="177"/>
      <c r="O160" s="190"/>
    </row>
    <row r="161" spans="1:15" ht="30.75" customHeight="1" x14ac:dyDescent="0.25">
      <c r="A161" s="382">
        <f t="shared" si="4"/>
        <v>145</v>
      </c>
      <c r="B161" s="385">
        <v>44410</v>
      </c>
      <c r="C161" s="383">
        <v>401002</v>
      </c>
      <c r="D161" s="331" t="s">
        <v>817</v>
      </c>
      <c r="E161" s="331" t="s">
        <v>623</v>
      </c>
      <c r="F161" s="331">
        <v>836</v>
      </c>
      <c r="G161" s="384">
        <v>1200</v>
      </c>
      <c r="H161" s="384"/>
      <c r="I161" s="391"/>
      <c r="J161" s="393">
        <f t="shared" si="5"/>
        <v>1003200</v>
      </c>
      <c r="K161" s="190"/>
      <c r="M161" s="177"/>
      <c r="O161" s="190"/>
    </row>
    <row r="162" spans="1:15" ht="30.75" customHeight="1" x14ac:dyDescent="0.25">
      <c r="A162" s="382">
        <f t="shared" si="4"/>
        <v>146</v>
      </c>
      <c r="B162" s="385">
        <v>44410</v>
      </c>
      <c r="C162" s="383">
        <v>401012</v>
      </c>
      <c r="D162" s="331" t="s">
        <v>818</v>
      </c>
      <c r="E162" s="331" t="s">
        <v>625</v>
      </c>
      <c r="F162" s="331">
        <v>400</v>
      </c>
      <c r="G162" s="384">
        <v>1200</v>
      </c>
      <c r="H162" s="384"/>
      <c r="I162" s="391"/>
      <c r="J162" s="393">
        <f t="shared" si="5"/>
        <v>480000</v>
      </c>
      <c r="K162" s="190"/>
      <c r="M162" s="177"/>
      <c r="O162" s="190"/>
    </row>
    <row r="163" spans="1:15" ht="30.75" customHeight="1" x14ac:dyDescent="0.25">
      <c r="A163" s="382">
        <f t="shared" si="4"/>
        <v>147</v>
      </c>
      <c r="B163" s="385">
        <v>44410</v>
      </c>
      <c r="C163" s="383">
        <v>401011</v>
      </c>
      <c r="D163" s="331" t="s">
        <v>819</v>
      </c>
      <c r="E163" s="331" t="s">
        <v>625</v>
      </c>
      <c r="F163" s="331">
        <v>332</v>
      </c>
      <c r="G163" s="384">
        <v>1200</v>
      </c>
      <c r="H163" s="384">
        <v>50000</v>
      </c>
      <c r="I163" s="391"/>
      <c r="J163" s="393">
        <f t="shared" si="5"/>
        <v>448400</v>
      </c>
      <c r="K163" s="190"/>
      <c r="M163" s="177"/>
      <c r="O163" s="190"/>
    </row>
    <row r="164" spans="1:15" ht="30.75" customHeight="1" x14ac:dyDescent="0.25">
      <c r="A164" s="382">
        <f t="shared" si="4"/>
        <v>148</v>
      </c>
      <c r="B164" s="385">
        <v>44410</v>
      </c>
      <c r="C164" s="383">
        <v>401099</v>
      </c>
      <c r="D164" s="331" t="s">
        <v>820</v>
      </c>
      <c r="E164" s="331" t="s">
        <v>644</v>
      </c>
      <c r="F164" s="331">
        <v>100</v>
      </c>
      <c r="G164" s="384">
        <v>1200</v>
      </c>
      <c r="H164" s="384"/>
      <c r="I164" s="391"/>
      <c r="J164" s="393">
        <f t="shared" si="5"/>
        <v>120000</v>
      </c>
      <c r="K164" s="190"/>
      <c r="M164" s="177"/>
      <c r="O164" s="190"/>
    </row>
    <row r="165" spans="1:15" ht="30.75" customHeight="1" x14ac:dyDescent="0.25">
      <c r="A165" s="382">
        <f t="shared" si="4"/>
        <v>149</v>
      </c>
      <c r="B165" s="385">
        <v>44410</v>
      </c>
      <c r="C165" s="383">
        <v>401098</v>
      </c>
      <c r="D165" s="331" t="s">
        <v>821</v>
      </c>
      <c r="E165" s="331" t="s">
        <v>644</v>
      </c>
      <c r="F165" s="331">
        <v>612</v>
      </c>
      <c r="G165" s="384">
        <v>1200</v>
      </c>
      <c r="H165" s="384">
        <v>50000</v>
      </c>
      <c r="I165" s="391"/>
      <c r="J165" s="393">
        <f t="shared" si="5"/>
        <v>784400</v>
      </c>
      <c r="K165" s="190"/>
      <c r="M165" s="177"/>
      <c r="O165" s="190"/>
    </row>
    <row r="166" spans="1:15" ht="30.75" customHeight="1" x14ac:dyDescent="0.25">
      <c r="A166" s="382">
        <f t="shared" si="4"/>
        <v>150</v>
      </c>
      <c r="B166" s="385">
        <v>44410</v>
      </c>
      <c r="C166" s="383">
        <v>401097</v>
      </c>
      <c r="D166" s="331" t="s">
        <v>820</v>
      </c>
      <c r="E166" s="331" t="s">
        <v>636</v>
      </c>
      <c r="F166" s="331">
        <v>750</v>
      </c>
      <c r="G166" s="384">
        <v>1200</v>
      </c>
      <c r="H166" s="384"/>
      <c r="I166" s="391"/>
      <c r="J166" s="393">
        <f t="shared" si="5"/>
        <v>900000</v>
      </c>
      <c r="K166" s="190"/>
      <c r="M166" s="177"/>
      <c r="O166" s="190"/>
    </row>
    <row r="167" spans="1:15" ht="30.75" customHeight="1" x14ac:dyDescent="0.25">
      <c r="A167" s="382">
        <f t="shared" si="4"/>
        <v>151</v>
      </c>
      <c r="B167" s="385">
        <v>44410</v>
      </c>
      <c r="C167" s="383">
        <v>401001</v>
      </c>
      <c r="D167" s="331" t="s">
        <v>822</v>
      </c>
      <c r="E167" s="331" t="s">
        <v>622</v>
      </c>
      <c r="F167" s="331">
        <v>435</v>
      </c>
      <c r="G167" s="384">
        <v>1200</v>
      </c>
      <c r="H167" s="384"/>
      <c r="I167" s="391"/>
      <c r="J167" s="393">
        <f t="shared" si="5"/>
        <v>522000</v>
      </c>
      <c r="K167" s="190"/>
      <c r="M167" s="177"/>
      <c r="O167" s="190"/>
    </row>
    <row r="168" spans="1:15" ht="30.75" customHeight="1" x14ac:dyDescent="0.25">
      <c r="A168" s="382">
        <f t="shared" si="4"/>
        <v>152</v>
      </c>
      <c r="B168" s="385">
        <v>44410</v>
      </c>
      <c r="C168" s="383">
        <v>401100</v>
      </c>
      <c r="D168" s="331" t="s">
        <v>823</v>
      </c>
      <c r="E168" s="331" t="s">
        <v>622</v>
      </c>
      <c r="F168" s="331">
        <v>355</v>
      </c>
      <c r="G168" s="384">
        <v>1200</v>
      </c>
      <c r="H168" s="384">
        <v>50000</v>
      </c>
      <c r="I168" s="391"/>
      <c r="J168" s="393">
        <f t="shared" si="5"/>
        <v>476000</v>
      </c>
      <c r="K168" s="190"/>
      <c r="M168" s="177"/>
      <c r="O168" s="190"/>
    </row>
    <row r="169" spans="1:15" ht="30.75" customHeight="1" x14ac:dyDescent="0.25">
      <c r="A169" s="382">
        <f t="shared" si="4"/>
        <v>153</v>
      </c>
      <c r="B169" s="385">
        <v>44410</v>
      </c>
      <c r="C169" s="383">
        <v>401004</v>
      </c>
      <c r="D169" s="331" t="s">
        <v>817</v>
      </c>
      <c r="E169" s="331" t="s">
        <v>642</v>
      </c>
      <c r="F169" s="331">
        <v>200</v>
      </c>
      <c r="G169" s="384">
        <v>1200</v>
      </c>
      <c r="H169" s="384"/>
      <c r="I169" s="391"/>
      <c r="J169" s="393">
        <f t="shared" si="5"/>
        <v>240000</v>
      </c>
      <c r="K169" s="190"/>
      <c r="M169" s="177"/>
      <c r="O169" s="190"/>
    </row>
    <row r="170" spans="1:15" ht="30.75" customHeight="1" x14ac:dyDescent="0.25">
      <c r="A170" s="382">
        <f t="shared" si="4"/>
        <v>154</v>
      </c>
      <c r="B170" s="385">
        <v>44410</v>
      </c>
      <c r="C170" s="383">
        <v>401003</v>
      </c>
      <c r="D170" s="331" t="s">
        <v>824</v>
      </c>
      <c r="E170" s="331" t="s">
        <v>642</v>
      </c>
      <c r="F170" s="331">
        <v>580</v>
      </c>
      <c r="G170" s="384">
        <v>1200</v>
      </c>
      <c r="H170" s="384">
        <v>50000</v>
      </c>
      <c r="I170" s="391"/>
      <c r="J170" s="393">
        <f t="shared" si="5"/>
        <v>746000</v>
      </c>
      <c r="K170" s="190"/>
      <c r="M170" s="177"/>
      <c r="O170" s="190"/>
    </row>
    <row r="171" spans="1:15" ht="30.75" customHeight="1" x14ac:dyDescent="0.25">
      <c r="A171" s="382">
        <f t="shared" si="4"/>
        <v>155</v>
      </c>
      <c r="B171" s="385">
        <v>44410</v>
      </c>
      <c r="C171" s="383">
        <v>401010</v>
      </c>
      <c r="D171" s="331" t="s">
        <v>825</v>
      </c>
      <c r="E171" s="331" t="s">
        <v>643</v>
      </c>
      <c r="F171" s="331">
        <v>350</v>
      </c>
      <c r="G171" s="384">
        <v>1200</v>
      </c>
      <c r="H171" s="384"/>
      <c r="I171" s="391"/>
      <c r="J171" s="393">
        <f t="shared" si="5"/>
        <v>420000</v>
      </c>
      <c r="K171" s="190"/>
      <c r="M171" s="177"/>
      <c r="O171" s="190"/>
    </row>
    <row r="172" spans="1:15" ht="30.75" customHeight="1" x14ac:dyDescent="0.25">
      <c r="A172" s="382">
        <f t="shared" si="4"/>
        <v>156</v>
      </c>
      <c r="B172" s="385">
        <v>44410</v>
      </c>
      <c r="C172" s="383">
        <v>401009</v>
      </c>
      <c r="D172" s="331" t="s">
        <v>826</v>
      </c>
      <c r="E172" s="331" t="s">
        <v>643</v>
      </c>
      <c r="F172" s="331">
        <v>497</v>
      </c>
      <c r="G172" s="384">
        <v>1200</v>
      </c>
      <c r="H172" s="384">
        <v>50000</v>
      </c>
      <c r="I172" s="391"/>
      <c r="J172" s="393">
        <f t="shared" si="5"/>
        <v>646400</v>
      </c>
      <c r="K172" s="190"/>
      <c r="M172" s="177"/>
      <c r="O172" s="190"/>
    </row>
    <row r="173" spans="1:15" ht="30.75" customHeight="1" x14ac:dyDescent="0.25">
      <c r="A173" s="382">
        <f t="shared" si="4"/>
        <v>157</v>
      </c>
      <c r="B173" s="385">
        <v>44410</v>
      </c>
      <c r="C173" s="383">
        <v>401007</v>
      </c>
      <c r="D173" s="331" t="s">
        <v>822</v>
      </c>
      <c r="E173" s="331" t="s">
        <v>624</v>
      </c>
      <c r="F173" s="331">
        <v>100</v>
      </c>
      <c r="G173" s="384">
        <v>1200</v>
      </c>
      <c r="H173" s="384"/>
      <c r="I173" s="391"/>
      <c r="J173" s="393">
        <f t="shared" si="5"/>
        <v>120000</v>
      </c>
      <c r="K173" s="190"/>
      <c r="M173" s="177"/>
      <c r="O173" s="190"/>
    </row>
    <row r="174" spans="1:15" ht="30.75" customHeight="1" x14ac:dyDescent="0.25">
      <c r="A174" s="382">
        <f t="shared" si="4"/>
        <v>158</v>
      </c>
      <c r="B174" s="385">
        <v>44410</v>
      </c>
      <c r="C174" s="383">
        <v>401005</v>
      </c>
      <c r="D174" s="331" t="s">
        <v>818</v>
      </c>
      <c r="E174" s="331" t="s">
        <v>624</v>
      </c>
      <c r="F174" s="331">
        <v>150</v>
      </c>
      <c r="G174" s="384">
        <v>1200</v>
      </c>
      <c r="H174" s="384">
        <v>50000</v>
      </c>
      <c r="I174" s="391"/>
      <c r="J174" s="393">
        <f t="shared" si="5"/>
        <v>230000</v>
      </c>
      <c r="K174" s="190"/>
      <c r="M174" s="177"/>
      <c r="O174" s="190"/>
    </row>
    <row r="175" spans="1:15" ht="30.75" customHeight="1" x14ac:dyDescent="0.25">
      <c r="A175" s="382">
        <f t="shared" si="4"/>
        <v>159</v>
      </c>
      <c r="B175" s="385">
        <v>44410</v>
      </c>
      <c r="C175" s="383">
        <v>401006</v>
      </c>
      <c r="D175" s="331" t="s">
        <v>820</v>
      </c>
      <c r="E175" s="331" t="s">
        <v>624</v>
      </c>
      <c r="F175" s="331">
        <v>479</v>
      </c>
      <c r="G175" s="384">
        <v>1200</v>
      </c>
      <c r="H175" s="384">
        <v>50000</v>
      </c>
      <c r="I175" s="391"/>
      <c r="J175" s="393">
        <f t="shared" si="5"/>
        <v>624800</v>
      </c>
      <c r="K175" s="190"/>
      <c r="M175" s="177"/>
      <c r="O175" s="190"/>
    </row>
    <row r="176" spans="1:15" ht="30.75" customHeight="1" x14ac:dyDescent="0.25">
      <c r="A176" s="382">
        <f t="shared" si="4"/>
        <v>160</v>
      </c>
      <c r="B176" s="385">
        <v>44411</v>
      </c>
      <c r="C176" s="383">
        <v>401034</v>
      </c>
      <c r="D176" s="331" t="s">
        <v>827</v>
      </c>
      <c r="E176" s="331" t="s">
        <v>775</v>
      </c>
      <c r="F176" s="331">
        <v>569</v>
      </c>
      <c r="G176" s="384">
        <v>1200</v>
      </c>
      <c r="H176" s="384"/>
      <c r="I176" s="391"/>
      <c r="J176" s="393">
        <f t="shared" si="5"/>
        <v>682800</v>
      </c>
      <c r="K176" s="190"/>
      <c r="M176" s="177"/>
      <c r="O176" s="190"/>
    </row>
    <row r="177" spans="1:15" ht="30.75" customHeight="1" x14ac:dyDescent="0.25">
      <c r="A177" s="382">
        <f t="shared" si="4"/>
        <v>161</v>
      </c>
      <c r="B177" s="385">
        <v>44411</v>
      </c>
      <c r="C177" s="383">
        <v>401035</v>
      </c>
      <c r="D177" s="331" t="s">
        <v>828</v>
      </c>
      <c r="E177" s="331" t="s">
        <v>775</v>
      </c>
      <c r="F177" s="331">
        <v>150</v>
      </c>
      <c r="G177" s="384">
        <v>1200</v>
      </c>
      <c r="H177" s="384">
        <v>50000</v>
      </c>
      <c r="I177" s="391"/>
      <c r="J177" s="393">
        <f t="shared" si="5"/>
        <v>230000</v>
      </c>
      <c r="K177" s="190"/>
      <c r="M177" s="177"/>
      <c r="O177" s="190"/>
    </row>
    <row r="178" spans="1:15" ht="30.75" customHeight="1" x14ac:dyDescent="0.25">
      <c r="A178" s="382">
        <f t="shared" si="4"/>
        <v>162</v>
      </c>
      <c r="B178" s="385">
        <v>44411</v>
      </c>
      <c r="C178" s="383">
        <v>401027</v>
      </c>
      <c r="D178" s="331" t="s">
        <v>829</v>
      </c>
      <c r="E178" s="331" t="s">
        <v>618</v>
      </c>
      <c r="F178" s="331">
        <v>350</v>
      </c>
      <c r="G178" s="384">
        <v>1200</v>
      </c>
      <c r="H178" s="384"/>
      <c r="I178" s="391"/>
      <c r="J178" s="393">
        <f t="shared" si="5"/>
        <v>420000</v>
      </c>
      <c r="K178" s="190"/>
      <c r="M178" s="177"/>
      <c r="O178" s="190"/>
    </row>
    <row r="179" spans="1:15" ht="30.75" customHeight="1" x14ac:dyDescent="0.25">
      <c r="A179" s="382">
        <f t="shared" si="4"/>
        <v>163</v>
      </c>
      <c r="B179" s="385">
        <v>44411</v>
      </c>
      <c r="C179" s="383">
        <v>401026</v>
      </c>
      <c r="D179" s="331" t="s">
        <v>830</v>
      </c>
      <c r="E179" s="331" t="s">
        <v>618</v>
      </c>
      <c r="F179" s="331">
        <v>315</v>
      </c>
      <c r="G179" s="384">
        <v>1200</v>
      </c>
      <c r="H179" s="384">
        <v>50000</v>
      </c>
      <c r="I179" s="391"/>
      <c r="J179" s="393">
        <f t="shared" si="5"/>
        <v>428000</v>
      </c>
      <c r="K179" s="190"/>
      <c r="M179" s="177"/>
      <c r="O179" s="190"/>
    </row>
    <row r="180" spans="1:15" ht="30.75" customHeight="1" x14ac:dyDescent="0.25">
      <c r="A180" s="382">
        <f t="shared" si="4"/>
        <v>164</v>
      </c>
      <c r="B180" s="385">
        <v>44411</v>
      </c>
      <c r="C180" s="383">
        <v>401013</v>
      </c>
      <c r="D180" s="331" t="s">
        <v>831</v>
      </c>
      <c r="E180" s="331" t="s">
        <v>646</v>
      </c>
      <c r="F180" s="331">
        <v>818</v>
      </c>
      <c r="G180" s="384">
        <v>1200</v>
      </c>
      <c r="H180" s="384"/>
      <c r="I180" s="391"/>
      <c r="J180" s="393">
        <f t="shared" si="5"/>
        <v>981600</v>
      </c>
      <c r="K180" s="190"/>
      <c r="M180" s="177"/>
      <c r="O180" s="190"/>
    </row>
    <row r="181" spans="1:15" ht="30.75" customHeight="1" x14ac:dyDescent="0.25">
      <c r="A181" s="382">
        <f t="shared" si="4"/>
        <v>165</v>
      </c>
      <c r="B181" s="385">
        <v>44411</v>
      </c>
      <c r="C181" s="383">
        <v>401021</v>
      </c>
      <c r="D181" s="331" t="s">
        <v>829</v>
      </c>
      <c r="E181" s="331" t="s">
        <v>622</v>
      </c>
      <c r="F181" s="331">
        <v>151</v>
      </c>
      <c r="G181" s="384">
        <v>1200</v>
      </c>
      <c r="H181" s="384"/>
      <c r="I181" s="391"/>
      <c r="J181" s="393">
        <f t="shared" si="5"/>
        <v>181200</v>
      </c>
      <c r="K181" s="190"/>
      <c r="M181" s="177"/>
      <c r="O181" s="190"/>
    </row>
    <row r="182" spans="1:15" ht="30.75" customHeight="1" x14ac:dyDescent="0.25">
      <c r="A182" s="382">
        <f t="shared" si="4"/>
        <v>166</v>
      </c>
      <c r="B182" s="385">
        <v>44411</v>
      </c>
      <c r="C182" s="383">
        <v>401020</v>
      </c>
      <c r="D182" s="331" t="s">
        <v>832</v>
      </c>
      <c r="E182" s="331" t="s">
        <v>622</v>
      </c>
      <c r="F182" s="331">
        <v>623</v>
      </c>
      <c r="G182" s="384">
        <v>1200</v>
      </c>
      <c r="H182" s="384">
        <v>50000</v>
      </c>
      <c r="I182" s="391"/>
      <c r="J182" s="393">
        <f t="shared" si="5"/>
        <v>797600</v>
      </c>
      <c r="K182" s="190"/>
      <c r="M182" s="177"/>
      <c r="O182" s="190"/>
    </row>
    <row r="183" spans="1:15" ht="30.75" customHeight="1" x14ac:dyDescent="0.25">
      <c r="A183" s="382">
        <f t="shared" si="4"/>
        <v>167</v>
      </c>
      <c r="B183" s="385">
        <v>44411</v>
      </c>
      <c r="C183" s="383">
        <v>401031</v>
      </c>
      <c r="D183" s="331" t="s">
        <v>833</v>
      </c>
      <c r="E183" s="331" t="s">
        <v>643</v>
      </c>
      <c r="F183" s="331">
        <v>450</v>
      </c>
      <c r="G183" s="384">
        <v>1200</v>
      </c>
      <c r="H183" s="384"/>
      <c r="I183" s="391"/>
      <c r="J183" s="393">
        <f t="shared" si="5"/>
        <v>540000</v>
      </c>
      <c r="K183" s="190"/>
      <c r="M183" s="177"/>
      <c r="O183" s="190"/>
    </row>
    <row r="184" spans="1:15" ht="30.75" customHeight="1" x14ac:dyDescent="0.25">
      <c r="A184" s="382">
        <f t="shared" si="4"/>
        <v>168</v>
      </c>
      <c r="B184" s="385">
        <v>44411</v>
      </c>
      <c r="C184" s="383">
        <v>401030</v>
      </c>
      <c r="D184" s="331" t="s">
        <v>832</v>
      </c>
      <c r="E184" s="331" t="s">
        <v>643</v>
      </c>
      <c r="F184" s="331">
        <v>250</v>
      </c>
      <c r="G184" s="384">
        <v>1200</v>
      </c>
      <c r="H184" s="384">
        <v>50000</v>
      </c>
      <c r="I184" s="391"/>
      <c r="J184" s="393">
        <f t="shared" si="5"/>
        <v>350000</v>
      </c>
      <c r="K184" s="190"/>
      <c r="M184" s="177"/>
      <c r="O184" s="190"/>
    </row>
    <row r="185" spans="1:15" ht="30.75" customHeight="1" x14ac:dyDescent="0.25">
      <c r="A185" s="382">
        <f t="shared" si="4"/>
        <v>169</v>
      </c>
      <c r="B185" s="385">
        <v>44411</v>
      </c>
      <c r="C185" s="383">
        <v>401014</v>
      </c>
      <c r="D185" s="331" t="s">
        <v>834</v>
      </c>
      <c r="E185" s="331" t="s">
        <v>623</v>
      </c>
      <c r="F185" s="331">
        <v>694</v>
      </c>
      <c r="G185" s="384">
        <v>1200</v>
      </c>
      <c r="H185" s="384"/>
      <c r="I185" s="391"/>
      <c r="J185" s="393">
        <f t="shared" si="5"/>
        <v>832800</v>
      </c>
      <c r="K185" s="190"/>
      <c r="M185" s="177"/>
      <c r="O185" s="190"/>
    </row>
    <row r="186" spans="1:15" ht="30.75" customHeight="1" x14ac:dyDescent="0.25">
      <c r="A186" s="382">
        <f t="shared" si="4"/>
        <v>170</v>
      </c>
      <c r="B186" s="385">
        <v>44411</v>
      </c>
      <c r="C186" s="383">
        <v>401015</v>
      </c>
      <c r="D186" s="331" t="s">
        <v>835</v>
      </c>
      <c r="E186" s="331" t="s">
        <v>637</v>
      </c>
      <c r="F186" s="331">
        <v>619</v>
      </c>
      <c r="G186" s="384">
        <v>1200</v>
      </c>
      <c r="H186" s="384"/>
      <c r="I186" s="391"/>
      <c r="J186" s="393">
        <f t="shared" si="5"/>
        <v>742800</v>
      </c>
      <c r="K186" s="190"/>
      <c r="M186" s="177"/>
      <c r="O186" s="190"/>
    </row>
    <row r="187" spans="1:15" ht="30.75" customHeight="1" x14ac:dyDescent="0.25">
      <c r="A187" s="382">
        <f t="shared" si="4"/>
        <v>171</v>
      </c>
      <c r="B187" s="385">
        <v>44411</v>
      </c>
      <c r="C187" s="383">
        <v>401017</v>
      </c>
      <c r="D187" s="331" t="s">
        <v>836</v>
      </c>
      <c r="E187" s="331" t="s">
        <v>636</v>
      </c>
      <c r="F187" s="331">
        <v>362</v>
      </c>
      <c r="G187" s="384">
        <v>1200</v>
      </c>
      <c r="H187" s="384"/>
      <c r="I187" s="391"/>
      <c r="J187" s="393">
        <f t="shared" si="5"/>
        <v>434400</v>
      </c>
      <c r="K187" s="190"/>
      <c r="M187" s="177"/>
      <c r="O187" s="190"/>
    </row>
    <row r="188" spans="1:15" ht="30.75" customHeight="1" x14ac:dyDescent="0.25">
      <c r="A188" s="382">
        <f t="shared" si="4"/>
        <v>172</v>
      </c>
      <c r="B188" s="385">
        <v>44411</v>
      </c>
      <c r="C188" s="383">
        <v>401016</v>
      </c>
      <c r="D188" s="331" t="s">
        <v>837</v>
      </c>
      <c r="E188" s="331" t="s">
        <v>636</v>
      </c>
      <c r="F188" s="331">
        <v>316</v>
      </c>
      <c r="G188" s="384">
        <v>1200</v>
      </c>
      <c r="H188" s="384">
        <v>50000</v>
      </c>
      <c r="I188" s="391"/>
      <c r="J188" s="393">
        <f t="shared" si="5"/>
        <v>429200</v>
      </c>
      <c r="K188" s="190"/>
      <c r="M188" s="177"/>
      <c r="O188" s="190"/>
    </row>
    <row r="189" spans="1:15" ht="30.75" customHeight="1" x14ac:dyDescent="0.25">
      <c r="A189" s="382">
        <f t="shared" si="4"/>
        <v>173</v>
      </c>
      <c r="B189" s="385">
        <v>44411</v>
      </c>
      <c r="C189" s="383">
        <v>401018</v>
      </c>
      <c r="D189" s="331" t="s">
        <v>834</v>
      </c>
      <c r="E189" s="331" t="s">
        <v>644</v>
      </c>
      <c r="F189" s="331">
        <v>250</v>
      </c>
      <c r="G189" s="384">
        <v>1200</v>
      </c>
      <c r="H189" s="384"/>
      <c r="I189" s="391"/>
      <c r="J189" s="393">
        <f t="shared" si="5"/>
        <v>300000</v>
      </c>
      <c r="K189" s="190"/>
      <c r="M189" s="177"/>
      <c r="O189" s="190"/>
    </row>
    <row r="190" spans="1:15" ht="30.75" customHeight="1" x14ac:dyDescent="0.25">
      <c r="A190" s="382">
        <f t="shared" si="4"/>
        <v>174</v>
      </c>
      <c r="B190" s="385">
        <v>44411</v>
      </c>
      <c r="C190" s="383">
        <v>401019</v>
      </c>
      <c r="D190" s="331" t="s">
        <v>838</v>
      </c>
      <c r="E190" s="331" t="s">
        <v>644</v>
      </c>
      <c r="F190" s="331">
        <v>418</v>
      </c>
      <c r="G190" s="384">
        <v>1200</v>
      </c>
      <c r="H190" s="384">
        <v>50000</v>
      </c>
      <c r="I190" s="391"/>
      <c r="J190" s="393">
        <f t="shared" si="5"/>
        <v>551600</v>
      </c>
      <c r="K190" s="190"/>
      <c r="M190" s="177"/>
      <c r="O190" s="190"/>
    </row>
    <row r="191" spans="1:15" ht="30.75" customHeight="1" x14ac:dyDescent="0.25">
      <c r="A191" s="382">
        <f t="shared" si="4"/>
        <v>175</v>
      </c>
      <c r="B191" s="385">
        <v>44411</v>
      </c>
      <c r="C191" s="383">
        <v>401023</v>
      </c>
      <c r="D191" s="331" t="s">
        <v>839</v>
      </c>
      <c r="E191" s="331" t="s">
        <v>625</v>
      </c>
      <c r="F191" s="331">
        <v>350</v>
      </c>
      <c r="G191" s="384">
        <v>1200</v>
      </c>
      <c r="H191" s="384"/>
      <c r="I191" s="391"/>
      <c r="J191" s="393">
        <f t="shared" si="5"/>
        <v>420000</v>
      </c>
      <c r="K191" s="190"/>
      <c r="M191" s="177"/>
      <c r="O191" s="190"/>
    </row>
    <row r="192" spans="1:15" ht="30.75" customHeight="1" x14ac:dyDescent="0.25">
      <c r="A192" s="382">
        <f t="shared" si="4"/>
        <v>176</v>
      </c>
      <c r="B192" s="385">
        <v>44411</v>
      </c>
      <c r="C192" s="383">
        <v>401022</v>
      </c>
      <c r="D192" s="331" t="s">
        <v>829</v>
      </c>
      <c r="E192" s="331" t="s">
        <v>625</v>
      </c>
      <c r="F192" s="331">
        <v>350</v>
      </c>
      <c r="G192" s="384">
        <v>1200</v>
      </c>
      <c r="H192" s="384">
        <v>50000</v>
      </c>
      <c r="I192" s="391"/>
      <c r="J192" s="393">
        <f t="shared" si="5"/>
        <v>470000</v>
      </c>
      <c r="K192" s="190"/>
      <c r="M192" s="177"/>
      <c r="O192" s="190"/>
    </row>
    <row r="193" spans="1:15" ht="30.75" customHeight="1" x14ac:dyDescent="0.25">
      <c r="A193" s="382">
        <f t="shared" si="4"/>
        <v>177</v>
      </c>
      <c r="B193" s="385">
        <v>44411</v>
      </c>
      <c r="C193" s="383">
        <v>401024</v>
      </c>
      <c r="D193" s="331" t="s">
        <v>835</v>
      </c>
      <c r="E193" s="331" t="s">
        <v>616</v>
      </c>
      <c r="F193" s="331">
        <v>350</v>
      </c>
      <c r="G193" s="384">
        <v>1200</v>
      </c>
      <c r="H193" s="384"/>
      <c r="I193" s="391"/>
      <c r="J193" s="393">
        <f t="shared" si="5"/>
        <v>420000</v>
      </c>
      <c r="K193" s="190"/>
      <c r="M193" s="177"/>
      <c r="O193" s="190"/>
    </row>
    <row r="194" spans="1:15" ht="30.75" customHeight="1" x14ac:dyDescent="0.25">
      <c r="A194" s="382">
        <f t="shared" si="4"/>
        <v>178</v>
      </c>
      <c r="B194" s="385">
        <v>44411</v>
      </c>
      <c r="C194" s="383">
        <v>401025</v>
      </c>
      <c r="D194" s="331" t="s">
        <v>840</v>
      </c>
      <c r="E194" s="331" t="s">
        <v>616</v>
      </c>
      <c r="F194" s="331">
        <v>333</v>
      </c>
      <c r="G194" s="384">
        <v>1200</v>
      </c>
      <c r="H194" s="384">
        <v>50000</v>
      </c>
      <c r="I194" s="391"/>
      <c r="J194" s="393">
        <f t="shared" si="5"/>
        <v>449600</v>
      </c>
      <c r="K194" s="190"/>
      <c r="M194" s="177"/>
      <c r="O194" s="190"/>
    </row>
    <row r="195" spans="1:15" ht="30.75" customHeight="1" x14ac:dyDescent="0.25">
      <c r="A195" s="382">
        <f t="shared" si="4"/>
        <v>179</v>
      </c>
      <c r="B195" s="385">
        <v>44411</v>
      </c>
      <c r="C195" s="383">
        <v>401028</v>
      </c>
      <c r="D195" s="331" t="s">
        <v>841</v>
      </c>
      <c r="E195" s="331" t="s">
        <v>623</v>
      </c>
      <c r="F195" s="331">
        <v>577</v>
      </c>
      <c r="G195" s="384">
        <v>1200</v>
      </c>
      <c r="H195" s="384"/>
      <c r="I195" s="391"/>
      <c r="J195" s="393">
        <f t="shared" si="5"/>
        <v>692400</v>
      </c>
      <c r="K195" s="190"/>
      <c r="M195" s="177"/>
      <c r="O195" s="190"/>
    </row>
    <row r="196" spans="1:15" ht="30.75" customHeight="1" x14ac:dyDescent="0.25">
      <c r="A196" s="382">
        <f t="shared" si="4"/>
        <v>180</v>
      </c>
      <c r="B196" s="385">
        <v>44411</v>
      </c>
      <c r="C196" s="383">
        <v>401029</v>
      </c>
      <c r="D196" s="331" t="s">
        <v>828</v>
      </c>
      <c r="E196" s="331" t="s">
        <v>623</v>
      </c>
      <c r="F196" s="331">
        <v>215</v>
      </c>
      <c r="G196" s="384">
        <v>1200</v>
      </c>
      <c r="H196" s="384">
        <v>50000</v>
      </c>
      <c r="I196" s="391"/>
      <c r="J196" s="393">
        <f t="shared" si="5"/>
        <v>308000</v>
      </c>
      <c r="K196" s="190"/>
      <c r="M196" s="177"/>
      <c r="O196" s="190"/>
    </row>
    <row r="197" spans="1:15" ht="30.75" customHeight="1" x14ac:dyDescent="0.25">
      <c r="A197" s="382">
        <f t="shared" si="4"/>
        <v>181</v>
      </c>
      <c r="B197" s="385">
        <v>44411</v>
      </c>
      <c r="C197" s="383">
        <v>401032</v>
      </c>
      <c r="D197" s="331" t="s">
        <v>828</v>
      </c>
      <c r="E197" s="331" t="s">
        <v>646</v>
      </c>
      <c r="F197" s="331">
        <v>130</v>
      </c>
      <c r="G197" s="384">
        <v>1200</v>
      </c>
      <c r="H197" s="384"/>
      <c r="I197" s="391"/>
      <c r="J197" s="393">
        <f t="shared" si="5"/>
        <v>156000</v>
      </c>
      <c r="K197" s="190"/>
      <c r="M197" s="177"/>
      <c r="O197" s="190"/>
    </row>
    <row r="198" spans="1:15" ht="30.75" customHeight="1" x14ac:dyDescent="0.25">
      <c r="A198" s="382">
        <f t="shared" si="4"/>
        <v>182</v>
      </c>
      <c r="B198" s="385">
        <v>44411</v>
      </c>
      <c r="C198" s="383">
        <v>401033</v>
      </c>
      <c r="D198" s="331" t="s">
        <v>842</v>
      </c>
      <c r="E198" s="331" t="s">
        <v>646</v>
      </c>
      <c r="F198" s="331">
        <v>599</v>
      </c>
      <c r="G198" s="384">
        <v>1200</v>
      </c>
      <c r="H198" s="384">
        <v>50000</v>
      </c>
      <c r="I198" s="391"/>
      <c r="J198" s="393">
        <f t="shared" si="5"/>
        <v>768800</v>
      </c>
      <c r="K198" s="190"/>
      <c r="M198" s="177"/>
      <c r="O198" s="190"/>
    </row>
    <row r="199" spans="1:15" ht="30.75" customHeight="1" x14ac:dyDescent="0.25">
      <c r="A199" s="382">
        <f t="shared" si="4"/>
        <v>183</v>
      </c>
      <c r="B199" s="385">
        <v>44412</v>
      </c>
      <c r="C199" s="383">
        <v>401119</v>
      </c>
      <c r="D199" s="331" t="s">
        <v>845</v>
      </c>
      <c r="E199" s="331" t="s">
        <v>637</v>
      </c>
      <c r="F199" s="331">
        <v>620</v>
      </c>
      <c r="G199" s="384">
        <v>1200</v>
      </c>
      <c r="H199" s="384"/>
      <c r="I199" s="391"/>
      <c r="J199" s="393">
        <f t="shared" si="5"/>
        <v>744000</v>
      </c>
      <c r="K199" s="190"/>
      <c r="M199" s="177"/>
      <c r="O199" s="190"/>
    </row>
    <row r="200" spans="1:15" ht="30.75" customHeight="1" x14ac:dyDescent="0.25">
      <c r="A200" s="382">
        <f t="shared" si="4"/>
        <v>184</v>
      </c>
      <c r="B200" s="385">
        <v>44412</v>
      </c>
      <c r="C200" s="383">
        <v>401120</v>
      </c>
      <c r="D200" s="331" t="s">
        <v>846</v>
      </c>
      <c r="E200" s="331" t="s">
        <v>637</v>
      </c>
      <c r="F200" s="331">
        <v>100</v>
      </c>
      <c r="G200" s="384">
        <v>1200</v>
      </c>
      <c r="H200" s="384">
        <v>50000</v>
      </c>
      <c r="I200" s="391"/>
      <c r="J200" s="393">
        <f t="shared" si="5"/>
        <v>170000</v>
      </c>
      <c r="K200" s="190"/>
      <c r="M200" s="177"/>
      <c r="O200" s="190"/>
    </row>
    <row r="201" spans="1:15" ht="30.75" customHeight="1" x14ac:dyDescent="0.25">
      <c r="A201" s="382">
        <f t="shared" si="4"/>
        <v>185</v>
      </c>
      <c r="B201" s="385">
        <v>44412</v>
      </c>
      <c r="C201" s="383">
        <v>401117</v>
      </c>
      <c r="D201" s="331" t="s">
        <v>847</v>
      </c>
      <c r="E201" s="331" t="s">
        <v>616</v>
      </c>
      <c r="F201" s="331">
        <v>598</v>
      </c>
      <c r="G201" s="384">
        <v>1200</v>
      </c>
      <c r="H201" s="384"/>
      <c r="I201" s="391"/>
      <c r="J201" s="393">
        <f t="shared" si="5"/>
        <v>717600</v>
      </c>
      <c r="K201" s="190"/>
      <c r="M201" s="177"/>
      <c r="O201" s="190"/>
    </row>
    <row r="202" spans="1:15" ht="30.75" customHeight="1" x14ac:dyDescent="0.25">
      <c r="A202" s="382">
        <f t="shared" si="4"/>
        <v>186</v>
      </c>
      <c r="B202" s="385">
        <v>44412</v>
      </c>
      <c r="C202" s="383">
        <v>401118</v>
      </c>
      <c r="D202" s="331" t="s">
        <v>848</v>
      </c>
      <c r="E202" s="331" t="s">
        <v>616</v>
      </c>
      <c r="F202" s="331">
        <v>130</v>
      </c>
      <c r="G202" s="384">
        <v>1200</v>
      </c>
      <c r="H202" s="384">
        <v>50000</v>
      </c>
      <c r="I202" s="391"/>
      <c r="J202" s="393">
        <f t="shared" si="5"/>
        <v>206000</v>
      </c>
      <c r="K202" s="190"/>
      <c r="M202" s="177"/>
      <c r="O202" s="190"/>
    </row>
    <row r="203" spans="1:15" ht="30.75" customHeight="1" x14ac:dyDescent="0.25">
      <c r="A203" s="382">
        <f t="shared" si="4"/>
        <v>187</v>
      </c>
      <c r="B203" s="385">
        <v>44412</v>
      </c>
      <c r="C203" s="383">
        <v>401121</v>
      </c>
      <c r="D203" s="331" t="s">
        <v>696</v>
      </c>
      <c r="E203" s="331" t="s">
        <v>634</v>
      </c>
      <c r="F203" s="331">
        <v>769</v>
      </c>
      <c r="G203" s="384">
        <v>1200</v>
      </c>
      <c r="H203" s="384"/>
      <c r="I203" s="391"/>
      <c r="J203" s="393">
        <f t="shared" si="5"/>
        <v>922800</v>
      </c>
      <c r="K203" s="190"/>
      <c r="M203" s="177"/>
      <c r="O203" s="190"/>
    </row>
    <row r="204" spans="1:15" ht="30.75" customHeight="1" x14ac:dyDescent="0.25">
      <c r="A204" s="382">
        <f t="shared" si="4"/>
        <v>188</v>
      </c>
      <c r="B204" s="385">
        <v>44412</v>
      </c>
      <c r="C204" s="383">
        <v>401124</v>
      </c>
      <c r="D204" s="331" t="s">
        <v>809</v>
      </c>
      <c r="E204" s="331" t="s">
        <v>648</v>
      </c>
      <c r="F204" s="331">
        <v>756</v>
      </c>
      <c r="G204" s="384">
        <v>1200</v>
      </c>
      <c r="H204" s="384"/>
      <c r="I204" s="391"/>
      <c r="J204" s="393">
        <f t="shared" si="5"/>
        <v>907200</v>
      </c>
      <c r="K204" s="190"/>
      <c r="M204" s="177"/>
      <c r="O204" s="190"/>
    </row>
    <row r="205" spans="1:15" ht="30.75" customHeight="1" x14ac:dyDescent="0.25">
      <c r="A205" s="382">
        <f t="shared" si="4"/>
        <v>189</v>
      </c>
      <c r="B205" s="385">
        <v>44412</v>
      </c>
      <c r="C205" s="383">
        <v>401122</v>
      </c>
      <c r="D205" s="331" t="s">
        <v>849</v>
      </c>
      <c r="E205" s="331" t="s">
        <v>646</v>
      </c>
      <c r="F205" s="331">
        <v>235</v>
      </c>
      <c r="G205" s="384">
        <v>1200</v>
      </c>
      <c r="H205" s="384"/>
      <c r="I205" s="391"/>
      <c r="J205" s="393">
        <f t="shared" si="5"/>
        <v>282000</v>
      </c>
      <c r="K205" s="190"/>
      <c r="M205" s="177"/>
      <c r="O205" s="190"/>
    </row>
    <row r="206" spans="1:15" ht="30.75" customHeight="1" x14ac:dyDescent="0.25">
      <c r="A206" s="382">
        <f t="shared" si="4"/>
        <v>190</v>
      </c>
      <c r="B206" s="385">
        <v>44412</v>
      </c>
      <c r="C206" s="383">
        <v>401123</v>
      </c>
      <c r="D206" s="331" t="s">
        <v>809</v>
      </c>
      <c r="E206" s="331" t="s">
        <v>646</v>
      </c>
      <c r="F206" s="331">
        <v>550</v>
      </c>
      <c r="G206" s="384">
        <v>1200</v>
      </c>
      <c r="H206" s="384">
        <v>50000</v>
      </c>
      <c r="I206" s="391"/>
      <c r="J206" s="393">
        <f t="shared" si="5"/>
        <v>710000</v>
      </c>
      <c r="K206" s="190"/>
      <c r="M206" s="177"/>
      <c r="O206" s="190"/>
    </row>
    <row r="207" spans="1:15" ht="30.75" customHeight="1" x14ac:dyDescent="0.25">
      <c r="A207" s="382">
        <f t="shared" si="4"/>
        <v>191</v>
      </c>
      <c r="B207" s="385">
        <v>44412</v>
      </c>
      <c r="C207" s="383">
        <v>401044</v>
      </c>
      <c r="D207" s="331" t="s">
        <v>850</v>
      </c>
      <c r="E207" s="331" t="s">
        <v>650</v>
      </c>
      <c r="F207" s="331">
        <v>780</v>
      </c>
      <c r="G207" s="384">
        <v>1200</v>
      </c>
      <c r="H207" s="384"/>
      <c r="I207" s="391"/>
      <c r="J207" s="393">
        <f t="shared" si="5"/>
        <v>936000</v>
      </c>
      <c r="K207" s="190"/>
      <c r="M207" s="177"/>
      <c r="O207" s="190"/>
    </row>
    <row r="208" spans="1:15" ht="30.75" customHeight="1" x14ac:dyDescent="0.25">
      <c r="A208" s="382">
        <f t="shared" si="4"/>
        <v>192</v>
      </c>
      <c r="B208" s="385">
        <v>44412</v>
      </c>
      <c r="C208" s="383">
        <v>401104</v>
      </c>
      <c r="D208" s="331" t="s">
        <v>851</v>
      </c>
      <c r="E208" s="331" t="s">
        <v>651</v>
      </c>
      <c r="F208" s="331">
        <v>476</v>
      </c>
      <c r="G208" s="384">
        <v>1200</v>
      </c>
      <c r="H208" s="384"/>
      <c r="I208" s="391"/>
      <c r="J208" s="393">
        <f t="shared" si="5"/>
        <v>571200</v>
      </c>
      <c r="K208" s="190"/>
      <c r="M208" s="177"/>
      <c r="O208" s="190"/>
    </row>
    <row r="209" spans="1:15" ht="30.75" customHeight="1" x14ac:dyDescent="0.25">
      <c r="A209" s="382">
        <f t="shared" si="4"/>
        <v>193</v>
      </c>
      <c r="B209" s="385">
        <v>44412</v>
      </c>
      <c r="C209" s="383">
        <v>401105</v>
      </c>
      <c r="D209" s="331" t="s">
        <v>850</v>
      </c>
      <c r="E209" s="331" t="s">
        <v>651</v>
      </c>
      <c r="F209" s="331">
        <v>300</v>
      </c>
      <c r="G209" s="384">
        <v>1200</v>
      </c>
      <c r="H209" s="384">
        <v>50000</v>
      </c>
      <c r="I209" s="391"/>
      <c r="J209" s="393">
        <f t="shared" si="5"/>
        <v>410000</v>
      </c>
      <c r="K209" s="190"/>
      <c r="M209" s="177"/>
      <c r="O209" s="190"/>
    </row>
    <row r="210" spans="1:15" ht="30.75" customHeight="1" x14ac:dyDescent="0.25">
      <c r="A210" s="382">
        <f t="shared" si="4"/>
        <v>194</v>
      </c>
      <c r="B210" s="385">
        <v>44412</v>
      </c>
      <c r="C210" s="383">
        <v>401050</v>
      </c>
      <c r="D210" s="331" t="s">
        <v>846</v>
      </c>
      <c r="E210" s="331" t="s">
        <v>843</v>
      </c>
      <c r="F210" s="331">
        <v>716</v>
      </c>
      <c r="G210" s="384">
        <v>1200</v>
      </c>
      <c r="H210" s="384"/>
      <c r="I210" s="391"/>
      <c r="J210" s="393">
        <f t="shared" si="5"/>
        <v>859200</v>
      </c>
      <c r="K210" s="190"/>
      <c r="M210" s="177"/>
      <c r="O210" s="190"/>
    </row>
    <row r="211" spans="1:15" ht="30.75" customHeight="1" x14ac:dyDescent="0.25">
      <c r="A211" s="382">
        <f t="shared" ref="A211:A274" si="6">A210+1</f>
        <v>195</v>
      </c>
      <c r="B211" s="385">
        <v>44412</v>
      </c>
      <c r="C211" s="383">
        <v>401046</v>
      </c>
      <c r="D211" s="331" t="s">
        <v>848</v>
      </c>
      <c r="E211" s="331" t="s">
        <v>616</v>
      </c>
      <c r="F211" s="331">
        <v>222</v>
      </c>
      <c r="G211" s="384">
        <v>1200</v>
      </c>
      <c r="H211" s="384"/>
      <c r="I211" s="391"/>
      <c r="J211" s="393">
        <f t="shared" ref="J211:J274" si="7">F211*G211+(H211)</f>
        <v>266400</v>
      </c>
      <c r="K211" s="190"/>
      <c r="M211" s="177"/>
      <c r="O211" s="190"/>
    </row>
    <row r="212" spans="1:15" ht="30.75" customHeight="1" x14ac:dyDescent="0.25">
      <c r="A212" s="382">
        <f t="shared" si="6"/>
        <v>196</v>
      </c>
      <c r="B212" s="385">
        <v>44412</v>
      </c>
      <c r="C212" s="383">
        <v>401047</v>
      </c>
      <c r="D212" s="331" t="s">
        <v>852</v>
      </c>
      <c r="E212" s="331" t="s">
        <v>616</v>
      </c>
      <c r="F212" s="331">
        <v>480</v>
      </c>
      <c r="G212" s="384">
        <v>1200</v>
      </c>
      <c r="H212" s="384">
        <v>50000</v>
      </c>
      <c r="I212" s="391"/>
      <c r="J212" s="393">
        <f t="shared" si="7"/>
        <v>626000</v>
      </c>
      <c r="K212" s="190"/>
      <c r="M212" s="177"/>
      <c r="O212" s="190"/>
    </row>
    <row r="213" spans="1:15" ht="30.75" customHeight="1" x14ac:dyDescent="0.25">
      <c r="A213" s="382">
        <f t="shared" si="6"/>
        <v>197</v>
      </c>
      <c r="B213" s="385">
        <v>44412</v>
      </c>
      <c r="C213" s="383">
        <v>401036</v>
      </c>
      <c r="D213" s="331" t="s">
        <v>853</v>
      </c>
      <c r="E213" s="331" t="s">
        <v>623</v>
      </c>
      <c r="F213" s="331">
        <v>721</v>
      </c>
      <c r="G213" s="384">
        <v>1200</v>
      </c>
      <c r="H213" s="384"/>
      <c r="I213" s="391"/>
      <c r="J213" s="393">
        <f t="shared" si="7"/>
        <v>865200</v>
      </c>
      <c r="K213" s="190"/>
      <c r="M213" s="177"/>
      <c r="O213" s="190"/>
    </row>
    <row r="214" spans="1:15" ht="30.75" customHeight="1" x14ac:dyDescent="0.25">
      <c r="A214" s="382">
        <f t="shared" si="6"/>
        <v>198</v>
      </c>
      <c r="B214" s="385">
        <v>44412</v>
      </c>
      <c r="C214" s="383">
        <v>401041</v>
      </c>
      <c r="D214" s="331" t="s">
        <v>853</v>
      </c>
      <c r="E214" s="331" t="s">
        <v>637</v>
      </c>
      <c r="F214" s="331">
        <v>200</v>
      </c>
      <c r="G214" s="384">
        <v>1200</v>
      </c>
      <c r="H214" s="384"/>
      <c r="I214" s="391"/>
      <c r="J214" s="393">
        <f t="shared" si="7"/>
        <v>240000</v>
      </c>
      <c r="K214" s="190"/>
      <c r="M214" s="177"/>
      <c r="O214" s="190"/>
    </row>
    <row r="215" spans="1:15" ht="30.75" customHeight="1" x14ac:dyDescent="0.25">
      <c r="A215" s="382">
        <f t="shared" si="6"/>
        <v>199</v>
      </c>
      <c r="B215" s="385">
        <v>44412</v>
      </c>
      <c r="C215" s="383">
        <v>401040</v>
      </c>
      <c r="D215" s="331" t="s">
        <v>854</v>
      </c>
      <c r="E215" s="331" t="s">
        <v>637</v>
      </c>
      <c r="F215" s="331">
        <v>571</v>
      </c>
      <c r="G215" s="384">
        <v>1200</v>
      </c>
      <c r="H215" s="384">
        <v>50000</v>
      </c>
      <c r="I215" s="391"/>
      <c r="J215" s="393">
        <f t="shared" si="7"/>
        <v>735200</v>
      </c>
      <c r="K215" s="190"/>
      <c r="M215" s="177"/>
      <c r="O215" s="190"/>
    </row>
    <row r="216" spans="1:15" ht="30.75" customHeight="1" x14ac:dyDescent="0.25">
      <c r="A216" s="382">
        <f t="shared" si="6"/>
        <v>200</v>
      </c>
      <c r="B216" s="385">
        <v>44412</v>
      </c>
      <c r="C216" s="383">
        <v>401045</v>
      </c>
      <c r="D216" s="331" t="s">
        <v>855</v>
      </c>
      <c r="E216" s="331" t="s">
        <v>624</v>
      </c>
      <c r="F216" s="331">
        <v>662</v>
      </c>
      <c r="G216" s="384">
        <v>1200</v>
      </c>
      <c r="H216" s="384"/>
      <c r="I216" s="391"/>
      <c r="J216" s="393">
        <f t="shared" si="7"/>
        <v>794400</v>
      </c>
      <c r="K216" s="190"/>
      <c r="M216" s="177"/>
      <c r="O216" s="190"/>
    </row>
    <row r="217" spans="1:15" ht="30.75" customHeight="1" x14ac:dyDescent="0.25">
      <c r="A217" s="382">
        <f t="shared" si="6"/>
        <v>201</v>
      </c>
      <c r="B217" s="385">
        <v>44412</v>
      </c>
      <c r="C217" s="383">
        <v>401110</v>
      </c>
      <c r="D217" s="331" t="s">
        <v>856</v>
      </c>
      <c r="E217" s="331" t="s">
        <v>624</v>
      </c>
      <c r="F217" s="331">
        <v>100</v>
      </c>
      <c r="G217" s="384">
        <v>1200</v>
      </c>
      <c r="H217" s="384">
        <v>50000</v>
      </c>
      <c r="I217" s="391"/>
      <c r="J217" s="393">
        <f t="shared" si="7"/>
        <v>170000</v>
      </c>
      <c r="K217" s="190"/>
      <c r="M217" s="177"/>
      <c r="O217" s="190"/>
    </row>
    <row r="218" spans="1:15" ht="30.75" customHeight="1" x14ac:dyDescent="0.25">
      <c r="A218" s="382">
        <f t="shared" si="6"/>
        <v>202</v>
      </c>
      <c r="B218" s="385">
        <v>44412</v>
      </c>
      <c r="C218" s="383">
        <v>401108</v>
      </c>
      <c r="D218" s="331" t="s">
        <v>857</v>
      </c>
      <c r="E218" s="331" t="s">
        <v>624</v>
      </c>
      <c r="F218" s="331">
        <v>569</v>
      </c>
      <c r="G218" s="384">
        <v>1200</v>
      </c>
      <c r="H218" s="384">
        <v>50000</v>
      </c>
      <c r="I218" s="391"/>
      <c r="J218" s="393">
        <f t="shared" si="7"/>
        <v>732800</v>
      </c>
      <c r="K218" s="190"/>
      <c r="M218" s="177"/>
      <c r="O218" s="190"/>
    </row>
    <row r="219" spans="1:15" ht="30.75" customHeight="1" x14ac:dyDescent="0.25">
      <c r="A219" s="382">
        <f t="shared" si="6"/>
        <v>203</v>
      </c>
      <c r="B219" s="385">
        <v>44412</v>
      </c>
      <c r="C219" s="383">
        <v>401049</v>
      </c>
      <c r="D219" s="331" t="s">
        <v>849</v>
      </c>
      <c r="E219" s="331" t="s">
        <v>627</v>
      </c>
      <c r="F219" s="331">
        <v>261</v>
      </c>
      <c r="G219" s="384">
        <v>1200</v>
      </c>
      <c r="H219" s="384"/>
      <c r="I219" s="391"/>
      <c r="J219" s="393">
        <f t="shared" si="7"/>
        <v>313200</v>
      </c>
      <c r="K219" s="190"/>
      <c r="M219" s="177"/>
      <c r="O219" s="190"/>
    </row>
    <row r="220" spans="1:15" ht="30.75" customHeight="1" x14ac:dyDescent="0.25">
      <c r="A220" s="382">
        <f t="shared" si="6"/>
        <v>204</v>
      </c>
      <c r="B220" s="385">
        <v>44412</v>
      </c>
      <c r="C220" s="383">
        <v>401048</v>
      </c>
      <c r="D220" s="331" t="s">
        <v>858</v>
      </c>
      <c r="E220" s="331" t="s">
        <v>627</v>
      </c>
      <c r="F220" s="331">
        <v>458</v>
      </c>
      <c r="G220" s="384">
        <v>1200</v>
      </c>
      <c r="H220" s="384">
        <v>50000</v>
      </c>
      <c r="I220" s="391"/>
      <c r="J220" s="393">
        <f t="shared" si="7"/>
        <v>599600</v>
      </c>
      <c r="K220" s="190"/>
      <c r="M220" s="177"/>
      <c r="O220" s="190"/>
    </row>
    <row r="221" spans="1:15" ht="30.75" customHeight="1" x14ac:dyDescent="0.25">
      <c r="A221" s="382">
        <f t="shared" si="6"/>
        <v>205</v>
      </c>
      <c r="B221" s="385">
        <v>44412</v>
      </c>
      <c r="C221" s="383">
        <v>401103</v>
      </c>
      <c r="D221" s="331" t="s">
        <v>859</v>
      </c>
      <c r="E221" s="331" t="s">
        <v>623</v>
      </c>
      <c r="F221" s="331">
        <v>700</v>
      </c>
      <c r="G221" s="384">
        <v>1200</v>
      </c>
      <c r="H221" s="384"/>
      <c r="I221" s="391"/>
      <c r="J221" s="393">
        <f t="shared" si="7"/>
        <v>840000</v>
      </c>
      <c r="K221" s="190"/>
      <c r="M221" s="177"/>
      <c r="O221" s="190"/>
    </row>
    <row r="222" spans="1:15" ht="30.75" customHeight="1" x14ac:dyDescent="0.25">
      <c r="A222" s="382">
        <f t="shared" si="6"/>
        <v>206</v>
      </c>
      <c r="B222" s="385">
        <v>44412</v>
      </c>
      <c r="C222" s="383">
        <v>401113</v>
      </c>
      <c r="D222" s="331" t="s">
        <v>860</v>
      </c>
      <c r="E222" s="331" t="s">
        <v>844</v>
      </c>
      <c r="F222" s="331">
        <v>569</v>
      </c>
      <c r="G222" s="384">
        <v>1200</v>
      </c>
      <c r="H222" s="384"/>
      <c r="I222" s="391"/>
      <c r="J222" s="393">
        <f t="shared" si="7"/>
        <v>682800</v>
      </c>
      <c r="K222" s="190"/>
      <c r="M222" s="177"/>
      <c r="O222" s="190"/>
    </row>
    <row r="223" spans="1:15" ht="30.75" customHeight="1" x14ac:dyDescent="0.25">
      <c r="A223" s="382">
        <f t="shared" si="6"/>
        <v>207</v>
      </c>
      <c r="B223" s="385">
        <v>44412</v>
      </c>
      <c r="C223" s="383">
        <v>401114</v>
      </c>
      <c r="D223" s="331" t="s">
        <v>861</v>
      </c>
      <c r="E223" s="331" t="s">
        <v>844</v>
      </c>
      <c r="F223" s="331">
        <v>175</v>
      </c>
      <c r="G223" s="384">
        <v>1200</v>
      </c>
      <c r="H223" s="384">
        <v>50000</v>
      </c>
      <c r="I223" s="391"/>
      <c r="J223" s="393">
        <f t="shared" si="7"/>
        <v>260000</v>
      </c>
      <c r="K223" s="190"/>
      <c r="M223" s="177"/>
      <c r="O223" s="190"/>
    </row>
    <row r="224" spans="1:15" ht="30.75" customHeight="1" x14ac:dyDescent="0.25">
      <c r="A224" s="382">
        <f t="shared" si="6"/>
        <v>208</v>
      </c>
      <c r="B224" s="385">
        <v>44412</v>
      </c>
      <c r="C224" s="383">
        <v>401037</v>
      </c>
      <c r="D224" s="331" t="s">
        <v>862</v>
      </c>
      <c r="E224" s="331" t="s">
        <v>636</v>
      </c>
      <c r="F224" s="331">
        <v>268</v>
      </c>
      <c r="G224" s="384">
        <v>1200</v>
      </c>
      <c r="H224" s="384"/>
      <c r="I224" s="391"/>
      <c r="J224" s="393">
        <f t="shared" si="7"/>
        <v>321600</v>
      </c>
      <c r="K224" s="190"/>
      <c r="M224" s="177"/>
      <c r="O224" s="190"/>
    </row>
    <row r="225" spans="1:15" ht="30.75" customHeight="1" x14ac:dyDescent="0.25">
      <c r="A225" s="382">
        <f t="shared" si="6"/>
        <v>209</v>
      </c>
      <c r="B225" s="385">
        <v>44412</v>
      </c>
      <c r="C225" s="383">
        <v>401038</v>
      </c>
      <c r="D225" s="331" t="s">
        <v>861</v>
      </c>
      <c r="E225" s="331" t="s">
        <v>636</v>
      </c>
      <c r="F225" s="331">
        <v>450</v>
      </c>
      <c r="G225" s="384">
        <v>1200</v>
      </c>
      <c r="H225" s="384">
        <v>50000</v>
      </c>
      <c r="I225" s="391"/>
      <c r="J225" s="393">
        <f t="shared" si="7"/>
        <v>590000</v>
      </c>
      <c r="K225" s="190"/>
      <c r="M225" s="177"/>
      <c r="O225" s="190"/>
    </row>
    <row r="226" spans="1:15" ht="30.75" customHeight="1" x14ac:dyDescent="0.25">
      <c r="A226" s="382">
        <f t="shared" si="6"/>
        <v>210</v>
      </c>
      <c r="B226" s="385">
        <v>44412</v>
      </c>
      <c r="C226" s="383">
        <v>401043</v>
      </c>
      <c r="D226" s="331" t="s">
        <v>863</v>
      </c>
      <c r="E226" s="331" t="s">
        <v>651</v>
      </c>
      <c r="F226" s="331">
        <v>700</v>
      </c>
      <c r="G226" s="384">
        <v>1200</v>
      </c>
      <c r="H226" s="384"/>
      <c r="I226" s="391"/>
      <c r="J226" s="393">
        <f t="shared" si="7"/>
        <v>840000</v>
      </c>
      <c r="K226" s="190"/>
      <c r="M226" s="177"/>
      <c r="O226" s="190"/>
    </row>
    <row r="227" spans="1:15" ht="30.75" customHeight="1" x14ac:dyDescent="0.25">
      <c r="A227" s="382">
        <f t="shared" si="6"/>
        <v>211</v>
      </c>
      <c r="B227" s="385">
        <v>44412</v>
      </c>
      <c r="C227" s="383">
        <v>401106</v>
      </c>
      <c r="D227" s="331" t="s">
        <v>856</v>
      </c>
      <c r="E227" s="331" t="s">
        <v>618</v>
      </c>
      <c r="F227" s="331">
        <v>344</v>
      </c>
      <c r="G227" s="384">
        <v>1200</v>
      </c>
      <c r="H227" s="384"/>
      <c r="I227" s="391"/>
      <c r="J227" s="393">
        <f t="shared" si="7"/>
        <v>412800</v>
      </c>
      <c r="K227" s="190"/>
      <c r="M227" s="177"/>
      <c r="O227" s="190"/>
    </row>
    <row r="228" spans="1:15" ht="30.75" customHeight="1" x14ac:dyDescent="0.25">
      <c r="A228" s="382">
        <f t="shared" si="6"/>
        <v>212</v>
      </c>
      <c r="B228" s="385">
        <v>44412</v>
      </c>
      <c r="C228" s="383">
        <v>401107</v>
      </c>
      <c r="D228" s="331" t="s">
        <v>863</v>
      </c>
      <c r="E228" s="331" t="s">
        <v>618</v>
      </c>
      <c r="F228" s="331">
        <v>325</v>
      </c>
      <c r="G228" s="384">
        <v>1200</v>
      </c>
      <c r="H228" s="384">
        <v>50000</v>
      </c>
      <c r="I228" s="391"/>
      <c r="J228" s="393">
        <f t="shared" si="7"/>
        <v>440000</v>
      </c>
      <c r="K228" s="190"/>
      <c r="M228" s="177"/>
      <c r="O228" s="190"/>
    </row>
    <row r="229" spans="1:15" ht="30.75" customHeight="1" x14ac:dyDescent="0.25">
      <c r="A229" s="382">
        <f t="shared" si="6"/>
        <v>213</v>
      </c>
      <c r="B229" s="385">
        <v>44412</v>
      </c>
      <c r="C229" s="383">
        <v>401116</v>
      </c>
      <c r="D229" s="331" t="s">
        <v>864</v>
      </c>
      <c r="E229" s="331" t="s">
        <v>650</v>
      </c>
      <c r="F229" s="331">
        <v>307</v>
      </c>
      <c r="G229" s="384">
        <v>1200</v>
      </c>
      <c r="H229" s="384"/>
      <c r="I229" s="391"/>
      <c r="J229" s="393">
        <f t="shared" si="7"/>
        <v>368400</v>
      </c>
      <c r="K229" s="190"/>
      <c r="M229" s="177"/>
      <c r="O229" s="190"/>
    </row>
    <row r="230" spans="1:15" ht="30.75" customHeight="1" x14ac:dyDescent="0.25">
      <c r="A230" s="382">
        <f t="shared" si="6"/>
        <v>214</v>
      </c>
      <c r="B230" s="385">
        <v>44412</v>
      </c>
      <c r="C230" s="383">
        <v>401115</v>
      </c>
      <c r="D230" s="331" t="s">
        <v>865</v>
      </c>
      <c r="E230" s="331" t="s">
        <v>650</v>
      </c>
      <c r="F230" s="331">
        <v>424</v>
      </c>
      <c r="G230" s="384">
        <v>1200</v>
      </c>
      <c r="H230" s="384">
        <v>50000</v>
      </c>
      <c r="I230" s="391"/>
      <c r="J230" s="393">
        <f t="shared" si="7"/>
        <v>558800</v>
      </c>
      <c r="K230" s="190"/>
      <c r="M230" s="177"/>
      <c r="O230" s="190"/>
    </row>
    <row r="231" spans="1:15" ht="30.75" customHeight="1" x14ac:dyDescent="0.25">
      <c r="A231" s="382">
        <f t="shared" si="6"/>
        <v>215</v>
      </c>
      <c r="B231" s="385">
        <v>44412</v>
      </c>
      <c r="C231" s="383">
        <v>401112</v>
      </c>
      <c r="D231" s="331" t="s">
        <v>811</v>
      </c>
      <c r="E231" s="331" t="s">
        <v>636</v>
      </c>
      <c r="F231" s="331">
        <v>506</v>
      </c>
      <c r="G231" s="384">
        <v>1200</v>
      </c>
      <c r="H231" s="384"/>
      <c r="I231" s="391"/>
      <c r="J231" s="393">
        <f t="shared" si="7"/>
        <v>607200</v>
      </c>
      <c r="K231" s="190"/>
      <c r="M231" s="177"/>
      <c r="O231" s="190"/>
    </row>
    <row r="232" spans="1:15" ht="30.75" customHeight="1" x14ac:dyDescent="0.25">
      <c r="A232" s="382">
        <f t="shared" si="6"/>
        <v>216</v>
      </c>
      <c r="B232" s="385">
        <v>44412</v>
      </c>
      <c r="C232" s="383">
        <v>401111</v>
      </c>
      <c r="D232" s="331" t="s">
        <v>849</v>
      </c>
      <c r="E232" s="331" t="s">
        <v>636</v>
      </c>
      <c r="F232" s="331">
        <v>200</v>
      </c>
      <c r="G232" s="384">
        <v>1200</v>
      </c>
      <c r="H232" s="384">
        <v>50000</v>
      </c>
      <c r="I232" s="391"/>
      <c r="J232" s="393">
        <f t="shared" si="7"/>
        <v>290000</v>
      </c>
      <c r="K232" s="190"/>
      <c r="M232" s="177"/>
      <c r="O232" s="190"/>
    </row>
    <row r="233" spans="1:15" ht="30.75" customHeight="1" x14ac:dyDescent="0.25">
      <c r="A233" s="382">
        <f t="shared" si="6"/>
        <v>217</v>
      </c>
      <c r="B233" s="385">
        <v>44412</v>
      </c>
      <c r="C233" s="383">
        <v>401101</v>
      </c>
      <c r="D233" s="331" t="s">
        <v>859</v>
      </c>
      <c r="E233" s="331" t="s">
        <v>648</v>
      </c>
      <c r="F233" s="331">
        <v>168</v>
      </c>
      <c r="G233" s="384">
        <v>1200</v>
      </c>
      <c r="H233" s="384"/>
      <c r="I233" s="391"/>
      <c r="J233" s="393">
        <f t="shared" si="7"/>
        <v>201600</v>
      </c>
      <c r="K233" s="190"/>
      <c r="M233" s="177"/>
      <c r="O233" s="190"/>
    </row>
    <row r="234" spans="1:15" ht="30.75" customHeight="1" x14ac:dyDescent="0.25">
      <c r="A234" s="382">
        <f t="shared" si="6"/>
        <v>218</v>
      </c>
      <c r="B234" s="385">
        <v>44412</v>
      </c>
      <c r="C234" s="383">
        <v>401102</v>
      </c>
      <c r="D234" s="331" t="s">
        <v>866</v>
      </c>
      <c r="E234" s="331" t="s">
        <v>648</v>
      </c>
      <c r="F234" s="331">
        <v>556</v>
      </c>
      <c r="G234" s="384">
        <v>1200</v>
      </c>
      <c r="H234" s="384">
        <v>50000</v>
      </c>
      <c r="I234" s="391"/>
      <c r="J234" s="393">
        <f t="shared" si="7"/>
        <v>717200</v>
      </c>
      <c r="K234" s="190"/>
      <c r="M234" s="177"/>
      <c r="O234" s="190"/>
    </row>
    <row r="235" spans="1:15" ht="30.75" customHeight="1" x14ac:dyDescent="0.25">
      <c r="A235" s="382">
        <f t="shared" si="6"/>
        <v>219</v>
      </c>
      <c r="B235" s="385">
        <v>44412</v>
      </c>
      <c r="C235" s="383">
        <v>401039</v>
      </c>
      <c r="D235" s="331" t="s">
        <v>867</v>
      </c>
      <c r="E235" s="331" t="s">
        <v>646</v>
      </c>
      <c r="F235" s="331">
        <v>811</v>
      </c>
      <c r="G235" s="384">
        <v>1200</v>
      </c>
      <c r="H235" s="384"/>
      <c r="I235" s="391"/>
      <c r="J235" s="393">
        <f t="shared" si="7"/>
        <v>973200</v>
      </c>
      <c r="K235" s="190"/>
      <c r="M235" s="177"/>
      <c r="O235" s="190"/>
    </row>
    <row r="236" spans="1:15" ht="30.75" customHeight="1" x14ac:dyDescent="0.25">
      <c r="A236" s="382">
        <f t="shared" si="6"/>
        <v>220</v>
      </c>
      <c r="B236" s="385">
        <v>44413</v>
      </c>
      <c r="C236" s="383">
        <v>401128</v>
      </c>
      <c r="D236" s="331" t="s">
        <v>868</v>
      </c>
      <c r="E236" s="331" t="s">
        <v>650</v>
      </c>
      <c r="F236" s="331">
        <v>530</v>
      </c>
      <c r="G236" s="384">
        <v>1200</v>
      </c>
      <c r="H236" s="384"/>
      <c r="I236" s="391"/>
      <c r="J236" s="393">
        <f t="shared" si="7"/>
        <v>636000</v>
      </c>
      <c r="K236" s="190"/>
      <c r="M236" s="177"/>
      <c r="O236" s="190"/>
    </row>
    <row r="237" spans="1:15" ht="30.75" customHeight="1" x14ac:dyDescent="0.25">
      <c r="A237" s="382">
        <f t="shared" si="6"/>
        <v>221</v>
      </c>
      <c r="B237" s="385">
        <v>44413</v>
      </c>
      <c r="C237" s="383">
        <v>401127</v>
      </c>
      <c r="D237" s="331" t="s">
        <v>869</v>
      </c>
      <c r="E237" s="331" t="s">
        <v>650</v>
      </c>
      <c r="F237" s="331">
        <v>300</v>
      </c>
      <c r="G237" s="384">
        <v>1200</v>
      </c>
      <c r="H237" s="384">
        <v>50000</v>
      </c>
      <c r="I237" s="391"/>
      <c r="J237" s="393">
        <f t="shared" si="7"/>
        <v>410000</v>
      </c>
      <c r="K237" s="190"/>
      <c r="M237" s="177"/>
      <c r="O237" s="190"/>
    </row>
    <row r="238" spans="1:15" ht="30.75" customHeight="1" x14ac:dyDescent="0.25">
      <c r="A238" s="382">
        <f t="shared" si="6"/>
        <v>222</v>
      </c>
      <c r="B238" s="385">
        <v>44413</v>
      </c>
      <c r="C238" s="383">
        <v>401126</v>
      </c>
      <c r="D238" s="386" t="s">
        <v>869</v>
      </c>
      <c r="E238" s="331" t="s">
        <v>644</v>
      </c>
      <c r="F238" s="331">
        <v>427</v>
      </c>
      <c r="G238" s="384">
        <v>1200</v>
      </c>
      <c r="H238" s="384"/>
      <c r="I238" s="391"/>
      <c r="J238" s="393">
        <f t="shared" si="7"/>
        <v>512400</v>
      </c>
      <c r="K238" s="190"/>
      <c r="M238" s="177"/>
      <c r="O238" s="190"/>
    </row>
    <row r="239" spans="1:15" ht="30.75" customHeight="1" x14ac:dyDescent="0.25">
      <c r="A239" s="382">
        <f t="shared" si="6"/>
        <v>223</v>
      </c>
      <c r="B239" s="385">
        <v>44413</v>
      </c>
      <c r="C239" s="383">
        <v>401125</v>
      </c>
      <c r="D239" s="331" t="s">
        <v>870</v>
      </c>
      <c r="E239" s="331" t="s">
        <v>644</v>
      </c>
      <c r="F239" s="331">
        <v>278</v>
      </c>
      <c r="G239" s="384">
        <v>1200</v>
      </c>
      <c r="H239" s="384">
        <v>50000</v>
      </c>
      <c r="I239" s="391"/>
      <c r="J239" s="393">
        <f t="shared" si="7"/>
        <v>383600</v>
      </c>
      <c r="K239" s="190"/>
      <c r="M239" s="177"/>
      <c r="O239" s="190"/>
    </row>
    <row r="240" spans="1:15" ht="30.75" customHeight="1" x14ac:dyDescent="0.25">
      <c r="A240" s="382">
        <f t="shared" si="6"/>
        <v>224</v>
      </c>
      <c r="B240" s="385">
        <v>44413</v>
      </c>
      <c r="C240" s="383">
        <v>401130</v>
      </c>
      <c r="D240" s="331" t="s">
        <v>809</v>
      </c>
      <c r="E240" s="331" t="s">
        <v>651</v>
      </c>
      <c r="F240" s="331">
        <v>250</v>
      </c>
      <c r="G240" s="384">
        <v>1200</v>
      </c>
      <c r="H240" s="384"/>
      <c r="I240" s="391"/>
      <c r="J240" s="393">
        <f t="shared" si="7"/>
        <v>300000</v>
      </c>
      <c r="K240" s="190"/>
      <c r="M240" s="177"/>
      <c r="O240" s="190"/>
    </row>
    <row r="241" spans="1:15" ht="30.75" customHeight="1" x14ac:dyDescent="0.25">
      <c r="A241" s="382">
        <f t="shared" si="6"/>
        <v>225</v>
      </c>
      <c r="B241" s="385">
        <v>44413</v>
      </c>
      <c r="C241" s="383">
        <v>401129</v>
      </c>
      <c r="D241" s="331" t="s">
        <v>871</v>
      </c>
      <c r="E241" s="331" t="s">
        <v>651</v>
      </c>
      <c r="F241" s="331">
        <v>492</v>
      </c>
      <c r="G241" s="384">
        <v>1200</v>
      </c>
      <c r="H241" s="384">
        <v>50000</v>
      </c>
      <c r="I241" s="391"/>
      <c r="J241" s="393">
        <f t="shared" si="7"/>
        <v>640400</v>
      </c>
      <c r="K241" s="190"/>
      <c r="M241" s="177"/>
      <c r="O241" s="190"/>
    </row>
    <row r="242" spans="1:15" ht="30.75" customHeight="1" x14ac:dyDescent="0.25">
      <c r="A242" s="382">
        <f t="shared" si="6"/>
        <v>226</v>
      </c>
      <c r="B242" s="385">
        <v>44413</v>
      </c>
      <c r="C242" s="383">
        <v>401133</v>
      </c>
      <c r="D242" s="331" t="s">
        <v>872</v>
      </c>
      <c r="E242" s="331" t="s">
        <v>843</v>
      </c>
      <c r="F242" s="331">
        <v>344</v>
      </c>
      <c r="G242" s="384">
        <v>1200</v>
      </c>
      <c r="H242" s="384"/>
      <c r="I242" s="391"/>
      <c r="J242" s="393">
        <f t="shared" si="7"/>
        <v>412800</v>
      </c>
      <c r="K242" s="190"/>
      <c r="M242" s="177"/>
      <c r="O242" s="190"/>
    </row>
    <row r="243" spans="1:15" ht="30.75" customHeight="1" x14ac:dyDescent="0.25">
      <c r="A243" s="382">
        <f t="shared" si="6"/>
        <v>227</v>
      </c>
      <c r="B243" s="385">
        <v>44413</v>
      </c>
      <c r="C243" s="383">
        <v>401132</v>
      </c>
      <c r="D243" s="331" t="s">
        <v>873</v>
      </c>
      <c r="E243" s="331" t="s">
        <v>843</v>
      </c>
      <c r="F243" s="331">
        <v>423</v>
      </c>
      <c r="G243" s="384">
        <v>1200</v>
      </c>
      <c r="H243" s="384">
        <v>50000</v>
      </c>
      <c r="I243" s="391"/>
      <c r="J243" s="393">
        <f t="shared" si="7"/>
        <v>557600</v>
      </c>
      <c r="K243" s="190"/>
      <c r="M243" s="177"/>
      <c r="O243" s="190"/>
    </row>
    <row r="244" spans="1:15" ht="30.75" customHeight="1" x14ac:dyDescent="0.25">
      <c r="A244" s="382">
        <f t="shared" si="6"/>
        <v>228</v>
      </c>
      <c r="B244" s="385">
        <v>44413</v>
      </c>
      <c r="C244" s="383">
        <v>401134</v>
      </c>
      <c r="D244" s="331" t="s">
        <v>874</v>
      </c>
      <c r="E244" s="331" t="s">
        <v>618</v>
      </c>
      <c r="F244" s="331">
        <v>228</v>
      </c>
      <c r="G244" s="384">
        <v>1200</v>
      </c>
      <c r="H244" s="384"/>
      <c r="I244" s="391"/>
      <c r="J244" s="393">
        <f t="shared" si="7"/>
        <v>273600</v>
      </c>
      <c r="K244" s="190"/>
      <c r="M244" s="177"/>
      <c r="O244" s="190"/>
    </row>
    <row r="245" spans="1:15" ht="30.75" customHeight="1" x14ac:dyDescent="0.25">
      <c r="A245" s="382">
        <f t="shared" si="6"/>
        <v>229</v>
      </c>
      <c r="B245" s="385">
        <v>44413</v>
      </c>
      <c r="C245" s="383">
        <v>401135</v>
      </c>
      <c r="D245" s="331" t="s">
        <v>875</v>
      </c>
      <c r="E245" s="331" t="s">
        <v>618</v>
      </c>
      <c r="F245" s="331">
        <v>530</v>
      </c>
      <c r="G245" s="384">
        <v>1200</v>
      </c>
      <c r="H245" s="384">
        <v>50000</v>
      </c>
      <c r="I245" s="391"/>
      <c r="J245" s="393">
        <f t="shared" si="7"/>
        <v>686000</v>
      </c>
      <c r="K245" s="190"/>
      <c r="M245" s="177"/>
      <c r="O245" s="190"/>
    </row>
    <row r="246" spans="1:15" ht="30.75" customHeight="1" x14ac:dyDescent="0.25">
      <c r="A246" s="382">
        <f t="shared" si="6"/>
        <v>230</v>
      </c>
      <c r="B246" s="385">
        <v>44413</v>
      </c>
      <c r="C246" s="383">
        <v>401139</v>
      </c>
      <c r="D246" s="331" t="s">
        <v>876</v>
      </c>
      <c r="E246" s="331" t="s">
        <v>627</v>
      </c>
      <c r="F246" s="331">
        <v>381</v>
      </c>
      <c r="G246" s="384">
        <v>1200</v>
      </c>
      <c r="H246" s="384"/>
      <c r="I246" s="391"/>
      <c r="J246" s="393">
        <f t="shared" si="7"/>
        <v>457200</v>
      </c>
      <c r="K246" s="190"/>
      <c r="M246" s="177"/>
      <c r="O246" s="190"/>
    </row>
    <row r="247" spans="1:15" ht="30.75" customHeight="1" x14ac:dyDescent="0.25">
      <c r="A247" s="382">
        <f t="shared" si="6"/>
        <v>231</v>
      </c>
      <c r="B247" s="385">
        <v>44413</v>
      </c>
      <c r="C247" s="383">
        <v>401138</v>
      </c>
      <c r="D247" s="331" t="s">
        <v>877</v>
      </c>
      <c r="E247" s="331" t="s">
        <v>627</v>
      </c>
      <c r="F247" s="331">
        <v>382</v>
      </c>
      <c r="G247" s="384">
        <v>1200</v>
      </c>
      <c r="H247" s="384">
        <v>50000</v>
      </c>
      <c r="I247" s="391"/>
      <c r="J247" s="393">
        <f t="shared" si="7"/>
        <v>508400</v>
      </c>
      <c r="K247" s="190"/>
      <c r="M247" s="177"/>
      <c r="O247" s="190"/>
    </row>
    <row r="248" spans="1:15" ht="30.75" customHeight="1" x14ac:dyDescent="0.25">
      <c r="A248" s="382">
        <f t="shared" si="6"/>
        <v>232</v>
      </c>
      <c r="B248" s="385">
        <v>44413</v>
      </c>
      <c r="C248" s="383">
        <v>401141</v>
      </c>
      <c r="D248" s="331" t="s">
        <v>878</v>
      </c>
      <c r="E248" s="331" t="s">
        <v>622</v>
      </c>
      <c r="F248" s="331">
        <v>150</v>
      </c>
      <c r="G248" s="384">
        <v>1200</v>
      </c>
      <c r="H248" s="384"/>
      <c r="I248" s="391"/>
      <c r="J248" s="393">
        <f t="shared" si="7"/>
        <v>180000</v>
      </c>
      <c r="K248" s="190"/>
      <c r="M248" s="177"/>
      <c r="O248" s="190"/>
    </row>
    <row r="249" spans="1:15" ht="30.75" customHeight="1" x14ac:dyDescent="0.25">
      <c r="A249" s="382">
        <f t="shared" si="6"/>
        <v>233</v>
      </c>
      <c r="B249" s="385">
        <v>44413</v>
      </c>
      <c r="C249" s="383">
        <v>401140</v>
      </c>
      <c r="D249" s="331" t="s">
        <v>879</v>
      </c>
      <c r="E249" s="331" t="s">
        <v>622</v>
      </c>
      <c r="F249" s="331">
        <v>672</v>
      </c>
      <c r="G249" s="384">
        <v>1200</v>
      </c>
      <c r="H249" s="384">
        <v>50000</v>
      </c>
      <c r="I249" s="391"/>
      <c r="J249" s="393">
        <f t="shared" si="7"/>
        <v>856400</v>
      </c>
      <c r="K249" s="190"/>
      <c r="M249" s="177"/>
      <c r="O249" s="190"/>
    </row>
    <row r="250" spans="1:15" ht="30.75" customHeight="1" x14ac:dyDescent="0.25">
      <c r="A250" s="382">
        <f t="shared" si="6"/>
        <v>234</v>
      </c>
      <c r="B250" s="385">
        <v>44413</v>
      </c>
      <c r="C250" s="383">
        <v>401131</v>
      </c>
      <c r="D250" s="331" t="s">
        <v>546</v>
      </c>
      <c r="E250" s="331" t="s">
        <v>623</v>
      </c>
      <c r="F250" s="331">
        <v>850</v>
      </c>
      <c r="G250" s="384">
        <v>1200</v>
      </c>
      <c r="H250" s="384"/>
      <c r="I250" s="391"/>
      <c r="J250" s="393">
        <f t="shared" si="7"/>
        <v>1020000</v>
      </c>
      <c r="K250" s="190"/>
      <c r="M250" s="177"/>
      <c r="O250" s="190"/>
    </row>
    <row r="251" spans="1:15" ht="30.75" customHeight="1" x14ac:dyDescent="0.25">
      <c r="A251" s="382">
        <f t="shared" si="6"/>
        <v>235</v>
      </c>
      <c r="B251" s="385">
        <v>44413</v>
      </c>
      <c r="C251" s="383">
        <v>401146</v>
      </c>
      <c r="D251" s="331" t="s">
        <v>880</v>
      </c>
      <c r="E251" s="331" t="s">
        <v>648</v>
      </c>
      <c r="F251" s="331">
        <v>684</v>
      </c>
      <c r="G251" s="384">
        <v>1200</v>
      </c>
      <c r="H251" s="384"/>
      <c r="I251" s="391"/>
      <c r="J251" s="393">
        <f t="shared" si="7"/>
        <v>820800</v>
      </c>
      <c r="K251" s="190"/>
      <c r="M251" s="177"/>
      <c r="O251" s="190"/>
    </row>
    <row r="252" spans="1:15" ht="30.75" customHeight="1" x14ac:dyDescent="0.25">
      <c r="A252" s="382">
        <f t="shared" si="6"/>
        <v>236</v>
      </c>
      <c r="B252" s="385">
        <v>44413</v>
      </c>
      <c r="C252" s="383">
        <v>401147</v>
      </c>
      <c r="D252" s="331" t="s">
        <v>881</v>
      </c>
      <c r="E252" s="331" t="s">
        <v>648</v>
      </c>
      <c r="F252" s="331">
        <v>175</v>
      </c>
      <c r="G252" s="384">
        <v>1200</v>
      </c>
      <c r="H252" s="384">
        <v>50000</v>
      </c>
      <c r="I252" s="391"/>
      <c r="J252" s="393">
        <f t="shared" si="7"/>
        <v>260000</v>
      </c>
      <c r="K252" s="190"/>
      <c r="M252" s="177"/>
      <c r="O252" s="190"/>
    </row>
    <row r="253" spans="1:15" ht="30.75" customHeight="1" x14ac:dyDescent="0.25">
      <c r="A253" s="382">
        <f t="shared" si="6"/>
        <v>237</v>
      </c>
      <c r="B253" s="385">
        <v>44413</v>
      </c>
      <c r="C253" s="383">
        <v>401145</v>
      </c>
      <c r="D253" s="331" t="s">
        <v>882</v>
      </c>
      <c r="E253" s="331" t="s">
        <v>631</v>
      </c>
      <c r="F253" s="331">
        <v>433</v>
      </c>
      <c r="G253" s="384">
        <v>1200</v>
      </c>
      <c r="H253" s="384"/>
      <c r="I253" s="391"/>
      <c r="J253" s="393">
        <f t="shared" si="7"/>
        <v>519600</v>
      </c>
      <c r="K253" s="190"/>
      <c r="M253" s="177"/>
      <c r="O253" s="190"/>
    </row>
    <row r="254" spans="1:15" ht="30.75" customHeight="1" x14ac:dyDescent="0.25">
      <c r="A254" s="382">
        <f t="shared" si="6"/>
        <v>238</v>
      </c>
      <c r="B254" s="385">
        <v>44413</v>
      </c>
      <c r="C254" s="383">
        <v>401144</v>
      </c>
      <c r="D254" s="331" t="s">
        <v>883</v>
      </c>
      <c r="E254" s="331" t="s">
        <v>631</v>
      </c>
      <c r="F254" s="331">
        <v>336</v>
      </c>
      <c r="G254" s="384">
        <v>1200</v>
      </c>
      <c r="H254" s="384">
        <v>50000</v>
      </c>
      <c r="I254" s="391"/>
      <c r="J254" s="393">
        <f t="shared" si="7"/>
        <v>453200</v>
      </c>
      <c r="K254" s="190"/>
      <c r="M254" s="177"/>
      <c r="O254" s="190"/>
    </row>
    <row r="255" spans="1:15" ht="30.75" customHeight="1" x14ac:dyDescent="0.25">
      <c r="A255" s="382">
        <f t="shared" si="6"/>
        <v>239</v>
      </c>
      <c r="B255" s="385">
        <v>44413</v>
      </c>
      <c r="C255" s="383">
        <v>401142</v>
      </c>
      <c r="D255" s="331" t="s">
        <v>884</v>
      </c>
      <c r="E255" s="331" t="s">
        <v>652</v>
      </c>
      <c r="F255" s="331">
        <v>521</v>
      </c>
      <c r="G255" s="384">
        <v>1200</v>
      </c>
      <c r="H255" s="384"/>
      <c r="I255" s="391"/>
      <c r="J255" s="393">
        <f t="shared" si="7"/>
        <v>625200</v>
      </c>
      <c r="K255" s="190"/>
      <c r="M255" s="177"/>
      <c r="O255" s="190"/>
    </row>
    <row r="256" spans="1:15" ht="30.75" customHeight="1" x14ac:dyDescent="0.25">
      <c r="A256" s="382">
        <f t="shared" si="6"/>
        <v>240</v>
      </c>
      <c r="B256" s="385">
        <v>44413</v>
      </c>
      <c r="C256" s="383">
        <v>401143</v>
      </c>
      <c r="D256" s="331" t="s">
        <v>885</v>
      </c>
      <c r="E256" s="331" t="s">
        <v>652</v>
      </c>
      <c r="F256" s="331">
        <v>303</v>
      </c>
      <c r="G256" s="384">
        <v>1200</v>
      </c>
      <c r="H256" s="384">
        <v>50000</v>
      </c>
      <c r="I256" s="391"/>
      <c r="J256" s="393">
        <f t="shared" si="7"/>
        <v>413600</v>
      </c>
      <c r="K256" s="190"/>
      <c r="M256" s="177"/>
      <c r="O256" s="190"/>
    </row>
    <row r="257" spans="1:15" ht="30.75" customHeight="1" x14ac:dyDescent="0.25">
      <c r="A257" s="382">
        <f t="shared" si="6"/>
        <v>241</v>
      </c>
      <c r="B257" s="385">
        <v>44413</v>
      </c>
      <c r="C257" s="383">
        <v>401306</v>
      </c>
      <c r="D257" s="331" t="s">
        <v>886</v>
      </c>
      <c r="E257" s="331" t="s">
        <v>623</v>
      </c>
      <c r="F257" s="331">
        <v>356</v>
      </c>
      <c r="G257" s="384">
        <v>1200</v>
      </c>
      <c r="H257" s="384"/>
      <c r="I257" s="391"/>
      <c r="J257" s="393">
        <f t="shared" si="7"/>
        <v>427200</v>
      </c>
      <c r="K257" s="190"/>
      <c r="M257" s="177"/>
      <c r="O257" s="190"/>
    </row>
    <row r="258" spans="1:15" ht="30.75" customHeight="1" x14ac:dyDescent="0.25">
      <c r="A258" s="382">
        <f t="shared" si="6"/>
        <v>242</v>
      </c>
      <c r="B258" s="385">
        <v>44413</v>
      </c>
      <c r="C258" s="383">
        <v>401305</v>
      </c>
      <c r="D258" s="331" t="s">
        <v>887</v>
      </c>
      <c r="E258" s="331" t="s">
        <v>623</v>
      </c>
      <c r="F258" s="331">
        <v>369</v>
      </c>
      <c r="G258" s="384">
        <v>1200</v>
      </c>
      <c r="H258" s="384">
        <v>50000</v>
      </c>
      <c r="I258" s="391"/>
      <c r="J258" s="393">
        <f t="shared" si="7"/>
        <v>492800</v>
      </c>
      <c r="K258" s="190"/>
      <c r="M258" s="177"/>
      <c r="O258" s="190"/>
    </row>
    <row r="259" spans="1:15" ht="30.75" customHeight="1" x14ac:dyDescent="0.25">
      <c r="A259" s="382">
        <f t="shared" si="6"/>
        <v>243</v>
      </c>
      <c r="B259" s="385">
        <v>44414</v>
      </c>
      <c r="C259" s="383">
        <v>401320</v>
      </c>
      <c r="D259" s="331" t="s">
        <v>888</v>
      </c>
      <c r="E259" s="394" t="s">
        <v>651</v>
      </c>
      <c r="F259" s="331">
        <v>640</v>
      </c>
      <c r="G259" s="384">
        <v>1200</v>
      </c>
      <c r="H259" s="384"/>
      <c r="I259" s="391"/>
      <c r="J259" s="393">
        <f t="shared" si="7"/>
        <v>768000</v>
      </c>
      <c r="K259" s="190"/>
      <c r="M259" s="177"/>
      <c r="O259" s="190"/>
    </row>
    <row r="260" spans="1:15" ht="30.75" customHeight="1" x14ac:dyDescent="0.25">
      <c r="A260" s="382">
        <f t="shared" si="6"/>
        <v>244</v>
      </c>
      <c r="B260" s="385">
        <v>44414</v>
      </c>
      <c r="C260" s="383">
        <v>401321</v>
      </c>
      <c r="D260" s="331" t="s">
        <v>889</v>
      </c>
      <c r="E260" s="331" t="s">
        <v>651</v>
      </c>
      <c r="F260" s="331">
        <v>100</v>
      </c>
      <c r="G260" s="384">
        <v>1200</v>
      </c>
      <c r="H260" s="384">
        <v>50000</v>
      </c>
      <c r="I260" s="391"/>
      <c r="J260" s="393">
        <f t="shared" si="7"/>
        <v>170000</v>
      </c>
      <c r="K260" s="190"/>
      <c r="M260" s="177"/>
      <c r="O260" s="190"/>
    </row>
    <row r="261" spans="1:15" ht="30.75" customHeight="1" x14ac:dyDescent="0.25">
      <c r="A261" s="382">
        <f t="shared" si="6"/>
        <v>245</v>
      </c>
      <c r="B261" s="385">
        <v>44414</v>
      </c>
      <c r="C261" s="383">
        <v>401315</v>
      </c>
      <c r="D261" s="331" t="s">
        <v>890</v>
      </c>
      <c r="E261" s="331" t="s">
        <v>622</v>
      </c>
      <c r="F261" s="331">
        <v>800</v>
      </c>
      <c r="G261" s="384">
        <v>1200</v>
      </c>
      <c r="H261" s="384"/>
      <c r="I261" s="391"/>
      <c r="J261" s="393">
        <f t="shared" si="7"/>
        <v>960000</v>
      </c>
      <c r="K261" s="190"/>
      <c r="M261" s="177"/>
      <c r="O261" s="190"/>
    </row>
    <row r="262" spans="1:15" ht="30.75" customHeight="1" x14ac:dyDescent="0.25">
      <c r="A262" s="382">
        <f t="shared" si="6"/>
        <v>246</v>
      </c>
      <c r="B262" s="385">
        <v>44414</v>
      </c>
      <c r="C262" s="383">
        <v>401310</v>
      </c>
      <c r="D262" s="331" t="s">
        <v>891</v>
      </c>
      <c r="E262" s="331" t="s">
        <v>616</v>
      </c>
      <c r="F262" s="331">
        <v>764</v>
      </c>
      <c r="G262" s="384">
        <v>1200</v>
      </c>
      <c r="H262" s="384"/>
      <c r="I262" s="391"/>
      <c r="J262" s="393">
        <f t="shared" si="7"/>
        <v>916800</v>
      </c>
      <c r="K262" s="190"/>
      <c r="M262" s="177"/>
      <c r="O262" s="190"/>
    </row>
    <row r="263" spans="1:15" ht="30.75" customHeight="1" x14ac:dyDescent="0.25">
      <c r="A263" s="382">
        <f t="shared" si="6"/>
        <v>247</v>
      </c>
      <c r="B263" s="385">
        <v>44414</v>
      </c>
      <c r="C263" s="383">
        <v>401314</v>
      </c>
      <c r="D263" s="331" t="s">
        <v>892</v>
      </c>
      <c r="E263" s="331" t="s">
        <v>623</v>
      </c>
      <c r="F263" s="331">
        <v>867</v>
      </c>
      <c r="G263" s="384">
        <v>1200</v>
      </c>
      <c r="H263" s="384"/>
      <c r="I263" s="391"/>
      <c r="J263" s="393">
        <f t="shared" si="7"/>
        <v>1040400</v>
      </c>
      <c r="K263" s="190"/>
      <c r="M263" s="177"/>
      <c r="O263" s="190"/>
    </row>
    <row r="264" spans="1:15" ht="30.75" customHeight="1" x14ac:dyDescent="0.25">
      <c r="A264" s="382">
        <f t="shared" si="6"/>
        <v>248</v>
      </c>
      <c r="B264" s="385">
        <v>44414</v>
      </c>
      <c r="C264" s="383">
        <v>401313</v>
      </c>
      <c r="D264" s="331" t="s">
        <v>893</v>
      </c>
      <c r="E264" s="331" t="s">
        <v>618</v>
      </c>
      <c r="F264" s="331">
        <v>454</v>
      </c>
      <c r="G264" s="384">
        <v>1200</v>
      </c>
      <c r="H264" s="384"/>
      <c r="I264" s="391"/>
      <c r="J264" s="393">
        <f t="shared" si="7"/>
        <v>544800</v>
      </c>
      <c r="K264" s="190"/>
      <c r="M264" s="177"/>
      <c r="O264" s="190"/>
    </row>
    <row r="265" spans="1:15" ht="30.75" customHeight="1" x14ac:dyDescent="0.25">
      <c r="A265" s="382">
        <f t="shared" si="6"/>
        <v>249</v>
      </c>
      <c r="B265" s="385">
        <v>44414</v>
      </c>
      <c r="C265" s="383">
        <v>401311</v>
      </c>
      <c r="D265" s="331" t="s">
        <v>890</v>
      </c>
      <c r="E265" s="331" t="s">
        <v>618</v>
      </c>
      <c r="F265" s="331">
        <v>348</v>
      </c>
      <c r="G265" s="384">
        <v>1200</v>
      </c>
      <c r="H265" s="384">
        <v>50000</v>
      </c>
      <c r="I265" s="391"/>
      <c r="J265" s="393">
        <f t="shared" si="7"/>
        <v>467600</v>
      </c>
      <c r="K265" s="190"/>
      <c r="M265" s="177"/>
      <c r="O265" s="190"/>
    </row>
    <row r="266" spans="1:15" ht="30.75" customHeight="1" x14ac:dyDescent="0.25">
      <c r="A266" s="382">
        <f t="shared" si="6"/>
        <v>250</v>
      </c>
      <c r="B266" s="385">
        <v>44414</v>
      </c>
      <c r="C266" s="383">
        <v>401317</v>
      </c>
      <c r="D266" s="331" t="s">
        <v>894</v>
      </c>
      <c r="E266" s="331" t="s">
        <v>648</v>
      </c>
      <c r="F266" s="331">
        <v>193</v>
      </c>
      <c r="G266" s="384">
        <v>1200</v>
      </c>
      <c r="H266" s="384"/>
      <c r="I266" s="391"/>
      <c r="J266" s="393">
        <f t="shared" si="7"/>
        <v>231600</v>
      </c>
      <c r="K266" s="190"/>
      <c r="M266" s="177"/>
      <c r="O266" s="190"/>
    </row>
    <row r="267" spans="1:15" ht="30.75" customHeight="1" x14ac:dyDescent="0.25">
      <c r="A267" s="382">
        <f t="shared" si="6"/>
        <v>251</v>
      </c>
      <c r="B267" s="385">
        <v>44414</v>
      </c>
      <c r="C267" s="383">
        <v>401316</v>
      </c>
      <c r="D267" s="331" t="s">
        <v>895</v>
      </c>
      <c r="E267" s="331" t="s">
        <v>648</v>
      </c>
      <c r="F267" s="331">
        <v>650</v>
      </c>
      <c r="G267" s="384">
        <v>1200</v>
      </c>
      <c r="H267" s="384">
        <v>50000</v>
      </c>
      <c r="I267" s="391"/>
      <c r="J267" s="393">
        <f t="shared" si="7"/>
        <v>830000</v>
      </c>
      <c r="K267" s="190"/>
      <c r="M267" s="177"/>
      <c r="O267" s="190"/>
    </row>
    <row r="268" spans="1:15" ht="30.75" customHeight="1" x14ac:dyDescent="0.25">
      <c r="A268" s="382">
        <f t="shared" si="6"/>
        <v>252</v>
      </c>
      <c r="B268" s="385">
        <v>44414</v>
      </c>
      <c r="C268" s="383">
        <v>401307</v>
      </c>
      <c r="D268" s="331" t="s">
        <v>896</v>
      </c>
      <c r="E268" s="331" t="s">
        <v>646</v>
      </c>
      <c r="F268" s="331">
        <v>525</v>
      </c>
      <c r="G268" s="384">
        <v>1200</v>
      </c>
      <c r="H268" s="384"/>
      <c r="I268" s="391"/>
      <c r="J268" s="393">
        <f t="shared" si="7"/>
        <v>630000</v>
      </c>
      <c r="K268" s="190"/>
      <c r="M268" s="177"/>
      <c r="O268" s="190"/>
    </row>
    <row r="269" spans="1:15" ht="30.75" customHeight="1" x14ac:dyDescent="0.25">
      <c r="A269" s="382">
        <f t="shared" si="6"/>
        <v>253</v>
      </c>
      <c r="B269" s="385">
        <v>44414</v>
      </c>
      <c r="C269" s="383">
        <v>401309</v>
      </c>
      <c r="D269" s="331" t="s">
        <v>897</v>
      </c>
      <c r="E269" s="331" t="s">
        <v>646</v>
      </c>
      <c r="F269" s="331">
        <v>86</v>
      </c>
      <c r="G269" s="384">
        <v>1200</v>
      </c>
      <c r="H269" s="384">
        <v>50000</v>
      </c>
      <c r="I269" s="391"/>
      <c r="J269" s="393">
        <f t="shared" si="7"/>
        <v>153200</v>
      </c>
      <c r="K269" s="190"/>
      <c r="M269" s="177"/>
      <c r="O269" s="190"/>
    </row>
    <row r="270" spans="1:15" ht="30.75" customHeight="1" x14ac:dyDescent="0.25">
      <c r="A270" s="382">
        <f t="shared" si="6"/>
        <v>254</v>
      </c>
      <c r="B270" s="385">
        <v>44414</v>
      </c>
      <c r="C270" s="383">
        <v>401308</v>
      </c>
      <c r="D270" s="331" t="s">
        <v>898</v>
      </c>
      <c r="E270" s="331" t="s">
        <v>646</v>
      </c>
      <c r="F270" s="331">
        <v>389</v>
      </c>
      <c r="G270" s="384">
        <v>1200</v>
      </c>
      <c r="H270" s="384">
        <v>50000</v>
      </c>
      <c r="I270" s="391"/>
      <c r="J270" s="393">
        <f t="shared" si="7"/>
        <v>516800</v>
      </c>
      <c r="K270" s="190"/>
      <c r="M270" s="177"/>
      <c r="O270" s="190"/>
    </row>
    <row r="271" spans="1:15" ht="30.75" customHeight="1" x14ac:dyDescent="0.25">
      <c r="A271" s="382">
        <f t="shared" si="6"/>
        <v>255</v>
      </c>
      <c r="B271" s="385">
        <v>44414</v>
      </c>
      <c r="C271" s="383">
        <v>401319</v>
      </c>
      <c r="D271" s="331" t="s">
        <v>899</v>
      </c>
      <c r="E271" s="331" t="s">
        <v>637</v>
      </c>
      <c r="F271" s="331">
        <v>166</v>
      </c>
      <c r="G271" s="384">
        <v>1200</v>
      </c>
      <c r="H271" s="384"/>
      <c r="I271" s="391"/>
      <c r="J271" s="393">
        <f t="shared" si="7"/>
        <v>199200</v>
      </c>
      <c r="K271" s="190"/>
      <c r="M271" s="177"/>
      <c r="O271" s="190"/>
    </row>
    <row r="272" spans="1:15" ht="30.75" customHeight="1" x14ac:dyDescent="0.25">
      <c r="A272" s="382">
        <f t="shared" si="6"/>
        <v>256</v>
      </c>
      <c r="B272" s="385">
        <v>44414</v>
      </c>
      <c r="C272" s="383">
        <v>401318</v>
      </c>
      <c r="D272" s="331" t="s">
        <v>900</v>
      </c>
      <c r="E272" s="331" t="s">
        <v>637</v>
      </c>
      <c r="F272" s="331">
        <v>462</v>
      </c>
      <c r="G272" s="384">
        <v>1200</v>
      </c>
      <c r="H272" s="384">
        <v>50000</v>
      </c>
      <c r="I272" s="391"/>
      <c r="J272" s="393">
        <f t="shared" si="7"/>
        <v>604400</v>
      </c>
      <c r="K272" s="190"/>
      <c r="M272" s="177"/>
      <c r="O272" s="190"/>
    </row>
    <row r="273" spans="1:15" ht="30.75" customHeight="1" x14ac:dyDescent="0.25">
      <c r="A273" s="382">
        <f t="shared" si="6"/>
        <v>257</v>
      </c>
      <c r="B273" s="385">
        <v>44415</v>
      </c>
      <c r="C273" s="383">
        <v>401327</v>
      </c>
      <c r="D273" s="331" t="s">
        <v>826</v>
      </c>
      <c r="E273" s="331" t="s">
        <v>616</v>
      </c>
      <c r="F273" s="331">
        <v>406</v>
      </c>
      <c r="G273" s="384">
        <v>1200</v>
      </c>
      <c r="H273" s="384"/>
      <c r="I273" s="391"/>
      <c r="J273" s="393">
        <f t="shared" si="7"/>
        <v>487200</v>
      </c>
      <c r="K273" s="190"/>
      <c r="M273" s="177"/>
      <c r="O273" s="190"/>
    </row>
    <row r="274" spans="1:15" ht="30.75" customHeight="1" x14ac:dyDescent="0.25">
      <c r="A274" s="382">
        <f t="shared" si="6"/>
        <v>258</v>
      </c>
      <c r="B274" s="385">
        <v>44415</v>
      </c>
      <c r="C274" s="383">
        <v>401326</v>
      </c>
      <c r="D274" s="331" t="s">
        <v>901</v>
      </c>
      <c r="E274" s="331" t="s">
        <v>616</v>
      </c>
      <c r="F274" s="331">
        <v>318</v>
      </c>
      <c r="G274" s="384">
        <v>1200</v>
      </c>
      <c r="H274" s="384">
        <v>50000</v>
      </c>
      <c r="I274" s="391"/>
      <c r="J274" s="393">
        <f t="shared" si="7"/>
        <v>431600</v>
      </c>
      <c r="K274" s="190"/>
      <c r="M274" s="177"/>
      <c r="O274" s="190"/>
    </row>
    <row r="275" spans="1:15" ht="30.75" customHeight="1" x14ac:dyDescent="0.25">
      <c r="A275" s="382">
        <f t="shared" ref="A275:A295" si="8">A274+1</f>
        <v>259</v>
      </c>
      <c r="B275" s="385">
        <v>44415</v>
      </c>
      <c r="C275" s="383">
        <v>401328</v>
      </c>
      <c r="D275" s="331" t="s">
        <v>889</v>
      </c>
      <c r="E275" s="331" t="s">
        <v>618</v>
      </c>
      <c r="F275" s="331">
        <v>505</v>
      </c>
      <c r="G275" s="384">
        <v>1200</v>
      </c>
      <c r="H275" s="384"/>
      <c r="I275" s="391"/>
      <c r="J275" s="393">
        <f t="shared" ref="J275:J295" si="9">F275*G275+(H275)</f>
        <v>606000</v>
      </c>
      <c r="K275" s="190"/>
      <c r="M275" s="177"/>
      <c r="O275" s="190"/>
    </row>
    <row r="276" spans="1:15" ht="30.75" customHeight="1" x14ac:dyDescent="0.25">
      <c r="A276" s="382">
        <f t="shared" si="8"/>
        <v>260</v>
      </c>
      <c r="B276" s="385">
        <v>44415</v>
      </c>
      <c r="C276" s="383">
        <v>401329</v>
      </c>
      <c r="D276" s="331" t="s">
        <v>902</v>
      </c>
      <c r="E276" s="331" t="s">
        <v>618</v>
      </c>
      <c r="F276" s="331">
        <v>200</v>
      </c>
      <c r="G276" s="384">
        <v>1200</v>
      </c>
      <c r="H276" s="384">
        <v>50000</v>
      </c>
      <c r="I276" s="391"/>
      <c r="J276" s="393">
        <f t="shared" si="9"/>
        <v>290000</v>
      </c>
      <c r="K276" s="190"/>
      <c r="M276" s="177"/>
      <c r="O276" s="190"/>
    </row>
    <row r="277" spans="1:15" ht="30.75" customHeight="1" x14ac:dyDescent="0.25">
      <c r="A277" s="382">
        <f t="shared" si="8"/>
        <v>261</v>
      </c>
      <c r="B277" s="385">
        <v>44415</v>
      </c>
      <c r="C277" s="383">
        <v>401331</v>
      </c>
      <c r="D277" s="331" t="s">
        <v>903</v>
      </c>
      <c r="E277" s="331" t="s">
        <v>651</v>
      </c>
      <c r="F277" s="331">
        <v>558</v>
      </c>
      <c r="G277" s="384">
        <v>1200</v>
      </c>
      <c r="H277" s="384"/>
      <c r="I277" s="391"/>
      <c r="J277" s="393">
        <f t="shared" si="9"/>
        <v>669600</v>
      </c>
      <c r="K277" s="190"/>
      <c r="M277" s="177"/>
      <c r="O277" s="190"/>
    </row>
    <row r="278" spans="1:15" ht="30.75" customHeight="1" x14ac:dyDescent="0.25">
      <c r="A278" s="382">
        <f t="shared" si="8"/>
        <v>262</v>
      </c>
      <c r="B278" s="385">
        <v>44415</v>
      </c>
      <c r="C278" s="383">
        <v>401330</v>
      </c>
      <c r="D278" s="331" t="s">
        <v>904</v>
      </c>
      <c r="E278" s="331" t="s">
        <v>651</v>
      </c>
      <c r="F278" s="331">
        <v>100</v>
      </c>
      <c r="G278" s="384">
        <v>1200</v>
      </c>
      <c r="H278" s="384">
        <v>50000</v>
      </c>
      <c r="I278" s="391"/>
      <c r="J278" s="393">
        <f t="shared" si="9"/>
        <v>170000</v>
      </c>
      <c r="K278" s="190"/>
      <c r="M278" s="177"/>
      <c r="O278" s="190"/>
    </row>
    <row r="279" spans="1:15" ht="30.75" customHeight="1" x14ac:dyDescent="0.25">
      <c r="A279" s="382">
        <f t="shared" si="8"/>
        <v>263</v>
      </c>
      <c r="B279" s="385">
        <v>44415</v>
      </c>
      <c r="C279" s="383">
        <v>401332</v>
      </c>
      <c r="D279" s="331" t="s">
        <v>905</v>
      </c>
      <c r="E279" s="331" t="s">
        <v>651</v>
      </c>
      <c r="F279" s="331">
        <v>100</v>
      </c>
      <c r="G279" s="384">
        <v>1200</v>
      </c>
      <c r="H279" s="384">
        <v>50000</v>
      </c>
      <c r="I279" s="391"/>
      <c r="J279" s="393">
        <f t="shared" si="9"/>
        <v>170000</v>
      </c>
      <c r="K279" s="190"/>
      <c r="M279" s="177"/>
      <c r="O279" s="190"/>
    </row>
    <row r="280" spans="1:15" ht="30.75" customHeight="1" x14ac:dyDescent="0.25">
      <c r="A280" s="382">
        <f t="shared" si="8"/>
        <v>264</v>
      </c>
      <c r="B280" s="385">
        <v>44415</v>
      </c>
      <c r="C280" s="383">
        <v>401325</v>
      </c>
      <c r="D280" s="331" t="s">
        <v>906</v>
      </c>
      <c r="E280" s="331" t="s">
        <v>646</v>
      </c>
      <c r="F280" s="331">
        <v>486</v>
      </c>
      <c r="G280" s="384">
        <v>1200</v>
      </c>
      <c r="H280" s="384"/>
      <c r="I280" s="391"/>
      <c r="J280" s="393">
        <f t="shared" si="9"/>
        <v>583200</v>
      </c>
      <c r="K280" s="190"/>
      <c r="M280" s="177"/>
      <c r="O280" s="190"/>
    </row>
    <row r="281" spans="1:15" ht="30.75" customHeight="1" x14ac:dyDescent="0.25">
      <c r="A281" s="382">
        <f t="shared" si="8"/>
        <v>265</v>
      </c>
      <c r="B281" s="385">
        <v>44415</v>
      </c>
      <c r="C281" s="383">
        <v>401324</v>
      </c>
      <c r="D281" s="331" t="s">
        <v>907</v>
      </c>
      <c r="E281" s="331" t="s">
        <v>646</v>
      </c>
      <c r="F281" s="331">
        <v>327</v>
      </c>
      <c r="G281" s="384">
        <v>1200</v>
      </c>
      <c r="H281" s="384">
        <v>50000</v>
      </c>
      <c r="I281" s="391"/>
      <c r="J281" s="393">
        <f t="shared" si="9"/>
        <v>442400</v>
      </c>
      <c r="K281" s="190"/>
      <c r="M281" s="177"/>
      <c r="O281" s="190"/>
    </row>
    <row r="282" spans="1:15" ht="30.75" customHeight="1" x14ac:dyDescent="0.25">
      <c r="A282" s="382">
        <f t="shared" si="8"/>
        <v>266</v>
      </c>
      <c r="B282" s="385">
        <v>44415</v>
      </c>
      <c r="C282" s="383">
        <v>401333</v>
      </c>
      <c r="D282" s="331" t="s">
        <v>905</v>
      </c>
      <c r="E282" s="331" t="s">
        <v>637</v>
      </c>
      <c r="F282" s="331">
        <v>410</v>
      </c>
      <c r="G282" s="384">
        <v>1200</v>
      </c>
      <c r="H282" s="384"/>
      <c r="I282" s="391"/>
      <c r="J282" s="393">
        <f t="shared" si="9"/>
        <v>492000</v>
      </c>
      <c r="K282" s="190"/>
      <c r="M282" s="177"/>
      <c r="O282" s="190"/>
    </row>
    <row r="283" spans="1:15" ht="30.75" customHeight="1" x14ac:dyDescent="0.25">
      <c r="A283" s="382">
        <f t="shared" si="8"/>
        <v>267</v>
      </c>
      <c r="B283" s="385">
        <v>44415</v>
      </c>
      <c r="C283" s="383">
        <v>401334</v>
      </c>
      <c r="D283" s="331" t="s">
        <v>908</v>
      </c>
      <c r="E283" s="331" t="s">
        <v>637</v>
      </c>
      <c r="F283" s="331">
        <v>318</v>
      </c>
      <c r="G283" s="384">
        <v>1200</v>
      </c>
      <c r="H283" s="384">
        <v>50000</v>
      </c>
      <c r="I283" s="391"/>
      <c r="J283" s="393">
        <f t="shared" si="9"/>
        <v>431600</v>
      </c>
      <c r="K283" s="190"/>
      <c r="M283" s="177"/>
      <c r="O283" s="190"/>
    </row>
    <row r="284" spans="1:15" ht="30.75" customHeight="1" x14ac:dyDescent="0.25">
      <c r="A284" s="382">
        <f t="shared" si="8"/>
        <v>268</v>
      </c>
      <c r="B284" s="385">
        <v>44415</v>
      </c>
      <c r="C284" s="383">
        <v>401150</v>
      </c>
      <c r="D284" s="331" t="s">
        <v>909</v>
      </c>
      <c r="E284" s="331" t="s">
        <v>631</v>
      </c>
      <c r="F284" s="331">
        <v>223</v>
      </c>
      <c r="G284" s="384">
        <v>1200</v>
      </c>
      <c r="H284" s="384"/>
      <c r="I284" s="391"/>
      <c r="J284" s="393">
        <f t="shared" si="9"/>
        <v>267600</v>
      </c>
      <c r="K284" s="190"/>
      <c r="M284" s="177"/>
      <c r="O284" s="190"/>
    </row>
    <row r="285" spans="1:15" ht="30.75" customHeight="1" x14ac:dyDescent="0.25">
      <c r="A285" s="382">
        <f t="shared" si="8"/>
        <v>269</v>
      </c>
      <c r="B285" s="385">
        <v>44415</v>
      </c>
      <c r="C285" s="383">
        <v>401301</v>
      </c>
      <c r="D285" s="331" t="s">
        <v>910</v>
      </c>
      <c r="E285" s="331" t="s">
        <v>631</v>
      </c>
      <c r="F285" s="331">
        <v>286</v>
      </c>
      <c r="G285" s="384">
        <v>1200</v>
      </c>
      <c r="H285" s="384">
        <v>50000</v>
      </c>
      <c r="I285" s="391"/>
      <c r="J285" s="393">
        <f t="shared" si="9"/>
        <v>393200</v>
      </c>
      <c r="K285" s="190"/>
      <c r="M285" s="177"/>
      <c r="O285" s="190"/>
    </row>
    <row r="286" spans="1:15" ht="30.75" customHeight="1" x14ac:dyDescent="0.25">
      <c r="A286" s="382">
        <f t="shared" si="8"/>
        <v>270</v>
      </c>
      <c r="B286" s="385">
        <v>44415</v>
      </c>
      <c r="C286" s="383">
        <v>401149</v>
      </c>
      <c r="D286" s="331" t="s">
        <v>681</v>
      </c>
      <c r="E286" s="331" t="s">
        <v>631</v>
      </c>
      <c r="F286" s="331">
        <v>149</v>
      </c>
      <c r="G286" s="384">
        <v>1200</v>
      </c>
      <c r="H286" s="384">
        <v>50000</v>
      </c>
      <c r="I286" s="391"/>
      <c r="J286" s="393">
        <f t="shared" si="9"/>
        <v>228800</v>
      </c>
      <c r="K286" s="190"/>
      <c r="M286" s="177"/>
      <c r="O286" s="190"/>
    </row>
    <row r="287" spans="1:15" ht="30.75" customHeight="1" x14ac:dyDescent="0.25">
      <c r="A287" s="382">
        <f t="shared" si="8"/>
        <v>271</v>
      </c>
      <c r="B287" s="385">
        <v>44415</v>
      </c>
      <c r="C287" s="383">
        <v>401148</v>
      </c>
      <c r="D287" s="331" t="s">
        <v>681</v>
      </c>
      <c r="E287" s="331" t="s">
        <v>631</v>
      </c>
      <c r="F287" s="331">
        <v>20</v>
      </c>
      <c r="G287" s="384">
        <v>1200</v>
      </c>
      <c r="H287" s="384">
        <v>50000</v>
      </c>
      <c r="I287" s="391"/>
      <c r="J287" s="393">
        <f t="shared" si="9"/>
        <v>74000</v>
      </c>
      <c r="K287" s="190"/>
      <c r="M287" s="177"/>
      <c r="O287" s="190"/>
    </row>
    <row r="288" spans="1:15" ht="30.75" customHeight="1" x14ac:dyDescent="0.25">
      <c r="A288" s="382">
        <f t="shared" si="8"/>
        <v>272</v>
      </c>
      <c r="B288" s="385">
        <v>44415</v>
      </c>
      <c r="C288" s="383">
        <v>401322</v>
      </c>
      <c r="D288" s="331" t="s">
        <v>911</v>
      </c>
      <c r="E288" s="331" t="s">
        <v>636</v>
      </c>
      <c r="F288" s="331">
        <v>97</v>
      </c>
      <c r="G288" s="384">
        <v>1200</v>
      </c>
      <c r="H288" s="384"/>
      <c r="I288" s="391"/>
      <c r="J288" s="393">
        <f t="shared" si="9"/>
        <v>116400</v>
      </c>
      <c r="K288" s="190"/>
      <c r="M288" s="177"/>
      <c r="O288" s="190"/>
    </row>
    <row r="289" spans="1:19" ht="30.75" customHeight="1" x14ac:dyDescent="0.25">
      <c r="A289" s="382">
        <f t="shared" si="8"/>
        <v>273</v>
      </c>
      <c r="B289" s="385">
        <v>44415</v>
      </c>
      <c r="C289" s="383">
        <v>401304</v>
      </c>
      <c r="D289" s="331" t="s">
        <v>912</v>
      </c>
      <c r="E289" s="331" t="s">
        <v>636</v>
      </c>
      <c r="F289" s="331">
        <v>297</v>
      </c>
      <c r="G289" s="384">
        <v>1200</v>
      </c>
      <c r="H289" s="384">
        <v>50000</v>
      </c>
      <c r="I289" s="391"/>
      <c r="J289" s="393">
        <f t="shared" si="9"/>
        <v>406400</v>
      </c>
      <c r="K289" s="190"/>
      <c r="M289" s="177"/>
      <c r="O289" s="190"/>
    </row>
    <row r="290" spans="1:19" ht="30.75" customHeight="1" x14ac:dyDescent="0.25">
      <c r="A290" s="382">
        <f t="shared" si="8"/>
        <v>274</v>
      </c>
      <c r="B290" s="385">
        <v>44415</v>
      </c>
      <c r="C290" s="383">
        <v>401323</v>
      </c>
      <c r="D290" s="331" t="s">
        <v>913</v>
      </c>
      <c r="E290" s="331" t="s">
        <v>636</v>
      </c>
      <c r="F290" s="331">
        <v>282</v>
      </c>
      <c r="G290" s="384">
        <v>1200</v>
      </c>
      <c r="H290" s="384">
        <v>50000</v>
      </c>
      <c r="I290" s="391"/>
      <c r="J290" s="393">
        <f t="shared" si="9"/>
        <v>388400</v>
      </c>
      <c r="K290" s="190"/>
      <c r="M290" s="177"/>
      <c r="O290" s="190"/>
    </row>
    <row r="291" spans="1:19" ht="30.75" customHeight="1" x14ac:dyDescent="0.25">
      <c r="A291" s="382">
        <f t="shared" si="8"/>
        <v>275</v>
      </c>
      <c r="B291" s="385">
        <v>44415</v>
      </c>
      <c r="C291" s="383">
        <v>401303</v>
      </c>
      <c r="D291" s="331" t="s">
        <v>914</v>
      </c>
      <c r="E291" s="331" t="s">
        <v>623</v>
      </c>
      <c r="F291" s="331">
        <v>264</v>
      </c>
      <c r="G291" s="384">
        <v>1200</v>
      </c>
      <c r="H291" s="384"/>
      <c r="I291" s="391"/>
      <c r="J291" s="393">
        <f t="shared" si="9"/>
        <v>316800</v>
      </c>
      <c r="K291" s="190"/>
      <c r="M291" s="177"/>
      <c r="O291" s="190"/>
    </row>
    <row r="292" spans="1:19" ht="30.75" customHeight="1" x14ac:dyDescent="0.25">
      <c r="A292" s="382">
        <f t="shared" si="8"/>
        <v>276</v>
      </c>
      <c r="B292" s="385">
        <v>44415</v>
      </c>
      <c r="C292" s="383">
        <v>401302</v>
      </c>
      <c r="D292" s="331" t="s">
        <v>915</v>
      </c>
      <c r="E292" s="331" t="s">
        <v>623</v>
      </c>
      <c r="F292" s="331">
        <v>436</v>
      </c>
      <c r="G292" s="384">
        <v>1200</v>
      </c>
      <c r="H292" s="384">
        <v>50000</v>
      </c>
      <c r="I292" s="391"/>
      <c r="J292" s="393">
        <f t="shared" si="9"/>
        <v>573200</v>
      </c>
      <c r="K292" s="190"/>
      <c r="M292" s="177"/>
      <c r="O292" s="190"/>
    </row>
    <row r="293" spans="1:19" ht="30.75" customHeight="1" x14ac:dyDescent="0.25">
      <c r="A293" s="382">
        <f t="shared" si="8"/>
        <v>277</v>
      </c>
      <c r="B293" s="385">
        <v>44416</v>
      </c>
      <c r="C293" s="383">
        <v>401203</v>
      </c>
      <c r="D293" s="331" t="s">
        <v>682</v>
      </c>
      <c r="E293" s="331" t="s">
        <v>646</v>
      </c>
      <c r="F293" s="331">
        <v>828</v>
      </c>
      <c r="G293" s="384">
        <v>1200</v>
      </c>
      <c r="H293" s="384"/>
      <c r="I293" s="391"/>
      <c r="J293" s="393">
        <f t="shared" si="9"/>
        <v>993600</v>
      </c>
      <c r="K293" s="190"/>
      <c r="M293" s="177"/>
      <c r="O293" s="190"/>
    </row>
    <row r="294" spans="1:19" ht="30.75" customHeight="1" x14ac:dyDescent="0.25">
      <c r="A294" s="382">
        <f t="shared" si="8"/>
        <v>278</v>
      </c>
      <c r="B294" s="385">
        <v>44416</v>
      </c>
      <c r="C294" s="383">
        <v>401201</v>
      </c>
      <c r="D294" s="331" t="s">
        <v>682</v>
      </c>
      <c r="E294" s="331" t="s">
        <v>616</v>
      </c>
      <c r="F294" s="331">
        <v>266</v>
      </c>
      <c r="G294" s="384">
        <v>1200</v>
      </c>
      <c r="H294" s="384"/>
      <c r="I294" s="391"/>
      <c r="J294" s="393">
        <f t="shared" si="9"/>
        <v>319200</v>
      </c>
      <c r="K294" s="190"/>
      <c r="M294" s="177"/>
      <c r="O294" s="190"/>
    </row>
    <row r="295" spans="1:19" ht="30.75" customHeight="1" thickBot="1" x14ac:dyDescent="0.3">
      <c r="A295" s="387">
        <f t="shared" si="8"/>
        <v>279</v>
      </c>
      <c r="B295" s="388">
        <v>44416</v>
      </c>
      <c r="C295" s="389">
        <v>401202</v>
      </c>
      <c r="D295" s="260" t="s">
        <v>683</v>
      </c>
      <c r="E295" s="260" t="s">
        <v>616</v>
      </c>
      <c r="F295" s="260">
        <v>499</v>
      </c>
      <c r="G295" s="390">
        <v>1200</v>
      </c>
      <c r="H295" s="390">
        <v>50000</v>
      </c>
      <c r="I295" s="392"/>
      <c r="J295" s="393">
        <f t="shared" si="9"/>
        <v>648800</v>
      </c>
      <c r="K295" s="190"/>
      <c r="M295" s="177"/>
      <c r="O295" s="190"/>
    </row>
    <row r="296" spans="1:19" ht="35.25" customHeight="1" thickBot="1" x14ac:dyDescent="0.3">
      <c r="A296" s="526" t="s">
        <v>23</v>
      </c>
      <c r="B296" s="527"/>
      <c r="C296" s="527"/>
      <c r="D296" s="527"/>
      <c r="E296" s="527"/>
      <c r="F296" s="527"/>
      <c r="G296" s="527"/>
      <c r="H296" s="304"/>
      <c r="I296" s="515">
        <f>SUM(J17:J295)</f>
        <v>148851200</v>
      </c>
      <c r="J296" s="516"/>
      <c r="K296" s="380"/>
      <c r="M296" s="379"/>
    </row>
    <row r="297" spans="1:19" x14ac:dyDescent="0.25">
      <c r="A297" s="470"/>
      <c r="B297" s="470"/>
      <c r="C297" s="470"/>
      <c r="D297" s="259"/>
      <c r="E297" s="259"/>
      <c r="F297" s="259"/>
      <c r="G297" s="193"/>
      <c r="H297" s="193"/>
      <c r="I297" s="193"/>
      <c r="J297" s="194"/>
    </row>
    <row r="298" spans="1:19" x14ac:dyDescent="0.25">
      <c r="A298" s="416"/>
      <c r="B298" s="416"/>
      <c r="C298" s="416"/>
      <c r="D298" s="416"/>
      <c r="E298" s="416"/>
      <c r="F298" s="416"/>
      <c r="G298" s="417" t="s">
        <v>1077</v>
      </c>
      <c r="H298" s="193"/>
      <c r="I298" s="193"/>
      <c r="J298" s="194">
        <v>2534000</v>
      </c>
    </row>
    <row r="299" spans="1:19" ht="15.75" x14ac:dyDescent="0.25">
      <c r="A299" s="416"/>
      <c r="B299" s="416"/>
      <c r="C299" s="416"/>
      <c r="D299" s="416"/>
      <c r="E299" s="416"/>
      <c r="F299" s="416"/>
      <c r="G299" s="417" t="s">
        <v>1132</v>
      </c>
      <c r="H299" s="193"/>
      <c r="I299" s="193"/>
      <c r="J299" s="418">
        <f>I296-J298</f>
        <v>146317200</v>
      </c>
    </row>
    <row r="300" spans="1:19" s="58" customFormat="1" ht="15.75" x14ac:dyDescent="0.25">
      <c r="D300" s="97"/>
      <c r="E300" s="97"/>
      <c r="F300" s="97"/>
      <c r="G300" s="117" t="s">
        <v>242</v>
      </c>
      <c r="H300" s="117"/>
      <c r="I300" s="502">
        <v>53300000</v>
      </c>
      <c r="J300" s="502"/>
      <c r="K300" s="119"/>
      <c r="S300" s="58" t="s">
        <v>88</v>
      </c>
    </row>
    <row r="301" spans="1:19" s="58" customFormat="1" ht="24.75" customHeight="1" thickBot="1" x14ac:dyDescent="0.3">
      <c r="D301" s="97"/>
      <c r="E301" s="97"/>
      <c r="F301" s="97"/>
      <c r="G301" s="120" t="s">
        <v>89</v>
      </c>
      <c r="H301" s="120"/>
      <c r="I301" s="501">
        <f>J299-I300</f>
        <v>93017200</v>
      </c>
      <c r="J301" s="501"/>
      <c r="K301" s="119"/>
    </row>
    <row r="302" spans="1:19" s="58" customFormat="1" ht="21" customHeight="1" x14ac:dyDescent="0.25">
      <c r="D302" s="97"/>
      <c r="E302" s="97"/>
      <c r="F302" s="97"/>
      <c r="G302" s="200" t="s">
        <v>26</v>
      </c>
      <c r="H302" s="200"/>
      <c r="I302" s="500">
        <f>I301</f>
        <v>93017200</v>
      </c>
      <c r="J302" s="500"/>
    </row>
    <row r="303" spans="1:19" s="58" customFormat="1" ht="21" customHeight="1" x14ac:dyDescent="0.25">
      <c r="D303" s="97"/>
      <c r="E303" s="97"/>
      <c r="F303" s="97"/>
      <c r="G303" s="200"/>
      <c r="H303" s="200"/>
      <c r="I303" s="142"/>
      <c r="J303" s="142"/>
    </row>
    <row r="304" spans="1:19" ht="27.75" customHeight="1" x14ac:dyDescent="0.25">
      <c r="A304" s="326" t="s">
        <v>1133</v>
      </c>
      <c r="D304" s="176"/>
      <c r="E304" s="176"/>
      <c r="F304" s="176"/>
      <c r="G304" s="202"/>
      <c r="H304" s="202"/>
      <c r="I304" s="202"/>
      <c r="J304" s="203"/>
    </row>
    <row r="305" spans="1:10" x14ac:dyDescent="0.25">
      <c r="D305" s="176"/>
      <c r="E305" s="176"/>
      <c r="F305" s="176"/>
      <c r="G305" s="202"/>
      <c r="H305" s="202"/>
      <c r="I305" s="202"/>
      <c r="J305" s="203"/>
    </row>
    <row r="306" spans="1:10" ht="15.75" x14ac:dyDescent="0.25">
      <c r="A306" s="87" t="s">
        <v>27</v>
      </c>
    </row>
    <row r="307" spans="1:10" ht="15.75" x14ac:dyDescent="0.25">
      <c r="A307" s="88" t="s">
        <v>28</v>
      </c>
      <c r="B307" s="176"/>
      <c r="C307" s="176"/>
    </row>
    <row r="308" spans="1:10" ht="15.75" x14ac:dyDescent="0.25">
      <c r="A308" s="88" t="s">
        <v>29</v>
      </c>
      <c r="B308" s="176"/>
      <c r="C308" s="176"/>
    </row>
    <row r="309" spans="1:10" ht="15.75" x14ac:dyDescent="0.25">
      <c r="A309" s="89" t="s">
        <v>30</v>
      </c>
      <c r="B309" s="204"/>
      <c r="C309" s="204"/>
    </row>
    <row r="310" spans="1:10" ht="15.75" x14ac:dyDescent="0.25">
      <c r="A310" s="92" t="s">
        <v>31</v>
      </c>
      <c r="B310" s="206"/>
      <c r="C310" s="206"/>
    </row>
    <row r="311" spans="1:10" x14ac:dyDescent="0.25">
      <c r="A311" s="204"/>
      <c r="B311" s="204"/>
      <c r="C311" s="204"/>
    </row>
    <row r="312" spans="1:10" x14ac:dyDescent="0.25">
      <c r="A312" s="206"/>
      <c r="B312" s="206"/>
      <c r="C312" s="206"/>
    </row>
    <row r="313" spans="1:10" x14ac:dyDescent="0.25">
      <c r="H313" s="204" t="s">
        <v>32</v>
      </c>
      <c r="I313" s="471" t="str">
        <f>J13</f>
        <v xml:space="preserve"> 21 Agustus 2021</v>
      </c>
      <c r="J313" s="472"/>
    </row>
    <row r="320" spans="1:10" ht="15.75" x14ac:dyDescent="0.25">
      <c r="G320" s="462" t="s">
        <v>33</v>
      </c>
      <c r="H320" s="462"/>
      <c r="I320" s="462"/>
      <c r="J320" s="462"/>
    </row>
  </sheetData>
  <autoFilter ref="A16:J296">
    <filterColumn colId="8" showButton="0"/>
  </autoFilter>
  <mergeCells count="10">
    <mergeCell ref="A10:J10"/>
    <mergeCell ref="I16:J16"/>
    <mergeCell ref="I313:J313"/>
    <mergeCell ref="G320:J320"/>
    <mergeCell ref="A296:G296"/>
    <mergeCell ref="I296:J296"/>
    <mergeCell ref="A297:C297"/>
    <mergeCell ref="I300:J300"/>
    <mergeCell ref="I301:J301"/>
    <mergeCell ref="I302:J302"/>
  </mergeCells>
  <printOptions horizontalCentered="1"/>
  <pageMargins left="0.43307086614173229" right="0.23622047244094491" top="0.35433070866141736" bottom="0.35433070866141736" header="0.31496062992125984" footer="0.31496062992125984"/>
  <pageSetup paperSize="9" scale="90" orientation="portrait" horizontalDpi="4294967293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2:S39"/>
  <sheetViews>
    <sheetView topLeftCell="A3" workbookViewId="0">
      <selection activeCell="J13" sqref="J13:J14"/>
    </sheetView>
  </sheetViews>
  <sheetFormatPr defaultRowHeight="15" x14ac:dyDescent="0.25"/>
  <cols>
    <col min="1" max="1" width="4" style="5" customWidth="1"/>
    <col min="2" max="2" width="10.28515625" style="5" customWidth="1"/>
    <col min="3" max="3" width="9.28515625" style="5" customWidth="1"/>
    <col min="4" max="4" width="25" style="5" customWidth="1"/>
    <col min="5" max="5" width="11.5703125" style="5" customWidth="1"/>
    <col min="6" max="7" width="6.140625" style="5" customWidth="1"/>
    <col min="8" max="8" width="13" style="177" customWidth="1"/>
    <col min="9" max="9" width="1.7109375" style="177" customWidth="1"/>
    <col min="10" max="10" width="16.140625" style="5" customWidth="1"/>
    <col min="11" max="12" width="9.140625" style="5"/>
    <col min="13" max="13" width="10.5703125" style="5" bestFit="1" customWidth="1"/>
    <col min="14" max="16384" width="9.140625" style="5"/>
  </cols>
  <sheetData>
    <row r="2" spans="1:16" x14ac:dyDescent="0.25">
      <c r="A2" s="176" t="s">
        <v>0</v>
      </c>
    </row>
    <row r="3" spans="1:16" x14ac:dyDescent="0.25">
      <c r="A3" s="54" t="s">
        <v>1</v>
      </c>
    </row>
    <row r="4" spans="1:16" x14ac:dyDescent="0.25">
      <c r="A4" s="54" t="s">
        <v>2</v>
      </c>
    </row>
    <row r="5" spans="1:16" x14ac:dyDescent="0.25">
      <c r="A5" s="54" t="s">
        <v>3</v>
      </c>
    </row>
    <row r="6" spans="1:16" x14ac:dyDescent="0.25">
      <c r="A6" s="54" t="s">
        <v>4</v>
      </c>
      <c r="B6" s="54"/>
      <c r="C6" s="54"/>
    </row>
    <row r="7" spans="1:16" x14ac:dyDescent="0.25">
      <c r="A7" s="54" t="s">
        <v>5</v>
      </c>
      <c r="B7" s="54"/>
      <c r="C7" s="54"/>
    </row>
    <row r="9" spans="1:16" ht="15.75" thickBot="1" x14ac:dyDescent="0.3">
      <c r="A9" s="178"/>
      <c r="B9" s="178"/>
      <c r="C9" s="178"/>
      <c r="D9" s="178"/>
      <c r="E9" s="178"/>
      <c r="F9" s="178"/>
      <c r="G9" s="178"/>
      <c r="H9" s="179"/>
      <c r="I9" s="179"/>
      <c r="J9" s="178"/>
    </row>
    <row r="10" spans="1:16" ht="24" thickBot="1" x14ac:dyDescent="0.4">
      <c r="A10" s="478" t="s">
        <v>6</v>
      </c>
      <c r="B10" s="479"/>
      <c r="C10" s="479"/>
      <c r="D10" s="479"/>
      <c r="E10" s="479"/>
      <c r="F10" s="479"/>
      <c r="G10" s="479"/>
      <c r="H10" s="479"/>
      <c r="I10" s="479"/>
      <c r="J10" s="480"/>
    </row>
    <row r="12" spans="1:16" x14ac:dyDescent="0.25">
      <c r="A12" s="5" t="s">
        <v>7</v>
      </c>
      <c r="B12" s="5" t="s">
        <v>366</v>
      </c>
      <c r="H12" s="177" t="s">
        <v>9</v>
      </c>
      <c r="I12" s="180" t="s">
        <v>10</v>
      </c>
      <c r="J12" s="12" t="s">
        <v>363</v>
      </c>
    </row>
    <row r="13" spans="1:16" x14ac:dyDescent="0.25">
      <c r="B13" s="181"/>
      <c r="C13" s="181"/>
      <c r="D13" s="181"/>
      <c r="H13" s="177" t="s">
        <v>11</v>
      </c>
      <c r="I13" s="180" t="s">
        <v>10</v>
      </c>
      <c r="J13" s="129" t="s">
        <v>364</v>
      </c>
      <c r="P13" s="5" t="s">
        <v>88</v>
      </c>
    </row>
    <row r="14" spans="1:16" x14ac:dyDescent="0.25">
      <c r="A14" s="5" t="s">
        <v>12</v>
      </c>
      <c r="B14" s="5" t="s">
        <v>367</v>
      </c>
      <c r="H14" s="177" t="s">
        <v>14</v>
      </c>
      <c r="I14" s="180" t="s">
        <v>10</v>
      </c>
      <c r="J14" s="129" t="s">
        <v>365</v>
      </c>
    </row>
    <row r="15" spans="1:16" ht="15.75" thickBot="1" x14ac:dyDescent="0.3"/>
    <row r="16" spans="1:16" ht="15.75" x14ac:dyDescent="0.25">
      <c r="A16" s="182" t="s">
        <v>15</v>
      </c>
      <c r="B16" s="183" t="s">
        <v>37</v>
      </c>
      <c r="C16" s="102" t="s">
        <v>17</v>
      </c>
      <c r="D16" s="183" t="s">
        <v>38</v>
      </c>
      <c r="E16" s="183" t="s">
        <v>19</v>
      </c>
      <c r="F16" s="183" t="s">
        <v>39</v>
      </c>
      <c r="G16" s="209" t="s">
        <v>87</v>
      </c>
      <c r="H16" s="481" t="s">
        <v>21</v>
      </c>
      <c r="I16" s="482"/>
      <c r="J16" s="184" t="s">
        <v>22</v>
      </c>
    </row>
    <row r="17" spans="1:19" ht="59.25" customHeight="1" x14ac:dyDescent="0.25">
      <c r="A17" s="185">
        <v>1</v>
      </c>
      <c r="B17" s="186" t="s">
        <v>369</v>
      </c>
      <c r="C17" s="187" t="s">
        <v>368</v>
      </c>
      <c r="D17" s="108" t="s">
        <v>370</v>
      </c>
      <c r="E17" s="188" t="s">
        <v>371</v>
      </c>
      <c r="F17" s="188">
        <v>5</v>
      </c>
      <c r="G17" s="210">
        <v>2564</v>
      </c>
      <c r="H17" s="473">
        <v>9000000</v>
      </c>
      <c r="I17" s="474"/>
      <c r="J17" s="189">
        <v>9000000</v>
      </c>
      <c r="M17" s="177"/>
      <c r="O17" s="190"/>
    </row>
    <row r="18" spans="1:19" ht="21" customHeight="1" x14ac:dyDescent="0.25">
      <c r="A18" s="475" t="s">
        <v>23</v>
      </c>
      <c r="B18" s="476"/>
      <c r="C18" s="476"/>
      <c r="D18" s="476"/>
      <c r="E18" s="476"/>
      <c r="F18" s="476"/>
      <c r="G18" s="476"/>
      <c r="H18" s="476"/>
      <c r="I18" s="477"/>
      <c r="J18" s="191">
        <f>SUM(J17:J17)</f>
        <v>9000000</v>
      </c>
    </row>
    <row r="19" spans="1:19" x14ac:dyDescent="0.25">
      <c r="A19" s="470"/>
      <c r="B19" s="470"/>
      <c r="C19" s="470"/>
      <c r="D19" s="470"/>
      <c r="E19" s="253"/>
      <c r="F19" s="253"/>
      <c r="G19" s="253"/>
      <c r="H19" s="193"/>
      <c r="I19" s="193"/>
      <c r="J19" s="194"/>
    </row>
    <row r="20" spans="1:19" x14ac:dyDescent="0.25">
      <c r="E20" s="176"/>
      <c r="F20" s="176"/>
      <c r="G20" s="176"/>
      <c r="H20" s="195" t="s">
        <v>242</v>
      </c>
      <c r="I20" s="195"/>
      <c r="J20" s="196">
        <v>0</v>
      </c>
      <c r="K20" s="197"/>
      <c r="S20" s="5" t="s">
        <v>88</v>
      </c>
    </row>
    <row r="21" spans="1:19" ht="15.75" thickBot="1" x14ac:dyDescent="0.3">
      <c r="E21" s="176"/>
      <c r="F21" s="176"/>
      <c r="G21" s="176"/>
      <c r="H21" s="198" t="s">
        <v>89</v>
      </c>
      <c r="I21" s="198"/>
      <c r="J21" s="199">
        <v>0</v>
      </c>
      <c r="K21" s="197"/>
    </row>
    <row r="22" spans="1:19" ht="21" customHeight="1" x14ac:dyDescent="0.25">
      <c r="E22" s="176"/>
      <c r="F22" s="176"/>
      <c r="G22" s="176"/>
      <c r="H22" s="200" t="s">
        <v>26</v>
      </c>
      <c r="I22" s="200"/>
      <c r="J22" s="201">
        <f>J18</f>
        <v>9000000</v>
      </c>
    </row>
    <row r="23" spans="1:19" x14ac:dyDescent="0.25">
      <c r="A23" s="176" t="s">
        <v>372</v>
      </c>
      <c r="E23" s="176"/>
      <c r="F23" s="176"/>
      <c r="G23" s="176"/>
      <c r="H23" s="202"/>
      <c r="I23" s="202"/>
      <c r="J23" s="203"/>
    </row>
    <row r="24" spans="1:19" x14ac:dyDescent="0.25">
      <c r="E24" s="176"/>
      <c r="F24" s="176"/>
      <c r="G24" s="176"/>
      <c r="H24" s="202"/>
      <c r="I24" s="202"/>
      <c r="J24" s="203"/>
    </row>
    <row r="25" spans="1:19" ht="15.75" x14ac:dyDescent="0.25">
      <c r="A25" s="87" t="s">
        <v>27</v>
      </c>
    </row>
    <row r="26" spans="1:19" ht="15.75" x14ac:dyDescent="0.25">
      <c r="A26" s="88" t="s">
        <v>28</v>
      </c>
      <c r="B26" s="176"/>
      <c r="C26" s="176"/>
      <c r="D26" s="176"/>
    </row>
    <row r="27" spans="1:19" ht="15.75" x14ac:dyDescent="0.25">
      <c r="A27" s="88" t="s">
        <v>29</v>
      </c>
      <c r="B27" s="176"/>
      <c r="C27" s="176"/>
    </row>
    <row r="28" spans="1:19" ht="15.75" x14ac:dyDescent="0.25">
      <c r="A28" s="89" t="s">
        <v>30</v>
      </c>
      <c r="B28" s="204"/>
      <c r="C28" s="204"/>
      <c r="D28" s="205"/>
    </row>
    <row r="29" spans="1:19" ht="15.75" x14ac:dyDescent="0.25">
      <c r="A29" s="92" t="s">
        <v>31</v>
      </c>
      <c r="B29" s="206"/>
      <c r="C29" s="206"/>
      <c r="D29" s="204"/>
    </row>
    <row r="30" spans="1:19" x14ac:dyDescent="0.25">
      <c r="A30" s="204"/>
      <c r="B30" s="204"/>
      <c r="C30" s="204"/>
      <c r="D30" s="204"/>
    </row>
    <row r="31" spans="1:19" x14ac:dyDescent="0.25">
      <c r="A31" s="206"/>
      <c r="B31" s="206"/>
      <c r="C31" s="206"/>
      <c r="D31" s="207"/>
    </row>
    <row r="32" spans="1:19" x14ac:dyDescent="0.25">
      <c r="H32" s="208" t="s">
        <v>32</v>
      </c>
      <c r="I32" s="471" t="str">
        <f>+J13</f>
        <v xml:space="preserve"> 20 Agustus 2021</v>
      </c>
      <c r="J32" s="472"/>
    </row>
    <row r="39" spans="8:10" ht="15.75" x14ac:dyDescent="0.25">
      <c r="H39" s="462" t="s">
        <v>33</v>
      </c>
      <c r="I39" s="462"/>
      <c r="J39" s="462"/>
    </row>
  </sheetData>
  <mergeCells count="7">
    <mergeCell ref="H39:J39"/>
    <mergeCell ref="A10:J10"/>
    <mergeCell ref="H16:I16"/>
    <mergeCell ref="H17:I17"/>
    <mergeCell ref="A18:I18"/>
    <mergeCell ref="A19:D19"/>
    <mergeCell ref="I32:J32"/>
  </mergeCells>
  <printOptions horizontalCentered="1"/>
  <pageMargins left="0.45" right="0.45" top="0.75" bottom="0.75" header="0.3" footer="0.3"/>
  <pageSetup paperSize="9" scale="90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41"/>
  <sheetViews>
    <sheetView topLeftCell="A10" workbookViewId="0">
      <selection activeCell="I20" sqref="I20"/>
    </sheetView>
  </sheetViews>
  <sheetFormatPr defaultRowHeight="15.75" x14ac:dyDescent="0.25"/>
  <cols>
    <col min="1" max="1" width="4" style="58" customWidth="1"/>
    <col min="2" max="2" width="12.28515625" style="58" customWidth="1"/>
    <col min="3" max="3" width="10.42578125" style="58" customWidth="1"/>
    <col min="4" max="4" width="27.7109375" style="58" customWidth="1"/>
    <col min="5" max="5" width="14.42578125" style="58" customWidth="1"/>
    <col min="6" max="6" width="6" style="58" customWidth="1"/>
    <col min="7" max="7" width="13.85546875" style="96" customWidth="1"/>
    <col min="8" max="8" width="1.42578125" style="96" customWidth="1"/>
    <col min="9" max="9" width="17.140625" style="58" customWidth="1"/>
    <col min="10" max="10" width="19.42578125" style="58" customWidth="1"/>
    <col min="11" max="11" width="14.5703125" style="58" bestFit="1" customWidth="1"/>
    <col min="12" max="12" width="17.28515625" style="58" customWidth="1"/>
    <col min="13" max="16384" width="9.140625" style="58"/>
  </cols>
  <sheetData>
    <row r="1" spans="1:9" ht="6.75" customHeight="1" x14ac:dyDescent="0.25"/>
    <row r="2" spans="1:9" x14ac:dyDescent="0.25">
      <c r="A2" s="97" t="s">
        <v>0</v>
      </c>
    </row>
    <row r="3" spans="1:9" x14ac:dyDescent="0.25">
      <c r="A3" s="54" t="s">
        <v>1</v>
      </c>
    </row>
    <row r="4" spans="1:9" x14ac:dyDescent="0.25">
      <c r="A4" s="54" t="s">
        <v>2</v>
      </c>
    </row>
    <row r="5" spans="1:9" x14ac:dyDescent="0.25">
      <c r="A5" s="54" t="s">
        <v>3</v>
      </c>
    </row>
    <row r="6" spans="1:9" x14ac:dyDescent="0.25">
      <c r="A6" s="54" t="s">
        <v>4</v>
      </c>
    </row>
    <row r="7" spans="1:9" x14ac:dyDescent="0.25">
      <c r="A7" s="54" t="s">
        <v>5</v>
      </c>
    </row>
    <row r="8" spans="1:9" ht="16.5" thickBot="1" x14ac:dyDescent="0.3"/>
    <row r="9" spans="1:9" ht="21.75" customHeight="1" thickBot="1" x14ac:dyDescent="0.3">
      <c r="A9" s="446" t="s">
        <v>6</v>
      </c>
      <c r="B9" s="447"/>
      <c r="C9" s="447"/>
      <c r="D9" s="447"/>
      <c r="E9" s="447"/>
      <c r="F9" s="447"/>
      <c r="G9" s="447"/>
      <c r="H9" s="447"/>
      <c r="I9" s="448"/>
    </row>
    <row r="10" spans="1:9" ht="9.75" customHeight="1" x14ac:dyDescent="0.25"/>
    <row r="11" spans="1:9" x14ac:dyDescent="0.25">
      <c r="A11" s="58" t="s">
        <v>7</v>
      </c>
      <c r="B11" s="58" t="s">
        <v>84</v>
      </c>
      <c r="G11" s="96" t="s">
        <v>9</v>
      </c>
      <c r="H11" s="98" t="s">
        <v>10</v>
      </c>
      <c r="I11" s="12" t="s">
        <v>90</v>
      </c>
    </row>
    <row r="12" spans="1:9" x14ac:dyDescent="0.25">
      <c r="G12" s="96" t="s">
        <v>11</v>
      </c>
      <c r="H12" s="98" t="s">
        <v>10</v>
      </c>
      <c r="I12" s="129" t="s">
        <v>69</v>
      </c>
    </row>
    <row r="13" spans="1:9" x14ac:dyDescent="0.25">
      <c r="G13" s="96" t="s">
        <v>85</v>
      </c>
      <c r="H13" s="98" t="s">
        <v>10</v>
      </c>
      <c r="I13" s="99" t="s">
        <v>91</v>
      </c>
    </row>
    <row r="14" spans="1:9" x14ac:dyDescent="0.25">
      <c r="A14" s="58" t="s">
        <v>12</v>
      </c>
      <c r="B14" s="58" t="s">
        <v>86</v>
      </c>
    </row>
    <row r="15" spans="1:9" ht="17.25" customHeight="1" thickBot="1" x14ac:dyDescent="0.3">
      <c r="F15" s="100"/>
    </row>
    <row r="16" spans="1:9" ht="20.100000000000001" customHeight="1" x14ac:dyDescent="0.25">
      <c r="A16" s="101" t="s">
        <v>15</v>
      </c>
      <c r="B16" s="102" t="s">
        <v>37</v>
      </c>
      <c r="C16" s="102" t="s">
        <v>17</v>
      </c>
      <c r="D16" s="102" t="s">
        <v>38</v>
      </c>
      <c r="E16" s="102" t="s">
        <v>19</v>
      </c>
      <c r="F16" s="103" t="s">
        <v>87</v>
      </c>
      <c r="G16" s="449" t="s">
        <v>21</v>
      </c>
      <c r="H16" s="450"/>
      <c r="I16" s="104" t="s">
        <v>22</v>
      </c>
    </row>
    <row r="17" spans="1:18" ht="52.5" customHeight="1" x14ac:dyDescent="0.25">
      <c r="A17" s="105">
        <v>1</v>
      </c>
      <c r="B17" s="106">
        <v>44380</v>
      </c>
      <c r="C17" s="107" t="s">
        <v>92</v>
      </c>
      <c r="D17" s="68" t="s">
        <v>93</v>
      </c>
      <c r="E17" s="108" t="s">
        <v>94</v>
      </c>
      <c r="F17" s="109">
        <v>71</v>
      </c>
      <c r="G17" s="451">
        <v>34000</v>
      </c>
      <c r="H17" s="452"/>
      <c r="I17" s="110">
        <f>F17*G17</f>
        <v>2414000</v>
      </c>
      <c r="K17" s="111"/>
      <c r="L17" s="112"/>
    </row>
    <row r="18" spans="1:18" ht="52.5" customHeight="1" x14ac:dyDescent="0.25">
      <c r="A18" s="105">
        <v>2</v>
      </c>
      <c r="B18" s="106">
        <v>44380</v>
      </c>
      <c r="C18" s="107" t="s">
        <v>95</v>
      </c>
      <c r="D18" s="68" t="s">
        <v>93</v>
      </c>
      <c r="E18" s="108" t="s">
        <v>96</v>
      </c>
      <c r="F18" s="109">
        <v>36</v>
      </c>
      <c r="G18" s="440">
        <v>43000</v>
      </c>
      <c r="H18" s="441"/>
      <c r="I18" s="110">
        <f>F18*G18</f>
        <v>1548000</v>
      </c>
      <c r="K18" s="111"/>
      <c r="L18" s="112"/>
    </row>
    <row r="19" spans="1:18" ht="52.5" customHeight="1" x14ac:dyDescent="0.25">
      <c r="A19" s="105">
        <v>3</v>
      </c>
      <c r="B19" s="106">
        <v>44380</v>
      </c>
      <c r="C19" s="107" t="s">
        <v>97</v>
      </c>
      <c r="D19" s="68" t="s">
        <v>93</v>
      </c>
      <c r="E19" s="108" t="s">
        <v>98</v>
      </c>
      <c r="F19" s="109">
        <v>41</v>
      </c>
      <c r="G19" s="451">
        <v>55000</v>
      </c>
      <c r="H19" s="452"/>
      <c r="I19" s="110">
        <f t="shared" ref="I19" si="0">F19*G19</f>
        <v>2255000</v>
      </c>
      <c r="K19" s="111"/>
      <c r="L19" s="112"/>
    </row>
    <row r="20" spans="1:18" ht="22.5" customHeight="1" thickBot="1" x14ac:dyDescent="0.3">
      <c r="A20" s="442" t="s">
        <v>23</v>
      </c>
      <c r="B20" s="443"/>
      <c r="C20" s="443"/>
      <c r="D20" s="443"/>
      <c r="E20" s="443"/>
      <c r="F20" s="443"/>
      <c r="G20" s="443"/>
      <c r="H20" s="444"/>
      <c r="I20" s="113">
        <f>SUM(I17:I19)</f>
        <v>6217000</v>
      </c>
    </row>
    <row r="21" spans="1:18" x14ac:dyDescent="0.25">
      <c r="A21" s="445"/>
      <c r="B21" s="445"/>
      <c r="C21" s="445"/>
      <c r="D21" s="445"/>
      <c r="E21" s="114"/>
      <c r="F21" s="114"/>
      <c r="G21" s="115"/>
      <c r="H21" s="115"/>
      <c r="I21" s="116"/>
    </row>
    <row r="22" spans="1:18" x14ac:dyDescent="0.25">
      <c r="E22" s="97"/>
      <c r="F22" s="97"/>
      <c r="G22" s="117" t="s">
        <v>24</v>
      </c>
      <c r="H22" s="117"/>
      <c r="I22" s="118">
        <v>0</v>
      </c>
      <c r="J22" s="119"/>
      <c r="R22" s="58" t="s">
        <v>88</v>
      </c>
    </row>
    <row r="23" spans="1:18" ht="16.5" thickBot="1" x14ac:dyDescent="0.3">
      <c r="E23" s="97"/>
      <c r="F23" s="97"/>
      <c r="G23" s="120" t="s">
        <v>89</v>
      </c>
      <c r="H23" s="120"/>
      <c r="I23" s="121">
        <v>0</v>
      </c>
      <c r="J23" s="119"/>
    </row>
    <row r="24" spans="1:18" ht="16.5" customHeight="1" x14ac:dyDescent="0.25">
      <c r="E24" s="97"/>
      <c r="F24" s="97"/>
      <c r="G24" s="122" t="s">
        <v>26</v>
      </c>
      <c r="H24" s="122"/>
      <c r="I24" s="123">
        <f>I20</f>
        <v>6217000</v>
      </c>
    </row>
    <row r="25" spans="1:18" ht="16.5" customHeight="1" x14ac:dyDescent="0.25">
      <c r="E25" s="97"/>
      <c r="F25" s="97"/>
      <c r="G25" s="122"/>
      <c r="H25" s="122"/>
      <c r="I25" s="123"/>
    </row>
    <row r="26" spans="1:18" x14ac:dyDescent="0.25">
      <c r="A26" s="97" t="s">
        <v>99</v>
      </c>
      <c r="E26" s="97"/>
      <c r="F26" s="97"/>
      <c r="G26" s="122"/>
      <c r="H26" s="122"/>
      <c r="I26" s="123"/>
    </row>
    <row r="27" spans="1:18" ht="9.75" customHeight="1" x14ac:dyDescent="0.25">
      <c r="A27" s="124"/>
      <c r="E27" s="97"/>
      <c r="F27" s="97"/>
      <c r="G27" s="122"/>
      <c r="H27" s="122"/>
      <c r="I27" s="123"/>
    </row>
    <row r="28" spans="1:18" x14ac:dyDescent="0.25">
      <c r="A28" s="87" t="s">
        <v>27</v>
      </c>
    </row>
    <row r="29" spans="1:18" x14ac:dyDescent="0.25">
      <c r="A29" s="88" t="s">
        <v>28</v>
      </c>
      <c r="B29" s="88"/>
      <c r="C29" s="88"/>
      <c r="D29" s="88"/>
      <c r="E29" s="100"/>
    </row>
    <row r="30" spans="1:18" x14ac:dyDescent="0.25">
      <c r="A30" s="88" t="s">
        <v>29</v>
      </c>
      <c r="B30" s="88"/>
      <c r="C30" s="88"/>
      <c r="D30" s="100"/>
      <c r="E30" s="100"/>
    </row>
    <row r="31" spans="1:18" x14ac:dyDescent="0.25">
      <c r="A31" s="89" t="s">
        <v>30</v>
      </c>
      <c r="B31" s="125"/>
      <c r="C31" s="125"/>
      <c r="D31" s="89"/>
      <c r="E31" s="100"/>
    </row>
    <row r="32" spans="1:18" x14ac:dyDescent="0.25">
      <c r="A32" s="92" t="s">
        <v>31</v>
      </c>
      <c r="B32" s="92"/>
      <c r="C32" s="92"/>
      <c r="D32" s="125"/>
      <c r="E32" s="100"/>
    </row>
    <row r="33" spans="1:9" ht="13.5" customHeight="1" x14ac:dyDescent="0.25">
      <c r="A33" s="126"/>
      <c r="B33" s="126"/>
      <c r="C33" s="126"/>
      <c r="D33" s="127"/>
    </row>
    <row r="34" spans="1:9" x14ac:dyDescent="0.25">
      <c r="G34" s="128" t="s">
        <v>32</v>
      </c>
      <c r="H34" s="453" t="str">
        <f>+I12</f>
        <v xml:space="preserve"> 02 Agustus 2021</v>
      </c>
      <c r="I34" s="454"/>
    </row>
    <row r="39" spans="1:9" x14ac:dyDescent="0.25">
      <c r="H39" s="96" t="s">
        <v>88</v>
      </c>
    </row>
    <row r="41" spans="1:9" x14ac:dyDescent="0.25">
      <c r="G41" s="425" t="s">
        <v>33</v>
      </c>
      <c r="H41" s="425"/>
      <c r="I41" s="425"/>
    </row>
  </sheetData>
  <mergeCells count="9">
    <mergeCell ref="G41:I41"/>
    <mergeCell ref="G18:H18"/>
    <mergeCell ref="A20:H20"/>
    <mergeCell ref="A21:D21"/>
    <mergeCell ref="A9:I9"/>
    <mergeCell ref="G16:H16"/>
    <mergeCell ref="G17:H17"/>
    <mergeCell ref="G19:H19"/>
    <mergeCell ref="H34:I34"/>
  </mergeCells>
  <printOptions horizontalCentered="1"/>
  <pageMargins left="0.31496062992125984" right="0.19685039370078741" top="0.74803149606299213" bottom="0.74803149606299213" header="0.31496062992125984" footer="0.31496062992125984"/>
  <pageSetup paperSize="9" scale="90" orientation="portrait" horizontalDpi="4294967293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2:M47"/>
  <sheetViews>
    <sheetView topLeftCell="A7" zoomScale="86" zoomScaleNormal="86" workbookViewId="0">
      <selection activeCell="J16" sqref="J16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5703125" customWidth="1"/>
    <col min="5" max="5" width="18.7109375" customWidth="1"/>
    <col min="6" max="7" width="7.42578125" customWidth="1"/>
    <col min="8" max="8" width="14" style="4" customWidth="1"/>
    <col min="9" max="9" width="2.140625" style="4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1" t="s">
        <v>0</v>
      </c>
      <c r="B2" s="2"/>
      <c r="C2" s="3"/>
    </row>
    <row r="3" spans="1:13" x14ac:dyDescent="0.25">
      <c r="A3" s="5" t="s">
        <v>1</v>
      </c>
      <c r="B3" s="6"/>
      <c r="C3" s="6"/>
    </row>
    <row r="4" spans="1:13" x14ac:dyDescent="0.25">
      <c r="A4" s="5" t="s">
        <v>2</v>
      </c>
      <c r="B4" s="6"/>
      <c r="C4" s="6"/>
    </row>
    <row r="5" spans="1:13" x14ac:dyDescent="0.25">
      <c r="A5" s="5" t="s">
        <v>3</v>
      </c>
      <c r="B5" s="6"/>
      <c r="C5" s="6"/>
    </row>
    <row r="6" spans="1:13" x14ac:dyDescent="0.25">
      <c r="A6" s="5" t="s">
        <v>4</v>
      </c>
      <c r="B6" s="6"/>
      <c r="C6" s="6"/>
    </row>
    <row r="7" spans="1:13" x14ac:dyDescent="0.25">
      <c r="A7" s="5" t="s">
        <v>5</v>
      </c>
      <c r="B7" s="6"/>
      <c r="C7" s="6"/>
    </row>
    <row r="8" spans="1:13" x14ac:dyDescent="0.25">
      <c r="A8" s="6"/>
      <c r="B8" s="6"/>
      <c r="C8" s="6"/>
    </row>
    <row r="9" spans="1:13" ht="15.75" thickBot="1" x14ac:dyDescent="0.3">
      <c r="A9" s="7"/>
      <c r="B9" s="7"/>
      <c r="C9" s="7"/>
      <c r="D9" s="7"/>
      <c r="E9" s="7"/>
      <c r="F9" s="7"/>
      <c r="G9" s="7"/>
      <c r="H9" s="8"/>
      <c r="I9" s="8"/>
      <c r="J9" s="7"/>
    </row>
    <row r="10" spans="1:13" ht="24" thickBot="1" x14ac:dyDescent="0.4">
      <c r="A10" s="426" t="s">
        <v>6</v>
      </c>
      <c r="B10" s="427"/>
      <c r="C10" s="427"/>
      <c r="D10" s="427"/>
      <c r="E10" s="427"/>
      <c r="F10" s="427"/>
      <c r="G10" s="427"/>
      <c r="H10" s="427"/>
      <c r="I10" s="427"/>
      <c r="J10" s="428"/>
    </row>
    <row r="12" spans="1:13" ht="23.25" customHeight="1" x14ac:dyDescent="0.25">
      <c r="A12" s="9" t="s">
        <v>7</v>
      </c>
      <c r="B12" s="10" t="s">
        <v>264</v>
      </c>
      <c r="C12" s="9"/>
      <c r="D12" s="9"/>
      <c r="E12" s="9"/>
      <c r="F12" s="9"/>
      <c r="G12" s="9"/>
      <c r="H12" s="11" t="s">
        <v>9</v>
      </c>
      <c r="I12" s="11" t="s">
        <v>10</v>
      </c>
      <c r="J12" s="12" t="s">
        <v>373</v>
      </c>
    </row>
    <row r="13" spans="1:13" ht="23.25" customHeight="1" x14ac:dyDescent="0.25">
      <c r="A13" s="9"/>
      <c r="B13" s="9"/>
      <c r="C13" s="9"/>
      <c r="D13" s="9"/>
      <c r="E13" s="9"/>
      <c r="F13" s="9"/>
      <c r="G13" s="9"/>
      <c r="H13" s="11" t="s">
        <v>11</v>
      </c>
      <c r="I13" s="11" t="s">
        <v>10</v>
      </c>
      <c r="J13" s="129" t="s">
        <v>364</v>
      </c>
    </row>
    <row r="14" spans="1:13" ht="23.25" customHeight="1" x14ac:dyDescent="0.25">
      <c r="A14" s="9" t="s">
        <v>12</v>
      </c>
      <c r="B14" s="9" t="s">
        <v>265</v>
      </c>
      <c r="C14" s="9"/>
      <c r="D14" s="9"/>
      <c r="E14" s="9"/>
      <c r="F14" s="9"/>
      <c r="G14" s="9"/>
      <c r="H14" s="11" t="s">
        <v>14</v>
      </c>
      <c r="I14" s="11" t="s">
        <v>10</v>
      </c>
      <c r="J14" s="129" t="s">
        <v>364</v>
      </c>
    </row>
    <row r="15" spans="1:13" ht="27.75" customHeight="1" thickBot="1" x14ac:dyDescent="0.3">
      <c r="A15" s="14"/>
      <c r="B15" s="14"/>
      <c r="C15" s="14"/>
      <c r="D15" s="14"/>
      <c r="E15" s="14"/>
      <c r="F15" s="14"/>
      <c r="G15" s="14"/>
      <c r="H15" s="15"/>
      <c r="I15" s="15"/>
      <c r="J15" s="14"/>
    </row>
    <row r="16" spans="1:13" ht="43.5" customHeight="1" x14ac:dyDescent="0.25">
      <c r="A16" s="16" t="s">
        <v>15</v>
      </c>
      <c r="B16" s="17" t="s">
        <v>16</v>
      </c>
      <c r="C16" s="18" t="s">
        <v>17</v>
      </c>
      <c r="D16" s="17" t="s">
        <v>18</v>
      </c>
      <c r="E16" s="17" t="s">
        <v>19</v>
      </c>
      <c r="F16" s="18" t="s">
        <v>39</v>
      </c>
      <c r="G16" s="216" t="s">
        <v>87</v>
      </c>
      <c r="H16" s="429" t="s">
        <v>21</v>
      </c>
      <c r="I16" s="430"/>
      <c r="J16" s="19" t="s">
        <v>22</v>
      </c>
      <c r="M16" s="4"/>
    </row>
    <row r="17" spans="1:13" s="14" customFormat="1" ht="78.75" customHeight="1" x14ac:dyDescent="0.25">
      <c r="A17" s="20">
        <v>1</v>
      </c>
      <c r="B17" s="21" t="s">
        <v>304</v>
      </c>
      <c r="C17" s="252" t="s">
        <v>374</v>
      </c>
      <c r="D17" s="23" t="s">
        <v>375</v>
      </c>
      <c r="E17" s="23" t="s">
        <v>70</v>
      </c>
      <c r="F17" s="24">
        <v>1</v>
      </c>
      <c r="G17" s="217">
        <v>400</v>
      </c>
      <c r="H17" s="431">
        <v>800000</v>
      </c>
      <c r="I17" s="432"/>
      <c r="J17" s="25">
        <f>H17</f>
        <v>800000</v>
      </c>
      <c r="M17" s="15"/>
    </row>
    <row r="18" spans="1:13" ht="36" customHeight="1" thickBot="1" x14ac:dyDescent="0.3">
      <c r="A18" s="433" t="s">
        <v>23</v>
      </c>
      <c r="B18" s="434"/>
      <c r="C18" s="434"/>
      <c r="D18" s="434"/>
      <c r="E18" s="434"/>
      <c r="F18" s="434"/>
      <c r="G18" s="434"/>
      <c r="H18" s="434"/>
      <c r="I18" s="435"/>
      <c r="J18" s="26">
        <f>SUM(J17:J17)</f>
        <v>800000</v>
      </c>
    </row>
    <row r="19" spans="1:13" ht="21.75" customHeight="1" x14ac:dyDescent="0.25">
      <c r="A19" s="436"/>
      <c r="B19" s="436"/>
      <c r="C19" s="436"/>
      <c r="D19" s="436"/>
      <c r="E19" s="27"/>
      <c r="H19" s="28"/>
      <c r="I19" s="28"/>
      <c r="J19" s="29"/>
    </row>
    <row r="20" spans="1:13" ht="29.25" customHeight="1" x14ac:dyDescent="0.25">
      <c r="A20" s="30"/>
      <c r="B20" s="30"/>
      <c r="D20" s="30"/>
      <c r="E20" s="30"/>
      <c r="H20" s="31" t="s">
        <v>24</v>
      </c>
      <c r="I20" s="31"/>
      <c r="J20" s="32">
        <v>0</v>
      </c>
    </row>
    <row r="21" spans="1:13" ht="29.25" customHeight="1" thickBot="1" x14ac:dyDescent="0.3">
      <c r="A21" s="254"/>
      <c r="B21" s="254"/>
      <c r="D21" s="254"/>
      <c r="E21" s="254"/>
      <c r="H21" s="34" t="s">
        <v>25</v>
      </c>
      <c r="I21" s="34"/>
      <c r="J21" s="35">
        <v>0</v>
      </c>
    </row>
    <row r="22" spans="1:13" ht="29.25" customHeight="1" x14ac:dyDescent="0.25">
      <c r="A22" s="9"/>
      <c r="B22" s="9"/>
      <c r="D22" s="9"/>
      <c r="E22" s="36"/>
      <c r="H22" s="37" t="s">
        <v>26</v>
      </c>
      <c r="I22" s="38"/>
      <c r="J22" s="39">
        <f>J18</f>
        <v>800000</v>
      </c>
    </row>
    <row r="23" spans="1:13" ht="20.25" customHeight="1" x14ac:dyDescent="0.25">
      <c r="A23" s="9"/>
      <c r="B23" s="9"/>
      <c r="D23" s="9"/>
      <c r="E23" s="36"/>
      <c r="H23" s="38"/>
      <c r="I23" s="38"/>
      <c r="J23" s="40"/>
    </row>
    <row r="24" spans="1:13" ht="18.75" x14ac:dyDescent="0.25">
      <c r="A24" s="41" t="s">
        <v>376</v>
      </c>
      <c r="B24" s="36"/>
      <c r="D24" s="9"/>
      <c r="E24" s="36"/>
      <c r="H24" s="38"/>
      <c r="I24" s="38"/>
      <c r="J24" s="40"/>
    </row>
    <row r="25" spans="1:13" ht="15.75" x14ac:dyDescent="0.25">
      <c r="A25" s="9"/>
      <c r="B25" s="9"/>
      <c r="D25" s="9"/>
      <c r="E25" s="36"/>
      <c r="H25" s="38"/>
      <c r="I25" s="38"/>
      <c r="J25" s="40"/>
    </row>
    <row r="26" spans="1:13" ht="18.75" x14ac:dyDescent="0.3">
      <c r="A26" s="42" t="s">
        <v>27</v>
      </c>
      <c r="B26" s="43"/>
      <c r="D26" s="43"/>
      <c r="E26" s="9"/>
      <c r="H26" s="11"/>
      <c r="I26" s="11"/>
      <c r="J26" s="9"/>
    </row>
    <row r="27" spans="1:13" ht="18.75" x14ac:dyDescent="0.3">
      <c r="A27" s="44" t="s">
        <v>28</v>
      </c>
      <c r="B27" s="36"/>
      <c r="D27" s="36"/>
      <c r="E27" s="9"/>
      <c r="H27" s="11"/>
      <c r="I27" s="11"/>
      <c r="J27" s="9"/>
      <c r="M27" s="45"/>
    </row>
    <row r="28" spans="1:13" ht="18.75" x14ac:dyDescent="0.3">
      <c r="A28" s="44" t="s">
        <v>29</v>
      </c>
      <c r="B28" s="36"/>
      <c r="D28" s="9"/>
      <c r="E28" s="9"/>
      <c r="H28" s="11"/>
      <c r="I28" s="11"/>
      <c r="J28" s="9"/>
    </row>
    <row r="29" spans="1:13" ht="18.75" x14ac:dyDescent="0.3">
      <c r="A29" s="46" t="s">
        <v>30</v>
      </c>
      <c r="B29" s="47"/>
      <c r="D29" s="47"/>
      <c r="E29" s="9"/>
      <c r="H29" s="11"/>
      <c r="I29" s="11"/>
      <c r="J29" s="9"/>
    </row>
    <row r="30" spans="1:13" ht="18.75" x14ac:dyDescent="0.3">
      <c r="A30" s="48" t="s">
        <v>31</v>
      </c>
      <c r="B30" s="49"/>
      <c r="D30" s="50"/>
      <c r="E30" s="9"/>
      <c r="H30" s="11"/>
      <c r="I30" s="11"/>
      <c r="J30" s="9"/>
    </row>
    <row r="31" spans="1:13" ht="15.75" x14ac:dyDescent="0.25">
      <c r="A31" s="49"/>
      <c r="B31" s="49"/>
      <c r="D31" s="51"/>
      <c r="E31" s="9"/>
      <c r="H31" s="11"/>
      <c r="I31" s="11"/>
      <c r="J31" s="9"/>
    </row>
    <row r="32" spans="1:13" ht="15.75" x14ac:dyDescent="0.25">
      <c r="A32" s="9"/>
      <c r="B32" s="9"/>
      <c r="D32" s="9"/>
      <c r="E32" s="9"/>
      <c r="H32" s="52" t="s">
        <v>32</v>
      </c>
      <c r="I32" s="437" t="str">
        <f>J13</f>
        <v xml:space="preserve"> 20 Agustus 2021</v>
      </c>
      <c r="J32" s="437"/>
    </row>
    <row r="33" spans="1:10" ht="15.75" x14ac:dyDescent="0.25">
      <c r="A33" s="9"/>
      <c r="B33" s="9"/>
      <c r="D33" s="9"/>
      <c r="E33" s="9"/>
      <c r="H33" s="11"/>
      <c r="I33" s="11"/>
      <c r="J33" s="9"/>
    </row>
    <row r="34" spans="1:10" ht="15.75" x14ac:dyDescent="0.25">
      <c r="A34" s="9"/>
      <c r="B34" s="9"/>
      <c r="D34" s="9"/>
      <c r="E34" s="9"/>
      <c r="H34" s="11"/>
      <c r="I34" s="11"/>
      <c r="J34" s="9"/>
    </row>
    <row r="35" spans="1:10" ht="15.75" x14ac:dyDescent="0.25">
      <c r="A35" s="9"/>
      <c r="B35" s="9"/>
      <c r="D35" s="9"/>
      <c r="E35" s="9"/>
      <c r="H35" s="11"/>
      <c r="I35" s="11"/>
      <c r="J35" s="9"/>
    </row>
    <row r="36" spans="1:10" ht="15.75" x14ac:dyDescent="0.25">
      <c r="A36" s="9"/>
      <c r="B36" s="9"/>
      <c r="D36" s="9"/>
      <c r="E36" s="9"/>
      <c r="H36" s="11"/>
      <c r="I36" s="11"/>
      <c r="J36" s="9"/>
    </row>
    <row r="37" spans="1:10" ht="15.75" x14ac:dyDescent="0.25">
      <c r="A37" s="9"/>
      <c r="B37" s="9"/>
      <c r="D37" s="9"/>
      <c r="E37" s="9"/>
      <c r="H37" s="11"/>
      <c r="I37" s="11"/>
      <c r="J37" s="9"/>
    </row>
    <row r="38" spans="1:10" ht="15.75" x14ac:dyDescent="0.25">
      <c r="A38" s="9"/>
      <c r="B38" s="9"/>
      <c r="D38" s="9"/>
      <c r="E38" s="9"/>
      <c r="H38" s="11"/>
      <c r="I38" s="11"/>
      <c r="J38" s="9"/>
    </row>
    <row r="39" spans="1:10" ht="15.75" x14ac:dyDescent="0.25">
      <c r="A39" s="3"/>
      <c r="B39" s="3"/>
      <c r="D39" s="3"/>
      <c r="E39" s="3"/>
      <c r="H39" s="425" t="s">
        <v>33</v>
      </c>
      <c r="I39" s="425"/>
      <c r="J39" s="425"/>
    </row>
    <row r="40" spans="1:10" ht="15.75" x14ac:dyDescent="0.25">
      <c r="A40" s="3"/>
      <c r="B40" s="3"/>
      <c r="D40" s="3"/>
      <c r="E40" s="3"/>
      <c r="H40" s="53"/>
      <c r="I40" s="53"/>
      <c r="J40" s="3"/>
    </row>
    <row r="41" spans="1:10" ht="15.75" x14ac:dyDescent="0.25">
      <c r="A41" s="3"/>
      <c r="B41" s="3"/>
      <c r="D41" s="3"/>
      <c r="E41" s="3"/>
      <c r="H41" s="53"/>
      <c r="I41" s="53"/>
      <c r="J41" s="3"/>
    </row>
    <row r="42" spans="1:10" ht="15.75" x14ac:dyDescent="0.25">
      <c r="A42" s="3"/>
      <c r="B42" s="3"/>
      <c r="D42" s="3"/>
      <c r="E42" s="3"/>
      <c r="H42" s="53"/>
      <c r="I42" s="53"/>
      <c r="J42" s="3"/>
    </row>
    <row r="43" spans="1:10" ht="15.75" x14ac:dyDescent="0.25">
      <c r="A43" s="3"/>
      <c r="B43" s="3"/>
      <c r="D43" s="3"/>
      <c r="E43" s="3"/>
      <c r="H43" s="53"/>
      <c r="I43" s="53"/>
      <c r="J43" s="3"/>
    </row>
    <row r="44" spans="1:10" ht="15.75" x14ac:dyDescent="0.25">
      <c r="A44" s="3"/>
      <c r="B44" s="3"/>
      <c r="D44" s="3"/>
      <c r="E44" s="3"/>
      <c r="H44" s="53"/>
      <c r="I44" s="53"/>
      <c r="J44" s="3"/>
    </row>
    <row r="45" spans="1:10" ht="15.75" x14ac:dyDescent="0.25">
      <c r="A45" s="3"/>
      <c r="B45" s="3"/>
      <c r="D45" s="3"/>
      <c r="E45" s="3"/>
      <c r="H45" s="53"/>
      <c r="I45" s="53"/>
      <c r="J45" s="3"/>
    </row>
    <row r="46" spans="1:10" ht="15.75" x14ac:dyDescent="0.25">
      <c r="A46" s="3"/>
      <c r="B46" s="3"/>
      <c r="D46" s="3"/>
      <c r="E46" s="3"/>
      <c r="H46" s="53"/>
      <c r="I46" s="53"/>
      <c r="J46" s="3"/>
    </row>
    <row r="47" spans="1:10" ht="15.75" x14ac:dyDescent="0.25">
      <c r="A47" s="3"/>
      <c r="B47" s="3"/>
      <c r="D47" s="3"/>
      <c r="E47" s="3"/>
      <c r="H47" s="53"/>
      <c r="I47" s="53"/>
      <c r="J47" s="3"/>
    </row>
  </sheetData>
  <autoFilter ref="A16:J18">
    <filterColumn colId="7" showButton="0"/>
  </autoFilter>
  <mergeCells count="7">
    <mergeCell ref="H39:J39"/>
    <mergeCell ref="A10:J10"/>
    <mergeCell ref="H16:I16"/>
    <mergeCell ref="H17:I17"/>
    <mergeCell ref="A18:I18"/>
    <mergeCell ref="A19:D19"/>
    <mergeCell ref="I32:J3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2:R76"/>
  <sheetViews>
    <sheetView topLeftCell="A7" workbookViewId="0">
      <selection activeCell="L20" sqref="L20"/>
    </sheetView>
  </sheetViews>
  <sheetFormatPr defaultRowHeight="15" x14ac:dyDescent="0.25"/>
  <cols>
    <col min="1" max="1" width="5" style="5" customWidth="1"/>
    <col min="2" max="2" width="12.28515625" style="5" customWidth="1"/>
    <col min="3" max="3" width="7.7109375" style="5" customWidth="1"/>
    <col min="4" max="4" width="14.140625" style="5" customWidth="1"/>
    <col min="5" max="5" width="16.5703125" style="5" customWidth="1"/>
    <col min="6" max="6" width="12.28515625" style="5" customWidth="1"/>
    <col min="7" max="7" width="13.140625" style="5" customWidth="1"/>
    <col min="8" max="8" width="1" style="177" customWidth="1"/>
    <col min="9" max="9" width="17.5703125" style="5" customWidth="1"/>
    <col min="10" max="11" width="9.140625" style="5"/>
    <col min="12" max="12" width="10.5703125" style="5" bestFit="1" customWidth="1"/>
    <col min="13" max="16384" width="9.140625" style="5"/>
  </cols>
  <sheetData>
    <row r="2" spans="1:15" x14ac:dyDescent="0.25">
      <c r="A2" s="176" t="s">
        <v>0</v>
      </c>
    </row>
    <row r="3" spans="1:15" x14ac:dyDescent="0.25">
      <c r="A3" s="54" t="s">
        <v>1</v>
      </c>
    </row>
    <row r="4" spans="1:15" x14ac:dyDescent="0.25">
      <c r="A4" s="54" t="s">
        <v>2</v>
      </c>
    </row>
    <row r="5" spans="1:15" x14ac:dyDescent="0.25">
      <c r="A5" s="54" t="s">
        <v>3</v>
      </c>
    </row>
    <row r="6" spans="1:15" x14ac:dyDescent="0.25">
      <c r="A6" s="54" t="s">
        <v>4</v>
      </c>
      <c r="B6" s="54"/>
      <c r="C6" s="54"/>
    </row>
    <row r="7" spans="1:15" x14ac:dyDescent="0.25">
      <c r="A7" s="54" t="s">
        <v>5</v>
      </c>
      <c r="B7" s="54"/>
      <c r="C7" s="54"/>
    </row>
    <row r="9" spans="1:15" ht="15.75" thickBot="1" x14ac:dyDescent="0.3">
      <c r="A9" s="178"/>
      <c r="B9" s="178"/>
      <c r="C9" s="178"/>
      <c r="D9" s="178"/>
      <c r="E9" s="178"/>
      <c r="F9" s="178"/>
      <c r="G9" s="178"/>
      <c r="H9" s="179"/>
      <c r="I9" s="178"/>
    </row>
    <row r="10" spans="1:15" ht="24" thickBot="1" x14ac:dyDescent="0.3">
      <c r="A10" s="523" t="s">
        <v>6</v>
      </c>
      <c r="B10" s="524"/>
      <c r="C10" s="524"/>
      <c r="D10" s="524"/>
      <c r="E10" s="524"/>
      <c r="F10" s="524"/>
      <c r="G10" s="524"/>
      <c r="H10" s="524"/>
      <c r="I10" s="525"/>
    </row>
    <row r="12" spans="1:15" s="329" customFormat="1" ht="18" customHeight="1" x14ac:dyDescent="0.25">
      <c r="A12" s="329" t="s">
        <v>7</v>
      </c>
      <c r="B12" s="329" t="s">
        <v>360</v>
      </c>
      <c r="G12" s="330" t="s">
        <v>9</v>
      </c>
      <c r="H12" s="193" t="s">
        <v>10</v>
      </c>
      <c r="I12" s="12" t="s">
        <v>1107</v>
      </c>
    </row>
    <row r="13" spans="1:15" s="329" customFormat="1" ht="18" customHeight="1" x14ac:dyDescent="0.25">
      <c r="G13" s="330" t="s">
        <v>11</v>
      </c>
      <c r="H13" s="193" t="s">
        <v>10</v>
      </c>
      <c r="I13" s="129" t="s">
        <v>661</v>
      </c>
      <c r="O13" s="329" t="s">
        <v>88</v>
      </c>
    </row>
    <row r="14" spans="1:15" s="329" customFormat="1" ht="18" customHeight="1" x14ac:dyDescent="0.25">
      <c r="A14" s="329" t="s">
        <v>12</v>
      </c>
      <c r="B14" s="329" t="s">
        <v>361</v>
      </c>
      <c r="G14" s="330" t="s">
        <v>14</v>
      </c>
      <c r="H14" s="193" t="s">
        <v>10</v>
      </c>
      <c r="I14" s="129" t="s">
        <v>365</v>
      </c>
    </row>
    <row r="15" spans="1:15" ht="15.75" thickBot="1" x14ac:dyDescent="0.3"/>
    <row r="16" spans="1:15" ht="30.75" customHeight="1" thickBot="1" x14ac:dyDescent="0.3">
      <c r="A16" s="261" t="s">
        <v>15</v>
      </c>
      <c r="B16" s="262" t="s">
        <v>37</v>
      </c>
      <c r="C16" s="262" t="s">
        <v>17</v>
      </c>
      <c r="D16" s="262" t="s">
        <v>38</v>
      </c>
      <c r="E16" s="262" t="s">
        <v>19</v>
      </c>
      <c r="F16" s="262" t="s">
        <v>383</v>
      </c>
      <c r="G16" s="536" t="s">
        <v>664</v>
      </c>
      <c r="H16" s="537"/>
      <c r="I16" s="19" t="s">
        <v>22</v>
      </c>
    </row>
    <row r="17" spans="1:14" ht="18" customHeight="1" x14ac:dyDescent="0.25">
      <c r="A17" s="332">
        <v>1</v>
      </c>
      <c r="B17" s="343">
        <v>44407</v>
      </c>
      <c r="C17" s="333">
        <v>400965</v>
      </c>
      <c r="D17" s="547" t="s">
        <v>387</v>
      </c>
      <c r="E17" s="317" t="s">
        <v>421</v>
      </c>
      <c r="F17" s="317" t="s">
        <v>623</v>
      </c>
      <c r="G17" s="540">
        <v>200000</v>
      </c>
      <c r="H17" s="541"/>
      <c r="I17" s="334">
        <f>G17</f>
        <v>200000</v>
      </c>
      <c r="L17" s="177"/>
      <c r="N17" s="190"/>
    </row>
    <row r="18" spans="1:14" ht="18" customHeight="1" x14ac:dyDescent="0.25">
      <c r="A18" s="335">
        <f>A17+1</f>
        <v>2</v>
      </c>
      <c r="B18" s="338">
        <v>44407</v>
      </c>
      <c r="C18" s="336">
        <v>400961</v>
      </c>
      <c r="D18" s="548"/>
      <c r="E18" s="331" t="s">
        <v>424</v>
      </c>
      <c r="F18" s="331" t="s">
        <v>624</v>
      </c>
      <c r="G18" s="530">
        <v>200000</v>
      </c>
      <c r="H18" s="531"/>
      <c r="I18" s="337">
        <f>G18</f>
        <v>200000</v>
      </c>
      <c r="L18" s="177"/>
      <c r="N18" s="190"/>
    </row>
    <row r="19" spans="1:14" ht="18" customHeight="1" x14ac:dyDescent="0.25">
      <c r="A19" s="335">
        <f t="shared" ref="A19:A55" si="0">A18+1</f>
        <v>3</v>
      </c>
      <c r="B19" s="338">
        <v>44407</v>
      </c>
      <c r="C19" s="336">
        <v>400964</v>
      </c>
      <c r="D19" s="548"/>
      <c r="E19" s="331" t="s">
        <v>426</v>
      </c>
      <c r="F19" s="331" t="s">
        <v>625</v>
      </c>
      <c r="G19" s="530">
        <v>200000</v>
      </c>
      <c r="H19" s="531"/>
      <c r="I19" s="337">
        <f t="shared" ref="I19:I55" si="1">G19</f>
        <v>200000</v>
      </c>
      <c r="L19" s="177"/>
      <c r="N19" s="190"/>
    </row>
    <row r="20" spans="1:14" ht="18" customHeight="1" x14ac:dyDescent="0.25">
      <c r="A20" s="335">
        <f t="shared" si="0"/>
        <v>4</v>
      </c>
      <c r="B20" s="338">
        <v>44407</v>
      </c>
      <c r="C20" s="336">
        <v>400969</v>
      </c>
      <c r="D20" s="548"/>
      <c r="E20" s="331" t="s">
        <v>429</v>
      </c>
      <c r="F20" s="331" t="s">
        <v>612</v>
      </c>
      <c r="G20" s="530">
        <v>200000</v>
      </c>
      <c r="H20" s="531"/>
      <c r="I20" s="337">
        <f t="shared" si="1"/>
        <v>200000</v>
      </c>
      <c r="L20" s="177"/>
      <c r="N20" s="190"/>
    </row>
    <row r="21" spans="1:14" ht="18" customHeight="1" thickBot="1" x14ac:dyDescent="0.3">
      <c r="A21" s="339">
        <f t="shared" si="0"/>
        <v>5</v>
      </c>
      <c r="B21" s="340">
        <v>44407</v>
      </c>
      <c r="C21" s="341">
        <v>400972</v>
      </c>
      <c r="D21" s="549"/>
      <c r="E21" s="260" t="s">
        <v>431</v>
      </c>
      <c r="F21" s="260" t="s">
        <v>616</v>
      </c>
      <c r="G21" s="532">
        <v>200000</v>
      </c>
      <c r="H21" s="533"/>
      <c r="I21" s="342">
        <f t="shared" si="1"/>
        <v>200000</v>
      </c>
      <c r="L21" s="177"/>
      <c r="N21" s="190"/>
    </row>
    <row r="22" spans="1:14" ht="18" customHeight="1" x14ac:dyDescent="0.25">
      <c r="A22" s="350">
        <f t="shared" si="0"/>
        <v>6</v>
      </c>
      <c r="B22" s="349">
        <v>44407</v>
      </c>
      <c r="C22" s="352">
        <v>400977</v>
      </c>
      <c r="D22" s="543" t="s">
        <v>388</v>
      </c>
      <c r="E22" s="313" t="s">
        <v>434</v>
      </c>
      <c r="F22" s="313" t="s">
        <v>618</v>
      </c>
      <c r="G22" s="534">
        <v>200000</v>
      </c>
      <c r="H22" s="535"/>
      <c r="I22" s="353">
        <f t="shared" si="1"/>
        <v>200000</v>
      </c>
      <c r="L22" s="177"/>
      <c r="N22" s="190"/>
    </row>
    <row r="23" spans="1:14" ht="18" customHeight="1" x14ac:dyDescent="0.25">
      <c r="A23" s="335">
        <f t="shared" si="0"/>
        <v>7</v>
      </c>
      <c r="B23" s="338">
        <v>44407</v>
      </c>
      <c r="C23" s="336">
        <v>400982</v>
      </c>
      <c r="D23" s="544"/>
      <c r="E23" s="331" t="s">
        <v>437</v>
      </c>
      <c r="F23" s="331" t="s">
        <v>626</v>
      </c>
      <c r="G23" s="530">
        <v>200000</v>
      </c>
      <c r="H23" s="531"/>
      <c r="I23" s="337">
        <f t="shared" si="1"/>
        <v>200000</v>
      </c>
      <c r="L23" s="177"/>
      <c r="N23" s="190"/>
    </row>
    <row r="24" spans="1:14" ht="18" customHeight="1" thickBot="1" x14ac:dyDescent="0.3">
      <c r="A24" s="339">
        <f t="shared" si="0"/>
        <v>8</v>
      </c>
      <c r="B24" s="340">
        <v>44407</v>
      </c>
      <c r="C24" s="341">
        <v>400976</v>
      </c>
      <c r="D24" s="545"/>
      <c r="E24" s="260" t="s">
        <v>440</v>
      </c>
      <c r="F24" s="260" t="s">
        <v>627</v>
      </c>
      <c r="G24" s="532">
        <v>200000</v>
      </c>
      <c r="H24" s="533"/>
      <c r="I24" s="342">
        <f t="shared" si="1"/>
        <v>200000</v>
      </c>
      <c r="L24" s="177"/>
      <c r="N24" s="190"/>
    </row>
    <row r="25" spans="1:14" ht="18" customHeight="1" x14ac:dyDescent="0.25">
      <c r="A25" s="350">
        <f t="shared" si="0"/>
        <v>9</v>
      </c>
      <c r="B25" s="343">
        <v>44408</v>
      </c>
      <c r="C25" s="333">
        <v>401052</v>
      </c>
      <c r="D25" s="543" t="s">
        <v>389</v>
      </c>
      <c r="E25" s="317" t="s">
        <v>441</v>
      </c>
      <c r="F25" s="317" t="s">
        <v>628</v>
      </c>
      <c r="G25" s="534">
        <v>200000</v>
      </c>
      <c r="H25" s="535"/>
      <c r="I25" s="353">
        <f t="shared" si="1"/>
        <v>200000</v>
      </c>
      <c r="L25" s="177"/>
      <c r="N25" s="190"/>
    </row>
    <row r="26" spans="1:14" ht="18" customHeight="1" x14ac:dyDescent="0.25">
      <c r="A26" s="335">
        <f t="shared" si="0"/>
        <v>10</v>
      </c>
      <c r="B26" s="338">
        <v>44408</v>
      </c>
      <c r="C26" s="336">
        <v>401335</v>
      </c>
      <c r="D26" s="544"/>
      <c r="E26" s="331" t="s">
        <v>443</v>
      </c>
      <c r="F26" s="331" t="s">
        <v>629</v>
      </c>
      <c r="G26" s="530">
        <v>200000</v>
      </c>
      <c r="H26" s="531"/>
      <c r="I26" s="337">
        <f t="shared" si="1"/>
        <v>200000</v>
      </c>
      <c r="L26" s="177"/>
      <c r="N26" s="190"/>
    </row>
    <row r="27" spans="1:14" ht="18" customHeight="1" thickBot="1" x14ac:dyDescent="0.3">
      <c r="A27" s="339">
        <f t="shared" si="0"/>
        <v>11</v>
      </c>
      <c r="B27" s="340">
        <v>44408</v>
      </c>
      <c r="C27" s="341">
        <v>401336</v>
      </c>
      <c r="D27" s="545"/>
      <c r="E27" s="260" t="s">
        <v>444</v>
      </c>
      <c r="F27" s="260" t="s">
        <v>630</v>
      </c>
      <c r="G27" s="532">
        <v>200000</v>
      </c>
      <c r="H27" s="533"/>
      <c r="I27" s="342">
        <f t="shared" si="1"/>
        <v>200000</v>
      </c>
      <c r="L27" s="177"/>
      <c r="N27" s="190"/>
    </row>
    <row r="28" spans="1:14" ht="18" customHeight="1" x14ac:dyDescent="0.25">
      <c r="A28" s="350">
        <f t="shared" si="0"/>
        <v>12</v>
      </c>
      <c r="B28" s="346">
        <v>44409</v>
      </c>
      <c r="C28" s="333">
        <v>401080</v>
      </c>
      <c r="D28" s="543" t="s">
        <v>391</v>
      </c>
      <c r="E28" s="317" t="s">
        <v>459</v>
      </c>
      <c r="F28" s="317" t="s">
        <v>636</v>
      </c>
      <c r="G28" s="534">
        <v>200000</v>
      </c>
      <c r="H28" s="535"/>
      <c r="I28" s="353">
        <f t="shared" si="1"/>
        <v>200000</v>
      </c>
      <c r="L28" s="177"/>
      <c r="N28" s="190"/>
    </row>
    <row r="29" spans="1:14" ht="18" customHeight="1" thickBot="1" x14ac:dyDescent="0.3">
      <c r="A29" s="335">
        <f t="shared" si="0"/>
        <v>13</v>
      </c>
      <c r="B29" s="355">
        <v>44409</v>
      </c>
      <c r="C29" s="341">
        <v>401081</v>
      </c>
      <c r="D29" s="545"/>
      <c r="E29" s="260" t="s">
        <v>461</v>
      </c>
      <c r="F29" s="260" t="s">
        <v>637</v>
      </c>
      <c r="G29" s="532">
        <v>200000</v>
      </c>
      <c r="H29" s="533"/>
      <c r="I29" s="342">
        <f t="shared" si="1"/>
        <v>200000</v>
      </c>
      <c r="L29" s="177"/>
      <c r="N29" s="190"/>
    </row>
    <row r="30" spans="1:14" ht="18" customHeight="1" x14ac:dyDescent="0.25">
      <c r="A30" s="335">
        <f t="shared" si="0"/>
        <v>14</v>
      </c>
      <c r="B30" s="349">
        <v>44409</v>
      </c>
      <c r="C30" s="347">
        <v>401070</v>
      </c>
      <c r="D30" s="543" t="s">
        <v>392</v>
      </c>
      <c r="E30" s="294" t="s">
        <v>465</v>
      </c>
      <c r="F30" s="313" t="s">
        <v>634</v>
      </c>
      <c r="G30" s="534">
        <v>200000</v>
      </c>
      <c r="H30" s="535"/>
      <c r="I30" s="353">
        <f t="shared" si="1"/>
        <v>200000</v>
      </c>
      <c r="L30" s="177"/>
      <c r="N30" s="190"/>
    </row>
    <row r="31" spans="1:14" ht="18" customHeight="1" x14ac:dyDescent="0.25">
      <c r="A31" s="335">
        <f t="shared" si="0"/>
        <v>15</v>
      </c>
      <c r="B31" s="338">
        <v>44409</v>
      </c>
      <c r="C31" s="336">
        <v>401064</v>
      </c>
      <c r="D31" s="544"/>
      <c r="E31" s="331" t="s">
        <v>467</v>
      </c>
      <c r="F31" s="331" t="s">
        <v>627</v>
      </c>
      <c r="G31" s="530">
        <v>200000</v>
      </c>
      <c r="H31" s="531"/>
      <c r="I31" s="337">
        <f t="shared" si="1"/>
        <v>200000</v>
      </c>
      <c r="L31" s="177"/>
      <c r="N31" s="190"/>
    </row>
    <row r="32" spans="1:14" ht="18" customHeight="1" thickBot="1" x14ac:dyDescent="0.3">
      <c r="A32" s="339">
        <f t="shared" si="0"/>
        <v>16</v>
      </c>
      <c r="B32" s="340">
        <v>44409</v>
      </c>
      <c r="C32" s="341">
        <v>401068</v>
      </c>
      <c r="D32" s="545"/>
      <c r="E32" s="260" t="s">
        <v>476</v>
      </c>
      <c r="F32" s="260" t="s">
        <v>639</v>
      </c>
      <c r="G32" s="532">
        <v>200000</v>
      </c>
      <c r="H32" s="533"/>
      <c r="I32" s="342">
        <f t="shared" si="1"/>
        <v>200000</v>
      </c>
      <c r="L32" s="177"/>
      <c r="N32" s="190"/>
    </row>
    <row r="33" spans="1:14" ht="18" customHeight="1" x14ac:dyDescent="0.25">
      <c r="A33" s="350">
        <f t="shared" si="0"/>
        <v>17</v>
      </c>
      <c r="B33" s="348">
        <v>44409</v>
      </c>
      <c r="C33" s="344">
        <v>401056</v>
      </c>
      <c r="D33" s="550" t="s">
        <v>393</v>
      </c>
      <c r="E33" s="270" t="s">
        <v>478</v>
      </c>
      <c r="F33" s="270" t="s">
        <v>636</v>
      </c>
      <c r="G33" s="534">
        <v>200000</v>
      </c>
      <c r="H33" s="535"/>
      <c r="I33" s="353">
        <f t="shared" si="1"/>
        <v>200000</v>
      </c>
      <c r="L33" s="177"/>
      <c r="N33" s="190"/>
    </row>
    <row r="34" spans="1:14" ht="18" customHeight="1" x14ac:dyDescent="0.25">
      <c r="A34" s="335">
        <f t="shared" si="0"/>
        <v>18</v>
      </c>
      <c r="B34" s="346">
        <v>44409</v>
      </c>
      <c r="C34" s="345">
        <v>401057</v>
      </c>
      <c r="D34" s="551"/>
      <c r="E34" s="276" t="s">
        <v>479</v>
      </c>
      <c r="F34" s="276" t="s">
        <v>618</v>
      </c>
      <c r="G34" s="530">
        <v>200000</v>
      </c>
      <c r="H34" s="531"/>
      <c r="I34" s="337">
        <f t="shared" si="1"/>
        <v>200000</v>
      </c>
      <c r="L34" s="177"/>
      <c r="N34" s="190"/>
    </row>
    <row r="35" spans="1:14" ht="18" customHeight="1" thickBot="1" x14ac:dyDescent="0.3">
      <c r="A35" s="339">
        <f t="shared" si="0"/>
        <v>19</v>
      </c>
      <c r="B35" s="355">
        <v>44409</v>
      </c>
      <c r="C35" s="351">
        <v>401059</v>
      </c>
      <c r="D35" s="552"/>
      <c r="E35" s="282" t="s">
        <v>393</v>
      </c>
      <c r="F35" s="282" t="s">
        <v>616</v>
      </c>
      <c r="G35" s="532">
        <v>200000</v>
      </c>
      <c r="H35" s="533"/>
      <c r="I35" s="342">
        <f t="shared" si="1"/>
        <v>200000</v>
      </c>
      <c r="L35" s="177"/>
      <c r="N35" s="190"/>
    </row>
    <row r="36" spans="1:14" ht="18" customHeight="1" x14ac:dyDescent="0.25">
      <c r="A36" s="350">
        <f t="shared" si="0"/>
        <v>20</v>
      </c>
      <c r="B36" s="349">
        <v>44411</v>
      </c>
      <c r="C36" s="352">
        <v>401027</v>
      </c>
      <c r="D36" s="551" t="s">
        <v>396</v>
      </c>
      <c r="E36" s="313" t="s">
        <v>507</v>
      </c>
      <c r="F36" s="313" t="s">
        <v>618</v>
      </c>
      <c r="G36" s="534">
        <v>200000</v>
      </c>
      <c r="H36" s="535"/>
      <c r="I36" s="353">
        <f t="shared" si="1"/>
        <v>200000</v>
      </c>
      <c r="L36" s="177"/>
      <c r="N36" s="190"/>
    </row>
    <row r="37" spans="1:14" ht="18" customHeight="1" thickBot="1" x14ac:dyDescent="0.3">
      <c r="A37" s="339">
        <f t="shared" si="0"/>
        <v>21</v>
      </c>
      <c r="B37" s="340">
        <v>44411</v>
      </c>
      <c r="C37" s="341">
        <v>401034</v>
      </c>
      <c r="D37" s="552"/>
      <c r="E37" s="260" t="s">
        <v>513</v>
      </c>
      <c r="F37" s="260" t="s">
        <v>648</v>
      </c>
      <c r="G37" s="532">
        <v>200000</v>
      </c>
      <c r="H37" s="533"/>
      <c r="I37" s="342">
        <f t="shared" si="1"/>
        <v>200000</v>
      </c>
      <c r="L37" s="177"/>
      <c r="N37" s="190"/>
    </row>
    <row r="38" spans="1:14" ht="18" customHeight="1" x14ac:dyDescent="0.25">
      <c r="A38" s="350">
        <f t="shared" si="0"/>
        <v>22</v>
      </c>
      <c r="B38" s="349">
        <v>44412</v>
      </c>
      <c r="C38" s="352">
        <v>401117</v>
      </c>
      <c r="D38" s="546" t="s">
        <v>397</v>
      </c>
      <c r="E38" s="313" t="s">
        <v>516</v>
      </c>
      <c r="F38" s="313" t="s">
        <v>616</v>
      </c>
      <c r="G38" s="534">
        <v>200000</v>
      </c>
      <c r="H38" s="535"/>
      <c r="I38" s="353">
        <f t="shared" si="1"/>
        <v>200000</v>
      </c>
      <c r="L38" s="177"/>
      <c r="N38" s="190"/>
    </row>
    <row r="39" spans="1:14" ht="18" customHeight="1" x14ac:dyDescent="0.25">
      <c r="A39" s="335">
        <f t="shared" si="0"/>
        <v>23</v>
      </c>
      <c r="B39" s="338">
        <v>44412</v>
      </c>
      <c r="C39" s="336">
        <v>401121</v>
      </c>
      <c r="D39" s="544"/>
      <c r="E39" s="331" t="s">
        <v>518</v>
      </c>
      <c r="F39" s="331" t="s">
        <v>649</v>
      </c>
      <c r="G39" s="530">
        <v>200000</v>
      </c>
      <c r="H39" s="531"/>
      <c r="I39" s="337">
        <f t="shared" si="1"/>
        <v>200000</v>
      </c>
      <c r="L39" s="177"/>
      <c r="N39" s="190"/>
    </row>
    <row r="40" spans="1:14" ht="18" customHeight="1" x14ac:dyDescent="0.25">
      <c r="A40" s="335">
        <f t="shared" si="0"/>
        <v>24</v>
      </c>
      <c r="B40" s="338">
        <v>44412</v>
      </c>
      <c r="C40" s="336">
        <v>401122</v>
      </c>
      <c r="D40" s="544"/>
      <c r="E40" s="331" t="s">
        <v>523</v>
      </c>
      <c r="F40" s="331" t="s">
        <v>646</v>
      </c>
      <c r="G40" s="530">
        <v>200000</v>
      </c>
      <c r="H40" s="531"/>
      <c r="I40" s="337">
        <f t="shared" si="1"/>
        <v>200000</v>
      </c>
      <c r="L40" s="177"/>
      <c r="N40" s="190"/>
    </row>
    <row r="41" spans="1:14" ht="18" customHeight="1" x14ac:dyDescent="0.25">
      <c r="A41" s="335">
        <f t="shared" si="0"/>
        <v>25</v>
      </c>
      <c r="B41" s="338">
        <v>44412</v>
      </c>
      <c r="C41" s="336">
        <v>401119</v>
      </c>
      <c r="D41" s="544"/>
      <c r="E41" s="331" t="s">
        <v>524</v>
      </c>
      <c r="F41" s="331" t="s">
        <v>637</v>
      </c>
      <c r="G41" s="530">
        <v>200000</v>
      </c>
      <c r="H41" s="531"/>
      <c r="I41" s="337">
        <f t="shared" si="1"/>
        <v>200000</v>
      </c>
      <c r="L41" s="177"/>
      <c r="N41" s="190"/>
    </row>
    <row r="42" spans="1:14" ht="18" customHeight="1" thickBot="1" x14ac:dyDescent="0.3">
      <c r="A42" s="339">
        <f t="shared" si="0"/>
        <v>26</v>
      </c>
      <c r="B42" s="340">
        <v>44412</v>
      </c>
      <c r="C42" s="341">
        <v>401124</v>
      </c>
      <c r="D42" s="545"/>
      <c r="E42" s="260" t="s">
        <v>488</v>
      </c>
      <c r="F42" s="260" t="s">
        <v>648</v>
      </c>
      <c r="G42" s="532">
        <v>200000</v>
      </c>
      <c r="H42" s="533"/>
      <c r="I42" s="342">
        <f t="shared" si="1"/>
        <v>200000</v>
      </c>
      <c r="L42" s="177"/>
      <c r="N42" s="190"/>
    </row>
    <row r="43" spans="1:14" ht="18" customHeight="1" x14ac:dyDescent="0.25">
      <c r="A43" s="350">
        <f t="shared" si="0"/>
        <v>27</v>
      </c>
      <c r="B43" s="349">
        <v>44404</v>
      </c>
      <c r="C43" s="352">
        <v>400916</v>
      </c>
      <c r="D43" s="546" t="s">
        <v>665</v>
      </c>
      <c r="E43" s="313" t="s">
        <v>598</v>
      </c>
      <c r="F43" s="313" t="s">
        <v>616</v>
      </c>
      <c r="G43" s="534">
        <v>200000</v>
      </c>
      <c r="H43" s="535"/>
      <c r="I43" s="353">
        <f t="shared" si="1"/>
        <v>200000</v>
      </c>
      <c r="L43" s="177"/>
      <c r="N43" s="190"/>
    </row>
    <row r="44" spans="1:14" ht="18" customHeight="1" thickBot="1" x14ac:dyDescent="0.3">
      <c r="A44" s="339">
        <f t="shared" si="0"/>
        <v>28</v>
      </c>
      <c r="B44" s="340">
        <v>44404</v>
      </c>
      <c r="C44" s="341">
        <v>400919</v>
      </c>
      <c r="D44" s="545"/>
      <c r="E44" s="260" t="s">
        <v>600</v>
      </c>
      <c r="F44" s="260" t="s">
        <v>622</v>
      </c>
      <c r="G44" s="532">
        <v>200000</v>
      </c>
      <c r="H44" s="533"/>
      <c r="I44" s="342">
        <f t="shared" si="1"/>
        <v>200000</v>
      </c>
      <c r="L44" s="177"/>
      <c r="N44" s="190"/>
    </row>
    <row r="45" spans="1:14" ht="21" customHeight="1" x14ac:dyDescent="0.25">
      <c r="A45" s="350">
        <f t="shared" si="0"/>
        <v>29</v>
      </c>
      <c r="B45" s="349">
        <v>44405</v>
      </c>
      <c r="C45" s="352"/>
      <c r="D45" s="546"/>
      <c r="E45" s="410" t="s">
        <v>679</v>
      </c>
      <c r="F45" s="321" t="s">
        <v>678</v>
      </c>
      <c r="G45" s="534">
        <v>200000</v>
      </c>
      <c r="H45" s="535"/>
      <c r="I45" s="353">
        <f t="shared" ref="I45:I46" si="2">G45</f>
        <v>200000</v>
      </c>
      <c r="L45" s="177"/>
      <c r="N45" s="190"/>
    </row>
    <row r="46" spans="1:14" ht="23.25" customHeight="1" thickBot="1" x14ac:dyDescent="0.3">
      <c r="A46" s="339">
        <f t="shared" si="0"/>
        <v>30</v>
      </c>
      <c r="B46" s="340">
        <v>44405</v>
      </c>
      <c r="C46" s="341"/>
      <c r="D46" s="545"/>
      <c r="E46" s="411" t="s">
        <v>679</v>
      </c>
      <c r="F46" s="260" t="s">
        <v>622</v>
      </c>
      <c r="G46" s="532">
        <v>200000</v>
      </c>
      <c r="H46" s="533"/>
      <c r="I46" s="342">
        <f t="shared" si="2"/>
        <v>200000</v>
      </c>
      <c r="L46" s="177"/>
      <c r="N46" s="190"/>
    </row>
    <row r="47" spans="1:14" ht="18" customHeight="1" x14ac:dyDescent="0.25">
      <c r="A47" s="350">
        <v>31</v>
      </c>
      <c r="B47" s="343">
        <v>44406</v>
      </c>
      <c r="C47" s="333">
        <v>400953</v>
      </c>
      <c r="D47" s="543" t="s">
        <v>405</v>
      </c>
      <c r="E47" s="317" t="s">
        <v>603</v>
      </c>
      <c r="F47" s="317" t="s">
        <v>624</v>
      </c>
      <c r="G47" s="534">
        <v>200000</v>
      </c>
      <c r="H47" s="535"/>
      <c r="I47" s="353">
        <f t="shared" si="1"/>
        <v>200000</v>
      </c>
      <c r="L47" s="177"/>
      <c r="N47" s="190"/>
    </row>
    <row r="48" spans="1:14" ht="18" customHeight="1" x14ac:dyDescent="0.25">
      <c r="A48" s="335">
        <f t="shared" si="0"/>
        <v>32</v>
      </c>
      <c r="B48" s="338">
        <v>44406</v>
      </c>
      <c r="C48" s="336">
        <v>400950</v>
      </c>
      <c r="D48" s="544"/>
      <c r="E48" s="331" t="s">
        <v>604</v>
      </c>
      <c r="F48" s="331" t="s">
        <v>657</v>
      </c>
      <c r="G48" s="530">
        <v>200000</v>
      </c>
      <c r="H48" s="531"/>
      <c r="I48" s="337">
        <f t="shared" si="1"/>
        <v>200000</v>
      </c>
      <c r="L48" s="177"/>
      <c r="N48" s="190"/>
    </row>
    <row r="49" spans="1:18" ht="18" customHeight="1" x14ac:dyDescent="0.25">
      <c r="A49" s="335">
        <f t="shared" si="0"/>
        <v>33</v>
      </c>
      <c r="B49" s="338">
        <v>44406</v>
      </c>
      <c r="C49" s="336">
        <v>400951</v>
      </c>
      <c r="D49" s="544"/>
      <c r="E49" s="331" t="s">
        <v>605</v>
      </c>
      <c r="F49" s="331" t="s">
        <v>625</v>
      </c>
      <c r="G49" s="530">
        <v>200000</v>
      </c>
      <c r="H49" s="531"/>
      <c r="I49" s="337">
        <f t="shared" si="1"/>
        <v>200000</v>
      </c>
      <c r="L49" s="177"/>
      <c r="N49" s="190"/>
    </row>
    <row r="50" spans="1:18" ht="18" customHeight="1" x14ac:dyDescent="0.25">
      <c r="A50" s="335">
        <f t="shared" si="0"/>
        <v>34</v>
      </c>
      <c r="B50" s="338">
        <v>44406</v>
      </c>
      <c r="C50" s="336">
        <v>400952</v>
      </c>
      <c r="D50" s="544"/>
      <c r="E50" s="331" t="s">
        <v>606</v>
      </c>
      <c r="F50" s="331" t="s">
        <v>658</v>
      </c>
      <c r="G50" s="530">
        <v>200000</v>
      </c>
      <c r="H50" s="531"/>
      <c r="I50" s="337">
        <f t="shared" si="1"/>
        <v>200000</v>
      </c>
      <c r="L50" s="177"/>
      <c r="N50" s="190"/>
    </row>
    <row r="51" spans="1:18" ht="18" customHeight="1" x14ac:dyDescent="0.25">
      <c r="A51" s="335">
        <f t="shared" si="0"/>
        <v>35</v>
      </c>
      <c r="B51" s="338">
        <v>44406</v>
      </c>
      <c r="C51" s="336">
        <v>400943</v>
      </c>
      <c r="D51" s="544"/>
      <c r="E51" s="331" t="s">
        <v>607</v>
      </c>
      <c r="F51" s="331" t="s">
        <v>623</v>
      </c>
      <c r="G51" s="530">
        <v>200000</v>
      </c>
      <c r="H51" s="531"/>
      <c r="I51" s="337">
        <f t="shared" si="1"/>
        <v>200000</v>
      </c>
      <c r="L51" s="177"/>
      <c r="N51" s="190"/>
    </row>
    <row r="52" spans="1:18" ht="18" customHeight="1" x14ac:dyDescent="0.25">
      <c r="A52" s="335">
        <f t="shared" si="0"/>
        <v>36</v>
      </c>
      <c r="B52" s="338">
        <v>44406</v>
      </c>
      <c r="C52" s="336">
        <v>400949</v>
      </c>
      <c r="D52" s="544"/>
      <c r="E52" s="331" t="s">
        <v>608</v>
      </c>
      <c r="F52" s="331" t="s">
        <v>659</v>
      </c>
      <c r="G52" s="530">
        <v>200000</v>
      </c>
      <c r="H52" s="531"/>
      <c r="I52" s="337">
        <f t="shared" si="1"/>
        <v>200000</v>
      </c>
      <c r="L52" s="177"/>
      <c r="N52" s="190"/>
    </row>
    <row r="53" spans="1:18" ht="18" customHeight="1" x14ac:dyDescent="0.25">
      <c r="A53" s="335">
        <f t="shared" si="0"/>
        <v>37</v>
      </c>
      <c r="B53" s="338">
        <v>44406</v>
      </c>
      <c r="C53" s="336">
        <v>400941</v>
      </c>
      <c r="D53" s="544"/>
      <c r="E53" s="331" t="s">
        <v>609</v>
      </c>
      <c r="F53" s="331" t="s">
        <v>636</v>
      </c>
      <c r="G53" s="530">
        <v>200000</v>
      </c>
      <c r="H53" s="531"/>
      <c r="I53" s="337">
        <f t="shared" si="1"/>
        <v>200000</v>
      </c>
      <c r="L53" s="177"/>
      <c r="N53" s="190"/>
    </row>
    <row r="54" spans="1:18" ht="18" customHeight="1" x14ac:dyDescent="0.25">
      <c r="A54" s="335">
        <f t="shared" si="0"/>
        <v>38</v>
      </c>
      <c r="B54" s="338">
        <v>44406</v>
      </c>
      <c r="C54" s="336">
        <v>400946</v>
      </c>
      <c r="D54" s="544"/>
      <c r="E54" s="331" t="s">
        <v>610</v>
      </c>
      <c r="F54" s="331" t="s">
        <v>627</v>
      </c>
      <c r="G54" s="530">
        <v>200000</v>
      </c>
      <c r="H54" s="531"/>
      <c r="I54" s="337">
        <f t="shared" si="1"/>
        <v>200000</v>
      </c>
      <c r="L54" s="177"/>
      <c r="N54" s="190"/>
    </row>
    <row r="55" spans="1:18" ht="18" customHeight="1" thickBot="1" x14ac:dyDescent="0.3">
      <c r="A55" s="339">
        <f t="shared" si="0"/>
        <v>39</v>
      </c>
      <c r="B55" s="340">
        <v>44406</v>
      </c>
      <c r="C55" s="341">
        <v>400955</v>
      </c>
      <c r="D55" s="545"/>
      <c r="E55" s="260" t="s">
        <v>611</v>
      </c>
      <c r="F55" s="260" t="s">
        <v>626</v>
      </c>
      <c r="G55" s="532">
        <v>200000</v>
      </c>
      <c r="H55" s="533"/>
      <c r="I55" s="342">
        <f t="shared" si="1"/>
        <v>200000</v>
      </c>
      <c r="L55" s="177"/>
      <c r="N55" s="190"/>
    </row>
    <row r="56" spans="1:18" ht="35.25" customHeight="1" thickBot="1" x14ac:dyDescent="0.3">
      <c r="A56" s="526" t="s">
        <v>23</v>
      </c>
      <c r="B56" s="527"/>
      <c r="C56" s="527"/>
      <c r="D56" s="527"/>
      <c r="E56" s="527"/>
      <c r="F56" s="527"/>
      <c r="G56" s="538"/>
      <c r="H56" s="539"/>
      <c r="I56" s="354">
        <f>SUM(I17:I55)</f>
        <v>7800000</v>
      </c>
    </row>
    <row r="57" spans="1:18" ht="7.5" customHeight="1" x14ac:dyDescent="0.25">
      <c r="A57" s="470"/>
      <c r="B57" s="470"/>
      <c r="C57" s="470"/>
      <c r="D57" s="470"/>
      <c r="E57" s="256"/>
      <c r="F57" s="256"/>
      <c r="G57" s="256"/>
      <c r="H57" s="193"/>
      <c r="I57" s="194"/>
    </row>
    <row r="58" spans="1:18" s="58" customFormat="1" ht="14.25" customHeight="1" x14ac:dyDescent="0.25">
      <c r="E58" s="97"/>
      <c r="F58" s="97"/>
      <c r="G58" s="97"/>
      <c r="H58" s="502">
        <v>0</v>
      </c>
      <c r="I58" s="502"/>
      <c r="J58" s="119"/>
      <c r="R58" s="58" t="s">
        <v>88</v>
      </c>
    </row>
    <row r="59" spans="1:18" s="58" customFormat="1" ht="14.25" customHeight="1" thickBot="1" x14ac:dyDescent="0.3">
      <c r="E59" s="97"/>
      <c r="F59" s="97"/>
      <c r="G59" s="97"/>
      <c r="H59" s="542">
        <v>0</v>
      </c>
      <c r="I59" s="542"/>
      <c r="J59" s="119"/>
    </row>
    <row r="60" spans="1:18" s="58" customFormat="1" ht="16.5" customHeight="1" x14ac:dyDescent="0.25">
      <c r="E60" s="97"/>
      <c r="F60" s="97"/>
      <c r="G60" s="97"/>
      <c r="H60" s="500">
        <f>I56</f>
        <v>7800000</v>
      </c>
      <c r="I60" s="500"/>
    </row>
    <row r="61" spans="1:18" ht="27.75" customHeight="1" x14ac:dyDescent="0.25">
      <c r="A61" s="326" t="s">
        <v>1105</v>
      </c>
      <c r="E61" s="176"/>
      <c r="F61" s="176"/>
      <c r="G61" s="176"/>
      <c r="H61" s="202"/>
      <c r="I61" s="203"/>
    </row>
    <row r="62" spans="1:18" ht="9" customHeight="1" x14ac:dyDescent="0.25">
      <c r="E62" s="176"/>
      <c r="F62" s="176"/>
      <c r="G62" s="176"/>
      <c r="H62" s="202"/>
      <c r="I62" s="203"/>
    </row>
    <row r="63" spans="1:18" ht="15.75" x14ac:dyDescent="0.25">
      <c r="A63" s="87" t="s">
        <v>27</v>
      </c>
    </row>
    <row r="64" spans="1:18" ht="15.75" x14ac:dyDescent="0.25">
      <c r="A64" s="88" t="s">
        <v>28</v>
      </c>
      <c r="B64" s="176"/>
      <c r="C64" s="176"/>
      <c r="D64" s="176"/>
    </row>
    <row r="65" spans="1:9" ht="15.75" x14ac:dyDescent="0.25">
      <c r="A65" s="88" t="s">
        <v>29</v>
      </c>
      <c r="B65" s="176"/>
      <c r="C65" s="176"/>
    </row>
    <row r="66" spans="1:9" ht="15.75" x14ac:dyDescent="0.25">
      <c r="A66" s="89" t="s">
        <v>30</v>
      </c>
      <c r="B66" s="204"/>
      <c r="C66" s="204"/>
      <c r="D66" s="205"/>
    </row>
    <row r="67" spans="1:9" ht="15.75" x14ac:dyDescent="0.25">
      <c r="A67" s="92" t="s">
        <v>31</v>
      </c>
      <c r="B67" s="206"/>
      <c r="C67" s="206"/>
      <c r="D67" s="204"/>
    </row>
    <row r="68" spans="1:9" ht="8.25" customHeight="1" x14ac:dyDescent="0.25">
      <c r="A68" s="206"/>
      <c r="B68" s="206"/>
      <c r="C68" s="206"/>
      <c r="D68" s="207"/>
    </row>
    <row r="69" spans="1:9" x14ac:dyDescent="0.25">
      <c r="G69" s="5" t="s">
        <v>67</v>
      </c>
      <c r="H69" s="471" t="str">
        <f>I13</f>
        <v xml:space="preserve"> 21 Agustus 2021</v>
      </c>
      <c r="I69" s="472"/>
    </row>
    <row r="72" spans="1:9" ht="24.75" customHeight="1" x14ac:dyDescent="0.25"/>
    <row r="75" spans="1:9" x14ac:dyDescent="0.25">
      <c r="G75" s="472" t="s">
        <v>666</v>
      </c>
      <c r="H75" s="472"/>
      <c r="I75" s="472"/>
    </row>
    <row r="76" spans="1:9" ht="15.75" x14ac:dyDescent="0.25">
      <c r="H76" s="462"/>
      <c r="I76" s="462"/>
    </row>
  </sheetData>
  <mergeCells count="60">
    <mergeCell ref="A10:I10"/>
    <mergeCell ref="D45:D46"/>
    <mergeCell ref="G45:H45"/>
    <mergeCell ref="G46:H46"/>
    <mergeCell ref="D17:D21"/>
    <mergeCell ref="D22:D24"/>
    <mergeCell ref="D38:D42"/>
    <mergeCell ref="D30:D32"/>
    <mergeCell ref="D33:D35"/>
    <mergeCell ref="D36:D37"/>
    <mergeCell ref="G20:H20"/>
    <mergeCell ref="G21:H21"/>
    <mergeCell ref="G22:H22"/>
    <mergeCell ref="G23:H23"/>
    <mergeCell ref="G24:H24"/>
    <mergeCell ref="G37:H37"/>
    <mergeCell ref="H76:I76"/>
    <mergeCell ref="G16:H16"/>
    <mergeCell ref="A56:H56"/>
    <mergeCell ref="G17:H17"/>
    <mergeCell ref="G18:H18"/>
    <mergeCell ref="G19:H19"/>
    <mergeCell ref="A57:D57"/>
    <mergeCell ref="H58:I58"/>
    <mergeCell ref="H59:I59"/>
    <mergeCell ref="H60:I60"/>
    <mergeCell ref="D47:D55"/>
    <mergeCell ref="D43:D44"/>
    <mergeCell ref="G25:H25"/>
    <mergeCell ref="D25:D27"/>
    <mergeCell ref="D28:D29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51:H51"/>
    <mergeCell ref="G38:H38"/>
    <mergeCell ref="G39:H39"/>
    <mergeCell ref="G40:H40"/>
    <mergeCell ref="G41:H41"/>
    <mergeCell ref="G42:H42"/>
    <mergeCell ref="G43:H43"/>
    <mergeCell ref="G44:H44"/>
    <mergeCell ref="G47:H47"/>
    <mergeCell ref="G48:H48"/>
    <mergeCell ref="G49:H49"/>
    <mergeCell ref="G50:H50"/>
    <mergeCell ref="G52:H52"/>
    <mergeCell ref="G53:H53"/>
    <mergeCell ref="G54:H54"/>
    <mergeCell ref="G55:H55"/>
    <mergeCell ref="G75:I75"/>
    <mergeCell ref="H69:I69"/>
  </mergeCells>
  <printOptions horizontalCentered="1"/>
  <pageMargins left="0.43307086614173229" right="0.23622047244094491" top="0.74803149606299213" bottom="0.74803149606299213" header="0.31496062992125984" footer="0.31496062992125984"/>
  <pageSetup paperSize="9" scale="90" orientation="portrait" horizontalDpi="4294967293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2:K100"/>
  <sheetViews>
    <sheetView topLeftCell="A16" workbookViewId="0">
      <selection activeCell="L19" sqref="L19"/>
    </sheetView>
  </sheetViews>
  <sheetFormatPr defaultRowHeight="15.75" x14ac:dyDescent="0.25"/>
  <cols>
    <col min="1" max="1" width="5.7109375" style="58" customWidth="1"/>
    <col min="2" max="2" width="10.42578125" style="58" customWidth="1"/>
    <col min="3" max="3" width="9.85546875" style="58" customWidth="1"/>
    <col min="4" max="4" width="26.42578125" style="58" customWidth="1"/>
    <col min="5" max="5" width="13" style="58" customWidth="1"/>
    <col min="6" max="6" width="6.28515625" style="58" customWidth="1"/>
    <col min="7" max="7" width="14.28515625" style="96" customWidth="1"/>
    <col min="8" max="8" width="1.42578125" style="96" customWidth="1"/>
    <col min="9" max="9" width="19.42578125" style="58" customWidth="1"/>
    <col min="10" max="16384" width="9.140625" style="58"/>
  </cols>
  <sheetData>
    <row r="2" spans="1:9" x14ac:dyDescent="0.25">
      <c r="A2" s="97" t="s">
        <v>0</v>
      </c>
    </row>
    <row r="3" spans="1:9" x14ac:dyDescent="0.25">
      <c r="A3" s="54" t="s">
        <v>1</v>
      </c>
    </row>
    <row r="4" spans="1:9" x14ac:dyDescent="0.25">
      <c r="A4" s="54" t="s">
        <v>2</v>
      </c>
    </row>
    <row r="5" spans="1:9" x14ac:dyDescent="0.25">
      <c r="A5" s="54" t="s">
        <v>3</v>
      </c>
    </row>
    <row r="6" spans="1:9" x14ac:dyDescent="0.25">
      <c r="A6" s="54" t="s">
        <v>4</v>
      </c>
    </row>
    <row r="7" spans="1:9" x14ac:dyDescent="0.25">
      <c r="A7" s="54" t="s">
        <v>5</v>
      </c>
    </row>
    <row r="9" spans="1:9" ht="16.5" thickBot="1" x14ac:dyDescent="0.3">
      <c r="A9" s="131"/>
      <c r="B9" s="131"/>
      <c r="C9" s="131"/>
      <c r="D9" s="131"/>
      <c r="E9" s="131"/>
      <c r="F9" s="131"/>
      <c r="G9" s="132"/>
      <c r="H9" s="132"/>
      <c r="I9" s="131"/>
    </row>
    <row r="10" spans="1:9" ht="16.5" thickBot="1" x14ac:dyDescent="0.3">
      <c r="A10" s="455" t="s">
        <v>6</v>
      </c>
      <c r="B10" s="456"/>
      <c r="C10" s="456"/>
      <c r="D10" s="456"/>
      <c r="E10" s="456"/>
      <c r="F10" s="456"/>
      <c r="G10" s="456"/>
      <c r="H10" s="456"/>
      <c r="I10" s="457"/>
    </row>
    <row r="12" spans="1:9" x14ac:dyDescent="0.25">
      <c r="A12" s="58" t="s">
        <v>7</v>
      </c>
      <c r="B12" s="58" t="s">
        <v>668</v>
      </c>
      <c r="G12" s="96" t="s">
        <v>9</v>
      </c>
      <c r="H12" s="98" t="s">
        <v>10</v>
      </c>
      <c r="I12" s="12" t="s">
        <v>677</v>
      </c>
    </row>
    <row r="13" spans="1:9" x14ac:dyDescent="0.25">
      <c r="B13" s="58" t="s">
        <v>669</v>
      </c>
      <c r="G13" s="96" t="s">
        <v>11</v>
      </c>
      <c r="H13" s="98" t="s">
        <v>10</v>
      </c>
      <c r="I13" s="365" t="s">
        <v>676</v>
      </c>
    </row>
    <row r="14" spans="1:9" x14ac:dyDescent="0.25">
      <c r="B14" s="58" t="s">
        <v>670</v>
      </c>
      <c r="G14" s="96" t="s">
        <v>14</v>
      </c>
      <c r="H14" s="98" t="s">
        <v>10</v>
      </c>
      <c r="I14" s="58" t="s">
        <v>671</v>
      </c>
    </row>
    <row r="15" spans="1:9" x14ac:dyDescent="0.25">
      <c r="H15" s="98"/>
    </row>
    <row r="16" spans="1:9" x14ac:dyDescent="0.25">
      <c r="A16" s="58" t="s">
        <v>12</v>
      </c>
      <c r="B16" s="3" t="s">
        <v>13</v>
      </c>
    </row>
    <row r="17" spans="1:10" ht="16.5" thickBot="1" x14ac:dyDescent="0.3">
      <c r="F17" s="100"/>
    </row>
    <row r="18" spans="1:10" ht="24" customHeight="1" x14ac:dyDescent="0.25">
      <c r="A18" s="146" t="s">
        <v>15</v>
      </c>
      <c r="B18" s="147" t="s">
        <v>37</v>
      </c>
      <c r="C18" s="147" t="s">
        <v>17</v>
      </c>
      <c r="D18" s="147" t="s">
        <v>38</v>
      </c>
      <c r="E18" s="147" t="s">
        <v>19</v>
      </c>
      <c r="F18" s="147" t="s">
        <v>204</v>
      </c>
      <c r="G18" s="465" t="s">
        <v>21</v>
      </c>
      <c r="H18" s="466"/>
      <c r="I18" s="149" t="s">
        <v>22</v>
      </c>
    </row>
    <row r="19" spans="1:10" ht="48.75" customHeight="1" x14ac:dyDescent="0.25">
      <c r="A19" s="105">
        <v>1</v>
      </c>
      <c r="B19" s="363">
        <v>44431</v>
      </c>
      <c r="C19" s="554" t="s">
        <v>1110</v>
      </c>
      <c r="D19" s="23" t="s">
        <v>672</v>
      </c>
      <c r="E19" s="157" t="s">
        <v>673</v>
      </c>
      <c r="F19" s="158">
        <v>1</v>
      </c>
      <c r="G19" s="451">
        <v>2650000</v>
      </c>
      <c r="H19" s="452"/>
      <c r="I19" s="258">
        <f t="shared" ref="I19:I20" si="0">G19</f>
        <v>2650000</v>
      </c>
    </row>
    <row r="20" spans="1:10" ht="48.75" customHeight="1" x14ac:dyDescent="0.25">
      <c r="A20" s="105">
        <v>2</v>
      </c>
      <c r="B20" s="363">
        <v>44431</v>
      </c>
      <c r="C20" s="555"/>
      <c r="D20" s="23" t="s">
        <v>674</v>
      </c>
      <c r="E20" s="157" t="s">
        <v>673</v>
      </c>
      <c r="F20" s="158">
        <v>1</v>
      </c>
      <c r="G20" s="451">
        <v>500000</v>
      </c>
      <c r="H20" s="452"/>
      <c r="I20" s="258">
        <f t="shared" si="0"/>
        <v>500000</v>
      </c>
    </row>
    <row r="21" spans="1:10" ht="48.75" customHeight="1" x14ac:dyDescent="0.25">
      <c r="A21" s="105">
        <v>3</v>
      </c>
      <c r="B21" s="363">
        <v>44431</v>
      </c>
      <c r="C21" s="556"/>
      <c r="D21" s="23" t="s">
        <v>675</v>
      </c>
      <c r="E21" s="157" t="s">
        <v>311</v>
      </c>
      <c r="F21" s="158">
        <v>1</v>
      </c>
      <c r="G21" s="451">
        <v>500000</v>
      </c>
      <c r="H21" s="452"/>
      <c r="I21" s="258">
        <f>G21</f>
        <v>500000</v>
      </c>
    </row>
    <row r="22" spans="1:10" ht="25.5" customHeight="1" thickBot="1" x14ac:dyDescent="0.3">
      <c r="A22" s="467" t="s">
        <v>23</v>
      </c>
      <c r="B22" s="468"/>
      <c r="C22" s="468"/>
      <c r="D22" s="468"/>
      <c r="E22" s="468"/>
      <c r="F22" s="468"/>
      <c r="G22" s="468"/>
      <c r="H22" s="469"/>
      <c r="I22" s="159">
        <f>I19+I20+I21</f>
        <v>3650000</v>
      </c>
    </row>
    <row r="23" spans="1:10" x14ac:dyDescent="0.25">
      <c r="A23" s="445"/>
      <c r="B23" s="445"/>
      <c r="C23" s="257"/>
      <c r="D23" s="257"/>
      <c r="E23" s="257"/>
      <c r="F23" s="257"/>
      <c r="G23" s="115"/>
      <c r="H23" s="115"/>
      <c r="I23" s="116"/>
    </row>
    <row r="24" spans="1:10" x14ac:dyDescent="0.25">
      <c r="A24" s="257"/>
      <c r="B24" s="257"/>
      <c r="C24" s="257"/>
      <c r="D24" s="257"/>
      <c r="E24" s="257"/>
      <c r="F24" s="257"/>
      <c r="G24" s="160" t="s">
        <v>205</v>
      </c>
      <c r="H24" s="160"/>
      <c r="I24" s="364">
        <v>2500000</v>
      </c>
    </row>
    <row r="25" spans="1:10" ht="16.5" thickBot="1" x14ac:dyDescent="0.3">
      <c r="D25" s="97"/>
      <c r="E25" s="97"/>
      <c r="F25" s="97"/>
      <c r="G25" s="120" t="s">
        <v>206</v>
      </c>
      <c r="H25" s="120"/>
      <c r="I25" s="121">
        <f>I22-I24</f>
        <v>1150000</v>
      </c>
      <c r="J25" s="119"/>
    </row>
    <row r="26" spans="1:10" x14ac:dyDescent="0.25">
      <c r="D26" s="97"/>
      <c r="E26" s="97"/>
      <c r="F26" s="97"/>
      <c r="G26" s="122" t="s">
        <v>207</v>
      </c>
      <c r="H26" s="122"/>
      <c r="I26" s="123">
        <f>I24</f>
        <v>2500000</v>
      </c>
    </row>
    <row r="27" spans="1:10" x14ac:dyDescent="0.25">
      <c r="A27" s="97" t="s">
        <v>193</v>
      </c>
      <c r="D27" s="97"/>
      <c r="E27" s="97"/>
      <c r="F27" s="97"/>
      <c r="G27" s="122"/>
      <c r="H27" s="122"/>
      <c r="I27" s="123"/>
    </row>
    <row r="28" spans="1:10" x14ac:dyDescent="0.25">
      <c r="A28" s="124"/>
      <c r="D28" s="97"/>
      <c r="E28" s="97"/>
      <c r="F28" s="97"/>
      <c r="G28" s="122"/>
      <c r="H28" s="122"/>
      <c r="I28" s="123"/>
    </row>
    <row r="29" spans="1:10" x14ac:dyDescent="0.25">
      <c r="D29" s="97"/>
      <c r="E29" s="97"/>
      <c r="F29" s="97"/>
      <c r="G29" s="122"/>
      <c r="H29" s="122"/>
      <c r="I29" s="123"/>
    </row>
    <row r="30" spans="1:10" x14ac:dyDescent="0.25">
      <c r="A30" s="87" t="s">
        <v>27</v>
      </c>
    </row>
    <row r="31" spans="1:10" x14ac:dyDescent="0.25">
      <c r="A31" s="88" t="s">
        <v>28</v>
      </c>
      <c r="B31" s="88"/>
      <c r="C31" s="88"/>
      <c r="D31" s="100"/>
      <c r="E31" s="100"/>
    </row>
    <row r="32" spans="1:10" x14ac:dyDescent="0.25">
      <c r="A32" s="88" t="s">
        <v>29</v>
      </c>
      <c r="B32" s="88"/>
      <c r="C32" s="88"/>
      <c r="D32" s="100"/>
      <c r="E32" s="100"/>
    </row>
    <row r="33" spans="1:9" x14ac:dyDescent="0.25">
      <c r="A33" s="89" t="s">
        <v>30</v>
      </c>
      <c r="B33" s="125"/>
      <c r="C33" s="125"/>
      <c r="D33" s="100"/>
      <c r="E33" s="100"/>
    </row>
    <row r="34" spans="1:9" x14ac:dyDescent="0.25">
      <c r="A34" s="92" t="s">
        <v>31</v>
      </c>
      <c r="B34" s="92"/>
      <c r="C34" s="92"/>
      <c r="D34" s="100"/>
      <c r="E34" s="100"/>
    </row>
    <row r="35" spans="1:9" x14ac:dyDescent="0.25">
      <c r="A35" s="135"/>
      <c r="B35" s="135"/>
      <c r="C35" s="135"/>
    </row>
    <row r="36" spans="1:9" x14ac:dyDescent="0.25">
      <c r="A36" s="126"/>
      <c r="B36" s="126"/>
      <c r="C36" s="126"/>
    </row>
    <row r="37" spans="1:9" x14ac:dyDescent="0.25">
      <c r="G37" s="128" t="s">
        <v>32</v>
      </c>
      <c r="H37" s="553" t="str">
        <f>I13</f>
        <v xml:space="preserve"> 23/08/2021</v>
      </c>
      <c r="I37" s="553"/>
    </row>
    <row r="41" spans="1:9" ht="24.75" customHeight="1" x14ac:dyDescent="0.25"/>
    <row r="43" spans="1:9" x14ac:dyDescent="0.25">
      <c r="G43" s="462" t="s">
        <v>33</v>
      </c>
      <c r="H43" s="462"/>
      <c r="I43" s="462"/>
    </row>
    <row r="48" spans="1:9" ht="16.5" thickBot="1" x14ac:dyDescent="0.3"/>
    <row r="49" spans="4:8" x14ac:dyDescent="0.25">
      <c r="D49" s="163"/>
      <c r="E49" s="164"/>
      <c r="F49" s="164"/>
    </row>
    <row r="50" spans="4:8" ht="18" x14ac:dyDescent="0.25">
      <c r="D50" s="165" t="s">
        <v>208</v>
      </c>
      <c r="E50" s="100"/>
      <c r="F50" s="100"/>
      <c r="G50" s="58"/>
      <c r="H50" s="58"/>
    </row>
    <row r="51" spans="4:8" ht="18" x14ac:dyDescent="0.25">
      <c r="D51" s="165" t="s">
        <v>209</v>
      </c>
      <c r="E51" s="100"/>
      <c r="F51" s="100"/>
      <c r="G51" s="58"/>
      <c r="H51" s="58"/>
    </row>
    <row r="52" spans="4:8" ht="18" x14ac:dyDescent="0.25">
      <c r="D52" s="165" t="s">
        <v>210</v>
      </c>
      <c r="E52" s="100"/>
      <c r="F52" s="100"/>
      <c r="G52" s="58"/>
      <c r="H52" s="58"/>
    </row>
    <row r="53" spans="4:8" ht="18" x14ac:dyDescent="0.25">
      <c r="D53" s="165" t="s">
        <v>211</v>
      </c>
      <c r="E53" s="100"/>
      <c r="F53" s="100"/>
      <c r="G53" s="58"/>
      <c r="H53" s="58"/>
    </row>
    <row r="54" spans="4:8" ht="18" x14ac:dyDescent="0.25">
      <c r="D54" s="165" t="s">
        <v>212</v>
      </c>
      <c r="E54" s="100"/>
      <c r="F54" s="100"/>
      <c r="G54" s="58"/>
      <c r="H54" s="58"/>
    </row>
    <row r="55" spans="4:8" ht="16.5" thickBot="1" x14ac:dyDescent="0.3">
      <c r="D55" s="166"/>
      <c r="E55" s="131"/>
      <c r="F55" s="131"/>
      <c r="G55" s="58"/>
      <c r="H55" s="58"/>
    </row>
    <row r="56" spans="4:8" x14ac:dyDescent="0.25">
      <c r="G56" s="58"/>
      <c r="H56" s="58"/>
    </row>
    <row r="57" spans="4:8" x14ac:dyDescent="0.25">
      <c r="G57" s="58"/>
      <c r="H57" s="58"/>
    </row>
    <row r="58" spans="4:8" ht="16.5" thickBot="1" x14ac:dyDescent="0.3">
      <c r="G58" s="58"/>
      <c r="H58" s="58"/>
    </row>
    <row r="59" spans="4:8" x14ac:dyDescent="0.25">
      <c r="D59" s="163"/>
      <c r="E59" s="164"/>
      <c r="F59" s="167"/>
      <c r="G59" s="58"/>
      <c r="H59" s="58"/>
    </row>
    <row r="60" spans="4:8" ht="18" x14ac:dyDescent="0.25">
      <c r="D60" s="165" t="s">
        <v>213</v>
      </c>
      <c r="E60" s="100"/>
      <c r="F60" s="168"/>
      <c r="G60" s="58"/>
      <c r="H60" s="58"/>
    </row>
    <row r="61" spans="4:8" ht="18" x14ac:dyDescent="0.25">
      <c r="D61" s="165" t="s">
        <v>214</v>
      </c>
      <c r="E61" s="100"/>
      <c r="F61" s="168"/>
      <c r="G61" s="58"/>
      <c r="H61" s="58"/>
    </row>
    <row r="62" spans="4:8" ht="18" x14ac:dyDescent="0.25">
      <c r="D62" s="165" t="s">
        <v>215</v>
      </c>
      <c r="E62" s="100"/>
      <c r="F62" s="168"/>
      <c r="G62" s="58"/>
      <c r="H62" s="58"/>
    </row>
    <row r="63" spans="4:8" ht="18" x14ac:dyDescent="0.25">
      <c r="D63" s="165" t="s">
        <v>216</v>
      </c>
      <c r="E63" s="100"/>
      <c r="F63" s="168"/>
      <c r="G63" s="58"/>
      <c r="H63" s="58"/>
    </row>
    <row r="64" spans="4:8" ht="18" x14ac:dyDescent="0.25">
      <c r="D64" s="169" t="s">
        <v>217</v>
      </c>
      <c r="E64" s="100"/>
      <c r="F64" s="168"/>
      <c r="G64" s="58"/>
      <c r="H64" s="58"/>
    </row>
    <row r="65" spans="4:8" ht="16.5" thickBot="1" x14ac:dyDescent="0.3">
      <c r="D65" s="166"/>
      <c r="E65" s="131"/>
      <c r="F65" s="170"/>
      <c r="G65" s="58"/>
      <c r="H65" s="58"/>
    </row>
    <row r="66" spans="4:8" x14ac:dyDescent="0.25">
      <c r="G66" s="58"/>
      <c r="H66" s="58"/>
    </row>
    <row r="67" spans="4:8" x14ac:dyDescent="0.25">
      <c r="G67" s="58"/>
      <c r="H67" s="58"/>
    </row>
    <row r="68" spans="4:8" x14ac:dyDescent="0.25">
      <c r="G68" s="58"/>
      <c r="H68" s="58"/>
    </row>
    <row r="69" spans="4:8" ht="16.5" thickBot="1" x14ac:dyDescent="0.3">
      <c r="G69" s="58"/>
      <c r="H69" s="58"/>
    </row>
    <row r="70" spans="4:8" x14ac:dyDescent="0.25">
      <c r="D70" s="163"/>
      <c r="E70" s="164"/>
      <c r="F70" s="164"/>
      <c r="G70" s="58"/>
      <c r="H70" s="58"/>
    </row>
    <row r="71" spans="4:8" ht="18" x14ac:dyDescent="0.25">
      <c r="D71" s="165" t="s">
        <v>208</v>
      </c>
      <c r="E71" s="100"/>
      <c r="F71" s="100"/>
      <c r="G71" s="58"/>
      <c r="H71" s="58"/>
    </row>
    <row r="72" spans="4:8" ht="18" x14ac:dyDescent="0.25">
      <c r="D72" s="165" t="s">
        <v>218</v>
      </c>
      <c r="E72" s="100"/>
      <c r="F72" s="100"/>
      <c r="G72" s="58"/>
      <c r="H72" s="58"/>
    </row>
    <row r="73" spans="4:8" ht="18" x14ac:dyDescent="0.25">
      <c r="D73" s="165" t="s">
        <v>219</v>
      </c>
      <c r="E73" s="100"/>
      <c r="F73" s="100"/>
      <c r="G73" s="58"/>
      <c r="H73" s="58"/>
    </row>
    <row r="74" spans="4:8" ht="18" x14ac:dyDescent="0.25">
      <c r="D74" s="165" t="s">
        <v>220</v>
      </c>
      <c r="E74" s="100"/>
      <c r="F74" s="100"/>
      <c r="G74" s="58"/>
      <c r="H74" s="58"/>
    </row>
    <row r="75" spans="4:8" ht="18" x14ac:dyDescent="0.25">
      <c r="D75" s="165" t="s">
        <v>221</v>
      </c>
      <c r="E75" s="100"/>
      <c r="F75" s="100"/>
      <c r="G75" s="58"/>
      <c r="H75" s="58"/>
    </row>
    <row r="76" spans="4:8" ht="16.5" thickBot="1" x14ac:dyDescent="0.3">
      <c r="D76" s="166"/>
      <c r="E76" s="131"/>
      <c r="F76" s="131"/>
      <c r="G76" s="58"/>
      <c r="H76" s="58"/>
    </row>
    <row r="77" spans="4:8" ht="16.5" thickBot="1" x14ac:dyDescent="0.3">
      <c r="G77" s="58"/>
      <c r="H77" s="58"/>
    </row>
    <row r="78" spans="4:8" x14ac:dyDescent="0.25">
      <c r="D78" s="163"/>
      <c r="E78" s="164"/>
      <c r="F78" s="164"/>
      <c r="G78" s="58"/>
      <c r="H78" s="58"/>
    </row>
    <row r="79" spans="4:8" ht="18" x14ac:dyDescent="0.25">
      <c r="D79" s="171" t="s">
        <v>222</v>
      </c>
      <c r="E79" s="100"/>
      <c r="F79" s="100"/>
    </row>
    <row r="80" spans="4:8" ht="18" x14ac:dyDescent="0.25">
      <c r="D80" s="171" t="s">
        <v>223</v>
      </c>
      <c r="E80" s="100"/>
      <c r="F80" s="100"/>
    </row>
    <row r="81" spans="4:8" ht="18" x14ac:dyDescent="0.25">
      <c r="D81" s="171" t="s">
        <v>224</v>
      </c>
      <c r="E81" s="100"/>
      <c r="F81" s="100"/>
    </row>
    <row r="82" spans="4:8" ht="18" x14ac:dyDescent="0.25">
      <c r="D82" s="171" t="s">
        <v>225</v>
      </c>
      <c r="E82" s="100"/>
      <c r="F82" s="100"/>
    </row>
    <row r="83" spans="4:8" ht="18" x14ac:dyDescent="0.25">
      <c r="D83" s="172" t="s">
        <v>226</v>
      </c>
      <c r="E83" s="100"/>
      <c r="F83" s="100"/>
    </row>
    <row r="84" spans="4:8" ht="16.5" thickBot="1" x14ac:dyDescent="0.3">
      <c r="D84" s="166"/>
      <c r="E84" s="131"/>
      <c r="F84" s="131"/>
      <c r="G84" s="58"/>
      <c r="H84" s="58"/>
    </row>
    <row r="85" spans="4:8" ht="16.5" thickBot="1" x14ac:dyDescent="0.3"/>
    <row r="86" spans="4:8" x14ac:dyDescent="0.25">
      <c r="D86" s="163"/>
      <c r="E86" s="164"/>
      <c r="F86" s="167"/>
    </row>
    <row r="87" spans="4:8" ht="18" x14ac:dyDescent="0.25">
      <c r="D87" s="165" t="s">
        <v>213</v>
      </c>
      <c r="E87" s="100"/>
      <c r="F87" s="168"/>
    </row>
    <row r="88" spans="4:8" ht="18" x14ac:dyDescent="0.25">
      <c r="D88" s="165" t="s">
        <v>214</v>
      </c>
      <c r="E88" s="100"/>
      <c r="F88" s="168"/>
    </row>
    <row r="89" spans="4:8" ht="18" x14ac:dyDescent="0.25">
      <c r="D89" s="165" t="s">
        <v>215</v>
      </c>
      <c r="E89" s="100"/>
      <c r="F89" s="168"/>
    </row>
    <row r="90" spans="4:8" ht="18" x14ac:dyDescent="0.25">
      <c r="D90" s="165" t="s">
        <v>216</v>
      </c>
      <c r="E90" s="100"/>
      <c r="F90" s="168"/>
    </row>
    <row r="91" spans="4:8" ht="18" x14ac:dyDescent="0.25">
      <c r="D91" s="169" t="s">
        <v>217</v>
      </c>
      <c r="E91" s="100"/>
      <c r="F91" s="168"/>
    </row>
    <row r="92" spans="4:8" ht="16.5" thickBot="1" x14ac:dyDescent="0.3">
      <c r="D92" s="166"/>
      <c r="E92" s="131"/>
      <c r="F92" s="170"/>
    </row>
    <row r="93" spans="4:8" ht="16.5" thickBot="1" x14ac:dyDescent="0.3"/>
    <row r="94" spans="4:8" x14ac:dyDescent="0.25">
      <c r="D94" s="163"/>
      <c r="E94" s="164"/>
      <c r="F94" s="167"/>
    </row>
    <row r="95" spans="4:8" ht="18" x14ac:dyDescent="0.25">
      <c r="D95" s="165" t="s">
        <v>213</v>
      </c>
      <c r="E95" s="100"/>
      <c r="F95" s="168"/>
    </row>
    <row r="96" spans="4:8" ht="18" x14ac:dyDescent="0.25">
      <c r="D96" s="165" t="s">
        <v>214</v>
      </c>
      <c r="E96" s="100"/>
      <c r="F96" s="168"/>
    </row>
    <row r="97" spans="1:11" ht="18" x14ac:dyDescent="0.25">
      <c r="D97" s="165" t="s">
        <v>215</v>
      </c>
      <c r="E97" s="100"/>
      <c r="F97" s="168"/>
    </row>
    <row r="98" spans="1:11" ht="18" x14ac:dyDescent="0.25">
      <c r="D98" s="165" t="s">
        <v>216</v>
      </c>
      <c r="E98" s="100"/>
      <c r="F98" s="168"/>
    </row>
    <row r="99" spans="1:11" s="96" customFormat="1" ht="18" x14ac:dyDescent="0.25">
      <c r="A99" s="58"/>
      <c r="B99" s="58"/>
      <c r="C99" s="58"/>
      <c r="D99" s="169" t="s">
        <v>217</v>
      </c>
      <c r="E99" s="100"/>
      <c r="F99" s="168"/>
      <c r="I99" s="58"/>
      <c r="J99" s="58"/>
      <c r="K99" s="58"/>
    </row>
    <row r="100" spans="1:11" s="96" customFormat="1" ht="16.5" thickBot="1" x14ac:dyDescent="0.3">
      <c r="A100" s="58"/>
      <c r="B100" s="58"/>
      <c r="C100" s="58"/>
      <c r="D100" s="166"/>
      <c r="E100" s="131"/>
      <c r="F100" s="170"/>
      <c r="I100" s="58"/>
      <c r="J100" s="58"/>
      <c r="K100" s="58"/>
    </row>
  </sheetData>
  <mergeCells count="10">
    <mergeCell ref="G43:I43"/>
    <mergeCell ref="G19:H19"/>
    <mergeCell ref="G20:H20"/>
    <mergeCell ref="A10:I10"/>
    <mergeCell ref="G18:H18"/>
    <mergeCell ref="G21:H21"/>
    <mergeCell ref="A22:H22"/>
    <mergeCell ref="A23:B23"/>
    <mergeCell ref="H37:I37"/>
    <mergeCell ref="C19:C21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0"/>
  <sheetViews>
    <sheetView topLeftCell="A10" workbookViewId="0">
      <selection activeCell="D21" sqref="D21"/>
    </sheetView>
  </sheetViews>
  <sheetFormatPr defaultRowHeight="15.75" x14ac:dyDescent="0.25"/>
  <cols>
    <col min="1" max="1" width="5.7109375" style="58" customWidth="1"/>
    <col min="2" max="2" width="10.42578125" style="58" customWidth="1"/>
    <col min="3" max="3" width="9.85546875" style="58" customWidth="1"/>
    <col min="4" max="4" width="26.42578125" style="58" customWidth="1"/>
    <col min="5" max="5" width="13" style="58" customWidth="1"/>
    <col min="6" max="6" width="6.28515625" style="58" customWidth="1"/>
    <col min="7" max="7" width="14.28515625" style="96" customWidth="1"/>
    <col min="8" max="8" width="1.42578125" style="96" customWidth="1"/>
    <col min="9" max="9" width="19.42578125" style="58" customWidth="1"/>
    <col min="10" max="16384" width="9.140625" style="58"/>
  </cols>
  <sheetData>
    <row r="2" spans="1:9" x14ac:dyDescent="0.25">
      <c r="A2" s="97" t="s">
        <v>0</v>
      </c>
    </row>
    <row r="3" spans="1:9" x14ac:dyDescent="0.25">
      <c r="A3" s="54" t="s">
        <v>1</v>
      </c>
    </row>
    <row r="4" spans="1:9" x14ac:dyDescent="0.25">
      <c r="A4" s="54" t="s">
        <v>2</v>
      </c>
    </row>
    <row r="5" spans="1:9" x14ac:dyDescent="0.25">
      <c r="A5" s="54" t="s">
        <v>3</v>
      </c>
    </row>
    <row r="6" spans="1:9" x14ac:dyDescent="0.25">
      <c r="A6" s="54" t="s">
        <v>4</v>
      </c>
    </row>
    <row r="7" spans="1:9" x14ac:dyDescent="0.25">
      <c r="A7" s="54" t="s">
        <v>5</v>
      </c>
    </row>
    <row r="9" spans="1:9" ht="16.5" thickBot="1" x14ac:dyDescent="0.3">
      <c r="A9" s="131"/>
      <c r="B9" s="131"/>
      <c r="C9" s="131"/>
      <c r="D9" s="131"/>
      <c r="E9" s="131"/>
      <c r="F9" s="131"/>
      <c r="G9" s="132"/>
      <c r="H9" s="132"/>
      <c r="I9" s="131"/>
    </row>
    <row r="10" spans="1:9" ht="16.5" thickBot="1" x14ac:dyDescent="0.3">
      <c r="A10" s="455" t="s">
        <v>6</v>
      </c>
      <c r="B10" s="456"/>
      <c r="C10" s="456"/>
      <c r="D10" s="456"/>
      <c r="E10" s="456"/>
      <c r="F10" s="456"/>
      <c r="G10" s="456"/>
      <c r="H10" s="456"/>
      <c r="I10" s="457"/>
    </row>
    <row r="12" spans="1:9" x14ac:dyDescent="0.25">
      <c r="A12" s="58" t="s">
        <v>7</v>
      </c>
      <c r="B12" s="58" t="s">
        <v>668</v>
      </c>
      <c r="G12" s="96" t="s">
        <v>9</v>
      </c>
      <c r="H12" s="98" t="s">
        <v>10</v>
      </c>
      <c r="I12" s="12" t="s">
        <v>1112</v>
      </c>
    </row>
    <row r="13" spans="1:9" x14ac:dyDescent="0.25">
      <c r="B13" s="58" t="s">
        <v>669</v>
      </c>
      <c r="G13" s="96" t="s">
        <v>11</v>
      </c>
      <c r="H13" s="98" t="s">
        <v>10</v>
      </c>
      <c r="I13" s="365" t="s">
        <v>1113</v>
      </c>
    </row>
    <row r="14" spans="1:9" x14ac:dyDescent="0.25">
      <c r="B14" s="58" t="s">
        <v>670</v>
      </c>
      <c r="G14" s="96" t="s">
        <v>14</v>
      </c>
      <c r="H14" s="98" t="s">
        <v>10</v>
      </c>
      <c r="I14" s="58" t="s">
        <v>671</v>
      </c>
    </row>
    <row r="15" spans="1:9" x14ac:dyDescent="0.25">
      <c r="H15" s="98"/>
    </row>
    <row r="16" spans="1:9" x14ac:dyDescent="0.25">
      <c r="A16" s="58" t="s">
        <v>12</v>
      </c>
      <c r="B16" s="3" t="s">
        <v>13</v>
      </c>
    </row>
    <row r="17" spans="1:10" ht="16.5" thickBot="1" x14ac:dyDescent="0.3">
      <c r="F17" s="100"/>
    </row>
    <row r="18" spans="1:10" ht="24" customHeight="1" x14ac:dyDescent="0.25">
      <c r="A18" s="146" t="s">
        <v>15</v>
      </c>
      <c r="B18" s="147" t="s">
        <v>37</v>
      </c>
      <c r="C18" s="147" t="s">
        <v>17</v>
      </c>
      <c r="D18" s="147" t="s">
        <v>38</v>
      </c>
      <c r="E18" s="147" t="s">
        <v>19</v>
      </c>
      <c r="F18" s="147" t="s">
        <v>204</v>
      </c>
      <c r="G18" s="465" t="s">
        <v>21</v>
      </c>
      <c r="H18" s="466"/>
      <c r="I18" s="149" t="s">
        <v>22</v>
      </c>
    </row>
    <row r="19" spans="1:10" ht="48.75" customHeight="1" x14ac:dyDescent="0.25">
      <c r="A19" s="105">
        <v>1</v>
      </c>
      <c r="B19" s="363">
        <v>44431</v>
      </c>
      <c r="C19" s="554" t="s">
        <v>1110</v>
      </c>
      <c r="D19" s="23" t="s">
        <v>672</v>
      </c>
      <c r="E19" s="157" t="s">
        <v>673</v>
      </c>
      <c r="F19" s="158">
        <v>1</v>
      </c>
      <c r="G19" s="451">
        <v>2650000</v>
      </c>
      <c r="H19" s="452"/>
      <c r="I19" s="409">
        <f t="shared" ref="I19:I20" si="0">G19</f>
        <v>2650000</v>
      </c>
    </row>
    <row r="20" spans="1:10" ht="48.75" customHeight="1" x14ac:dyDescent="0.25">
      <c r="A20" s="105">
        <v>2</v>
      </c>
      <c r="B20" s="363">
        <v>44431</v>
      </c>
      <c r="C20" s="555"/>
      <c r="D20" s="23" t="s">
        <v>674</v>
      </c>
      <c r="E20" s="157" t="s">
        <v>673</v>
      </c>
      <c r="F20" s="158">
        <v>1</v>
      </c>
      <c r="G20" s="451">
        <v>500000</v>
      </c>
      <c r="H20" s="452"/>
      <c r="I20" s="409">
        <f t="shared" si="0"/>
        <v>500000</v>
      </c>
    </row>
    <row r="21" spans="1:10" ht="48.75" customHeight="1" x14ac:dyDescent="0.25">
      <c r="A21" s="105">
        <v>3</v>
      </c>
      <c r="B21" s="363">
        <v>44431</v>
      </c>
      <c r="C21" s="556"/>
      <c r="D21" s="23" t="s">
        <v>675</v>
      </c>
      <c r="E21" s="157" t="s">
        <v>311</v>
      </c>
      <c r="F21" s="158">
        <v>1</v>
      </c>
      <c r="G21" s="451">
        <v>500000</v>
      </c>
      <c r="H21" s="452"/>
      <c r="I21" s="409">
        <f>G21</f>
        <v>500000</v>
      </c>
    </row>
    <row r="22" spans="1:10" ht="25.5" customHeight="1" thickBot="1" x14ac:dyDescent="0.3">
      <c r="A22" s="467" t="s">
        <v>23</v>
      </c>
      <c r="B22" s="468"/>
      <c r="C22" s="468"/>
      <c r="D22" s="468"/>
      <c r="E22" s="468"/>
      <c r="F22" s="468"/>
      <c r="G22" s="468"/>
      <c r="H22" s="469"/>
      <c r="I22" s="159">
        <f>I19+I20+I21</f>
        <v>3650000</v>
      </c>
    </row>
    <row r="23" spans="1:10" x14ac:dyDescent="0.25">
      <c r="A23" s="445"/>
      <c r="B23" s="445"/>
      <c r="C23" s="408"/>
      <c r="D23" s="408"/>
      <c r="E23" s="408"/>
      <c r="F23" s="408"/>
      <c r="G23" s="115"/>
      <c r="H23" s="115"/>
      <c r="I23" s="116"/>
    </row>
    <row r="24" spans="1:10" x14ac:dyDescent="0.25">
      <c r="A24" s="408"/>
      <c r="B24" s="408"/>
      <c r="C24" s="408"/>
      <c r="D24" s="408"/>
      <c r="E24" s="408"/>
      <c r="F24" s="408"/>
      <c r="G24" s="160" t="s">
        <v>205</v>
      </c>
      <c r="H24" s="160"/>
      <c r="I24" s="161">
        <v>2500000</v>
      </c>
    </row>
    <row r="25" spans="1:10" ht="16.5" thickBot="1" x14ac:dyDescent="0.3">
      <c r="D25" s="97"/>
      <c r="E25" s="97"/>
      <c r="F25" s="97"/>
      <c r="G25" s="120" t="s">
        <v>206</v>
      </c>
      <c r="H25" s="120"/>
      <c r="I25" s="162">
        <f>I22-I24</f>
        <v>1150000</v>
      </c>
      <c r="J25" s="119"/>
    </row>
    <row r="26" spans="1:10" x14ac:dyDescent="0.25">
      <c r="D26" s="97"/>
      <c r="E26" s="97"/>
      <c r="F26" s="97"/>
      <c r="G26" s="122" t="s">
        <v>207</v>
      </c>
      <c r="H26" s="122"/>
      <c r="I26" s="123">
        <f>I25</f>
        <v>1150000</v>
      </c>
    </row>
    <row r="27" spans="1:10" x14ac:dyDescent="0.25">
      <c r="A27" s="97" t="s">
        <v>1111</v>
      </c>
      <c r="D27" s="97"/>
      <c r="E27" s="97"/>
      <c r="F27" s="97"/>
      <c r="G27" s="122"/>
      <c r="H27" s="122"/>
      <c r="I27" s="123"/>
    </row>
    <row r="28" spans="1:10" x14ac:dyDescent="0.25">
      <c r="A28" s="124"/>
      <c r="D28" s="97"/>
      <c r="E28" s="97"/>
      <c r="F28" s="97"/>
      <c r="G28" s="122"/>
      <c r="H28" s="122"/>
      <c r="I28" s="123"/>
    </row>
    <row r="29" spans="1:10" x14ac:dyDescent="0.25">
      <c r="D29" s="97"/>
      <c r="E29" s="97"/>
      <c r="F29" s="97"/>
      <c r="G29" s="122"/>
      <c r="H29" s="122"/>
      <c r="I29" s="123"/>
    </row>
    <row r="30" spans="1:10" x14ac:dyDescent="0.25">
      <c r="A30" s="87" t="s">
        <v>27</v>
      </c>
    </row>
    <row r="31" spans="1:10" x14ac:dyDescent="0.25">
      <c r="A31" s="88" t="s">
        <v>28</v>
      </c>
      <c r="B31" s="88"/>
      <c r="C31" s="88"/>
      <c r="D31" s="100"/>
      <c r="E31" s="100"/>
    </row>
    <row r="32" spans="1:10" x14ac:dyDescent="0.25">
      <c r="A32" s="88" t="s">
        <v>29</v>
      </c>
      <c r="B32" s="88"/>
      <c r="C32" s="88"/>
      <c r="D32" s="100"/>
      <c r="E32" s="100"/>
    </row>
    <row r="33" spans="1:9" x14ac:dyDescent="0.25">
      <c r="A33" s="89" t="s">
        <v>30</v>
      </c>
      <c r="B33" s="125"/>
      <c r="C33" s="125"/>
      <c r="D33" s="100"/>
      <c r="E33" s="100"/>
    </row>
    <row r="34" spans="1:9" x14ac:dyDescent="0.25">
      <c r="A34" s="92" t="s">
        <v>31</v>
      </c>
      <c r="B34" s="92"/>
      <c r="C34" s="92"/>
      <c r="D34" s="100"/>
      <c r="E34" s="100"/>
    </row>
    <row r="35" spans="1:9" x14ac:dyDescent="0.25">
      <c r="A35" s="135"/>
      <c r="B35" s="135"/>
      <c r="C35" s="135"/>
    </row>
    <row r="36" spans="1:9" x14ac:dyDescent="0.25">
      <c r="A36" s="126"/>
      <c r="B36" s="126"/>
      <c r="C36" s="126"/>
    </row>
    <row r="37" spans="1:9" x14ac:dyDescent="0.25">
      <c r="G37" s="128" t="s">
        <v>32</v>
      </c>
      <c r="H37" s="553" t="str">
        <f>I13</f>
        <v xml:space="preserve"> 30/08/2021</v>
      </c>
      <c r="I37" s="553"/>
    </row>
    <row r="41" spans="1:9" ht="24.75" customHeight="1" x14ac:dyDescent="0.25"/>
    <row r="43" spans="1:9" x14ac:dyDescent="0.25">
      <c r="G43" s="462" t="s">
        <v>33</v>
      </c>
      <c r="H43" s="462"/>
      <c r="I43" s="462"/>
    </row>
    <row r="48" spans="1:9" ht="16.5" thickBot="1" x14ac:dyDescent="0.3"/>
    <row r="49" spans="4:8" x14ac:dyDescent="0.25">
      <c r="D49" s="163"/>
      <c r="E49" s="164"/>
      <c r="F49" s="164"/>
    </row>
    <row r="50" spans="4:8" ht="18" x14ac:dyDescent="0.25">
      <c r="D50" s="165" t="s">
        <v>208</v>
      </c>
      <c r="E50" s="100"/>
      <c r="F50" s="100"/>
      <c r="G50" s="58"/>
      <c r="H50" s="58"/>
    </row>
    <row r="51" spans="4:8" ht="18" x14ac:dyDescent="0.25">
      <c r="D51" s="165" t="s">
        <v>209</v>
      </c>
      <c r="E51" s="100"/>
      <c r="F51" s="100"/>
      <c r="G51" s="58"/>
      <c r="H51" s="58"/>
    </row>
    <row r="52" spans="4:8" ht="18" x14ac:dyDescent="0.25">
      <c r="D52" s="165" t="s">
        <v>210</v>
      </c>
      <c r="E52" s="100"/>
      <c r="F52" s="100"/>
      <c r="G52" s="58"/>
      <c r="H52" s="58"/>
    </row>
    <row r="53" spans="4:8" ht="18" x14ac:dyDescent="0.25">
      <c r="D53" s="165" t="s">
        <v>211</v>
      </c>
      <c r="E53" s="100"/>
      <c r="F53" s="100"/>
      <c r="G53" s="58"/>
      <c r="H53" s="58"/>
    </row>
    <row r="54" spans="4:8" ht="18" x14ac:dyDescent="0.25">
      <c r="D54" s="165" t="s">
        <v>212</v>
      </c>
      <c r="E54" s="100"/>
      <c r="F54" s="100"/>
      <c r="G54" s="58"/>
      <c r="H54" s="58"/>
    </row>
    <row r="55" spans="4:8" ht="16.5" thickBot="1" x14ac:dyDescent="0.3">
      <c r="D55" s="166"/>
      <c r="E55" s="131"/>
      <c r="F55" s="131"/>
      <c r="G55" s="58"/>
      <c r="H55" s="58"/>
    </row>
    <row r="56" spans="4:8" x14ac:dyDescent="0.25">
      <c r="G56" s="58"/>
      <c r="H56" s="58"/>
    </row>
    <row r="57" spans="4:8" x14ac:dyDescent="0.25">
      <c r="G57" s="58"/>
      <c r="H57" s="58"/>
    </row>
    <row r="58" spans="4:8" ht="16.5" thickBot="1" x14ac:dyDescent="0.3">
      <c r="G58" s="58"/>
      <c r="H58" s="58"/>
    </row>
    <row r="59" spans="4:8" x14ac:dyDescent="0.25">
      <c r="D59" s="163"/>
      <c r="E59" s="164"/>
      <c r="F59" s="167"/>
      <c r="G59" s="58"/>
      <c r="H59" s="58"/>
    </row>
    <row r="60" spans="4:8" ht="18" x14ac:dyDescent="0.25">
      <c r="D60" s="165" t="s">
        <v>213</v>
      </c>
      <c r="E60" s="100"/>
      <c r="F60" s="168"/>
      <c r="G60" s="58"/>
      <c r="H60" s="58"/>
    </row>
    <row r="61" spans="4:8" ht="18" x14ac:dyDescent="0.25">
      <c r="D61" s="165" t="s">
        <v>214</v>
      </c>
      <c r="E61" s="100"/>
      <c r="F61" s="168"/>
      <c r="G61" s="58"/>
      <c r="H61" s="58"/>
    </row>
    <row r="62" spans="4:8" ht="18" x14ac:dyDescent="0.25">
      <c r="D62" s="165" t="s">
        <v>215</v>
      </c>
      <c r="E62" s="100"/>
      <c r="F62" s="168"/>
      <c r="G62" s="58"/>
      <c r="H62" s="58"/>
    </row>
    <row r="63" spans="4:8" ht="18" x14ac:dyDescent="0.25">
      <c r="D63" s="165" t="s">
        <v>216</v>
      </c>
      <c r="E63" s="100"/>
      <c r="F63" s="168"/>
      <c r="G63" s="58"/>
      <c r="H63" s="58"/>
    </row>
    <row r="64" spans="4:8" ht="18" x14ac:dyDescent="0.25">
      <c r="D64" s="169" t="s">
        <v>217</v>
      </c>
      <c r="E64" s="100"/>
      <c r="F64" s="168"/>
      <c r="G64" s="58"/>
      <c r="H64" s="58"/>
    </row>
    <row r="65" spans="4:8" ht="16.5" thickBot="1" x14ac:dyDescent="0.3">
      <c r="D65" s="166"/>
      <c r="E65" s="131"/>
      <c r="F65" s="170"/>
      <c r="G65" s="58"/>
      <c r="H65" s="58"/>
    </row>
    <row r="66" spans="4:8" x14ac:dyDescent="0.25">
      <c r="G66" s="58"/>
      <c r="H66" s="58"/>
    </row>
    <row r="67" spans="4:8" x14ac:dyDescent="0.25">
      <c r="G67" s="58"/>
      <c r="H67" s="58"/>
    </row>
    <row r="68" spans="4:8" x14ac:dyDescent="0.25">
      <c r="G68" s="58"/>
      <c r="H68" s="58"/>
    </row>
    <row r="69" spans="4:8" ht="16.5" thickBot="1" x14ac:dyDescent="0.3">
      <c r="G69" s="58"/>
      <c r="H69" s="58"/>
    </row>
    <row r="70" spans="4:8" x14ac:dyDescent="0.25">
      <c r="D70" s="163"/>
      <c r="E70" s="164"/>
      <c r="F70" s="164"/>
      <c r="G70" s="58"/>
      <c r="H70" s="58"/>
    </row>
    <row r="71" spans="4:8" ht="18" x14ac:dyDescent="0.25">
      <c r="D71" s="165" t="s">
        <v>208</v>
      </c>
      <c r="E71" s="100"/>
      <c r="F71" s="100"/>
      <c r="G71" s="58"/>
      <c r="H71" s="58"/>
    </row>
    <row r="72" spans="4:8" ht="18" x14ac:dyDescent="0.25">
      <c r="D72" s="165" t="s">
        <v>218</v>
      </c>
      <c r="E72" s="100"/>
      <c r="F72" s="100"/>
      <c r="G72" s="58"/>
      <c r="H72" s="58"/>
    </row>
    <row r="73" spans="4:8" ht="18" x14ac:dyDescent="0.25">
      <c r="D73" s="165" t="s">
        <v>219</v>
      </c>
      <c r="E73" s="100"/>
      <c r="F73" s="100"/>
      <c r="G73" s="58"/>
      <c r="H73" s="58"/>
    </row>
    <row r="74" spans="4:8" ht="18" x14ac:dyDescent="0.25">
      <c r="D74" s="165" t="s">
        <v>220</v>
      </c>
      <c r="E74" s="100"/>
      <c r="F74" s="100"/>
      <c r="G74" s="58"/>
      <c r="H74" s="58"/>
    </row>
    <row r="75" spans="4:8" ht="18" x14ac:dyDescent="0.25">
      <c r="D75" s="165" t="s">
        <v>221</v>
      </c>
      <c r="E75" s="100"/>
      <c r="F75" s="100"/>
      <c r="G75" s="58"/>
      <c r="H75" s="58"/>
    </row>
    <row r="76" spans="4:8" ht="16.5" thickBot="1" x14ac:dyDescent="0.3">
      <c r="D76" s="166"/>
      <c r="E76" s="131"/>
      <c r="F76" s="131"/>
      <c r="G76" s="58"/>
      <c r="H76" s="58"/>
    </row>
    <row r="77" spans="4:8" ht="16.5" thickBot="1" x14ac:dyDescent="0.3">
      <c r="G77" s="58"/>
      <c r="H77" s="58"/>
    </row>
    <row r="78" spans="4:8" x14ac:dyDescent="0.25">
      <c r="D78" s="163"/>
      <c r="E78" s="164"/>
      <c r="F78" s="164"/>
      <c r="G78" s="58"/>
      <c r="H78" s="58"/>
    </row>
    <row r="79" spans="4:8" ht="18" x14ac:dyDescent="0.25">
      <c r="D79" s="171" t="s">
        <v>222</v>
      </c>
      <c r="E79" s="100"/>
      <c r="F79" s="100"/>
    </row>
    <row r="80" spans="4:8" ht="18" x14ac:dyDescent="0.25">
      <c r="D80" s="171" t="s">
        <v>223</v>
      </c>
      <c r="E80" s="100"/>
      <c r="F80" s="100"/>
    </row>
    <row r="81" spans="4:8" ht="18" x14ac:dyDescent="0.25">
      <c r="D81" s="171" t="s">
        <v>224</v>
      </c>
      <c r="E81" s="100"/>
      <c r="F81" s="100"/>
    </row>
    <row r="82" spans="4:8" ht="18" x14ac:dyDescent="0.25">
      <c r="D82" s="171" t="s">
        <v>225</v>
      </c>
      <c r="E82" s="100"/>
      <c r="F82" s="100"/>
    </row>
    <row r="83" spans="4:8" ht="18" x14ac:dyDescent="0.25">
      <c r="D83" s="172" t="s">
        <v>226</v>
      </c>
      <c r="E83" s="100"/>
      <c r="F83" s="100"/>
    </row>
    <row r="84" spans="4:8" ht="16.5" thickBot="1" x14ac:dyDescent="0.3">
      <c r="D84" s="166"/>
      <c r="E84" s="131"/>
      <c r="F84" s="131"/>
      <c r="G84" s="58"/>
      <c r="H84" s="58"/>
    </row>
    <row r="85" spans="4:8" ht="16.5" thickBot="1" x14ac:dyDescent="0.3"/>
    <row r="86" spans="4:8" x14ac:dyDescent="0.25">
      <c r="D86" s="163"/>
      <c r="E86" s="164"/>
      <c r="F86" s="167"/>
    </row>
    <row r="87" spans="4:8" ht="18" x14ac:dyDescent="0.25">
      <c r="D87" s="165" t="s">
        <v>213</v>
      </c>
      <c r="E87" s="100"/>
      <c r="F87" s="168"/>
    </row>
    <row r="88" spans="4:8" ht="18" x14ac:dyDescent="0.25">
      <c r="D88" s="165" t="s">
        <v>214</v>
      </c>
      <c r="E88" s="100"/>
      <c r="F88" s="168"/>
    </row>
    <row r="89" spans="4:8" ht="18" x14ac:dyDescent="0.25">
      <c r="D89" s="165" t="s">
        <v>215</v>
      </c>
      <c r="E89" s="100"/>
      <c r="F89" s="168"/>
    </row>
    <row r="90" spans="4:8" ht="18" x14ac:dyDescent="0.25">
      <c r="D90" s="165" t="s">
        <v>216</v>
      </c>
      <c r="E90" s="100"/>
      <c r="F90" s="168"/>
    </row>
    <row r="91" spans="4:8" ht="18" x14ac:dyDescent="0.25">
      <c r="D91" s="169" t="s">
        <v>217</v>
      </c>
      <c r="E91" s="100"/>
      <c r="F91" s="168"/>
    </row>
    <row r="92" spans="4:8" ht="16.5" thickBot="1" x14ac:dyDescent="0.3">
      <c r="D92" s="166"/>
      <c r="E92" s="131"/>
      <c r="F92" s="170"/>
    </row>
    <row r="93" spans="4:8" ht="16.5" thickBot="1" x14ac:dyDescent="0.3"/>
    <row r="94" spans="4:8" x14ac:dyDescent="0.25">
      <c r="D94" s="163"/>
      <c r="E94" s="164"/>
      <c r="F94" s="167"/>
    </row>
    <row r="95" spans="4:8" ht="18" x14ac:dyDescent="0.25">
      <c r="D95" s="165" t="s">
        <v>213</v>
      </c>
      <c r="E95" s="100"/>
      <c r="F95" s="168"/>
    </row>
    <row r="96" spans="4:8" ht="18" x14ac:dyDescent="0.25">
      <c r="D96" s="165" t="s">
        <v>214</v>
      </c>
      <c r="E96" s="100"/>
      <c r="F96" s="168"/>
    </row>
    <row r="97" spans="1:11" ht="18" x14ac:dyDescent="0.25">
      <c r="D97" s="165" t="s">
        <v>215</v>
      </c>
      <c r="E97" s="100"/>
      <c r="F97" s="168"/>
    </row>
    <row r="98" spans="1:11" ht="18" x14ac:dyDescent="0.25">
      <c r="D98" s="165" t="s">
        <v>216</v>
      </c>
      <c r="E98" s="100"/>
      <c r="F98" s="168"/>
    </row>
    <row r="99" spans="1:11" s="96" customFormat="1" ht="18" x14ac:dyDescent="0.25">
      <c r="A99" s="58"/>
      <c r="B99" s="58"/>
      <c r="C99" s="58"/>
      <c r="D99" s="169" t="s">
        <v>217</v>
      </c>
      <c r="E99" s="100"/>
      <c r="F99" s="168"/>
      <c r="I99" s="58"/>
      <c r="J99" s="58"/>
      <c r="K99" s="58"/>
    </row>
    <row r="100" spans="1:11" s="96" customFormat="1" ht="16.5" thickBot="1" x14ac:dyDescent="0.3">
      <c r="A100" s="58"/>
      <c r="B100" s="58"/>
      <c r="C100" s="58"/>
      <c r="D100" s="166"/>
      <c r="E100" s="131"/>
      <c r="F100" s="170"/>
      <c r="I100" s="58"/>
      <c r="J100" s="58"/>
      <c r="K100" s="58"/>
    </row>
  </sheetData>
  <mergeCells count="10">
    <mergeCell ref="A22:H22"/>
    <mergeCell ref="A23:B23"/>
    <mergeCell ref="H37:I37"/>
    <mergeCell ref="G43:I43"/>
    <mergeCell ref="A10:I10"/>
    <mergeCell ref="G18:H18"/>
    <mergeCell ref="C19:C21"/>
    <mergeCell ref="G19:H19"/>
    <mergeCell ref="G20:H20"/>
    <mergeCell ref="G21:H21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2:S290"/>
  <sheetViews>
    <sheetView workbookViewId="0">
      <selection activeCell="B17" sqref="B17"/>
    </sheetView>
  </sheetViews>
  <sheetFormatPr defaultRowHeight="15" x14ac:dyDescent="0.25"/>
  <cols>
    <col min="1" max="1" width="5" style="5" customWidth="1"/>
    <col min="2" max="2" width="10.28515625" style="5" customWidth="1"/>
    <col min="3" max="3" width="7.7109375" style="5" customWidth="1"/>
    <col min="4" max="4" width="21.140625" style="5" customWidth="1"/>
    <col min="5" max="5" width="10.85546875" style="5" customWidth="1"/>
    <col min="6" max="6" width="6.140625" style="5" customWidth="1"/>
    <col min="7" max="7" width="6.7109375" style="177" customWidth="1"/>
    <col min="8" max="8" width="12.5703125" style="177" customWidth="1"/>
    <col min="9" max="9" width="1.28515625" style="177" customWidth="1"/>
    <col min="10" max="10" width="17.28515625" style="5" customWidth="1"/>
    <col min="11" max="11" width="16.7109375" style="5" customWidth="1"/>
    <col min="12" max="12" width="9.140625" style="5"/>
    <col min="13" max="13" width="15" style="5" bestFit="1" customWidth="1"/>
    <col min="14" max="16384" width="9.140625" style="5"/>
  </cols>
  <sheetData>
    <row r="2" spans="1:16" x14ac:dyDescent="0.25">
      <c r="A2" s="176" t="s">
        <v>0</v>
      </c>
    </row>
    <row r="3" spans="1:16" x14ac:dyDescent="0.25">
      <c r="A3" s="54" t="s">
        <v>1</v>
      </c>
    </row>
    <row r="4" spans="1:16" x14ac:dyDescent="0.25">
      <c r="A4" s="54" t="s">
        <v>2</v>
      </c>
    </row>
    <row r="5" spans="1:16" x14ac:dyDescent="0.25">
      <c r="A5" s="54" t="s">
        <v>3</v>
      </c>
    </row>
    <row r="6" spans="1:16" x14ac:dyDescent="0.25">
      <c r="A6" s="54" t="s">
        <v>4</v>
      </c>
      <c r="B6" s="54"/>
      <c r="C6" s="54"/>
    </row>
    <row r="7" spans="1:16" x14ac:dyDescent="0.25">
      <c r="A7" s="54" t="s">
        <v>5</v>
      </c>
      <c r="B7" s="54"/>
      <c r="C7" s="54"/>
    </row>
    <row r="9" spans="1:16" ht="15.75" thickBot="1" x14ac:dyDescent="0.3">
      <c r="A9" s="178"/>
      <c r="B9" s="178"/>
      <c r="C9" s="178"/>
      <c r="D9" s="178"/>
      <c r="E9" s="178"/>
      <c r="F9" s="178"/>
      <c r="G9" s="179"/>
      <c r="H9" s="179"/>
      <c r="I9" s="179"/>
      <c r="J9" s="178"/>
    </row>
    <row r="10" spans="1:16" ht="24" thickBot="1" x14ac:dyDescent="0.3">
      <c r="A10" s="523" t="s">
        <v>6</v>
      </c>
      <c r="B10" s="524"/>
      <c r="C10" s="524"/>
      <c r="D10" s="524"/>
      <c r="E10" s="524"/>
      <c r="F10" s="524"/>
      <c r="G10" s="524"/>
      <c r="H10" s="524"/>
      <c r="I10" s="524"/>
      <c r="J10" s="525"/>
    </row>
    <row r="12" spans="1:16" s="329" customFormat="1" ht="18" customHeight="1" x14ac:dyDescent="0.25">
      <c r="A12" s="329" t="s">
        <v>7</v>
      </c>
      <c r="B12" s="329" t="s">
        <v>360</v>
      </c>
      <c r="G12" s="330"/>
      <c r="H12" s="330" t="s">
        <v>9</v>
      </c>
      <c r="I12" s="193" t="s">
        <v>10</v>
      </c>
      <c r="J12" s="12" t="s">
        <v>1108</v>
      </c>
    </row>
    <row r="13" spans="1:16" s="329" customFormat="1" ht="18" customHeight="1" x14ac:dyDescent="0.25">
      <c r="G13" s="330"/>
      <c r="H13" s="330" t="s">
        <v>11</v>
      </c>
      <c r="I13" s="193" t="s">
        <v>10</v>
      </c>
      <c r="J13" s="129" t="s">
        <v>156</v>
      </c>
      <c r="P13" s="329" t="s">
        <v>88</v>
      </c>
    </row>
    <row r="14" spans="1:16" s="329" customFormat="1" ht="18" customHeight="1" x14ac:dyDescent="0.25">
      <c r="A14" s="329" t="s">
        <v>12</v>
      </c>
      <c r="B14" s="329" t="s">
        <v>361</v>
      </c>
      <c r="G14" s="330"/>
      <c r="H14" s="330" t="s">
        <v>14</v>
      </c>
      <c r="I14" s="193" t="s">
        <v>10</v>
      </c>
      <c r="J14" s="129" t="s">
        <v>365</v>
      </c>
    </row>
    <row r="15" spans="1:16" ht="15.75" thickBot="1" x14ac:dyDescent="0.3"/>
    <row r="16" spans="1:16" ht="30.75" customHeight="1" thickBot="1" x14ac:dyDescent="0.3">
      <c r="A16" s="261" t="s">
        <v>15</v>
      </c>
      <c r="B16" s="262" t="s">
        <v>37</v>
      </c>
      <c r="C16" s="262" t="s">
        <v>17</v>
      </c>
      <c r="D16" s="262" t="s">
        <v>19</v>
      </c>
      <c r="E16" s="262" t="s">
        <v>383</v>
      </c>
      <c r="F16" s="263" t="s">
        <v>87</v>
      </c>
      <c r="G16" s="264" t="s">
        <v>21</v>
      </c>
      <c r="H16" s="265" t="s">
        <v>660</v>
      </c>
      <c r="I16" s="528" t="s">
        <v>22</v>
      </c>
      <c r="J16" s="529"/>
    </row>
    <row r="17" spans="1:15" ht="23.25" customHeight="1" x14ac:dyDescent="0.25">
      <c r="A17" s="368">
        <v>1</v>
      </c>
      <c r="B17" s="323">
        <v>44419</v>
      </c>
      <c r="C17" s="324"/>
      <c r="D17" s="317" t="s">
        <v>410</v>
      </c>
      <c r="E17" s="317" t="s">
        <v>647</v>
      </c>
      <c r="F17" s="317">
        <v>100</v>
      </c>
      <c r="G17" s="381">
        <v>1200</v>
      </c>
      <c r="H17" s="381"/>
      <c r="I17" s="319"/>
      <c r="J17" s="320">
        <f>F17*G17+(H17)</f>
        <v>120000</v>
      </c>
      <c r="K17" s="190"/>
      <c r="M17" s="177"/>
      <c r="O17" s="190"/>
    </row>
    <row r="18" spans="1:15" ht="23.25" customHeight="1" x14ac:dyDescent="0.25">
      <c r="A18" s="382">
        <f>A17+1</f>
        <v>2</v>
      </c>
      <c r="B18" s="385">
        <v>44419</v>
      </c>
      <c r="C18" s="383"/>
      <c r="D18" s="331" t="s">
        <v>407</v>
      </c>
      <c r="E18" s="331" t="s">
        <v>647</v>
      </c>
      <c r="F18" s="331">
        <v>65</v>
      </c>
      <c r="G18" s="384">
        <v>1200</v>
      </c>
      <c r="H18" s="384">
        <v>50000</v>
      </c>
      <c r="I18" s="391"/>
      <c r="J18" s="393">
        <f>F18*G18+(H18)</f>
        <v>128000</v>
      </c>
      <c r="K18" s="190"/>
      <c r="M18" s="177"/>
      <c r="O18" s="190"/>
    </row>
    <row r="19" spans="1:15" ht="23.25" customHeight="1" x14ac:dyDescent="0.25">
      <c r="A19" s="382">
        <f t="shared" ref="A19:A82" si="0">A18+1</f>
        <v>3</v>
      </c>
      <c r="B19" s="385">
        <v>44419</v>
      </c>
      <c r="C19" s="383"/>
      <c r="D19" s="331" t="s">
        <v>408</v>
      </c>
      <c r="E19" s="331" t="s">
        <v>647</v>
      </c>
      <c r="F19" s="331">
        <v>120</v>
      </c>
      <c r="G19" s="384">
        <v>1200</v>
      </c>
      <c r="H19" s="384">
        <v>50000</v>
      </c>
      <c r="I19" s="391"/>
      <c r="J19" s="393">
        <f t="shared" ref="J19:J82" si="1">F19*G19+(H19)</f>
        <v>194000</v>
      </c>
      <c r="K19" s="190"/>
      <c r="M19" s="177"/>
      <c r="O19" s="190"/>
    </row>
    <row r="20" spans="1:15" ht="23.25" customHeight="1" x14ac:dyDescent="0.25">
      <c r="A20" s="382">
        <f t="shared" si="0"/>
        <v>4</v>
      </c>
      <c r="B20" s="385">
        <v>44419</v>
      </c>
      <c r="C20" s="383"/>
      <c r="D20" s="331" t="s">
        <v>379</v>
      </c>
      <c r="E20" s="331" t="s">
        <v>647</v>
      </c>
      <c r="F20" s="331">
        <v>86</v>
      </c>
      <c r="G20" s="384">
        <v>1200</v>
      </c>
      <c r="H20" s="384">
        <v>50000</v>
      </c>
      <c r="I20" s="391"/>
      <c r="J20" s="393">
        <f t="shared" si="1"/>
        <v>153200</v>
      </c>
      <c r="K20" s="190"/>
      <c r="M20" s="177"/>
      <c r="O20" s="190"/>
    </row>
    <row r="21" spans="1:15" ht="23.25" customHeight="1" x14ac:dyDescent="0.25">
      <c r="A21" s="382">
        <f t="shared" si="0"/>
        <v>5</v>
      </c>
      <c r="B21" s="385">
        <v>44419</v>
      </c>
      <c r="C21" s="383"/>
      <c r="D21" s="331" t="s">
        <v>420</v>
      </c>
      <c r="E21" s="331" t="s">
        <v>647</v>
      </c>
      <c r="F21" s="331">
        <v>177</v>
      </c>
      <c r="G21" s="384">
        <v>1200</v>
      </c>
      <c r="H21" s="384">
        <v>50000</v>
      </c>
      <c r="I21" s="391"/>
      <c r="J21" s="393">
        <f t="shared" si="1"/>
        <v>262400</v>
      </c>
      <c r="K21" s="190"/>
      <c r="M21" s="177"/>
      <c r="O21" s="190"/>
    </row>
    <row r="22" spans="1:15" ht="23.25" customHeight="1" x14ac:dyDescent="0.25">
      <c r="A22" s="382">
        <f t="shared" si="0"/>
        <v>6</v>
      </c>
      <c r="B22" s="385">
        <v>44419</v>
      </c>
      <c r="C22" s="383"/>
      <c r="D22" s="331" t="s">
        <v>486</v>
      </c>
      <c r="E22" s="331" t="s">
        <v>647</v>
      </c>
      <c r="F22" s="331">
        <v>123</v>
      </c>
      <c r="G22" s="384">
        <v>1200</v>
      </c>
      <c r="H22" s="384">
        <v>50000</v>
      </c>
      <c r="I22" s="391"/>
      <c r="J22" s="393">
        <f t="shared" si="1"/>
        <v>197600</v>
      </c>
      <c r="K22" s="190"/>
      <c r="M22" s="177"/>
      <c r="O22" s="190"/>
    </row>
    <row r="23" spans="1:15" ht="23.25" customHeight="1" x14ac:dyDescent="0.25">
      <c r="A23" s="382">
        <f t="shared" si="0"/>
        <v>7</v>
      </c>
      <c r="B23" s="385">
        <v>44419</v>
      </c>
      <c r="C23" s="383"/>
      <c r="D23" s="331" t="s">
        <v>935</v>
      </c>
      <c r="E23" s="331" t="s">
        <v>647</v>
      </c>
      <c r="F23" s="331">
        <v>171</v>
      </c>
      <c r="G23" s="384">
        <v>1200</v>
      </c>
      <c r="H23" s="384">
        <v>50000</v>
      </c>
      <c r="I23" s="391"/>
      <c r="J23" s="393">
        <f t="shared" si="1"/>
        <v>255200</v>
      </c>
      <c r="K23" s="190"/>
      <c r="M23" s="177"/>
      <c r="O23" s="190"/>
    </row>
    <row r="24" spans="1:15" ht="23.25" customHeight="1" x14ac:dyDescent="0.25">
      <c r="A24" s="382">
        <f t="shared" si="0"/>
        <v>8</v>
      </c>
      <c r="B24" s="385">
        <v>44420</v>
      </c>
      <c r="C24" s="383">
        <v>401242</v>
      </c>
      <c r="D24" s="331" t="s">
        <v>807</v>
      </c>
      <c r="E24" s="331" t="s">
        <v>633</v>
      </c>
      <c r="F24" s="331">
        <v>66</v>
      </c>
      <c r="G24" s="384">
        <v>1200</v>
      </c>
      <c r="H24" s="384"/>
      <c r="I24" s="391"/>
      <c r="J24" s="393">
        <f t="shared" si="1"/>
        <v>79200</v>
      </c>
      <c r="K24" s="190"/>
      <c r="M24" s="177"/>
      <c r="O24" s="190"/>
    </row>
    <row r="25" spans="1:15" ht="23.25" customHeight="1" x14ac:dyDescent="0.25">
      <c r="A25" s="382">
        <f t="shared" si="0"/>
        <v>9</v>
      </c>
      <c r="B25" s="385">
        <v>44420</v>
      </c>
      <c r="C25" s="383">
        <v>401273</v>
      </c>
      <c r="D25" s="331" t="s">
        <v>806</v>
      </c>
      <c r="E25" s="331" t="s">
        <v>633</v>
      </c>
      <c r="F25" s="331">
        <v>48</v>
      </c>
      <c r="G25" s="384">
        <v>1200</v>
      </c>
      <c r="H25" s="384">
        <v>50000</v>
      </c>
      <c r="I25" s="391"/>
      <c r="J25" s="393">
        <f t="shared" si="1"/>
        <v>107600</v>
      </c>
      <c r="K25" s="190"/>
      <c r="M25" s="177"/>
      <c r="O25" s="190"/>
    </row>
    <row r="26" spans="1:15" ht="23.25" customHeight="1" x14ac:dyDescent="0.25">
      <c r="A26" s="382">
        <f t="shared" si="0"/>
        <v>10</v>
      </c>
      <c r="B26" s="385">
        <v>44420</v>
      </c>
      <c r="C26" s="383">
        <v>401274</v>
      </c>
      <c r="D26" s="331" t="s">
        <v>801</v>
      </c>
      <c r="E26" s="331" t="s">
        <v>633</v>
      </c>
      <c r="F26" s="331">
        <v>81</v>
      </c>
      <c r="G26" s="384">
        <v>1200</v>
      </c>
      <c r="H26" s="384">
        <v>50000</v>
      </c>
      <c r="I26" s="391"/>
      <c r="J26" s="393">
        <f t="shared" si="1"/>
        <v>147200</v>
      </c>
      <c r="K26" s="190"/>
      <c r="M26" s="177"/>
      <c r="O26" s="190"/>
    </row>
    <row r="27" spans="1:15" ht="23.25" customHeight="1" x14ac:dyDescent="0.25">
      <c r="A27" s="382">
        <f t="shared" si="0"/>
        <v>11</v>
      </c>
      <c r="B27" s="385">
        <v>44420</v>
      </c>
      <c r="C27" s="383">
        <v>401275</v>
      </c>
      <c r="D27" s="331" t="s">
        <v>936</v>
      </c>
      <c r="E27" s="331" t="s">
        <v>633</v>
      </c>
      <c r="F27" s="331">
        <v>27</v>
      </c>
      <c r="G27" s="384">
        <v>1200</v>
      </c>
      <c r="H27" s="384">
        <v>50000</v>
      </c>
      <c r="I27" s="391"/>
      <c r="J27" s="393">
        <f t="shared" si="1"/>
        <v>82400</v>
      </c>
      <c r="K27" s="190"/>
      <c r="M27" s="177"/>
      <c r="O27" s="190"/>
    </row>
    <row r="28" spans="1:15" ht="23.25" customHeight="1" x14ac:dyDescent="0.25">
      <c r="A28" s="382">
        <f t="shared" si="0"/>
        <v>12</v>
      </c>
      <c r="B28" s="385">
        <v>44420</v>
      </c>
      <c r="C28" s="383">
        <v>401241</v>
      </c>
      <c r="D28" s="331" t="s">
        <v>805</v>
      </c>
      <c r="E28" s="331" t="s">
        <v>633</v>
      </c>
      <c r="F28" s="331">
        <v>29</v>
      </c>
      <c r="G28" s="384">
        <v>1200</v>
      </c>
      <c r="H28" s="384">
        <v>50000</v>
      </c>
      <c r="I28" s="391"/>
      <c r="J28" s="393">
        <f t="shared" si="1"/>
        <v>84800</v>
      </c>
      <c r="K28" s="190"/>
      <c r="M28" s="177"/>
      <c r="O28" s="190"/>
    </row>
    <row r="29" spans="1:15" ht="23.25" customHeight="1" x14ac:dyDescent="0.25">
      <c r="A29" s="382">
        <f t="shared" si="0"/>
        <v>13</v>
      </c>
      <c r="B29" s="385">
        <v>44420</v>
      </c>
      <c r="C29" s="383">
        <v>401276</v>
      </c>
      <c r="D29" s="331" t="s">
        <v>802</v>
      </c>
      <c r="E29" s="331" t="s">
        <v>633</v>
      </c>
      <c r="F29" s="331">
        <v>61</v>
      </c>
      <c r="G29" s="384">
        <v>1200</v>
      </c>
      <c r="H29" s="384">
        <v>50000</v>
      </c>
      <c r="I29" s="391"/>
      <c r="J29" s="393">
        <f t="shared" si="1"/>
        <v>123200</v>
      </c>
      <c r="K29" s="190"/>
      <c r="M29" s="177"/>
      <c r="O29" s="190"/>
    </row>
    <row r="30" spans="1:15" ht="23.25" customHeight="1" x14ac:dyDescent="0.25">
      <c r="A30" s="382">
        <f t="shared" si="0"/>
        <v>14</v>
      </c>
      <c r="B30" s="385">
        <v>44420</v>
      </c>
      <c r="C30" s="383">
        <v>401277</v>
      </c>
      <c r="D30" s="331" t="s">
        <v>937</v>
      </c>
      <c r="E30" s="331" t="s">
        <v>633</v>
      </c>
      <c r="F30" s="331">
        <v>64</v>
      </c>
      <c r="G30" s="384">
        <v>1200</v>
      </c>
      <c r="H30" s="384">
        <v>50000</v>
      </c>
      <c r="I30" s="391"/>
      <c r="J30" s="393">
        <f t="shared" si="1"/>
        <v>126800</v>
      </c>
      <c r="K30" s="190"/>
      <c r="M30" s="177"/>
      <c r="O30" s="190"/>
    </row>
    <row r="31" spans="1:15" ht="23.25" customHeight="1" x14ac:dyDescent="0.25">
      <c r="A31" s="382">
        <f t="shared" si="0"/>
        <v>15</v>
      </c>
      <c r="B31" s="385">
        <v>44420</v>
      </c>
      <c r="C31" s="383">
        <v>401237</v>
      </c>
      <c r="D31" s="331" t="s">
        <v>938</v>
      </c>
      <c r="E31" s="331" t="s">
        <v>633</v>
      </c>
      <c r="F31" s="331">
        <v>116</v>
      </c>
      <c r="G31" s="384">
        <v>1200</v>
      </c>
      <c r="H31" s="384">
        <v>50000</v>
      </c>
      <c r="I31" s="391"/>
      <c r="J31" s="393">
        <f t="shared" si="1"/>
        <v>189200</v>
      </c>
      <c r="K31" s="190"/>
      <c r="M31" s="177"/>
      <c r="O31" s="190"/>
    </row>
    <row r="32" spans="1:15" ht="23.25" customHeight="1" x14ac:dyDescent="0.25">
      <c r="A32" s="382">
        <f t="shared" si="0"/>
        <v>16</v>
      </c>
      <c r="B32" s="385">
        <v>44420</v>
      </c>
      <c r="C32" s="383">
        <v>401240</v>
      </c>
      <c r="D32" s="331" t="s">
        <v>867</v>
      </c>
      <c r="E32" s="331" t="s">
        <v>633</v>
      </c>
      <c r="F32" s="331">
        <v>88</v>
      </c>
      <c r="G32" s="384">
        <v>1200</v>
      </c>
      <c r="H32" s="384">
        <v>50000</v>
      </c>
      <c r="I32" s="391"/>
      <c r="J32" s="393">
        <f t="shared" si="1"/>
        <v>155600</v>
      </c>
      <c r="K32" s="190"/>
      <c r="M32" s="177"/>
      <c r="O32" s="190"/>
    </row>
    <row r="33" spans="1:15" ht="23.25" customHeight="1" x14ac:dyDescent="0.25">
      <c r="A33" s="382">
        <f t="shared" si="0"/>
        <v>17</v>
      </c>
      <c r="B33" s="385">
        <v>44420</v>
      </c>
      <c r="C33" s="383">
        <v>401239</v>
      </c>
      <c r="D33" s="331" t="s">
        <v>711</v>
      </c>
      <c r="E33" s="331" t="s">
        <v>633</v>
      </c>
      <c r="F33" s="331">
        <v>48</v>
      </c>
      <c r="G33" s="384">
        <v>1200</v>
      </c>
      <c r="H33" s="384">
        <v>50000</v>
      </c>
      <c r="I33" s="391"/>
      <c r="J33" s="393">
        <f t="shared" si="1"/>
        <v>107600</v>
      </c>
      <c r="K33" s="190"/>
      <c r="M33" s="177"/>
      <c r="O33" s="190"/>
    </row>
    <row r="34" spans="1:15" ht="23.25" customHeight="1" x14ac:dyDescent="0.25">
      <c r="A34" s="382">
        <f t="shared" si="0"/>
        <v>18</v>
      </c>
      <c r="B34" s="385">
        <v>44420</v>
      </c>
      <c r="C34" s="383">
        <v>401236</v>
      </c>
      <c r="D34" s="331" t="s">
        <v>939</v>
      </c>
      <c r="E34" s="331" t="s">
        <v>633</v>
      </c>
      <c r="F34" s="331">
        <v>40</v>
      </c>
      <c r="G34" s="384">
        <v>1200</v>
      </c>
      <c r="H34" s="384">
        <v>50000</v>
      </c>
      <c r="I34" s="391"/>
      <c r="J34" s="393">
        <f t="shared" si="1"/>
        <v>98000</v>
      </c>
      <c r="K34" s="190"/>
      <c r="M34" s="177"/>
      <c r="O34" s="190"/>
    </row>
    <row r="35" spans="1:15" ht="23.25" customHeight="1" x14ac:dyDescent="0.25">
      <c r="A35" s="382">
        <f t="shared" si="0"/>
        <v>19</v>
      </c>
      <c r="B35" s="385">
        <v>44420</v>
      </c>
      <c r="C35" s="383">
        <v>401238</v>
      </c>
      <c r="D35" s="331" t="s">
        <v>940</v>
      </c>
      <c r="E35" s="331" t="s">
        <v>633</v>
      </c>
      <c r="F35" s="331">
        <v>63</v>
      </c>
      <c r="G35" s="384">
        <v>1200</v>
      </c>
      <c r="H35" s="384">
        <v>50000</v>
      </c>
      <c r="I35" s="391"/>
      <c r="J35" s="393">
        <f t="shared" si="1"/>
        <v>125600</v>
      </c>
      <c r="K35" s="190"/>
      <c r="M35" s="177"/>
      <c r="O35" s="190"/>
    </row>
    <row r="36" spans="1:15" ht="23.25" customHeight="1" x14ac:dyDescent="0.25">
      <c r="A36" s="382">
        <f t="shared" si="0"/>
        <v>20</v>
      </c>
      <c r="B36" s="385">
        <v>44420</v>
      </c>
      <c r="C36" s="383">
        <v>401164</v>
      </c>
      <c r="D36" s="331" t="s">
        <v>941</v>
      </c>
      <c r="E36" s="331" t="s">
        <v>932</v>
      </c>
      <c r="F36" s="331">
        <v>110</v>
      </c>
      <c r="G36" s="384">
        <v>1200</v>
      </c>
      <c r="H36" s="384"/>
      <c r="I36" s="391"/>
      <c r="J36" s="393">
        <f t="shared" si="1"/>
        <v>132000</v>
      </c>
      <c r="K36" s="190"/>
      <c r="M36" s="177"/>
      <c r="O36" s="190"/>
    </row>
    <row r="37" spans="1:15" ht="23.25" customHeight="1" x14ac:dyDescent="0.25">
      <c r="A37" s="382">
        <f t="shared" si="0"/>
        <v>21</v>
      </c>
      <c r="B37" s="385">
        <v>44420</v>
      </c>
      <c r="C37" s="383">
        <v>401168</v>
      </c>
      <c r="D37" s="331" t="s">
        <v>942</v>
      </c>
      <c r="E37" s="331" t="s">
        <v>932</v>
      </c>
      <c r="F37" s="331">
        <v>61</v>
      </c>
      <c r="G37" s="384">
        <v>1200</v>
      </c>
      <c r="H37" s="384">
        <v>50000</v>
      </c>
      <c r="I37" s="391"/>
      <c r="J37" s="393">
        <f t="shared" si="1"/>
        <v>123200</v>
      </c>
      <c r="K37" s="190"/>
      <c r="M37" s="177"/>
      <c r="O37" s="190"/>
    </row>
    <row r="38" spans="1:15" ht="23.25" customHeight="1" x14ac:dyDescent="0.25">
      <c r="A38" s="382">
        <f t="shared" si="0"/>
        <v>22</v>
      </c>
      <c r="B38" s="385">
        <v>44420</v>
      </c>
      <c r="C38" s="383">
        <v>401169</v>
      </c>
      <c r="D38" s="331" t="s">
        <v>943</v>
      </c>
      <c r="E38" s="331" t="s">
        <v>932</v>
      </c>
      <c r="F38" s="331">
        <v>115</v>
      </c>
      <c r="G38" s="384">
        <v>1200</v>
      </c>
      <c r="H38" s="384">
        <v>50000</v>
      </c>
      <c r="I38" s="391"/>
      <c r="J38" s="393">
        <f t="shared" si="1"/>
        <v>188000</v>
      </c>
      <c r="K38" s="190"/>
      <c r="M38" s="177"/>
      <c r="O38" s="190"/>
    </row>
    <row r="39" spans="1:15" ht="23.25" customHeight="1" x14ac:dyDescent="0.25">
      <c r="A39" s="382">
        <f t="shared" si="0"/>
        <v>23</v>
      </c>
      <c r="B39" s="385">
        <v>44420</v>
      </c>
      <c r="C39" s="383">
        <v>401165</v>
      </c>
      <c r="D39" s="331" t="s">
        <v>944</v>
      </c>
      <c r="E39" s="331" t="s">
        <v>932</v>
      </c>
      <c r="F39" s="331">
        <v>77</v>
      </c>
      <c r="G39" s="384">
        <v>1200</v>
      </c>
      <c r="H39" s="384">
        <v>50000</v>
      </c>
      <c r="I39" s="391"/>
      <c r="J39" s="393">
        <f t="shared" si="1"/>
        <v>142400</v>
      </c>
      <c r="K39" s="190"/>
      <c r="M39" s="177"/>
      <c r="O39" s="190"/>
    </row>
    <row r="40" spans="1:15" ht="23.25" customHeight="1" x14ac:dyDescent="0.25">
      <c r="A40" s="382">
        <f t="shared" si="0"/>
        <v>24</v>
      </c>
      <c r="B40" s="385">
        <v>44420</v>
      </c>
      <c r="C40" s="383">
        <v>401170</v>
      </c>
      <c r="D40" s="331" t="s">
        <v>945</v>
      </c>
      <c r="E40" s="331" t="s">
        <v>932</v>
      </c>
      <c r="F40" s="331">
        <v>84</v>
      </c>
      <c r="G40" s="384">
        <v>1200</v>
      </c>
      <c r="H40" s="384">
        <v>50000</v>
      </c>
      <c r="I40" s="391"/>
      <c r="J40" s="393">
        <f t="shared" si="1"/>
        <v>150800</v>
      </c>
      <c r="K40" s="190"/>
      <c r="M40" s="177"/>
      <c r="O40" s="190"/>
    </row>
    <row r="41" spans="1:15" ht="23.25" customHeight="1" x14ac:dyDescent="0.25">
      <c r="A41" s="382">
        <f t="shared" si="0"/>
        <v>25</v>
      </c>
      <c r="B41" s="385">
        <v>44420</v>
      </c>
      <c r="C41" s="383">
        <v>401166</v>
      </c>
      <c r="D41" s="331" t="s">
        <v>946</v>
      </c>
      <c r="E41" s="331" t="s">
        <v>932</v>
      </c>
      <c r="F41" s="331">
        <v>67</v>
      </c>
      <c r="G41" s="384">
        <v>1200</v>
      </c>
      <c r="H41" s="384">
        <v>50000</v>
      </c>
      <c r="I41" s="391"/>
      <c r="J41" s="393">
        <f t="shared" si="1"/>
        <v>130400</v>
      </c>
      <c r="K41" s="190"/>
      <c r="M41" s="177"/>
      <c r="O41" s="190"/>
    </row>
    <row r="42" spans="1:15" ht="23.25" customHeight="1" x14ac:dyDescent="0.25">
      <c r="A42" s="382">
        <f t="shared" si="0"/>
        <v>26</v>
      </c>
      <c r="B42" s="385">
        <v>44420</v>
      </c>
      <c r="C42" s="383">
        <v>401172</v>
      </c>
      <c r="D42" s="331" t="s">
        <v>947</v>
      </c>
      <c r="E42" s="331" t="s">
        <v>932</v>
      </c>
      <c r="F42" s="331">
        <v>83</v>
      </c>
      <c r="G42" s="384">
        <v>1200</v>
      </c>
      <c r="H42" s="384">
        <v>50000</v>
      </c>
      <c r="I42" s="391"/>
      <c r="J42" s="393">
        <f t="shared" si="1"/>
        <v>149600</v>
      </c>
      <c r="K42" s="190"/>
      <c r="M42" s="177"/>
      <c r="O42" s="190"/>
    </row>
    <row r="43" spans="1:15" ht="23.25" customHeight="1" x14ac:dyDescent="0.25">
      <c r="A43" s="382">
        <f t="shared" si="0"/>
        <v>27</v>
      </c>
      <c r="B43" s="385">
        <v>44420</v>
      </c>
      <c r="C43" s="383">
        <v>401171</v>
      </c>
      <c r="D43" s="331" t="s">
        <v>948</v>
      </c>
      <c r="E43" s="331" t="s">
        <v>932</v>
      </c>
      <c r="F43" s="331">
        <v>98</v>
      </c>
      <c r="G43" s="384">
        <v>1200</v>
      </c>
      <c r="H43" s="384">
        <v>50000</v>
      </c>
      <c r="I43" s="391"/>
      <c r="J43" s="393">
        <f t="shared" si="1"/>
        <v>167600</v>
      </c>
      <c r="K43" s="190"/>
      <c r="M43" s="177"/>
      <c r="O43" s="190"/>
    </row>
    <row r="44" spans="1:15" ht="23.25" customHeight="1" x14ac:dyDescent="0.25">
      <c r="A44" s="382">
        <f t="shared" si="0"/>
        <v>28</v>
      </c>
      <c r="B44" s="385">
        <v>44420</v>
      </c>
      <c r="C44" s="383">
        <v>401167</v>
      </c>
      <c r="D44" s="331" t="s">
        <v>949</v>
      </c>
      <c r="E44" s="331" t="s">
        <v>932</v>
      </c>
      <c r="F44" s="331">
        <v>30</v>
      </c>
      <c r="G44" s="384">
        <v>1200</v>
      </c>
      <c r="H44" s="384">
        <v>50000</v>
      </c>
      <c r="I44" s="391"/>
      <c r="J44" s="393">
        <f t="shared" si="1"/>
        <v>86000</v>
      </c>
      <c r="K44" s="190"/>
      <c r="M44" s="177"/>
      <c r="O44" s="190"/>
    </row>
    <row r="45" spans="1:15" ht="23.25" customHeight="1" x14ac:dyDescent="0.25">
      <c r="A45" s="382">
        <f t="shared" si="0"/>
        <v>29</v>
      </c>
      <c r="B45" s="385">
        <v>44420</v>
      </c>
      <c r="C45" s="383">
        <v>401344</v>
      </c>
      <c r="D45" s="331" t="s">
        <v>696</v>
      </c>
      <c r="E45" s="331" t="s">
        <v>618</v>
      </c>
      <c r="F45" s="331">
        <v>267</v>
      </c>
      <c r="G45" s="384">
        <v>1200</v>
      </c>
      <c r="H45" s="384"/>
      <c r="I45" s="391"/>
      <c r="J45" s="393">
        <f t="shared" si="1"/>
        <v>320400</v>
      </c>
      <c r="K45" s="190"/>
      <c r="M45" s="177"/>
      <c r="O45" s="190"/>
    </row>
    <row r="46" spans="1:15" ht="23.25" customHeight="1" x14ac:dyDescent="0.25">
      <c r="A46" s="382">
        <f t="shared" si="0"/>
        <v>30</v>
      </c>
      <c r="B46" s="385">
        <v>44420</v>
      </c>
      <c r="C46" s="383">
        <v>401345</v>
      </c>
      <c r="D46" s="331" t="s">
        <v>695</v>
      </c>
      <c r="E46" s="331" t="s">
        <v>618</v>
      </c>
      <c r="F46" s="331">
        <v>144</v>
      </c>
      <c r="G46" s="384">
        <v>1200</v>
      </c>
      <c r="H46" s="384">
        <v>50000</v>
      </c>
      <c r="I46" s="391"/>
      <c r="J46" s="393">
        <f t="shared" si="1"/>
        <v>222800</v>
      </c>
      <c r="K46" s="190"/>
      <c r="M46" s="177"/>
      <c r="O46" s="190"/>
    </row>
    <row r="47" spans="1:15" ht="23.25" customHeight="1" x14ac:dyDescent="0.25">
      <c r="A47" s="382">
        <f t="shared" si="0"/>
        <v>31</v>
      </c>
      <c r="B47" s="385">
        <v>44420</v>
      </c>
      <c r="C47" s="383">
        <v>401343</v>
      </c>
      <c r="D47" s="331" t="s">
        <v>950</v>
      </c>
      <c r="E47" s="331" t="s">
        <v>618</v>
      </c>
      <c r="F47" s="331">
        <v>320</v>
      </c>
      <c r="G47" s="384">
        <v>1200</v>
      </c>
      <c r="H47" s="384">
        <v>50000</v>
      </c>
      <c r="I47" s="391"/>
      <c r="J47" s="393">
        <f t="shared" si="1"/>
        <v>434000</v>
      </c>
      <c r="K47" s="190"/>
      <c r="M47" s="177"/>
      <c r="O47" s="190"/>
    </row>
    <row r="48" spans="1:15" ht="23.25" customHeight="1" x14ac:dyDescent="0.25">
      <c r="A48" s="382">
        <f t="shared" si="0"/>
        <v>32</v>
      </c>
      <c r="B48" s="385">
        <v>44420</v>
      </c>
      <c r="C48" s="383">
        <v>401342</v>
      </c>
      <c r="D48" s="331" t="s">
        <v>951</v>
      </c>
      <c r="E48" s="331" t="s">
        <v>618</v>
      </c>
      <c r="F48" s="331">
        <v>31</v>
      </c>
      <c r="G48" s="384">
        <v>1200</v>
      </c>
      <c r="H48" s="384">
        <v>50000</v>
      </c>
      <c r="I48" s="391"/>
      <c r="J48" s="393">
        <f t="shared" si="1"/>
        <v>87200</v>
      </c>
      <c r="K48" s="190"/>
      <c r="M48" s="177"/>
      <c r="O48" s="190"/>
    </row>
    <row r="49" spans="1:15" ht="23.25" customHeight="1" x14ac:dyDescent="0.25">
      <c r="A49" s="382">
        <f t="shared" si="0"/>
        <v>33</v>
      </c>
      <c r="B49" s="385">
        <v>44420</v>
      </c>
      <c r="C49" s="383">
        <v>401209</v>
      </c>
      <c r="D49" s="331" t="s">
        <v>952</v>
      </c>
      <c r="E49" s="331" t="s">
        <v>933</v>
      </c>
      <c r="F49" s="331">
        <v>377</v>
      </c>
      <c r="G49" s="384">
        <v>1200</v>
      </c>
      <c r="H49" s="384"/>
      <c r="I49" s="391"/>
      <c r="J49" s="393">
        <f t="shared" si="1"/>
        <v>452400</v>
      </c>
      <c r="K49" s="190"/>
      <c r="M49" s="177"/>
      <c r="O49" s="190"/>
    </row>
    <row r="50" spans="1:15" ht="23.25" customHeight="1" x14ac:dyDescent="0.25">
      <c r="A50" s="382">
        <f t="shared" si="0"/>
        <v>34</v>
      </c>
      <c r="B50" s="385">
        <v>44420</v>
      </c>
      <c r="C50" s="383">
        <v>401208</v>
      </c>
      <c r="D50" s="331" t="s">
        <v>953</v>
      </c>
      <c r="E50" s="331" t="s">
        <v>933</v>
      </c>
      <c r="F50" s="331">
        <v>244</v>
      </c>
      <c r="G50" s="384">
        <v>1200</v>
      </c>
      <c r="H50" s="384">
        <v>50000</v>
      </c>
      <c r="I50" s="391"/>
      <c r="J50" s="393">
        <f t="shared" si="1"/>
        <v>342800</v>
      </c>
      <c r="K50" s="190"/>
      <c r="M50" s="177"/>
      <c r="O50" s="190"/>
    </row>
    <row r="51" spans="1:15" ht="23.25" customHeight="1" x14ac:dyDescent="0.25">
      <c r="A51" s="382">
        <f t="shared" si="0"/>
        <v>35</v>
      </c>
      <c r="B51" s="385">
        <v>44420</v>
      </c>
      <c r="C51" s="383">
        <v>401210</v>
      </c>
      <c r="D51" s="331" t="s">
        <v>954</v>
      </c>
      <c r="E51" s="331" t="s">
        <v>933</v>
      </c>
      <c r="F51" s="331">
        <v>228</v>
      </c>
      <c r="G51" s="384">
        <v>1200</v>
      </c>
      <c r="H51" s="384">
        <v>50000</v>
      </c>
      <c r="I51" s="391"/>
      <c r="J51" s="393">
        <f t="shared" si="1"/>
        <v>323600</v>
      </c>
      <c r="K51" s="190"/>
      <c r="M51" s="177"/>
      <c r="O51" s="190"/>
    </row>
    <row r="52" spans="1:15" ht="23.25" customHeight="1" x14ac:dyDescent="0.25">
      <c r="A52" s="382">
        <f t="shared" si="0"/>
        <v>36</v>
      </c>
      <c r="B52" s="385">
        <v>44420</v>
      </c>
      <c r="C52" s="383">
        <v>401211</v>
      </c>
      <c r="D52" s="331" t="s">
        <v>955</v>
      </c>
      <c r="E52" s="331" t="s">
        <v>933</v>
      </c>
      <c r="F52" s="331">
        <v>7</v>
      </c>
      <c r="G52" s="384">
        <v>1200</v>
      </c>
      <c r="H52" s="384">
        <v>50000</v>
      </c>
      <c r="I52" s="391"/>
      <c r="J52" s="393">
        <f t="shared" si="1"/>
        <v>58400</v>
      </c>
      <c r="K52" s="190"/>
      <c r="M52" s="177"/>
      <c r="O52" s="190"/>
    </row>
    <row r="53" spans="1:15" ht="23.25" customHeight="1" x14ac:dyDescent="0.25">
      <c r="A53" s="382">
        <f t="shared" si="0"/>
        <v>37</v>
      </c>
      <c r="B53" s="385">
        <v>44420</v>
      </c>
      <c r="C53" s="383">
        <v>401205</v>
      </c>
      <c r="D53" s="331" t="s">
        <v>956</v>
      </c>
      <c r="E53" s="331" t="s">
        <v>933</v>
      </c>
      <c r="F53" s="331">
        <v>276</v>
      </c>
      <c r="G53" s="384">
        <v>1200</v>
      </c>
      <c r="H53" s="384">
        <v>50000</v>
      </c>
      <c r="I53" s="391"/>
      <c r="J53" s="393">
        <f t="shared" si="1"/>
        <v>381200</v>
      </c>
      <c r="K53" s="190"/>
      <c r="M53" s="177"/>
      <c r="O53" s="190"/>
    </row>
    <row r="54" spans="1:15" ht="23.25" customHeight="1" x14ac:dyDescent="0.25">
      <c r="A54" s="382">
        <f t="shared" si="0"/>
        <v>38</v>
      </c>
      <c r="B54" s="385">
        <v>44420</v>
      </c>
      <c r="C54" s="383">
        <v>401350</v>
      </c>
      <c r="D54" s="331" t="s">
        <v>957</v>
      </c>
      <c r="E54" s="331" t="s">
        <v>933</v>
      </c>
      <c r="F54" s="331">
        <v>148</v>
      </c>
      <c r="G54" s="384">
        <v>1200</v>
      </c>
      <c r="H54" s="384">
        <v>50000</v>
      </c>
      <c r="I54" s="391"/>
      <c r="J54" s="393">
        <f t="shared" si="1"/>
        <v>227600</v>
      </c>
      <c r="K54" s="190"/>
      <c r="M54" s="177"/>
      <c r="O54" s="190"/>
    </row>
    <row r="55" spans="1:15" ht="23.25" customHeight="1" x14ac:dyDescent="0.25">
      <c r="A55" s="382">
        <f t="shared" si="0"/>
        <v>39</v>
      </c>
      <c r="B55" s="385">
        <v>44420</v>
      </c>
      <c r="C55" s="383">
        <v>401206</v>
      </c>
      <c r="D55" s="331" t="s">
        <v>958</v>
      </c>
      <c r="E55" s="331" t="s">
        <v>933</v>
      </c>
      <c r="F55" s="331">
        <v>159</v>
      </c>
      <c r="G55" s="384">
        <v>1200</v>
      </c>
      <c r="H55" s="384">
        <v>50000</v>
      </c>
      <c r="I55" s="391"/>
      <c r="J55" s="393">
        <f t="shared" si="1"/>
        <v>240800</v>
      </c>
      <c r="K55" s="190"/>
      <c r="M55" s="177"/>
      <c r="O55" s="190"/>
    </row>
    <row r="56" spans="1:15" ht="23.25" customHeight="1" x14ac:dyDescent="0.25">
      <c r="A56" s="382">
        <f t="shared" si="0"/>
        <v>40</v>
      </c>
      <c r="B56" s="385">
        <v>44420</v>
      </c>
      <c r="C56" s="383">
        <v>401207</v>
      </c>
      <c r="D56" s="331" t="s">
        <v>959</v>
      </c>
      <c r="E56" s="331" t="s">
        <v>933</v>
      </c>
      <c r="F56" s="331">
        <v>287</v>
      </c>
      <c r="G56" s="384">
        <v>1200</v>
      </c>
      <c r="H56" s="384">
        <v>50000</v>
      </c>
      <c r="I56" s="391"/>
      <c r="J56" s="393">
        <f t="shared" si="1"/>
        <v>394400</v>
      </c>
      <c r="K56" s="190"/>
      <c r="M56" s="177"/>
      <c r="O56" s="190"/>
    </row>
    <row r="57" spans="1:15" ht="23.25" customHeight="1" x14ac:dyDescent="0.25">
      <c r="A57" s="382">
        <f t="shared" si="0"/>
        <v>41</v>
      </c>
      <c r="B57" s="385">
        <v>44420</v>
      </c>
      <c r="C57" s="383">
        <v>401340</v>
      </c>
      <c r="D57" s="331" t="s">
        <v>960</v>
      </c>
      <c r="E57" s="331" t="s">
        <v>646</v>
      </c>
      <c r="F57" s="331">
        <v>368</v>
      </c>
      <c r="G57" s="384">
        <v>1200</v>
      </c>
      <c r="H57" s="384"/>
      <c r="I57" s="391"/>
      <c r="J57" s="393">
        <f t="shared" si="1"/>
        <v>441600</v>
      </c>
      <c r="K57" s="190"/>
      <c r="M57" s="177"/>
      <c r="O57" s="190"/>
    </row>
    <row r="58" spans="1:15" ht="23.25" customHeight="1" x14ac:dyDescent="0.25">
      <c r="A58" s="382">
        <f t="shared" si="0"/>
        <v>42</v>
      </c>
      <c r="B58" s="385">
        <v>44420</v>
      </c>
      <c r="C58" s="383">
        <v>401341</v>
      </c>
      <c r="D58" s="331" t="s">
        <v>961</v>
      </c>
      <c r="E58" s="331" t="s">
        <v>646</v>
      </c>
      <c r="F58" s="331">
        <v>190</v>
      </c>
      <c r="G58" s="384">
        <v>1200</v>
      </c>
      <c r="H58" s="384">
        <v>50000</v>
      </c>
      <c r="I58" s="391"/>
      <c r="J58" s="393">
        <f t="shared" si="1"/>
        <v>278000</v>
      </c>
      <c r="K58" s="190"/>
      <c r="M58" s="177"/>
      <c r="O58" s="190"/>
    </row>
    <row r="59" spans="1:15" ht="23.25" customHeight="1" x14ac:dyDescent="0.25">
      <c r="A59" s="382">
        <f t="shared" si="0"/>
        <v>43</v>
      </c>
      <c r="B59" s="385">
        <v>44420</v>
      </c>
      <c r="C59" s="383">
        <v>401339</v>
      </c>
      <c r="D59" s="331" t="s">
        <v>962</v>
      </c>
      <c r="E59" s="331" t="s">
        <v>646</v>
      </c>
      <c r="F59" s="331">
        <v>330</v>
      </c>
      <c r="G59" s="384">
        <v>1200</v>
      </c>
      <c r="H59" s="384">
        <v>50000</v>
      </c>
      <c r="I59" s="391"/>
      <c r="J59" s="393">
        <f t="shared" si="1"/>
        <v>446000</v>
      </c>
      <c r="K59" s="190"/>
      <c r="M59" s="177"/>
      <c r="O59" s="190"/>
    </row>
    <row r="60" spans="1:15" ht="23.25" customHeight="1" x14ac:dyDescent="0.25">
      <c r="A60" s="382">
        <f t="shared" si="0"/>
        <v>44</v>
      </c>
      <c r="B60" s="385">
        <v>44420</v>
      </c>
      <c r="C60" s="383">
        <v>401223</v>
      </c>
      <c r="D60" s="331" t="s">
        <v>963</v>
      </c>
      <c r="E60" s="331" t="s">
        <v>640</v>
      </c>
      <c r="F60" s="331">
        <v>229</v>
      </c>
      <c r="G60" s="384">
        <v>1200</v>
      </c>
      <c r="H60" s="384"/>
      <c r="I60" s="391"/>
      <c r="J60" s="393">
        <f t="shared" si="1"/>
        <v>274800</v>
      </c>
      <c r="K60" s="190"/>
      <c r="M60" s="177"/>
      <c r="O60" s="190"/>
    </row>
    <row r="61" spans="1:15" ht="23.25" customHeight="1" x14ac:dyDescent="0.25">
      <c r="A61" s="382">
        <f t="shared" si="0"/>
        <v>45</v>
      </c>
      <c r="B61" s="385">
        <v>44420</v>
      </c>
      <c r="C61" s="383">
        <v>401224</v>
      </c>
      <c r="D61" s="331" t="s">
        <v>964</v>
      </c>
      <c r="E61" s="331" t="s">
        <v>640</v>
      </c>
      <c r="F61" s="331">
        <v>104</v>
      </c>
      <c r="G61" s="384">
        <v>1200</v>
      </c>
      <c r="H61" s="384">
        <v>50000</v>
      </c>
      <c r="I61" s="391"/>
      <c r="J61" s="393">
        <f t="shared" si="1"/>
        <v>174800</v>
      </c>
      <c r="K61" s="190"/>
      <c r="M61" s="177"/>
      <c r="O61" s="190"/>
    </row>
    <row r="62" spans="1:15" ht="23.25" customHeight="1" x14ac:dyDescent="0.25">
      <c r="A62" s="382">
        <f t="shared" si="0"/>
        <v>46</v>
      </c>
      <c r="B62" s="385">
        <v>44420</v>
      </c>
      <c r="C62" s="383">
        <v>401220</v>
      </c>
      <c r="D62" s="331" t="s">
        <v>965</v>
      </c>
      <c r="E62" s="331" t="s">
        <v>640</v>
      </c>
      <c r="F62" s="331">
        <v>142</v>
      </c>
      <c r="G62" s="384">
        <v>1200</v>
      </c>
      <c r="H62" s="384">
        <v>50000</v>
      </c>
      <c r="I62" s="391"/>
      <c r="J62" s="393">
        <f t="shared" si="1"/>
        <v>220400</v>
      </c>
      <c r="K62" s="190"/>
      <c r="M62" s="177"/>
      <c r="O62" s="190"/>
    </row>
    <row r="63" spans="1:15" ht="23.25" customHeight="1" x14ac:dyDescent="0.25">
      <c r="A63" s="382">
        <f t="shared" si="0"/>
        <v>47</v>
      </c>
      <c r="B63" s="385">
        <v>44420</v>
      </c>
      <c r="C63" s="383">
        <v>401219</v>
      </c>
      <c r="D63" s="331" t="s">
        <v>966</v>
      </c>
      <c r="E63" s="331" t="s">
        <v>640</v>
      </c>
      <c r="F63" s="331">
        <v>166</v>
      </c>
      <c r="G63" s="384">
        <v>1200</v>
      </c>
      <c r="H63" s="384">
        <v>50000</v>
      </c>
      <c r="I63" s="391"/>
      <c r="J63" s="393">
        <f t="shared" si="1"/>
        <v>249200</v>
      </c>
      <c r="K63" s="190"/>
      <c r="M63" s="177"/>
      <c r="O63" s="190"/>
    </row>
    <row r="64" spans="1:15" ht="23.25" customHeight="1" x14ac:dyDescent="0.25">
      <c r="A64" s="382">
        <f t="shared" si="0"/>
        <v>48</v>
      </c>
      <c r="B64" s="385">
        <v>44420</v>
      </c>
      <c r="C64" s="383">
        <v>401222</v>
      </c>
      <c r="D64" s="331" t="s">
        <v>967</v>
      </c>
      <c r="E64" s="331" t="s">
        <v>640</v>
      </c>
      <c r="F64" s="331">
        <v>141</v>
      </c>
      <c r="G64" s="384">
        <v>1200</v>
      </c>
      <c r="H64" s="384">
        <v>50000</v>
      </c>
      <c r="I64" s="391"/>
      <c r="J64" s="393">
        <f t="shared" si="1"/>
        <v>219200</v>
      </c>
      <c r="K64" s="190"/>
      <c r="M64" s="177"/>
      <c r="O64" s="190"/>
    </row>
    <row r="65" spans="1:15" ht="23.25" customHeight="1" x14ac:dyDescent="0.25">
      <c r="A65" s="382">
        <f t="shared" si="0"/>
        <v>49</v>
      </c>
      <c r="B65" s="385">
        <v>44420</v>
      </c>
      <c r="C65" s="383">
        <v>401221</v>
      </c>
      <c r="D65" s="331" t="s">
        <v>968</v>
      </c>
      <c r="E65" s="331" t="s">
        <v>640</v>
      </c>
      <c r="F65" s="331">
        <v>211</v>
      </c>
      <c r="G65" s="384">
        <v>1200</v>
      </c>
      <c r="H65" s="384">
        <v>50000</v>
      </c>
      <c r="I65" s="391"/>
      <c r="J65" s="393">
        <f t="shared" si="1"/>
        <v>303200</v>
      </c>
      <c r="K65" s="190"/>
      <c r="M65" s="177"/>
      <c r="O65" s="190"/>
    </row>
    <row r="66" spans="1:15" ht="23.25" customHeight="1" x14ac:dyDescent="0.25">
      <c r="A66" s="382">
        <f t="shared" si="0"/>
        <v>50</v>
      </c>
      <c r="B66" s="385">
        <v>44420</v>
      </c>
      <c r="C66" s="383">
        <v>401244</v>
      </c>
      <c r="D66" s="331" t="s">
        <v>772</v>
      </c>
      <c r="E66" s="331" t="s">
        <v>648</v>
      </c>
      <c r="F66" s="331">
        <v>153</v>
      </c>
      <c r="G66" s="384">
        <v>1200</v>
      </c>
      <c r="H66" s="384"/>
      <c r="I66" s="391"/>
      <c r="J66" s="393">
        <f t="shared" si="1"/>
        <v>183600</v>
      </c>
      <c r="K66" s="190"/>
      <c r="M66" s="177"/>
      <c r="O66" s="190"/>
    </row>
    <row r="67" spans="1:15" ht="23.25" customHeight="1" x14ac:dyDescent="0.25">
      <c r="A67" s="382">
        <f t="shared" si="0"/>
        <v>51</v>
      </c>
      <c r="B67" s="385">
        <v>44420</v>
      </c>
      <c r="C67" s="383">
        <v>401247</v>
      </c>
      <c r="D67" s="331" t="s">
        <v>969</v>
      </c>
      <c r="E67" s="331" t="s">
        <v>648</v>
      </c>
      <c r="F67" s="331">
        <v>193</v>
      </c>
      <c r="G67" s="384">
        <v>1200</v>
      </c>
      <c r="H67" s="384">
        <v>50000</v>
      </c>
      <c r="I67" s="391"/>
      <c r="J67" s="393">
        <f t="shared" si="1"/>
        <v>281600</v>
      </c>
      <c r="K67" s="190"/>
      <c r="M67" s="177"/>
      <c r="O67" s="190"/>
    </row>
    <row r="68" spans="1:15" ht="23.25" customHeight="1" x14ac:dyDescent="0.25">
      <c r="A68" s="382">
        <f t="shared" si="0"/>
        <v>52</v>
      </c>
      <c r="B68" s="385">
        <v>44420</v>
      </c>
      <c r="C68" s="383">
        <v>401248</v>
      </c>
      <c r="D68" s="331" t="s">
        <v>970</v>
      </c>
      <c r="E68" s="331" t="s">
        <v>648</v>
      </c>
      <c r="F68" s="331">
        <v>118</v>
      </c>
      <c r="G68" s="384">
        <v>1200</v>
      </c>
      <c r="H68" s="384">
        <v>50000</v>
      </c>
      <c r="I68" s="391"/>
      <c r="J68" s="393">
        <f t="shared" si="1"/>
        <v>191600</v>
      </c>
      <c r="K68" s="190"/>
      <c r="M68" s="177"/>
      <c r="O68" s="190"/>
    </row>
    <row r="69" spans="1:15" ht="23.25" customHeight="1" x14ac:dyDescent="0.25">
      <c r="A69" s="382">
        <f t="shared" si="0"/>
        <v>53</v>
      </c>
      <c r="B69" s="385">
        <v>44420</v>
      </c>
      <c r="C69" s="383">
        <v>401243</v>
      </c>
      <c r="D69" s="331" t="s">
        <v>688</v>
      </c>
      <c r="E69" s="331" t="s">
        <v>648</v>
      </c>
      <c r="F69" s="331">
        <v>82</v>
      </c>
      <c r="G69" s="384">
        <v>1200</v>
      </c>
      <c r="H69" s="384">
        <v>50000</v>
      </c>
      <c r="I69" s="391"/>
      <c r="J69" s="393">
        <f t="shared" si="1"/>
        <v>148400</v>
      </c>
      <c r="K69" s="190"/>
      <c r="M69" s="177"/>
      <c r="O69" s="190"/>
    </row>
    <row r="70" spans="1:15" ht="23.25" customHeight="1" x14ac:dyDescent="0.25">
      <c r="A70" s="382">
        <f t="shared" si="0"/>
        <v>54</v>
      </c>
      <c r="B70" s="385">
        <v>44420</v>
      </c>
      <c r="C70" s="383">
        <v>401245</v>
      </c>
      <c r="D70" s="331" t="s">
        <v>971</v>
      </c>
      <c r="E70" s="331" t="s">
        <v>648</v>
      </c>
      <c r="F70" s="331">
        <v>133</v>
      </c>
      <c r="G70" s="384">
        <v>1200</v>
      </c>
      <c r="H70" s="384">
        <v>50000</v>
      </c>
      <c r="I70" s="391"/>
      <c r="J70" s="393">
        <f t="shared" si="1"/>
        <v>209600</v>
      </c>
      <c r="K70" s="190"/>
      <c r="M70" s="177"/>
      <c r="O70" s="190"/>
    </row>
    <row r="71" spans="1:15" ht="23.25" customHeight="1" x14ac:dyDescent="0.25">
      <c r="A71" s="382">
        <f t="shared" si="0"/>
        <v>55</v>
      </c>
      <c r="B71" s="385">
        <v>44420</v>
      </c>
      <c r="C71" s="383">
        <v>401249</v>
      </c>
      <c r="D71" s="331" t="s">
        <v>972</v>
      </c>
      <c r="E71" s="331" t="s">
        <v>648</v>
      </c>
      <c r="F71" s="331">
        <v>72</v>
      </c>
      <c r="G71" s="384">
        <v>1200</v>
      </c>
      <c r="H71" s="384">
        <v>50000</v>
      </c>
      <c r="I71" s="391"/>
      <c r="J71" s="393">
        <f t="shared" si="1"/>
        <v>136400</v>
      </c>
      <c r="K71" s="190"/>
      <c r="M71" s="177"/>
      <c r="O71" s="190"/>
    </row>
    <row r="72" spans="1:15" ht="23.25" customHeight="1" x14ac:dyDescent="0.25">
      <c r="A72" s="382">
        <f t="shared" si="0"/>
        <v>56</v>
      </c>
      <c r="B72" s="385">
        <v>44420</v>
      </c>
      <c r="C72" s="383">
        <v>401246</v>
      </c>
      <c r="D72" s="331" t="s">
        <v>773</v>
      </c>
      <c r="E72" s="331" t="s">
        <v>648</v>
      </c>
      <c r="F72" s="331">
        <v>116</v>
      </c>
      <c r="G72" s="384">
        <v>1200</v>
      </c>
      <c r="H72" s="384">
        <v>50000</v>
      </c>
      <c r="I72" s="391"/>
      <c r="J72" s="393">
        <f t="shared" si="1"/>
        <v>189200</v>
      </c>
      <c r="K72" s="190"/>
      <c r="M72" s="177"/>
      <c r="O72" s="190"/>
    </row>
    <row r="73" spans="1:15" ht="23.25" customHeight="1" x14ac:dyDescent="0.25">
      <c r="A73" s="382">
        <f t="shared" si="0"/>
        <v>57</v>
      </c>
      <c r="B73" s="385">
        <v>44420</v>
      </c>
      <c r="C73" s="383">
        <v>401213</v>
      </c>
      <c r="D73" s="331" t="s">
        <v>816</v>
      </c>
      <c r="E73" s="331" t="s">
        <v>657</v>
      </c>
      <c r="F73" s="331">
        <v>160</v>
      </c>
      <c r="G73" s="384">
        <v>1200</v>
      </c>
      <c r="H73" s="384"/>
      <c r="I73" s="391"/>
      <c r="J73" s="393">
        <f t="shared" si="1"/>
        <v>192000</v>
      </c>
      <c r="K73" s="190"/>
      <c r="M73" s="177"/>
      <c r="O73" s="190"/>
    </row>
    <row r="74" spans="1:15" ht="23.25" customHeight="1" x14ac:dyDescent="0.25">
      <c r="A74" s="382">
        <f t="shared" si="0"/>
        <v>58</v>
      </c>
      <c r="B74" s="385">
        <v>44420</v>
      </c>
      <c r="C74" s="383">
        <v>401215</v>
      </c>
      <c r="D74" s="331" t="s">
        <v>973</v>
      </c>
      <c r="E74" s="331" t="s">
        <v>657</v>
      </c>
      <c r="F74" s="331">
        <v>102</v>
      </c>
      <c r="G74" s="384">
        <v>1200</v>
      </c>
      <c r="H74" s="384">
        <v>50000</v>
      </c>
      <c r="I74" s="391"/>
      <c r="J74" s="393">
        <f t="shared" si="1"/>
        <v>172400</v>
      </c>
      <c r="K74" s="190"/>
      <c r="M74" s="177"/>
      <c r="O74" s="190"/>
    </row>
    <row r="75" spans="1:15" ht="23.25" customHeight="1" x14ac:dyDescent="0.25">
      <c r="A75" s="382">
        <f t="shared" si="0"/>
        <v>59</v>
      </c>
      <c r="B75" s="385">
        <v>44420</v>
      </c>
      <c r="C75" s="383">
        <v>401212</v>
      </c>
      <c r="D75" s="331" t="s">
        <v>813</v>
      </c>
      <c r="E75" s="331" t="s">
        <v>657</v>
      </c>
      <c r="F75" s="331">
        <v>93</v>
      </c>
      <c r="G75" s="384">
        <v>1200</v>
      </c>
      <c r="H75" s="384">
        <v>50000</v>
      </c>
      <c r="I75" s="391"/>
      <c r="J75" s="393">
        <f t="shared" si="1"/>
        <v>161600</v>
      </c>
      <c r="K75" s="190"/>
      <c r="M75" s="177"/>
      <c r="O75" s="190"/>
    </row>
    <row r="76" spans="1:15" ht="23.25" customHeight="1" x14ac:dyDescent="0.25">
      <c r="A76" s="382">
        <f t="shared" si="0"/>
        <v>60</v>
      </c>
      <c r="B76" s="385">
        <v>44420</v>
      </c>
      <c r="C76" s="383">
        <v>401214</v>
      </c>
      <c r="D76" s="331" t="s">
        <v>974</v>
      </c>
      <c r="E76" s="331" t="s">
        <v>657</v>
      </c>
      <c r="F76" s="331">
        <v>61</v>
      </c>
      <c r="G76" s="384">
        <v>1200</v>
      </c>
      <c r="H76" s="384">
        <v>50000</v>
      </c>
      <c r="I76" s="391"/>
      <c r="J76" s="393">
        <f t="shared" si="1"/>
        <v>123200</v>
      </c>
      <c r="K76" s="190"/>
      <c r="M76" s="177"/>
      <c r="O76" s="190"/>
    </row>
    <row r="77" spans="1:15" ht="23.25" customHeight="1" x14ac:dyDescent="0.25">
      <c r="A77" s="382">
        <f t="shared" si="0"/>
        <v>61</v>
      </c>
      <c r="B77" s="385">
        <v>44420</v>
      </c>
      <c r="C77" s="383">
        <v>401217</v>
      </c>
      <c r="D77" s="331" t="s">
        <v>810</v>
      </c>
      <c r="E77" s="331" t="s">
        <v>657</v>
      </c>
      <c r="F77" s="331">
        <v>145</v>
      </c>
      <c r="G77" s="384">
        <v>1200</v>
      </c>
      <c r="H77" s="384">
        <v>50000</v>
      </c>
      <c r="I77" s="391"/>
      <c r="J77" s="393">
        <f t="shared" si="1"/>
        <v>224000</v>
      </c>
      <c r="K77" s="190"/>
      <c r="M77" s="177"/>
      <c r="O77" s="190"/>
    </row>
    <row r="78" spans="1:15" ht="23.25" customHeight="1" x14ac:dyDescent="0.25">
      <c r="A78" s="382">
        <f t="shared" si="0"/>
        <v>62</v>
      </c>
      <c r="B78" s="385">
        <v>44420</v>
      </c>
      <c r="C78" s="383">
        <v>401218</v>
      </c>
      <c r="D78" s="331" t="s">
        <v>811</v>
      </c>
      <c r="E78" s="331" t="s">
        <v>657</v>
      </c>
      <c r="F78" s="331">
        <v>245</v>
      </c>
      <c r="G78" s="384">
        <v>1200</v>
      </c>
      <c r="H78" s="384">
        <v>50000</v>
      </c>
      <c r="I78" s="391"/>
      <c r="J78" s="393">
        <f t="shared" si="1"/>
        <v>344000</v>
      </c>
      <c r="K78" s="190"/>
      <c r="M78" s="177"/>
      <c r="O78" s="190"/>
    </row>
    <row r="79" spans="1:15" ht="23.25" customHeight="1" x14ac:dyDescent="0.25">
      <c r="A79" s="382">
        <f t="shared" si="0"/>
        <v>63</v>
      </c>
      <c r="B79" s="385">
        <v>44420</v>
      </c>
      <c r="C79" s="383">
        <v>401216</v>
      </c>
      <c r="D79" s="331" t="s">
        <v>808</v>
      </c>
      <c r="E79" s="331" t="s">
        <v>657</v>
      </c>
      <c r="F79" s="331">
        <v>152</v>
      </c>
      <c r="G79" s="384">
        <v>1200</v>
      </c>
      <c r="H79" s="384">
        <v>50000</v>
      </c>
      <c r="I79" s="391"/>
      <c r="J79" s="393">
        <f t="shared" si="1"/>
        <v>232400</v>
      </c>
      <c r="K79" s="190"/>
      <c r="M79" s="177"/>
      <c r="O79" s="190"/>
    </row>
    <row r="80" spans="1:15" ht="23.25" customHeight="1" x14ac:dyDescent="0.25">
      <c r="A80" s="382">
        <f t="shared" si="0"/>
        <v>64</v>
      </c>
      <c r="B80" s="385">
        <v>44420</v>
      </c>
      <c r="C80" s="383">
        <v>401153</v>
      </c>
      <c r="D80" s="331" t="s">
        <v>975</v>
      </c>
      <c r="E80" s="331" t="s">
        <v>624</v>
      </c>
      <c r="F80" s="331">
        <v>78</v>
      </c>
      <c r="G80" s="384">
        <v>1200</v>
      </c>
      <c r="H80" s="384"/>
      <c r="I80" s="391"/>
      <c r="J80" s="393">
        <f t="shared" si="1"/>
        <v>93600</v>
      </c>
      <c r="K80" s="190"/>
      <c r="M80" s="177"/>
      <c r="O80" s="190"/>
    </row>
    <row r="81" spans="1:15" ht="23.25" customHeight="1" x14ac:dyDescent="0.25">
      <c r="A81" s="382">
        <f t="shared" si="0"/>
        <v>65</v>
      </c>
      <c r="B81" s="385">
        <v>44420</v>
      </c>
      <c r="C81" s="383">
        <v>401152</v>
      </c>
      <c r="D81" s="331" t="s">
        <v>976</v>
      </c>
      <c r="E81" s="331" t="s">
        <v>624</v>
      </c>
      <c r="F81" s="331">
        <v>42</v>
      </c>
      <c r="G81" s="384">
        <v>1200</v>
      </c>
      <c r="H81" s="384">
        <v>50000</v>
      </c>
      <c r="I81" s="391"/>
      <c r="J81" s="393">
        <f t="shared" si="1"/>
        <v>100400</v>
      </c>
      <c r="K81" s="190"/>
      <c r="M81" s="177"/>
      <c r="O81" s="190"/>
    </row>
    <row r="82" spans="1:15" ht="23.25" customHeight="1" x14ac:dyDescent="0.25">
      <c r="A82" s="382">
        <f t="shared" si="0"/>
        <v>66</v>
      </c>
      <c r="B82" s="385">
        <v>44420</v>
      </c>
      <c r="C82" s="383">
        <v>401250</v>
      </c>
      <c r="D82" s="331" t="s">
        <v>977</v>
      </c>
      <c r="E82" s="331" t="s">
        <v>624</v>
      </c>
      <c r="F82" s="331">
        <v>40</v>
      </c>
      <c r="G82" s="384">
        <v>1200</v>
      </c>
      <c r="H82" s="384">
        <v>50000</v>
      </c>
      <c r="I82" s="391"/>
      <c r="J82" s="393">
        <f t="shared" si="1"/>
        <v>98000</v>
      </c>
      <c r="K82" s="190"/>
      <c r="M82" s="177"/>
      <c r="O82" s="190"/>
    </row>
    <row r="83" spans="1:15" ht="23.25" customHeight="1" x14ac:dyDescent="0.25">
      <c r="A83" s="382">
        <f t="shared" ref="A83:A146" si="2">A82+1</f>
        <v>67</v>
      </c>
      <c r="B83" s="385">
        <v>44420</v>
      </c>
      <c r="C83" s="383">
        <v>401151</v>
      </c>
      <c r="D83" s="331" t="s">
        <v>861</v>
      </c>
      <c r="E83" s="331" t="s">
        <v>624</v>
      </c>
      <c r="F83" s="331">
        <v>71</v>
      </c>
      <c r="G83" s="384">
        <v>1200</v>
      </c>
      <c r="H83" s="384">
        <v>50000</v>
      </c>
      <c r="I83" s="391"/>
      <c r="J83" s="393">
        <f t="shared" ref="J83:J146" si="3">F83*G83+(H83)</f>
        <v>135200</v>
      </c>
      <c r="K83" s="190"/>
      <c r="M83" s="177"/>
      <c r="O83" s="190"/>
    </row>
    <row r="84" spans="1:15" ht="23.25" customHeight="1" x14ac:dyDescent="0.25">
      <c r="A84" s="382">
        <f t="shared" si="2"/>
        <v>68</v>
      </c>
      <c r="B84" s="385">
        <v>44420</v>
      </c>
      <c r="C84" s="383">
        <v>401154</v>
      </c>
      <c r="D84" s="331" t="s">
        <v>858</v>
      </c>
      <c r="E84" s="331" t="s">
        <v>624</v>
      </c>
      <c r="F84" s="331">
        <v>83</v>
      </c>
      <c r="G84" s="384">
        <v>1200</v>
      </c>
      <c r="H84" s="384">
        <v>50000</v>
      </c>
      <c r="I84" s="391"/>
      <c r="J84" s="393">
        <f t="shared" si="3"/>
        <v>149600</v>
      </c>
      <c r="K84" s="190"/>
      <c r="M84" s="177"/>
      <c r="O84" s="190"/>
    </row>
    <row r="85" spans="1:15" ht="23.25" customHeight="1" x14ac:dyDescent="0.25">
      <c r="A85" s="382">
        <f t="shared" si="2"/>
        <v>69</v>
      </c>
      <c r="B85" s="385">
        <v>44420</v>
      </c>
      <c r="C85" s="383">
        <v>401156</v>
      </c>
      <c r="D85" s="331" t="s">
        <v>865</v>
      </c>
      <c r="E85" s="331" t="s">
        <v>624</v>
      </c>
      <c r="F85" s="331">
        <v>41</v>
      </c>
      <c r="G85" s="384">
        <v>1200</v>
      </c>
      <c r="H85" s="384">
        <v>50000</v>
      </c>
      <c r="I85" s="391"/>
      <c r="J85" s="393">
        <f t="shared" si="3"/>
        <v>99200</v>
      </c>
      <c r="K85" s="190"/>
      <c r="M85" s="177"/>
      <c r="O85" s="190"/>
    </row>
    <row r="86" spans="1:15" ht="23.25" customHeight="1" x14ac:dyDescent="0.25">
      <c r="A86" s="382">
        <f t="shared" si="2"/>
        <v>70</v>
      </c>
      <c r="B86" s="385">
        <v>44420</v>
      </c>
      <c r="C86" s="383">
        <v>401158</v>
      </c>
      <c r="D86" s="331" t="s">
        <v>978</v>
      </c>
      <c r="E86" s="331" t="s">
        <v>624</v>
      </c>
      <c r="F86" s="331">
        <v>71</v>
      </c>
      <c r="G86" s="384">
        <v>1200</v>
      </c>
      <c r="H86" s="384">
        <v>50000</v>
      </c>
      <c r="I86" s="391"/>
      <c r="J86" s="393">
        <f t="shared" si="3"/>
        <v>135200</v>
      </c>
      <c r="K86" s="190"/>
      <c r="M86" s="177"/>
      <c r="O86" s="190"/>
    </row>
    <row r="87" spans="1:15" ht="23.25" customHeight="1" x14ac:dyDescent="0.25">
      <c r="A87" s="382">
        <f t="shared" si="2"/>
        <v>71</v>
      </c>
      <c r="B87" s="385">
        <v>44420</v>
      </c>
      <c r="C87" s="383">
        <v>401159</v>
      </c>
      <c r="D87" s="331" t="s">
        <v>811</v>
      </c>
      <c r="E87" s="331" t="s">
        <v>624</v>
      </c>
      <c r="F87" s="331">
        <v>57</v>
      </c>
      <c r="G87" s="384">
        <v>1200</v>
      </c>
      <c r="H87" s="384">
        <v>50000</v>
      </c>
      <c r="I87" s="391"/>
      <c r="J87" s="393">
        <f t="shared" si="3"/>
        <v>118400</v>
      </c>
      <c r="K87" s="190"/>
      <c r="M87" s="177"/>
      <c r="O87" s="190"/>
    </row>
    <row r="88" spans="1:15" ht="23.25" customHeight="1" x14ac:dyDescent="0.25">
      <c r="A88" s="382">
        <f t="shared" si="2"/>
        <v>72</v>
      </c>
      <c r="B88" s="385">
        <v>44420</v>
      </c>
      <c r="C88" s="383">
        <v>401160</v>
      </c>
      <c r="D88" s="331" t="s">
        <v>979</v>
      </c>
      <c r="E88" s="331" t="s">
        <v>624</v>
      </c>
      <c r="F88" s="331">
        <v>45</v>
      </c>
      <c r="G88" s="384">
        <v>1200</v>
      </c>
      <c r="H88" s="384">
        <v>50000</v>
      </c>
      <c r="I88" s="391"/>
      <c r="J88" s="393">
        <f t="shared" si="3"/>
        <v>104000</v>
      </c>
      <c r="K88" s="190"/>
      <c r="M88" s="177"/>
      <c r="O88" s="190"/>
    </row>
    <row r="89" spans="1:15" ht="23.25" customHeight="1" x14ac:dyDescent="0.25">
      <c r="A89" s="382">
        <f t="shared" si="2"/>
        <v>73</v>
      </c>
      <c r="B89" s="385">
        <v>44420</v>
      </c>
      <c r="C89" s="383">
        <v>401157</v>
      </c>
      <c r="D89" s="331" t="s">
        <v>849</v>
      </c>
      <c r="E89" s="331" t="s">
        <v>624</v>
      </c>
      <c r="F89" s="331">
        <v>83</v>
      </c>
      <c r="G89" s="384">
        <v>1200</v>
      </c>
      <c r="H89" s="384">
        <v>50000</v>
      </c>
      <c r="I89" s="391"/>
      <c r="J89" s="393">
        <f t="shared" si="3"/>
        <v>149600</v>
      </c>
      <c r="K89" s="190"/>
      <c r="M89" s="177"/>
      <c r="O89" s="190"/>
    </row>
    <row r="90" spans="1:15" ht="23.25" customHeight="1" x14ac:dyDescent="0.25">
      <c r="A90" s="382">
        <f t="shared" si="2"/>
        <v>74</v>
      </c>
      <c r="B90" s="385">
        <v>44420</v>
      </c>
      <c r="C90" s="383">
        <v>401161</v>
      </c>
      <c r="D90" s="331" t="s">
        <v>980</v>
      </c>
      <c r="E90" s="331" t="s">
        <v>624</v>
      </c>
      <c r="F90" s="331">
        <v>46</v>
      </c>
      <c r="G90" s="384">
        <v>1200</v>
      </c>
      <c r="H90" s="384">
        <v>50000</v>
      </c>
      <c r="I90" s="391"/>
      <c r="J90" s="393">
        <f t="shared" si="3"/>
        <v>105200</v>
      </c>
      <c r="K90" s="190"/>
      <c r="M90" s="177"/>
      <c r="O90" s="190"/>
    </row>
    <row r="91" spans="1:15" ht="23.25" customHeight="1" x14ac:dyDescent="0.25">
      <c r="A91" s="382">
        <f t="shared" si="2"/>
        <v>75</v>
      </c>
      <c r="B91" s="385">
        <v>44420</v>
      </c>
      <c r="C91" s="383">
        <v>401162</v>
      </c>
      <c r="D91" s="331" t="s">
        <v>862</v>
      </c>
      <c r="E91" s="331" t="s">
        <v>624</v>
      </c>
      <c r="F91" s="331">
        <v>38</v>
      </c>
      <c r="G91" s="384">
        <v>1200</v>
      </c>
      <c r="H91" s="384">
        <v>50000</v>
      </c>
      <c r="I91" s="391"/>
      <c r="J91" s="393">
        <f t="shared" si="3"/>
        <v>95600</v>
      </c>
      <c r="K91" s="190"/>
      <c r="M91" s="177"/>
      <c r="O91" s="190"/>
    </row>
    <row r="92" spans="1:15" ht="23.25" customHeight="1" x14ac:dyDescent="0.25">
      <c r="A92" s="382">
        <f t="shared" si="2"/>
        <v>76</v>
      </c>
      <c r="B92" s="385">
        <v>44420</v>
      </c>
      <c r="C92" s="383">
        <v>401163</v>
      </c>
      <c r="D92" s="331" t="s">
        <v>981</v>
      </c>
      <c r="E92" s="331" t="s">
        <v>624</v>
      </c>
      <c r="F92" s="331">
        <v>40</v>
      </c>
      <c r="G92" s="384">
        <v>1200</v>
      </c>
      <c r="H92" s="384">
        <v>50000</v>
      </c>
      <c r="I92" s="391"/>
      <c r="J92" s="393">
        <f t="shared" si="3"/>
        <v>98000</v>
      </c>
      <c r="K92" s="190"/>
      <c r="M92" s="177"/>
      <c r="O92" s="190"/>
    </row>
    <row r="93" spans="1:15" ht="23.25" customHeight="1" x14ac:dyDescent="0.25">
      <c r="A93" s="382">
        <f t="shared" si="2"/>
        <v>77</v>
      </c>
      <c r="B93" s="385">
        <v>44420</v>
      </c>
      <c r="C93" s="383">
        <v>401155</v>
      </c>
      <c r="D93" s="331" t="s">
        <v>982</v>
      </c>
      <c r="E93" s="331" t="s">
        <v>624</v>
      </c>
      <c r="F93" s="331">
        <v>35</v>
      </c>
      <c r="G93" s="384">
        <v>1200</v>
      </c>
      <c r="H93" s="384">
        <v>50000</v>
      </c>
      <c r="I93" s="391"/>
      <c r="J93" s="393">
        <f t="shared" si="3"/>
        <v>92000</v>
      </c>
      <c r="K93" s="190"/>
      <c r="M93" s="177"/>
      <c r="O93" s="190"/>
    </row>
    <row r="94" spans="1:15" ht="23.25" customHeight="1" x14ac:dyDescent="0.25">
      <c r="A94" s="382">
        <f t="shared" si="2"/>
        <v>78</v>
      </c>
      <c r="B94" s="385">
        <v>44420</v>
      </c>
      <c r="C94" s="383"/>
      <c r="D94" s="331" t="s">
        <v>565</v>
      </c>
      <c r="E94" s="331" t="s">
        <v>934</v>
      </c>
      <c r="F94" s="331">
        <v>125</v>
      </c>
      <c r="G94" s="384">
        <v>1200</v>
      </c>
      <c r="H94" s="384"/>
      <c r="I94" s="391"/>
      <c r="J94" s="393">
        <f t="shared" si="3"/>
        <v>150000</v>
      </c>
      <c r="K94" s="190"/>
      <c r="M94" s="177"/>
      <c r="O94" s="190"/>
    </row>
    <row r="95" spans="1:15" ht="23.25" customHeight="1" x14ac:dyDescent="0.25">
      <c r="A95" s="382">
        <f t="shared" si="2"/>
        <v>79</v>
      </c>
      <c r="B95" s="385">
        <v>44420</v>
      </c>
      <c r="C95" s="383"/>
      <c r="D95" s="331" t="s">
        <v>569</v>
      </c>
      <c r="E95" s="331" t="s">
        <v>934</v>
      </c>
      <c r="F95" s="331">
        <v>87</v>
      </c>
      <c r="G95" s="384">
        <v>1200</v>
      </c>
      <c r="H95" s="384">
        <v>50000</v>
      </c>
      <c r="I95" s="391"/>
      <c r="J95" s="393">
        <f t="shared" si="3"/>
        <v>154400</v>
      </c>
      <c r="K95" s="190"/>
      <c r="M95" s="177"/>
      <c r="O95" s="190"/>
    </row>
    <row r="96" spans="1:15" ht="23.25" customHeight="1" x14ac:dyDescent="0.25">
      <c r="A96" s="382">
        <f t="shared" si="2"/>
        <v>80</v>
      </c>
      <c r="B96" s="385">
        <v>44420</v>
      </c>
      <c r="C96" s="383"/>
      <c r="D96" s="331" t="s">
        <v>983</v>
      </c>
      <c r="E96" s="331" t="s">
        <v>934</v>
      </c>
      <c r="F96" s="331">
        <v>106</v>
      </c>
      <c r="G96" s="384">
        <v>1200</v>
      </c>
      <c r="H96" s="384">
        <v>50000</v>
      </c>
      <c r="I96" s="391"/>
      <c r="J96" s="393">
        <f t="shared" si="3"/>
        <v>177200</v>
      </c>
      <c r="K96" s="190"/>
      <c r="M96" s="177"/>
      <c r="O96" s="190"/>
    </row>
    <row r="97" spans="1:15" ht="23.25" customHeight="1" x14ac:dyDescent="0.25">
      <c r="A97" s="382">
        <f t="shared" si="2"/>
        <v>81</v>
      </c>
      <c r="B97" s="385">
        <v>44420</v>
      </c>
      <c r="C97" s="383"/>
      <c r="D97" s="331" t="s">
        <v>571</v>
      </c>
      <c r="E97" s="331" t="s">
        <v>934</v>
      </c>
      <c r="F97" s="331">
        <v>74</v>
      </c>
      <c r="G97" s="384">
        <v>1200</v>
      </c>
      <c r="H97" s="384">
        <v>50000</v>
      </c>
      <c r="I97" s="391"/>
      <c r="J97" s="393">
        <f t="shared" si="3"/>
        <v>138800</v>
      </c>
      <c r="K97" s="190"/>
      <c r="M97" s="177"/>
      <c r="O97" s="190"/>
    </row>
    <row r="98" spans="1:15" ht="23.25" customHeight="1" x14ac:dyDescent="0.25">
      <c r="A98" s="382">
        <f t="shared" si="2"/>
        <v>82</v>
      </c>
      <c r="B98" s="385">
        <v>44420</v>
      </c>
      <c r="C98" s="383"/>
      <c r="D98" s="331" t="s">
        <v>573</v>
      </c>
      <c r="E98" s="331" t="s">
        <v>934</v>
      </c>
      <c r="F98" s="331">
        <v>62</v>
      </c>
      <c r="G98" s="384">
        <v>1200</v>
      </c>
      <c r="H98" s="384">
        <v>50000</v>
      </c>
      <c r="I98" s="391"/>
      <c r="J98" s="393">
        <f t="shared" si="3"/>
        <v>124400</v>
      </c>
      <c r="K98" s="190"/>
      <c r="M98" s="177"/>
      <c r="O98" s="190"/>
    </row>
    <row r="99" spans="1:15" ht="23.25" customHeight="1" x14ac:dyDescent="0.25">
      <c r="A99" s="382">
        <f t="shared" si="2"/>
        <v>83</v>
      </c>
      <c r="B99" s="385">
        <v>44420</v>
      </c>
      <c r="C99" s="383"/>
      <c r="D99" s="331" t="s">
        <v>984</v>
      </c>
      <c r="E99" s="331" t="s">
        <v>934</v>
      </c>
      <c r="F99" s="331">
        <v>111</v>
      </c>
      <c r="G99" s="384">
        <v>1200</v>
      </c>
      <c r="H99" s="384">
        <v>50000</v>
      </c>
      <c r="I99" s="391"/>
      <c r="J99" s="393">
        <f t="shared" si="3"/>
        <v>183200</v>
      </c>
      <c r="K99" s="190"/>
      <c r="M99" s="177"/>
      <c r="O99" s="190"/>
    </row>
    <row r="100" spans="1:15" ht="23.25" customHeight="1" x14ac:dyDescent="0.25">
      <c r="A100" s="382">
        <f t="shared" si="2"/>
        <v>84</v>
      </c>
      <c r="B100" s="385">
        <v>44420</v>
      </c>
      <c r="C100" s="383"/>
      <c r="D100" s="331" t="s">
        <v>570</v>
      </c>
      <c r="E100" s="331" t="s">
        <v>934</v>
      </c>
      <c r="F100" s="331">
        <v>54</v>
      </c>
      <c r="G100" s="384">
        <v>1200</v>
      </c>
      <c r="H100" s="384">
        <v>50000</v>
      </c>
      <c r="I100" s="391"/>
      <c r="J100" s="393">
        <f t="shared" si="3"/>
        <v>114800</v>
      </c>
      <c r="K100" s="190"/>
      <c r="M100" s="177"/>
      <c r="O100" s="190"/>
    </row>
    <row r="101" spans="1:15" ht="23.25" customHeight="1" x14ac:dyDescent="0.25">
      <c r="A101" s="382">
        <f t="shared" si="2"/>
        <v>85</v>
      </c>
      <c r="B101" s="385">
        <v>44420</v>
      </c>
      <c r="C101" s="383"/>
      <c r="D101" s="331" t="s">
        <v>567</v>
      </c>
      <c r="E101" s="331" t="s">
        <v>934</v>
      </c>
      <c r="F101" s="331">
        <v>139</v>
      </c>
      <c r="G101" s="384">
        <v>1200</v>
      </c>
      <c r="H101" s="384">
        <v>50000</v>
      </c>
      <c r="I101" s="391"/>
      <c r="J101" s="393">
        <f t="shared" si="3"/>
        <v>216800</v>
      </c>
      <c r="K101" s="190"/>
      <c r="M101" s="177"/>
      <c r="O101" s="190"/>
    </row>
    <row r="102" spans="1:15" ht="23.25" customHeight="1" x14ac:dyDescent="0.25">
      <c r="A102" s="382">
        <f t="shared" si="2"/>
        <v>86</v>
      </c>
      <c r="B102" s="385">
        <v>44420</v>
      </c>
      <c r="C102" s="383"/>
      <c r="D102" s="331" t="s">
        <v>498</v>
      </c>
      <c r="E102" s="331" t="s">
        <v>934</v>
      </c>
      <c r="F102" s="331">
        <v>37</v>
      </c>
      <c r="G102" s="384">
        <v>1200</v>
      </c>
      <c r="H102" s="384">
        <v>50000</v>
      </c>
      <c r="I102" s="391"/>
      <c r="J102" s="393">
        <f t="shared" si="3"/>
        <v>94400</v>
      </c>
      <c r="K102" s="190"/>
      <c r="M102" s="177"/>
      <c r="O102" s="190"/>
    </row>
    <row r="103" spans="1:15" ht="23.25" customHeight="1" x14ac:dyDescent="0.25">
      <c r="A103" s="382">
        <f t="shared" si="2"/>
        <v>87</v>
      </c>
      <c r="B103" s="385">
        <v>44420</v>
      </c>
      <c r="C103" s="383"/>
      <c r="D103" s="331" t="s">
        <v>574</v>
      </c>
      <c r="E103" s="331" t="s">
        <v>934</v>
      </c>
      <c r="F103" s="331">
        <v>52</v>
      </c>
      <c r="G103" s="384">
        <v>1200</v>
      </c>
      <c r="H103" s="384">
        <v>50000</v>
      </c>
      <c r="I103" s="391"/>
      <c r="J103" s="393">
        <f t="shared" si="3"/>
        <v>112400</v>
      </c>
      <c r="K103" s="190"/>
      <c r="M103" s="177"/>
      <c r="O103" s="190"/>
    </row>
    <row r="104" spans="1:15" ht="23.25" customHeight="1" x14ac:dyDescent="0.25">
      <c r="A104" s="382">
        <f t="shared" si="2"/>
        <v>88</v>
      </c>
      <c r="B104" s="385">
        <v>44420</v>
      </c>
      <c r="C104" s="383"/>
      <c r="D104" s="331" t="s">
        <v>985</v>
      </c>
      <c r="E104" s="331" t="s">
        <v>934</v>
      </c>
      <c r="F104" s="331">
        <v>71</v>
      </c>
      <c r="G104" s="384">
        <v>1200</v>
      </c>
      <c r="H104" s="384">
        <v>50000</v>
      </c>
      <c r="I104" s="391"/>
      <c r="J104" s="393">
        <f t="shared" si="3"/>
        <v>135200</v>
      </c>
      <c r="K104" s="190"/>
      <c r="M104" s="177"/>
      <c r="O104" s="190"/>
    </row>
    <row r="105" spans="1:15" ht="23.25" customHeight="1" x14ac:dyDescent="0.25">
      <c r="A105" s="382">
        <f t="shared" si="2"/>
        <v>89</v>
      </c>
      <c r="B105" s="385">
        <v>44420</v>
      </c>
      <c r="C105" s="383">
        <v>401231</v>
      </c>
      <c r="D105" s="331" t="s">
        <v>986</v>
      </c>
      <c r="E105" s="331" t="s">
        <v>613</v>
      </c>
      <c r="F105" s="331">
        <v>86</v>
      </c>
      <c r="G105" s="384">
        <v>1200</v>
      </c>
      <c r="H105" s="384"/>
      <c r="I105" s="391"/>
      <c r="J105" s="393">
        <f t="shared" si="3"/>
        <v>103200</v>
      </c>
      <c r="K105" s="190"/>
      <c r="M105" s="177"/>
      <c r="O105" s="190"/>
    </row>
    <row r="106" spans="1:15" ht="23.25" customHeight="1" x14ac:dyDescent="0.25">
      <c r="A106" s="382">
        <f t="shared" si="2"/>
        <v>90</v>
      </c>
      <c r="B106" s="385">
        <v>44420</v>
      </c>
      <c r="C106" s="383">
        <v>401234</v>
      </c>
      <c r="D106" s="331" t="s">
        <v>987</v>
      </c>
      <c r="E106" s="331" t="s">
        <v>613</v>
      </c>
      <c r="F106" s="331">
        <v>125</v>
      </c>
      <c r="G106" s="384">
        <v>1200</v>
      </c>
      <c r="H106" s="384">
        <v>50000</v>
      </c>
      <c r="I106" s="391"/>
      <c r="J106" s="393">
        <f t="shared" si="3"/>
        <v>200000</v>
      </c>
      <c r="K106" s="190"/>
      <c r="M106" s="177"/>
      <c r="O106" s="190"/>
    </row>
    <row r="107" spans="1:15" ht="23.25" customHeight="1" x14ac:dyDescent="0.25">
      <c r="A107" s="382">
        <f t="shared" si="2"/>
        <v>91</v>
      </c>
      <c r="B107" s="385">
        <v>44420</v>
      </c>
      <c r="C107" s="383">
        <v>401235</v>
      </c>
      <c r="D107" s="331" t="s">
        <v>988</v>
      </c>
      <c r="E107" s="331" t="s">
        <v>613</v>
      </c>
      <c r="F107" s="331">
        <v>16</v>
      </c>
      <c r="G107" s="384">
        <v>1200</v>
      </c>
      <c r="H107" s="384">
        <v>50000</v>
      </c>
      <c r="I107" s="391"/>
      <c r="J107" s="393">
        <f t="shared" si="3"/>
        <v>69200</v>
      </c>
      <c r="K107" s="190"/>
      <c r="M107" s="177"/>
      <c r="O107" s="190"/>
    </row>
    <row r="108" spans="1:15" ht="23.25" customHeight="1" x14ac:dyDescent="0.25">
      <c r="A108" s="382">
        <f t="shared" si="2"/>
        <v>92</v>
      </c>
      <c r="B108" s="385">
        <v>44420</v>
      </c>
      <c r="C108" s="383">
        <v>401229</v>
      </c>
      <c r="D108" s="331" t="s">
        <v>989</v>
      </c>
      <c r="E108" s="331" t="s">
        <v>613</v>
      </c>
      <c r="F108" s="331">
        <v>102</v>
      </c>
      <c r="G108" s="384">
        <v>1200</v>
      </c>
      <c r="H108" s="384">
        <v>50000</v>
      </c>
      <c r="I108" s="391"/>
      <c r="J108" s="393">
        <f t="shared" si="3"/>
        <v>172400</v>
      </c>
      <c r="K108" s="190"/>
      <c r="M108" s="177"/>
      <c r="O108" s="190"/>
    </row>
    <row r="109" spans="1:15" ht="23.25" customHeight="1" x14ac:dyDescent="0.25">
      <c r="A109" s="382">
        <f t="shared" si="2"/>
        <v>93</v>
      </c>
      <c r="B109" s="385">
        <v>44420</v>
      </c>
      <c r="C109" s="383">
        <v>401225</v>
      </c>
      <c r="D109" s="331" t="s">
        <v>704</v>
      </c>
      <c r="E109" s="331" t="s">
        <v>613</v>
      </c>
      <c r="F109" s="331">
        <v>75</v>
      </c>
      <c r="G109" s="384">
        <v>1200</v>
      </c>
      <c r="H109" s="384">
        <v>50000</v>
      </c>
      <c r="I109" s="391"/>
      <c r="J109" s="393">
        <f t="shared" si="3"/>
        <v>140000</v>
      </c>
      <c r="K109" s="190"/>
      <c r="M109" s="177"/>
      <c r="O109" s="190"/>
    </row>
    <row r="110" spans="1:15" ht="23.25" customHeight="1" x14ac:dyDescent="0.25">
      <c r="A110" s="382">
        <f t="shared" si="2"/>
        <v>94</v>
      </c>
      <c r="B110" s="385">
        <v>44420</v>
      </c>
      <c r="C110" s="383">
        <v>401228</v>
      </c>
      <c r="D110" s="331" t="s">
        <v>990</v>
      </c>
      <c r="E110" s="331" t="s">
        <v>613</v>
      </c>
      <c r="F110" s="331">
        <v>45</v>
      </c>
      <c r="G110" s="384">
        <v>1200</v>
      </c>
      <c r="H110" s="384">
        <v>50000</v>
      </c>
      <c r="I110" s="391"/>
      <c r="J110" s="393">
        <f t="shared" si="3"/>
        <v>104000</v>
      </c>
      <c r="K110" s="190"/>
      <c r="M110" s="177"/>
      <c r="O110" s="190"/>
    </row>
    <row r="111" spans="1:15" ht="23.25" customHeight="1" x14ac:dyDescent="0.25">
      <c r="A111" s="382">
        <f t="shared" si="2"/>
        <v>95</v>
      </c>
      <c r="B111" s="385">
        <v>44420</v>
      </c>
      <c r="C111" s="383">
        <v>401227</v>
      </c>
      <c r="D111" s="331" t="s">
        <v>733</v>
      </c>
      <c r="E111" s="331" t="s">
        <v>613</v>
      </c>
      <c r="F111" s="331">
        <v>75</v>
      </c>
      <c r="G111" s="384">
        <v>1200</v>
      </c>
      <c r="H111" s="384">
        <v>50000</v>
      </c>
      <c r="I111" s="391"/>
      <c r="J111" s="393">
        <f t="shared" si="3"/>
        <v>140000</v>
      </c>
      <c r="K111" s="190"/>
      <c r="M111" s="177"/>
      <c r="O111" s="190"/>
    </row>
    <row r="112" spans="1:15" ht="23.25" customHeight="1" x14ac:dyDescent="0.25">
      <c r="A112" s="382">
        <f t="shared" si="2"/>
        <v>96</v>
      </c>
      <c r="B112" s="385">
        <v>44420</v>
      </c>
      <c r="C112" s="383">
        <v>401233</v>
      </c>
      <c r="D112" s="331" t="s">
        <v>991</v>
      </c>
      <c r="E112" s="331" t="s">
        <v>613</v>
      </c>
      <c r="F112" s="331">
        <v>103</v>
      </c>
      <c r="G112" s="384">
        <v>1200</v>
      </c>
      <c r="H112" s="384">
        <v>50000</v>
      </c>
      <c r="I112" s="391"/>
      <c r="J112" s="393">
        <f t="shared" si="3"/>
        <v>173600</v>
      </c>
      <c r="K112" s="190"/>
      <c r="M112" s="177"/>
      <c r="O112" s="190"/>
    </row>
    <row r="113" spans="1:15" ht="23.25" customHeight="1" x14ac:dyDescent="0.25">
      <c r="A113" s="382">
        <f t="shared" si="2"/>
        <v>97</v>
      </c>
      <c r="B113" s="385">
        <v>44420</v>
      </c>
      <c r="C113" s="383">
        <v>401230</v>
      </c>
      <c r="D113" s="331" t="s">
        <v>776</v>
      </c>
      <c r="E113" s="331" t="s">
        <v>613</v>
      </c>
      <c r="F113" s="331">
        <v>124</v>
      </c>
      <c r="G113" s="384">
        <v>1200</v>
      </c>
      <c r="H113" s="384">
        <v>50000</v>
      </c>
      <c r="I113" s="391"/>
      <c r="J113" s="393">
        <f t="shared" si="3"/>
        <v>198800</v>
      </c>
      <c r="K113" s="190"/>
      <c r="M113" s="177"/>
      <c r="O113" s="190"/>
    </row>
    <row r="114" spans="1:15" ht="23.25" customHeight="1" x14ac:dyDescent="0.25">
      <c r="A114" s="382">
        <f t="shared" si="2"/>
        <v>98</v>
      </c>
      <c r="B114" s="385">
        <v>44420</v>
      </c>
      <c r="C114" s="383">
        <v>401226</v>
      </c>
      <c r="D114" s="331" t="s">
        <v>701</v>
      </c>
      <c r="E114" s="331" t="s">
        <v>613</v>
      </c>
      <c r="F114" s="331">
        <v>111</v>
      </c>
      <c r="G114" s="384">
        <v>1200</v>
      </c>
      <c r="H114" s="384">
        <v>50000</v>
      </c>
      <c r="I114" s="391"/>
      <c r="J114" s="393">
        <f t="shared" si="3"/>
        <v>183200</v>
      </c>
      <c r="K114" s="190"/>
      <c r="M114" s="177"/>
      <c r="O114" s="190"/>
    </row>
    <row r="115" spans="1:15" ht="23.25" customHeight="1" x14ac:dyDescent="0.25">
      <c r="A115" s="382">
        <f t="shared" si="2"/>
        <v>99</v>
      </c>
      <c r="B115" s="385">
        <v>44420</v>
      </c>
      <c r="C115" s="383">
        <v>401232</v>
      </c>
      <c r="D115" s="331" t="s">
        <v>992</v>
      </c>
      <c r="E115" s="331" t="s">
        <v>613</v>
      </c>
      <c r="F115" s="331">
        <v>41</v>
      </c>
      <c r="G115" s="384">
        <v>1200</v>
      </c>
      <c r="H115" s="384">
        <v>50000</v>
      </c>
      <c r="I115" s="391"/>
      <c r="J115" s="393">
        <f t="shared" si="3"/>
        <v>99200</v>
      </c>
      <c r="K115" s="190"/>
      <c r="M115" s="177"/>
      <c r="O115" s="190"/>
    </row>
    <row r="116" spans="1:15" ht="23.25" customHeight="1" x14ac:dyDescent="0.25">
      <c r="A116" s="382">
        <f t="shared" si="2"/>
        <v>100</v>
      </c>
      <c r="B116" s="385">
        <v>44420</v>
      </c>
      <c r="C116" s="383">
        <v>401262</v>
      </c>
      <c r="D116" s="331" t="s">
        <v>686</v>
      </c>
      <c r="E116" s="331" t="s">
        <v>654</v>
      </c>
      <c r="F116" s="331">
        <v>133</v>
      </c>
      <c r="G116" s="384">
        <v>1200</v>
      </c>
      <c r="H116" s="384"/>
      <c r="I116" s="391"/>
      <c r="J116" s="393">
        <f t="shared" si="3"/>
        <v>159600</v>
      </c>
      <c r="K116" s="190"/>
      <c r="M116" s="177"/>
      <c r="O116" s="190"/>
    </row>
    <row r="117" spans="1:15" ht="23.25" customHeight="1" x14ac:dyDescent="0.25">
      <c r="A117" s="382">
        <f t="shared" si="2"/>
        <v>101</v>
      </c>
      <c r="B117" s="385">
        <v>44420</v>
      </c>
      <c r="C117" s="383">
        <v>401268</v>
      </c>
      <c r="D117" s="331" t="s">
        <v>694</v>
      </c>
      <c r="E117" s="331" t="s">
        <v>654</v>
      </c>
      <c r="F117" s="331">
        <v>68</v>
      </c>
      <c r="G117" s="384">
        <v>1200</v>
      </c>
      <c r="H117" s="384">
        <v>50000</v>
      </c>
      <c r="I117" s="391"/>
      <c r="J117" s="393">
        <f t="shared" si="3"/>
        <v>131600</v>
      </c>
      <c r="K117" s="190"/>
      <c r="M117" s="177"/>
      <c r="O117" s="190"/>
    </row>
    <row r="118" spans="1:15" ht="23.25" customHeight="1" x14ac:dyDescent="0.25">
      <c r="A118" s="382">
        <f t="shared" si="2"/>
        <v>102</v>
      </c>
      <c r="B118" s="385">
        <v>44420</v>
      </c>
      <c r="C118" s="383">
        <v>401267</v>
      </c>
      <c r="D118" s="331" t="s">
        <v>691</v>
      </c>
      <c r="E118" s="331" t="s">
        <v>654</v>
      </c>
      <c r="F118" s="331">
        <v>136</v>
      </c>
      <c r="G118" s="384">
        <v>1200</v>
      </c>
      <c r="H118" s="384">
        <v>50000</v>
      </c>
      <c r="I118" s="391"/>
      <c r="J118" s="393">
        <f t="shared" si="3"/>
        <v>213200</v>
      </c>
      <c r="K118" s="190"/>
      <c r="M118" s="177"/>
      <c r="O118" s="190"/>
    </row>
    <row r="119" spans="1:15" ht="23.25" customHeight="1" x14ac:dyDescent="0.25">
      <c r="A119" s="382">
        <f t="shared" si="2"/>
        <v>103</v>
      </c>
      <c r="B119" s="385">
        <v>44420</v>
      </c>
      <c r="C119" s="383">
        <v>401260</v>
      </c>
      <c r="D119" s="331" t="s">
        <v>993</v>
      </c>
      <c r="E119" s="331" t="s">
        <v>654</v>
      </c>
      <c r="F119" s="331">
        <v>81</v>
      </c>
      <c r="G119" s="384">
        <v>1200</v>
      </c>
      <c r="H119" s="384">
        <v>50000</v>
      </c>
      <c r="I119" s="391"/>
      <c r="J119" s="393">
        <f t="shared" si="3"/>
        <v>147200</v>
      </c>
      <c r="K119" s="190"/>
      <c r="M119" s="177"/>
      <c r="O119" s="190"/>
    </row>
    <row r="120" spans="1:15" ht="23.25" customHeight="1" x14ac:dyDescent="0.25">
      <c r="A120" s="382">
        <f t="shared" si="2"/>
        <v>104</v>
      </c>
      <c r="B120" s="385">
        <v>44420</v>
      </c>
      <c r="C120" s="383">
        <v>401269</v>
      </c>
      <c r="D120" s="331" t="s">
        <v>994</v>
      </c>
      <c r="E120" s="331" t="s">
        <v>654</v>
      </c>
      <c r="F120" s="331">
        <v>108</v>
      </c>
      <c r="G120" s="384">
        <v>1200</v>
      </c>
      <c r="H120" s="384">
        <v>50000</v>
      </c>
      <c r="I120" s="391"/>
      <c r="J120" s="393">
        <f t="shared" si="3"/>
        <v>179600</v>
      </c>
      <c r="K120" s="190"/>
      <c r="M120" s="177"/>
      <c r="O120" s="190"/>
    </row>
    <row r="121" spans="1:15" ht="23.25" customHeight="1" x14ac:dyDescent="0.25">
      <c r="A121" s="382">
        <f t="shared" si="2"/>
        <v>105</v>
      </c>
      <c r="B121" s="385">
        <v>44420</v>
      </c>
      <c r="C121" s="383">
        <v>401266</v>
      </c>
      <c r="D121" s="331" t="s">
        <v>685</v>
      </c>
      <c r="E121" s="331" t="s">
        <v>654</v>
      </c>
      <c r="F121" s="331">
        <v>75</v>
      </c>
      <c r="G121" s="384">
        <v>1200</v>
      </c>
      <c r="H121" s="384">
        <v>50000</v>
      </c>
      <c r="I121" s="391"/>
      <c r="J121" s="393">
        <f t="shared" si="3"/>
        <v>140000</v>
      </c>
      <c r="K121" s="190"/>
      <c r="M121" s="177"/>
      <c r="O121" s="190"/>
    </row>
    <row r="122" spans="1:15" ht="23.25" customHeight="1" x14ac:dyDescent="0.25">
      <c r="A122" s="382">
        <f t="shared" si="2"/>
        <v>106</v>
      </c>
      <c r="B122" s="385">
        <v>44420</v>
      </c>
      <c r="C122" s="383">
        <v>401265</v>
      </c>
      <c r="D122" s="331" t="s">
        <v>692</v>
      </c>
      <c r="E122" s="331" t="s">
        <v>654</v>
      </c>
      <c r="F122" s="331">
        <v>144</v>
      </c>
      <c r="G122" s="384">
        <v>1200</v>
      </c>
      <c r="H122" s="384">
        <v>50000</v>
      </c>
      <c r="I122" s="391"/>
      <c r="J122" s="393">
        <f t="shared" si="3"/>
        <v>222800</v>
      </c>
      <c r="K122" s="190"/>
      <c r="M122" s="177"/>
      <c r="O122" s="190"/>
    </row>
    <row r="123" spans="1:15" ht="23.25" customHeight="1" x14ac:dyDescent="0.25">
      <c r="A123" s="382">
        <f t="shared" si="2"/>
        <v>107</v>
      </c>
      <c r="B123" s="385">
        <v>44420</v>
      </c>
      <c r="C123" s="383">
        <v>401261</v>
      </c>
      <c r="D123" s="331" t="s">
        <v>995</v>
      </c>
      <c r="E123" s="331" t="s">
        <v>654</v>
      </c>
      <c r="F123" s="331">
        <v>101</v>
      </c>
      <c r="G123" s="384">
        <v>1200</v>
      </c>
      <c r="H123" s="384">
        <v>50000</v>
      </c>
      <c r="I123" s="391"/>
      <c r="J123" s="393">
        <f t="shared" si="3"/>
        <v>171200</v>
      </c>
      <c r="K123" s="190"/>
      <c r="M123" s="177"/>
      <c r="O123" s="190"/>
    </row>
    <row r="124" spans="1:15" ht="23.25" customHeight="1" x14ac:dyDescent="0.25">
      <c r="A124" s="382">
        <f t="shared" si="2"/>
        <v>108</v>
      </c>
      <c r="B124" s="385">
        <v>44420</v>
      </c>
      <c r="C124" s="383">
        <v>401270</v>
      </c>
      <c r="D124" s="331" t="s">
        <v>688</v>
      </c>
      <c r="E124" s="331" t="s">
        <v>654</v>
      </c>
      <c r="F124" s="331">
        <v>43</v>
      </c>
      <c r="G124" s="384">
        <v>1200</v>
      </c>
      <c r="H124" s="384">
        <v>50000</v>
      </c>
      <c r="I124" s="391"/>
      <c r="J124" s="393">
        <f t="shared" si="3"/>
        <v>101600</v>
      </c>
      <c r="K124" s="190"/>
      <c r="M124" s="177"/>
      <c r="O124" s="190"/>
    </row>
    <row r="125" spans="1:15" ht="23.25" customHeight="1" x14ac:dyDescent="0.25">
      <c r="A125" s="382">
        <f t="shared" si="2"/>
        <v>109</v>
      </c>
      <c r="B125" s="385">
        <v>44420</v>
      </c>
      <c r="C125" s="383">
        <v>401271</v>
      </c>
      <c r="D125" s="331" t="s">
        <v>689</v>
      </c>
      <c r="E125" s="331" t="s">
        <v>654</v>
      </c>
      <c r="F125" s="331">
        <v>59</v>
      </c>
      <c r="G125" s="384">
        <v>1200</v>
      </c>
      <c r="H125" s="384">
        <v>50000</v>
      </c>
      <c r="I125" s="391"/>
      <c r="J125" s="393">
        <f t="shared" si="3"/>
        <v>120800</v>
      </c>
      <c r="K125" s="190"/>
      <c r="M125" s="177"/>
      <c r="O125" s="190"/>
    </row>
    <row r="126" spans="1:15" ht="23.25" customHeight="1" x14ac:dyDescent="0.25">
      <c r="A126" s="382">
        <f t="shared" si="2"/>
        <v>110</v>
      </c>
      <c r="B126" s="385">
        <v>44420</v>
      </c>
      <c r="C126" s="383">
        <v>401263</v>
      </c>
      <c r="D126" s="331" t="s">
        <v>690</v>
      </c>
      <c r="E126" s="331" t="s">
        <v>654</v>
      </c>
      <c r="F126" s="331">
        <v>84</v>
      </c>
      <c r="G126" s="384">
        <v>1200</v>
      </c>
      <c r="H126" s="384">
        <v>50000</v>
      </c>
      <c r="I126" s="391"/>
      <c r="J126" s="393">
        <f t="shared" si="3"/>
        <v>150800</v>
      </c>
      <c r="K126" s="190"/>
      <c r="M126" s="177"/>
      <c r="O126" s="190"/>
    </row>
    <row r="127" spans="1:15" ht="23.25" customHeight="1" x14ac:dyDescent="0.25">
      <c r="A127" s="382">
        <f t="shared" si="2"/>
        <v>111</v>
      </c>
      <c r="B127" s="385">
        <v>44420</v>
      </c>
      <c r="C127" s="383">
        <v>401264</v>
      </c>
      <c r="D127" s="331" t="s">
        <v>996</v>
      </c>
      <c r="E127" s="331" t="s">
        <v>654</v>
      </c>
      <c r="F127" s="331">
        <v>41</v>
      </c>
      <c r="G127" s="384">
        <v>1200</v>
      </c>
      <c r="H127" s="384">
        <v>50000</v>
      </c>
      <c r="I127" s="391"/>
      <c r="J127" s="393">
        <f t="shared" si="3"/>
        <v>99200</v>
      </c>
      <c r="K127" s="190"/>
      <c r="M127" s="177"/>
      <c r="O127" s="190"/>
    </row>
    <row r="128" spans="1:15" ht="23.25" customHeight="1" x14ac:dyDescent="0.25">
      <c r="A128" s="382">
        <f t="shared" si="2"/>
        <v>112</v>
      </c>
      <c r="B128" s="385">
        <v>44420</v>
      </c>
      <c r="C128" s="383">
        <v>401189</v>
      </c>
      <c r="D128" s="331" t="s">
        <v>997</v>
      </c>
      <c r="E128" s="331" t="s">
        <v>616</v>
      </c>
      <c r="F128" s="331">
        <v>83</v>
      </c>
      <c r="G128" s="384">
        <v>1200</v>
      </c>
      <c r="H128" s="384"/>
      <c r="I128" s="391"/>
      <c r="J128" s="393">
        <f t="shared" si="3"/>
        <v>99600</v>
      </c>
      <c r="K128" s="190"/>
      <c r="M128" s="177"/>
      <c r="O128" s="190"/>
    </row>
    <row r="129" spans="1:15" ht="23.25" customHeight="1" x14ac:dyDescent="0.25">
      <c r="A129" s="382">
        <f t="shared" si="2"/>
        <v>113</v>
      </c>
      <c r="B129" s="385">
        <v>44420</v>
      </c>
      <c r="C129" s="383">
        <v>401188</v>
      </c>
      <c r="D129" s="331" t="s">
        <v>998</v>
      </c>
      <c r="E129" s="331" t="s">
        <v>616</v>
      </c>
      <c r="F129" s="331">
        <v>32</v>
      </c>
      <c r="G129" s="384">
        <v>1200</v>
      </c>
      <c r="H129" s="384">
        <v>50000</v>
      </c>
      <c r="I129" s="391"/>
      <c r="J129" s="393">
        <f t="shared" si="3"/>
        <v>88400</v>
      </c>
      <c r="K129" s="190"/>
      <c r="M129" s="177"/>
      <c r="O129" s="190"/>
    </row>
    <row r="130" spans="1:15" ht="23.25" customHeight="1" x14ac:dyDescent="0.25">
      <c r="A130" s="382">
        <f t="shared" si="2"/>
        <v>114</v>
      </c>
      <c r="B130" s="385">
        <v>44420</v>
      </c>
      <c r="C130" s="383">
        <v>401190</v>
      </c>
      <c r="D130" s="331" t="s">
        <v>999</v>
      </c>
      <c r="E130" s="331" t="s">
        <v>616</v>
      </c>
      <c r="F130" s="331">
        <v>55</v>
      </c>
      <c r="G130" s="384">
        <v>1200</v>
      </c>
      <c r="H130" s="384">
        <v>50000</v>
      </c>
      <c r="I130" s="391"/>
      <c r="J130" s="393">
        <f t="shared" si="3"/>
        <v>116000</v>
      </c>
      <c r="K130" s="190"/>
      <c r="M130" s="177"/>
      <c r="O130" s="190"/>
    </row>
    <row r="131" spans="1:15" ht="23.25" customHeight="1" x14ac:dyDescent="0.25">
      <c r="A131" s="382">
        <f t="shared" si="2"/>
        <v>115</v>
      </c>
      <c r="B131" s="385">
        <v>44420</v>
      </c>
      <c r="C131" s="383">
        <v>401181</v>
      </c>
      <c r="D131" s="331" t="s">
        <v>1000</v>
      </c>
      <c r="E131" s="331" t="s">
        <v>616</v>
      </c>
      <c r="F131" s="331">
        <v>52</v>
      </c>
      <c r="G131" s="384">
        <v>1200</v>
      </c>
      <c r="H131" s="384">
        <v>50000</v>
      </c>
      <c r="I131" s="391"/>
      <c r="J131" s="393">
        <f t="shared" si="3"/>
        <v>112400</v>
      </c>
      <c r="K131" s="190"/>
      <c r="M131" s="177"/>
      <c r="O131" s="190"/>
    </row>
    <row r="132" spans="1:15" ht="23.25" customHeight="1" x14ac:dyDescent="0.25">
      <c r="A132" s="382">
        <f t="shared" si="2"/>
        <v>116</v>
      </c>
      <c r="B132" s="385">
        <v>44420</v>
      </c>
      <c r="C132" s="383">
        <v>401185</v>
      </c>
      <c r="D132" s="331" t="s">
        <v>1001</v>
      </c>
      <c r="E132" s="331" t="s">
        <v>616</v>
      </c>
      <c r="F132" s="331">
        <v>66</v>
      </c>
      <c r="G132" s="384">
        <v>1200</v>
      </c>
      <c r="H132" s="384">
        <v>50000</v>
      </c>
      <c r="I132" s="391"/>
      <c r="J132" s="393">
        <f t="shared" si="3"/>
        <v>129200</v>
      </c>
      <c r="K132" s="190"/>
      <c r="M132" s="177"/>
      <c r="O132" s="190"/>
    </row>
    <row r="133" spans="1:15" ht="23.25" customHeight="1" x14ac:dyDescent="0.25">
      <c r="A133" s="382">
        <f t="shared" si="2"/>
        <v>117</v>
      </c>
      <c r="B133" s="385">
        <v>44420</v>
      </c>
      <c r="C133" s="383">
        <v>401184</v>
      </c>
      <c r="D133" s="331" t="s">
        <v>1002</v>
      </c>
      <c r="E133" s="331" t="s">
        <v>616</v>
      </c>
      <c r="F133" s="331">
        <v>86</v>
      </c>
      <c r="G133" s="384">
        <v>1200</v>
      </c>
      <c r="H133" s="384">
        <v>50000</v>
      </c>
      <c r="I133" s="391"/>
      <c r="J133" s="393">
        <f t="shared" si="3"/>
        <v>153200</v>
      </c>
      <c r="K133" s="190"/>
      <c r="M133" s="177"/>
      <c r="O133" s="190"/>
    </row>
    <row r="134" spans="1:15" ht="23.25" customHeight="1" x14ac:dyDescent="0.25">
      <c r="A134" s="382">
        <f t="shared" si="2"/>
        <v>118</v>
      </c>
      <c r="B134" s="385">
        <v>44420</v>
      </c>
      <c r="C134" s="383">
        <v>401186</v>
      </c>
      <c r="D134" s="331" t="s">
        <v>1003</v>
      </c>
      <c r="E134" s="331" t="s">
        <v>616</v>
      </c>
      <c r="F134" s="331">
        <v>87</v>
      </c>
      <c r="G134" s="384">
        <v>1200</v>
      </c>
      <c r="H134" s="384">
        <v>50000</v>
      </c>
      <c r="I134" s="391"/>
      <c r="J134" s="393">
        <f t="shared" si="3"/>
        <v>154400</v>
      </c>
      <c r="K134" s="190"/>
      <c r="M134" s="177"/>
      <c r="O134" s="190"/>
    </row>
    <row r="135" spans="1:15" ht="23.25" customHeight="1" x14ac:dyDescent="0.25">
      <c r="A135" s="382">
        <f t="shared" si="2"/>
        <v>119</v>
      </c>
      <c r="B135" s="385">
        <v>44420</v>
      </c>
      <c r="C135" s="383">
        <v>401183</v>
      </c>
      <c r="D135" s="331" t="s">
        <v>1004</v>
      </c>
      <c r="E135" s="331" t="s">
        <v>616</v>
      </c>
      <c r="F135" s="331">
        <v>82</v>
      </c>
      <c r="G135" s="384">
        <v>1200</v>
      </c>
      <c r="H135" s="384">
        <v>50000</v>
      </c>
      <c r="I135" s="391"/>
      <c r="J135" s="393">
        <f t="shared" si="3"/>
        <v>148400</v>
      </c>
      <c r="K135" s="190"/>
      <c r="M135" s="177"/>
      <c r="O135" s="190"/>
    </row>
    <row r="136" spans="1:15" ht="23.25" customHeight="1" x14ac:dyDescent="0.25">
      <c r="A136" s="382">
        <f t="shared" si="2"/>
        <v>120</v>
      </c>
      <c r="B136" s="385">
        <v>44420</v>
      </c>
      <c r="C136" s="383">
        <v>401191</v>
      </c>
      <c r="D136" s="331" t="s">
        <v>1005</v>
      </c>
      <c r="E136" s="331" t="s">
        <v>616</v>
      </c>
      <c r="F136" s="331">
        <v>33</v>
      </c>
      <c r="G136" s="384">
        <v>1200</v>
      </c>
      <c r="H136" s="384">
        <v>50000</v>
      </c>
      <c r="I136" s="391"/>
      <c r="J136" s="393">
        <f t="shared" si="3"/>
        <v>89600</v>
      </c>
      <c r="K136" s="190"/>
      <c r="M136" s="177"/>
      <c r="O136" s="190"/>
    </row>
    <row r="137" spans="1:15" ht="23.25" customHeight="1" x14ac:dyDescent="0.25">
      <c r="A137" s="382">
        <f t="shared" si="2"/>
        <v>121</v>
      </c>
      <c r="B137" s="385">
        <v>44420</v>
      </c>
      <c r="C137" s="383">
        <v>401187</v>
      </c>
      <c r="D137" s="331" t="s">
        <v>1006</v>
      </c>
      <c r="E137" s="331" t="s">
        <v>616</v>
      </c>
      <c r="F137" s="331">
        <v>38</v>
      </c>
      <c r="G137" s="384">
        <v>1200</v>
      </c>
      <c r="H137" s="384">
        <v>50000</v>
      </c>
      <c r="I137" s="391"/>
      <c r="J137" s="393">
        <f t="shared" si="3"/>
        <v>95600</v>
      </c>
      <c r="K137" s="190"/>
      <c r="M137" s="177"/>
      <c r="O137" s="190"/>
    </row>
    <row r="138" spans="1:15" ht="23.25" customHeight="1" x14ac:dyDescent="0.25">
      <c r="A138" s="382">
        <f t="shared" si="2"/>
        <v>122</v>
      </c>
      <c r="B138" s="385">
        <v>44420</v>
      </c>
      <c r="C138" s="383">
        <v>401182</v>
      </c>
      <c r="D138" s="331" t="s">
        <v>1007</v>
      </c>
      <c r="E138" s="331" t="s">
        <v>616</v>
      </c>
      <c r="F138" s="331">
        <v>27</v>
      </c>
      <c r="G138" s="384">
        <v>1200</v>
      </c>
      <c r="H138" s="384">
        <v>50000</v>
      </c>
      <c r="I138" s="391"/>
      <c r="J138" s="393">
        <f t="shared" si="3"/>
        <v>82400</v>
      </c>
      <c r="K138" s="190"/>
      <c r="M138" s="177"/>
      <c r="O138" s="190"/>
    </row>
    <row r="139" spans="1:15" ht="23.25" customHeight="1" x14ac:dyDescent="0.25">
      <c r="A139" s="382">
        <f t="shared" si="2"/>
        <v>123</v>
      </c>
      <c r="B139" s="385">
        <v>44420</v>
      </c>
      <c r="C139" s="383">
        <v>401195</v>
      </c>
      <c r="D139" s="331" t="s">
        <v>1008</v>
      </c>
      <c r="E139" s="331" t="s">
        <v>616</v>
      </c>
      <c r="F139" s="331">
        <v>13</v>
      </c>
      <c r="G139" s="384">
        <v>1200</v>
      </c>
      <c r="H139" s="384">
        <v>50000</v>
      </c>
      <c r="I139" s="391"/>
      <c r="J139" s="393">
        <f t="shared" si="3"/>
        <v>65600</v>
      </c>
      <c r="K139" s="190"/>
      <c r="M139" s="177"/>
      <c r="O139" s="190"/>
    </row>
    <row r="140" spans="1:15" ht="23.25" customHeight="1" x14ac:dyDescent="0.25">
      <c r="A140" s="382">
        <f t="shared" si="2"/>
        <v>124</v>
      </c>
      <c r="B140" s="385">
        <v>44420</v>
      </c>
      <c r="C140" s="383">
        <v>401199</v>
      </c>
      <c r="D140" s="331" t="s">
        <v>1009</v>
      </c>
      <c r="E140" s="331" t="s">
        <v>616</v>
      </c>
      <c r="F140" s="331">
        <v>36</v>
      </c>
      <c r="G140" s="384">
        <v>1200</v>
      </c>
      <c r="H140" s="384">
        <v>50000</v>
      </c>
      <c r="I140" s="391"/>
      <c r="J140" s="393">
        <f t="shared" si="3"/>
        <v>93200</v>
      </c>
      <c r="K140" s="190"/>
      <c r="M140" s="177"/>
      <c r="O140" s="190"/>
    </row>
    <row r="141" spans="1:15" ht="23.25" customHeight="1" x14ac:dyDescent="0.25">
      <c r="A141" s="382">
        <f t="shared" si="2"/>
        <v>125</v>
      </c>
      <c r="B141" s="385">
        <v>44420</v>
      </c>
      <c r="C141" s="383">
        <v>401197</v>
      </c>
      <c r="D141" s="331" t="s">
        <v>1010</v>
      </c>
      <c r="E141" s="331" t="s">
        <v>616</v>
      </c>
      <c r="F141" s="331">
        <v>28</v>
      </c>
      <c r="G141" s="384">
        <v>1200</v>
      </c>
      <c r="H141" s="384">
        <v>50000</v>
      </c>
      <c r="I141" s="391"/>
      <c r="J141" s="393">
        <f t="shared" si="3"/>
        <v>83600</v>
      </c>
      <c r="K141" s="190"/>
      <c r="M141" s="177"/>
      <c r="O141" s="190"/>
    </row>
    <row r="142" spans="1:15" ht="23.25" customHeight="1" x14ac:dyDescent="0.25">
      <c r="A142" s="382">
        <f t="shared" si="2"/>
        <v>126</v>
      </c>
      <c r="B142" s="385">
        <v>44420</v>
      </c>
      <c r="C142" s="383">
        <v>401194</v>
      </c>
      <c r="D142" s="331" t="s">
        <v>1011</v>
      </c>
      <c r="E142" s="331" t="s">
        <v>616</v>
      </c>
      <c r="F142" s="331">
        <v>20</v>
      </c>
      <c r="G142" s="384">
        <v>1200</v>
      </c>
      <c r="H142" s="384">
        <v>50000</v>
      </c>
      <c r="I142" s="391"/>
      <c r="J142" s="393">
        <f t="shared" si="3"/>
        <v>74000</v>
      </c>
      <c r="K142" s="190"/>
      <c r="M142" s="177"/>
      <c r="O142" s="190"/>
    </row>
    <row r="143" spans="1:15" ht="23.25" customHeight="1" x14ac:dyDescent="0.25">
      <c r="A143" s="382">
        <f t="shared" si="2"/>
        <v>127</v>
      </c>
      <c r="B143" s="385">
        <v>44420</v>
      </c>
      <c r="C143" s="383">
        <v>401192</v>
      </c>
      <c r="D143" s="331" t="s">
        <v>1012</v>
      </c>
      <c r="E143" s="331" t="s">
        <v>616</v>
      </c>
      <c r="F143" s="331">
        <v>36</v>
      </c>
      <c r="G143" s="384">
        <v>1200</v>
      </c>
      <c r="H143" s="384">
        <v>50000</v>
      </c>
      <c r="I143" s="391"/>
      <c r="J143" s="393">
        <f t="shared" si="3"/>
        <v>93200</v>
      </c>
      <c r="K143" s="190"/>
      <c r="M143" s="177"/>
      <c r="O143" s="190"/>
    </row>
    <row r="144" spans="1:15" ht="23.25" customHeight="1" x14ac:dyDescent="0.25">
      <c r="A144" s="382">
        <f t="shared" si="2"/>
        <v>128</v>
      </c>
      <c r="B144" s="385">
        <v>44420</v>
      </c>
      <c r="C144" s="383">
        <v>401193</v>
      </c>
      <c r="D144" s="331" t="s">
        <v>1013</v>
      </c>
      <c r="E144" s="331" t="s">
        <v>616</v>
      </c>
      <c r="F144" s="331">
        <v>35</v>
      </c>
      <c r="G144" s="384">
        <v>1200</v>
      </c>
      <c r="H144" s="384">
        <v>50000</v>
      </c>
      <c r="I144" s="391"/>
      <c r="J144" s="393">
        <f t="shared" si="3"/>
        <v>92000</v>
      </c>
      <c r="K144" s="190"/>
      <c r="M144" s="177"/>
      <c r="O144" s="190"/>
    </row>
    <row r="145" spans="1:15" ht="23.25" customHeight="1" x14ac:dyDescent="0.25">
      <c r="A145" s="382">
        <f t="shared" si="2"/>
        <v>129</v>
      </c>
      <c r="B145" s="385">
        <v>44420</v>
      </c>
      <c r="C145" s="383">
        <v>401196</v>
      </c>
      <c r="D145" s="331" t="s">
        <v>1014</v>
      </c>
      <c r="E145" s="331" t="s">
        <v>616</v>
      </c>
      <c r="F145" s="331">
        <v>7</v>
      </c>
      <c r="G145" s="384">
        <v>1200</v>
      </c>
      <c r="H145" s="384">
        <v>50000</v>
      </c>
      <c r="I145" s="391"/>
      <c r="J145" s="393">
        <f t="shared" si="3"/>
        <v>58400</v>
      </c>
      <c r="K145" s="190"/>
      <c r="M145" s="177"/>
      <c r="O145" s="190"/>
    </row>
    <row r="146" spans="1:15" ht="23.25" customHeight="1" x14ac:dyDescent="0.25">
      <c r="A146" s="382">
        <f t="shared" si="2"/>
        <v>130</v>
      </c>
      <c r="B146" s="385">
        <v>44420</v>
      </c>
      <c r="C146" s="383">
        <v>401200</v>
      </c>
      <c r="D146" s="331" t="s">
        <v>1015</v>
      </c>
      <c r="E146" s="331" t="s">
        <v>616</v>
      </c>
      <c r="F146" s="331">
        <v>40</v>
      </c>
      <c r="G146" s="384">
        <v>1200</v>
      </c>
      <c r="H146" s="384">
        <v>50000</v>
      </c>
      <c r="I146" s="391"/>
      <c r="J146" s="393">
        <f t="shared" si="3"/>
        <v>98000</v>
      </c>
      <c r="K146" s="190"/>
      <c r="M146" s="177"/>
      <c r="O146" s="190"/>
    </row>
    <row r="147" spans="1:15" ht="23.25" customHeight="1" x14ac:dyDescent="0.25">
      <c r="A147" s="382">
        <f t="shared" ref="A147:A210" si="4">A146+1</f>
        <v>131</v>
      </c>
      <c r="B147" s="385">
        <v>44420</v>
      </c>
      <c r="C147" s="383">
        <v>401198</v>
      </c>
      <c r="D147" s="331" t="s">
        <v>1016</v>
      </c>
      <c r="E147" s="331" t="s">
        <v>616</v>
      </c>
      <c r="F147" s="331">
        <v>52</v>
      </c>
      <c r="G147" s="384">
        <v>1200</v>
      </c>
      <c r="H147" s="384">
        <v>50000</v>
      </c>
      <c r="I147" s="391"/>
      <c r="J147" s="393">
        <f t="shared" ref="J147:J210" si="5">F147*G147+(H147)</f>
        <v>112400</v>
      </c>
      <c r="K147" s="190"/>
      <c r="M147" s="177"/>
      <c r="O147" s="190"/>
    </row>
    <row r="148" spans="1:15" ht="23.25" customHeight="1" x14ac:dyDescent="0.25">
      <c r="A148" s="382">
        <f t="shared" si="4"/>
        <v>132</v>
      </c>
      <c r="B148" s="385">
        <v>44420</v>
      </c>
      <c r="C148" s="383">
        <v>401254</v>
      </c>
      <c r="D148" s="331" t="s">
        <v>1017</v>
      </c>
      <c r="E148" s="331" t="s">
        <v>622</v>
      </c>
      <c r="F148" s="331">
        <v>60</v>
      </c>
      <c r="G148" s="384">
        <v>1200</v>
      </c>
      <c r="H148" s="384"/>
      <c r="I148" s="391"/>
      <c r="J148" s="393">
        <f t="shared" si="5"/>
        <v>72000</v>
      </c>
      <c r="K148" s="190"/>
      <c r="M148" s="177"/>
      <c r="O148" s="190"/>
    </row>
    <row r="149" spans="1:15" ht="23.25" customHeight="1" x14ac:dyDescent="0.25">
      <c r="A149" s="382">
        <f t="shared" si="4"/>
        <v>133</v>
      </c>
      <c r="B149" s="385">
        <v>44420</v>
      </c>
      <c r="C149" s="383">
        <v>401254</v>
      </c>
      <c r="D149" s="331" t="s">
        <v>520</v>
      </c>
      <c r="E149" s="331" t="s">
        <v>622</v>
      </c>
      <c r="F149" s="331">
        <v>44</v>
      </c>
      <c r="G149" s="384">
        <v>1200</v>
      </c>
      <c r="H149" s="384">
        <v>50000</v>
      </c>
      <c r="I149" s="391"/>
      <c r="J149" s="393">
        <f t="shared" si="5"/>
        <v>102800</v>
      </c>
      <c r="K149" s="190"/>
      <c r="M149" s="177"/>
      <c r="O149" s="190"/>
    </row>
    <row r="150" spans="1:15" ht="23.25" customHeight="1" x14ac:dyDescent="0.25">
      <c r="A150" s="382">
        <f t="shared" si="4"/>
        <v>134</v>
      </c>
      <c r="B150" s="385">
        <v>44420</v>
      </c>
      <c r="C150" s="383">
        <v>401253</v>
      </c>
      <c r="D150" s="331" t="s">
        <v>522</v>
      </c>
      <c r="E150" s="331" t="s">
        <v>622</v>
      </c>
      <c r="F150" s="331">
        <v>39</v>
      </c>
      <c r="G150" s="384">
        <v>1200</v>
      </c>
      <c r="H150" s="384">
        <v>50000</v>
      </c>
      <c r="I150" s="391"/>
      <c r="J150" s="393">
        <f t="shared" si="5"/>
        <v>96800</v>
      </c>
      <c r="K150" s="190"/>
      <c r="M150" s="177"/>
      <c r="O150" s="190"/>
    </row>
    <row r="151" spans="1:15" ht="23.25" customHeight="1" x14ac:dyDescent="0.25">
      <c r="A151" s="382">
        <f t="shared" si="4"/>
        <v>135</v>
      </c>
      <c r="B151" s="385">
        <v>44420</v>
      </c>
      <c r="C151" s="383">
        <v>401253</v>
      </c>
      <c r="D151" s="331" t="s">
        <v>1018</v>
      </c>
      <c r="E151" s="331" t="s">
        <v>622</v>
      </c>
      <c r="F151" s="331">
        <v>70</v>
      </c>
      <c r="G151" s="384">
        <v>1200</v>
      </c>
      <c r="H151" s="384">
        <v>50000</v>
      </c>
      <c r="I151" s="391"/>
      <c r="J151" s="393">
        <f t="shared" si="5"/>
        <v>134000</v>
      </c>
      <c r="K151" s="190"/>
      <c r="M151" s="177"/>
      <c r="O151" s="190"/>
    </row>
    <row r="152" spans="1:15" ht="23.25" customHeight="1" x14ac:dyDescent="0.25">
      <c r="A152" s="382">
        <f t="shared" si="4"/>
        <v>136</v>
      </c>
      <c r="B152" s="385">
        <v>44420</v>
      </c>
      <c r="C152" s="383">
        <v>401253</v>
      </c>
      <c r="D152" s="331" t="s">
        <v>521</v>
      </c>
      <c r="E152" s="331" t="s">
        <v>622</v>
      </c>
      <c r="F152" s="331">
        <v>56</v>
      </c>
      <c r="G152" s="384">
        <v>1200</v>
      </c>
      <c r="H152" s="384">
        <v>50000</v>
      </c>
      <c r="I152" s="391"/>
      <c r="J152" s="393">
        <f t="shared" si="5"/>
        <v>117200</v>
      </c>
      <c r="K152" s="190"/>
      <c r="M152" s="177"/>
      <c r="O152" s="190"/>
    </row>
    <row r="153" spans="1:15" ht="23.25" customHeight="1" x14ac:dyDescent="0.25">
      <c r="A153" s="382">
        <f t="shared" si="4"/>
        <v>137</v>
      </c>
      <c r="B153" s="385">
        <v>44420</v>
      </c>
      <c r="C153" s="383">
        <v>401251</v>
      </c>
      <c r="D153" s="331" t="s">
        <v>488</v>
      </c>
      <c r="E153" s="331" t="s">
        <v>622</v>
      </c>
      <c r="F153" s="331">
        <v>32</v>
      </c>
      <c r="G153" s="384">
        <v>1200</v>
      </c>
      <c r="H153" s="384">
        <v>50000</v>
      </c>
      <c r="I153" s="391"/>
      <c r="J153" s="393">
        <f t="shared" si="5"/>
        <v>88400</v>
      </c>
      <c r="K153" s="190"/>
      <c r="M153" s="177"/>
      <c r="O153" s="190"/>
    </row>
    <row r="154" spans="1:15" ht="23.25" customHeight="1" x14ac:dyDescent="0.25">
      <c r="A154" s="382">
        <f t="shared" si="4"/>
        <v>138</v>
      </c>
      <c r="B154" s="385">
        <v>44420</v>
      </c>
      <c r="C154" s="383">
        <v>401251</v>
      </c>
      <c r="D154" s="331" t="s">
        <v>523</v>
      </c>
      <c r="E154" s="331" t="s">
        <v>622</v>
      </c>
      <c r="F154" s="331">
        <v>52</v>
      </c>
      <c r="G154" s="384">
        <v>1200</v>
      </c>
      <c r="H154" s="384">
        <v>50000</v>
      </c>
      <c r="I154" s="391"/>
      <c r="J154" s="393">
        <f t="shared" si="5"/>
        <v>112400</v>
      </c>
      <c r="K154" s="190"/>
      <c r="M154" s="177"/>
      <c r="O154" s="190"/>
    </row>
    <row r="155" spans="1:15" ht="23.25" customHeight="1" x14ac:dyDescent="0.25">
      <c r="A155" s="382">
        <f t="shared" si="4"/>
        <v>139</v>
      </c>
      <c r="B155" s="385">
        <v>44420</v>
      </c>
      <c r="C155" s="383">
        <v>401251</v>
      </c>
      <c r="D155" s="331" t="s">
        <v>397</v>
      </c>
      <c r="E155" s="331" t="s">
        <v>622</v>
      </c>
      <c r="F155" s="331">
        <v>46</v>
      </c>
      <c r="G155" s="384">
        <v>1200</v>
      </c>
      <c r="H155" s="384">
        <v>50000</v>
      </c>
      <c r="I155" s="391"/>
      <c r="J155" s="393">
        <f t="shared" si="5"/>
        <v>105200</v>
      </c>
      <c r="K155" s="190"/>
      <c r="M155" s="177"/>
      <c r="O155" s="190"/>
    </row>
    <row r="156" spans="1:15" ht="23.25" customHeight="1" x14ac:dyDescent="0.25">
      <c r="A156" s="382">
        <f t="shared" si="4"/>
        <v>140</v>
      </c>
      <c r="B156" s="385">
        <v>44420</v>
      </c>
      <c r="C156" s="383">
        <v>401251</v>
      </c>
      <c r="D156" s="331" t="s">
        <v>517</v>
      </c>
      <c r="E156" s="331" t="s">
        <v>622</v>
      </c>
      <c r="F156" s="331">
        <v>67</v>
      </c>
      <c r="G156" s="384">
        <v>1200</v>
      </c>
      <c r="H156" s="384">
        <v>50000</v>
      </c>
      <c r="I156" s="391"/>
      <c r="J156" s="393">
        <f t="shared" si="5"/>
        <v>130400</v>
      </c>
      <c r="K156" s="190"/>
      <c r="M156" s="177"/>
      <c r="O156" s="190"/>
    </row>
    <row r="157" spans="1:15" ht="23.25" customHeight="1" x14ac:dyDescent="0.25">
      <c r="A157" s="382">
        <f t="shared" si="4"/>
        <v>141</v>
      </c>
      <c r="B157" s="385">
        <v>44420</v>
      </c>
      <c r="C157" s="383">
        <v>401252</v>
      </c>
      <c r="D157" s="331" t="s">
        <v>516</v>
      </c>
      <c r="E157" s="331" t="s">
        <v>622</v>
      </c>
      <c r="F157" s="331">
        <v>12</v>
      </c>
      <c r="G157" s="384">
        <v>1200</v>
      </c>
      <c r="H157" s="384">
        <v>50000</v>
      </c>
      <c r="I157" s="391"/>
      <c r="J157" s="393">
        <f t="shared" si="5"/>
        <v>64400</v>
      </c>
      <c r="K157" s="190"/>
      <c r="M157" s="177"/>
      <c r="O157" s="190"/>
    </row>
    <row r="158" spans="1:15" ht="23.25" customHeight="1" x14ac:dyDescent="0.25">
      <c r="A158" s="382">
        <f t="shared" si="4"/>
        <v>142</v>
      </c>
      <c r="B158" s="385">
        <v>44420</v>
      </c>
      <c r="C158" s="383">
        <v>401252</v>
      </c>
      <c r="D158" s="331" t="s">
        <v>597</v>
      </c>
      <c r="E158" s="331" t="s">
        <v>622</v>
      </c>
      <c r="F158" s="331">
        <v>85</v>
      </c>
      <c r="G158" s="384">
        <v>1200</v>
      </c>
      <c r="H158" s="384">
        <v>50000</v>
      </c>
      <c r="I158" s="391"/>
      <c r="J158" s="393">
        <f t="shared" si="5"/>
        <v>152000</v>
      </c>
      <c r="K158" s="190"/>
      <c r="M158" s="177"/>
      <c r="O158" s="190"/>
    </row>
    <row r="159" spans="1:15" ht="23.25" customHeight="1" x14ac:dyDescent="0.25">
      <c r="A159" s="382">
        <f t="shared" si="4"/>
        <v>143</v>
      </c>
      <c r="B159" s="385">
        <v>44420</v>
      </c>
      <c r="C159" s="383">
        <v>401252</v>
      </c>
      <c r="D159" s="331" t="s">
        <v>525</v>
      </c>
      <c r="E159" s="331" t="s">
        <v>622</v>
      </c>
      <c r="F159" s="331">
        <v>68</v>
      </c>
      <c r="G159" s="384">
        <v>1200</v>
      </c>
      <c r="H159" s="384">
        <v>50000</v>
      </c>
      <c r="I159" s="391"/>
      <c r="J159" s="393">
        <f t="shared" si="5"/>
        <v>131600</v>
      </c>
      <c r="K159" s="190"/>
      <c r="M159" s="177"/>
      <c r="O159" s="190"/>
    </row>
    <row r="160" spans="1:15" ht="23.25" customHeight="1" x14ac:dyDescent="0.25">
      <c r="A160" s="382">
        <f t="shared" si="4"/>
        <v>144</v>
      </c>
      <c r="B160" s="385">
        <v>44420</v>
      </c>
      <c r="C160" s="383">
        <v>401346</v>
      </c>
      <c r="D160" s="331" t="s">
        <v>1019</v>
      </c>
      <c r="E160" s="331" t="s">
        <v>622</v>
      </c>
      <c r="F160" s="331">
        <v>189</v>
      </c>
      <c r="G160" s="384">
        <v>1200</v>
      </c>
      <c r="H160" s="384">
        <v>50000</v>
      </c>
      <c r="I160" s="391"/>
      <c r="J160" s="393">
        <f t="shared" si="5"/>
        <v>276800</v>
      </c>
      <c r="K160" s="190"/>
      <c r="M160" s="177"/>
      <c r="O160" s="190"/>
    </row>
    <row r="161" spans="1:15" ht="23.25" customHeight="1" x14ac:dyDescent="0.25">
      <c r="A161" s="382">
        <f t="shared" si="4"/>
        <v>145</v>
      </c>
      <c r="B161" s="385">
        <v>44420</v>
      </c>
      <c r="C161" s="383">
        <v>401347</v>
      </c>
      <c r="D161" s="331" t="s">
        <v>1020</v>
      </c>
      <c r="E161" s="331" t="s">
        <v>622</v>
      </c>
      <c r="F161" s="331">
        <v>264</v>
      </c>
      <c r="G161" s="384">
        <v>1200</v>
      </c>
      <c r="H161" s="384">
        <v>50000</v>
      </c>
      <c r="I161" s="391"/>
      <c r="J161" s="393">
        <f t="shared" si="5"/>
        <v>366800</v>
      </c>
      <c r="K161" s="190"/>
      <c r="M161" s="177"/>
      <c r="O161" s="190"/>
    </row>
    <row r="162" spans="1:15" ht="23.25" customHeight="1" x14ac:dyDescent="0.25">
      <c r="A162" s="382">
        <f t="shared" si="4"/>
        <v>146</v>
      </c>
      <c r="B162" s="385">
        <v>44420</v>
      </c>
      <c r="C162" s="383">
        <v>401348</v>
      </c>
      <c r="D162" s="331" t="s">
        <v>1021</v>
      </c>
      <c r="E162" s="331" t="s">
        <v>622</v>
      </c>
      <c r="F162" s="331">
        <v>122</v>
      </c>
      <c r="G162" s="384">
        <v>1200</v>
      </c>
      <c r="H162" s="384">
        <v>50000</v>
      </c>
      <c r="I162" s="391"/>
      <c r="J162" s="393">
        <f t="shared" si="5"/>
        <v>196400</v>
      </c>
      <c r="K162" s="190"/>
      <c r="M162" s="177"/>
      <c r="O162" s="190"/>
    </row>
    <row r="163" spans="1:15" ht="23.25" customHeight="1" x14ac:dyDescent="0.25">
      <c r="A163" s="382">
        <f t="shared" si="4"/>
        <v>147</v>
      </c>
      <c r="B163" s="385">
        <v>44420</v>
      </c>
      <c r="C163" s="383">
        <v>401349</v>
      </c>
      <c r="D163" s="331" t="s">
        <v>1022</v>
      </c>
      <c r="E163" s="331" t="s">
        <v>622</v>
      </c>
      <c r="F163" s="331">
        <v>159</v>
      </c>
      <c r="G163" s="384">
        <v>1200</v>
      </c>
      <c r="H163" s="384">
        <v>50000</v>
      </c>
      <c r="I163" s="391"/>
      <c r="J163" s="393">
        <f t="shared" si="5"/>
        <v>240800</v>
      </c>
      <c r="K163" s="190"/>
      <c r="M163" s="177"/>
      <c r="O163" s="190"/>
    </row>
    <row r="164" spans="1:15" ht="23.25" customHeight="1" x14ac:dyDescent="0.25">
      <c r="A164" s="382">
        <f t="shared" si="4"/>
        <v>148</v>
      </c>
      <c r="B164" s="385">
        <v>44420</v>
      </c>
      <c r="C164" s="383">
        <v>401175</v>
      </c>
      <c r="D164" s="331" t="s">
        <v>1023</v>
      </c>
      <c r="E164" s="331" t="s">
        <v>638</v>
      </c>
      <c r="F164" s="331">
        <v>46</v>
      </c>
      <c r="G164" s="384">
        <v>1200</v>
      </c>
      <c r="H164" s="384"/>
      <c r="I164" s="391"/>
      <c r="J164" s="393">
        <f t="shared" si="5"/>
        <v>55200</v>
      </c>
      <c r="K164" s="190"/>
      <c r="M164" s="177"/>
      <c r="O164" s="190"/>
    </row>
    <row r="165" spans="1:15" ht="23.25" customHeight="1" x14ac:dyDescent="0.25">
      <c r="A165" s="382">
        <f t="shared" si="4"/>
        <v>149</v>
      </c>
      <c r="B165" s="385">
        <v>44420</v>
      </c>
      <c r="C165" s="383">
        <v>401177</v>
      </c>
      <c r="D165" s="331" t="s">
        <v>1024</v>
      </c>
      <c r="E165" s="331" t="s">
        <v>638</v>
      </c>
      <c r="F165" s="331">
        <v>88</v>
      </c>
      <c r="G165" s="384">
        <v>1200</v>
      </c>
      <c r="H165" s="384">
        <v>50000</v>
      </c>
      <c r="I165" s="391"/>
      <c r="J165" s="393">
        <f t="shared" si="5"/>
        <v>155600</v>
      </c>
      <c r="K165" s="190"/>
      <c r="M165" s="177"/>
      <c r="O165" s="190"/>
    </row>
    <row r="166" spans="1:15" ht="23.25" customHeight="1" x14ac:dyDescent="0.25">
      <c r="A166" s="382">
        <f t="shared" si="4"/>
        <v>150</v>
      </c>
      <c r="B166" s="385">
        <v>44420</v>
      </c>
      <c r="C166" s="383">
        <v>401176</v>
      </c>
      <c r="D166" s="331" t="s">
        <v>1025</v>
      </c>
      <c r="E166" s="331" t="s">
        <v>638</v>
      </c>
      <c r="F166" s="331">
        <v>138</v>
      </c>
      <c r="G166" s="384">
        <v>1200</v>
      </c>
      <c r="H166" s="384">
        <v>50000</v>
      </c>
      <c r="I166" s="391"/>
      <c r="J166" s="393">
        <f t="shared" si="5"/>
        <v>215600</v>
      </c>
      <c r="K166" s="190"/>
      <c r="M166" s="177"/>
      <c r="O166" s="190"/>
    </row>
    <row r="167" spans="1:15" ht="23.25" customHeight="1" x14ac:dyDescent="0.25">
      <c r="A167" s="382">
        <f t="shared" si="4"/>
        <v>151</v>
      </c>
      <c r="B167" s="385">
        <v>44420</v>
      </c>
      <c r="C167" s="383">
        <v>401180</v>
      </c>
      <c r="D167" s="331" t="s">
        <v>1026</v>
      </c>
      <c r="E167" s="331" t="s">
        <v>638</v>
      </c>
      <c r="F167" s="331">
        <v>72</v>
      </c>
      <c r="G167" s="384">
        <v>1200</v>
      </c>
      <c r="H167" s="384">
        <v>50000</v>
      </c>
      <c r="I167" s="391"/>
      <c r="J167" s="393">
        <f t="shared" si="5"/>
        <v>136400</v>
      </c>
      <c r="K167" s="190"/>
      <c r="M167" s="177"/>
      <c r="O167" s="190"/>
    </row>
    <row r="168" spans="1:15" ht="23.25" customHeight="1" x14ac:dyDescent="0.25">
      <c r="A168" s="382">
        <f t="shared" si="4"/>
        <v>152</v>
      </c>
      <c r="B168" s="385">
        <v>44420</v>
      </c>
      <c r="C168" s="383">
        <v>401174</v>
      </c>
      <c r="D168" s="331" t="s">
        <v>1027</v>
      </c>
      <c r="E168" s="331" t="s">
        <v>638</v>
      </c>
      <c r="F168" s="331">
        <v>204</v>
      </c>
      <c r="G168" s="384">
        <v>1200</v>
      </c>
      <c r="H168" s="384">
        <v>50000</v>
      </c>
      <c r="I168" s="391"/>
      <c r="J168" s="393">
        <f t="shared" si="5"/>
        <v>294800</v>
      </c>
      <c r="K168" s="190"/>
      <c r="M168" s="177"/>
      <c r="O168" s="190"/>
    </row>
    <row r="169" spans="1:15" ht="23.25" customHeight="1" x14ac:dyDescent="0.25">
      <c r="A169" s="382">
        <f t="shared" si="4"/>
        <v>153</v>
      </c>
      <c r="B169" s="385">
        <v>44420</v>
      </c>
      <c r="C169" s="383">
        <v>401179</v>
      </c>
      <c r="D169" s="331" t="s">
        <v>1028</v>
      </c>
      <c r="E169" s="331" t="s">
        <v>638</v>
      </c>
      <c r="F169" s="331">
        <v>40</v>
      </c>
      <c r="G169" s="384">
        <v>1200</v>
      </c>
      <c r="H169" s="384">
        <v>50000</v>
      </c>
      <c r="I169" s="391"/>
      <c r="J169" s="393">
        <f t="shared" si="5"/>
        <v>98000</v>
      </c>
      <c r="K169" s="190"/>
      <c r="M169" s="177"/>
      <c r="O169" s="190"/>
    </row>
    <row r="170" spans="1:15" ht="23.25" customHeight="1" x14ac:dyDescent="0.25">
      <c r="A170" s="382">
        <f t="shared" si="4"/>
        <v>154</v>
      </c>
      <c r="B170" s="385">
        <v>44420</v>
      </c>
      <c r="C170" s="383">
        <v>401178</v>
      </c>
      <c r="D170" s="331" t="s">
        <v>866</v>
      </c>
      <c r="E170" s="331" t="s">
        <v>638</v>
      </c>
      <c r="F170" s="331">
        <v>40</v>
      </c>
      <c r="G170" s="384">
        <v>1200</v>
      </c>
      <c r="H170" s="384">
        <v>50000</v>
      </c>
      <c r="I170" s="391"/>
      <c r="J170" s="393">
        <f t="shared" si="5"/>
        <v>98000</v>
      </c>
      <c r="K170" s="190"/>
      <c r="M170" s="177"/>
      <c r="O170" s="190"/>
    </row>
    <row r="171" spans="1:15" ht="23.25" customHeight="1" x14ac:dyDescent="0.25">
      <c r="A171" s="382">
        <f t="shared" si="4"/>
        <v>155</v>
      </c>
      <c r="B171" s="385">
        <v>44420</v>
      </c>
      <c r="C171" s="383">
        <v>401173</v>
      </c>
      <c r="D171" s="331" t="s">
        <v>1029</v>
      </c>
      <c r="E171" s="331" t="s">
        <v>638</v>
      </c>
      <c r="F171" s="331">
        <v>25</v>
      </c>
      <c r="G171" s="384">
        <v>1200</v>
      </c>
      <c r="H171" s="384">
        <v>50000</v>
      </c>
      <c r="I171" s="391"/>
      <c r="J171" s="393">
        <f t="shared" si="5"/>
        <v>80000</v>
      </c>
      <c r="K171" s="190"/>
      <c r="M171" s="177"/>
      <c r="O171" s="190"/>
    </row>
    <row r="172" spans="1:15" ht="23.25" customHeight="1" x14ac:dyDescent="0.25">
      <c r="A172" s="382">
        <f t="shared" si="4"/>
        <v>156</v>
      </c>
      <c r="B172" s="385">
        <v>44421</v>
      </c>
      <c r="C172" s="383">
        <v>401255</v>
      </c>
      <c r="D172" s="331" t="s">
        <v>756</v>
      </c>
      <c r="E172" s="331" t="s">
        <v>637</v>
      </c>
      <c r="F172" s="331">
        <v>132</v>
      </c>
      <c r="G172" s="384">
        <v>1200</v>
      </c>
      <c r="H172" s="384"/>
      <c r="I172" s="391"/>
      <c r="J172" s="393">
        <f t="shared" si="5"/>
        <v>158400</v>
      </c>
      <c r="K172" s="190"/>
      <c r="M172" s="177"/>
      <c r="O172" s="190"/>
    </row>
    <row r="173" spans="1:15" ht="23.25" customHeight="1" x14ac:dyDescent="0.25">
      <c r="A173" s="382">
        <f t="shared" si="4"/>
        <v>157</v>
      </c>
      <c r="B173" s="385">
        <v>44421</v>
      </c>
      <c r="C173" s="383">
        <v>401258</v>
      </c>
      <c r="D173" s="331" t="s">
        <v>680</v>
      </c>
      <c r="E173" s="331" t="s">
        <v>637</v>
      </c>
      <c r="F173" s="331">
        <v>157</v>
      </c>
      <c r="G173" s="384">
        <v>1200</v>
      </c>
      <c r="H173" s="384">
        <v>50000</v>
      </c>
      <c r="I173" s="391"/>
      <c r="J173" s="393">
        <f t="shared" si="5"/>
        <v>238400</v>
      </c>
      <c r="K173" s="190"/>
      <c r="M173" s="177"/>
      <c r="O173" s="190"/>
    </row>
    <row r="174" spans="1:15" ht="23.25" customHeight="1" x14ac:dyDescent="0.25">
      <c r="A174" s="382">
        <f t="shared" si="4"/>
        <v>158</v>
      </c>
      <c r="B174" s="385">
        <v>44421</v>
      </c>
      <c r="C174" s="383">
        <v>401259</v>
      </c>
      <c r="D174" s="331" t="s">
        <v>1032</v>
      </c>
      <c r="E174" s="331" t="s">
        <v>637</v>
      </c>
      <c r="F174" s="331">
        <v>305</v>
      </c>
      <c r="G174" s="384">
        <v>1200</v>
      </c>
      <c r="H174" s="384">
        <v>50000</v>
      </c>
      <c r="I174" s="391"/>
      <c r="J174" s="393">
        <f t="shared" si="5"/>
        <v>416000</v>
      </c>
      <c r="K174" s="190"/>
      <c r="M174" s="177"/>
      <c r="O174" s="190"/>
    </row>
    <row r="175" spans="1:15" ht="23.25" customHeight="1" x14ac:dyDescent="0.25">
      <c r="A175" s="382">
        <f t="shared" si="4"/>
        <v>159</v>
      </c>
      <c r="B175" s="385">
        <v>44421</v>
      </c>
      <c r="C175" s="383">
        <v>401256</v>
      </c>
      <c r="D175" s="331" t="s">
        <v>767</v>
      </c>
      <c r="E175" s="331" t="s">
        <v>637</v>
      </c>
      <c r="F175" s="331">
        <v>102</v>
      </c>
      <c r="G175" s="384">
        <v>1200</v>
      </c>
      <c r="H175" s="384">
        <v>50000</v>
      </c>
      <c r="I175" s="391"/>
      <c r="J175" s="393">
        <f t="shared" si="5"/>
        <v>172400</v>
      </c>
      <c r="K175" s="190"/>
      <c r="M175" s="177"/>
      <c r="O175" s="190"/>
    </row>
    <row r="176" spans="1:15" ht="23.25" customHeight="1" x14ac:dyDescent="0.25">
      <c r="A176" s="382">
        <f t="shared" si="4"/>
        <v>160</v>
      </c>
      <c r="B176" s="385">
        <v>44421</v>
      </c>
      <c r="C176" s="383">
        <v>401257</v>
      </c>
      <c r="D176" s="331" t="s">
        <v>1033</v>
      </c>
      <c r="E176" s="331" t="s">
        <v>637</v>
      </c>
      <c r="F176" s="331">
        <v>115</v>
      </c>
      <c r="G176" s="384">
        <v>1200</v>
      </c>
      <c r="H176" s="384">
        <v>50000</v>
      </c>
      <c r="I176" s="391"/>
      <c r="J176" s="393">
        <f t="shared" si="5"/>
        <v>188000</v>
      </c>
      <c r="K176" s="190"/>
      <c r="M176" s="177"/>
      <c r="O176" s="190"/>
    </row>
    <row r="177" spans="1:15" ht="23.25" customHeight="1" x14ac:dyDescent="0.25">
      <c r="A177" s="382">
        <f t="shared" si="4"/>
        <v>161</v>
      </c>
      <c r="B177" s="385">
        <v>44421</v>
      </c>
      <c r="C177" s="383"/>
      <c r="D177" s="331" t="s">
        <v>1034</v>
      </c>
      <c r="E177" s="331" t="s">
        <v>631</v>
      </c>
      <c r="F177" s="331">
        <v>42</v>
      </c>
      <c r="G177" s="384">
        <v>1200</v>
      </c>
      <c r="H177" s="384"/>
      <c r="I177" s="391"/>
      <c r="J177" s="393">
        <f t="shared" si="5"/>
        <v>50400</v>
      </c>
      <c r="K177" s="190"/>
      <c r="M177" s="177"/>
      <c r="O177" s="190"/>
    </row>
    <row r="178" spans="1:15" ht="23.25" customHeight="1" x14ac:dyDescent="0.25">
      <c r="A178" s="382">
        <f t="shared" si="4"/>
        <v>162</v>
      </c>
      <c r="B178" s="385">
        <v>44421</v>
      </c>
      <c r="C178" s="383"/>
      <c r="D178" s="331" t="s">
        <v>451</v>
      </c>
      <c r="E178" s="331" t="s">
        <v>631</v>
      </c>
      <c r="F178" s="331">
        <v>167</v>
      </c>
      <c r="G178" s="384">
        <v>1200</v>
      </c>
      <c r="H178" s="384">
        <v>50000</v>
      </c>
      <c r="I178" s="391"/>
      <c r="J178" s="393">
        <f t="shared" si="5"/>
        <v>250400</v>
      </c>
      <c r="K178" s="190"/>
      <c r="M178" s="177"/>
      <c r="O178" s="190"/>
    </row>
    <row r="179" spans="1:15" ht="23.25" customHeight="1" x14ac:dyDescent="0.25">
      <c r="A179" s="382">
        <f t="shared" si="4"/>
        <v>163</v>
      </c>
      <c r="B179" s="385">
        <v>44421</v>
      </c>
      <c r="C179" s="383"/>
      <c r="D179" s="331" t="s">
        <v>453</v>
      </c>
      <c r="E179" s="331" t="s">
        <v>631</v>
      </c>
      <c r="F179" s="331">
        <v>169</v>
      </c>
      <c r="G179" s="384">
        <v>1200</v>
      </c>
      <c r="H179" s="384">
        <v>50000</v>
      </c>
      <c r="I179" s="391"/>
      <c r="J179" s="393">
        <f t="shared" si="5"/>
        <v>252800</v>
      </c>
      <c r="K179" s="190"/>
      <c r="M179" s="177"/>
      <c r="O179" s="190"/>
    </row>
    <row r="180" spans="1:15" ht="23.25" customHeight="1" x14ac:dyDescent="0.25">
      <c r="A180" s="382">
        <f t="shared" si="4"/>
        <v>164</v>
      </c>
      <c r="B180" s="385">
        <v>44421</v>
      </c>
      <c r="C180" s="383"/>
      <c r="D180" s="331" t="s">
        <v>450</v>
      </c>
      <c r="E180" s="331" t="s">
        <v>631</v>
      </c>
      <c r="F180" s="331">
        <v>140</v>
      </c>
      <c r="G180" s="384">
        <v>1200</v>
      </c>
      <c r="H180" s="384">
        <v>50000</v>
      </c>
      <c r="I180" s="391"/>
      <c r="J180" s="393">
        <f t="shared" si="5"/>
        <v>218000</v>
      </c>
      <c r="K180" s="190"/>
      <c r="M180" s="177"/>
      <c r="O180" s="190"/>
    </row>
    <row r="181" spans="1:15" ht="23.25" customHeight="1" x14ac:dyDescent="0.25">
      <c r="A181" s="382">
        <f t="shared" si="4"/>
        <v>165</v>
      </c>
      <c r="B181" s="385">
        <v>44421</v>
      </c>
      <c r="C181" s="383"/>
      <c r="D181" s="331" t="s">
        <v>449</v>
      </c>
      <c r="E181" s="331" t="s">
        <v>631</v>
      </c>
      <c r="F181" s="331">
        <v>58</v>
      </c>
      <c r="G181" s="384">
        <v>1200</v>
      </c>
      <c r="H181" s="384">
        <v>50000</v>
      </c>
      <c r="I181" s="391"/>
      <c r="J181" s="393">
        <f t="shared" si="5"/>
        <v>119600</v>
      </c>
      <c r="K181" s="190"/>
      <c r="M181" s="177"/>
      <c r="O181" s="190"/>
    </row>
    <row r="182" spans="1:15" ht="23.25" customHeight="1" x14ac:dyDescent="0.25">
      <c r="A182" s="382">
        <f t="shared" si="4"/>
        <v>166</v>
      </c>
      <c r="B182" s="385">
        <v>44421</v>
      </c>
      <c r="C182" s="383"/>
      <c r="D182" s="331" t="s">
        <v>455</v>
      </c>
      <c r="E182" s="331" t="s">
        <v>631</v>
      </c>
      <c r="F182" s="331">
        <v>191</v>
      </c>
      <c r="G182" s="384">
        <v>1200</v>
      </c>
      <c r="H182" s="384">
        <v>50000</v>
      </c>
      <c r="I182" s="391"/>
      <c r="J182" s="393">
        <f t="shared" si="5"/>
        <v>279200</v>
      </c>
      <c r="K182" s="190"/>
      <c r="M182" s="177"/>
      <c r="O182" s="190"/>
    </row>
    <row r="183" spans="1:15" ht="23.25" customHeight="1" x14ac:dyDescent="0.25">
      <c r="A183" s="382">
        <f t="shared" si="4"/>
        <v>167</v>
      </c>
      <c r="B183" s="385">
        <v>44421</v>
      </c>
      <c r="C183" s="383"/>
      <c r="D183" s="331" t="s">
        <v>454</v>
      </c>
      <c r="E183" s="331" t="s">
        <v>631</v>
      </c>
      <c r="F183" s="331">
        <v>122</v>
      </c>
      <c r="G183" s="384">
        <v>1200</v>
      </c>
      <c r="H183" s="384">
        <v>50000</v>
      </c>
      <c r="I183" s="391"/>
      <c r="J183" s="393">
        <f t="shared" si="5"/>
        <v>196400</v>
      </c>
      <c r="K183" s="190"/>
      <c r="M183" s="177"/>
      <c r="O183" s="190"/>
    </row>
    <row r="184" spans="1:15" ht="23.25" customHeight="1" x14ac:dyDescent="0.25">
      <c r="A184" s="382">
        <f t="shared" si="4"/>
        <v>168</v>
      </c>
      <c r="B184" s="385">
        <v>44421</v>
      </c>
      <c r="C184" s="383"/>
      <c r="D184" s="331" t="s">
        <v>511</v>
      </c>
      <c r="E184" s="331" t="s">
        <v>636</v>
      </c>
      <c r="F184" s="331">
        <v>36</v>
      </c>
      <c r="G184" s="384">
        <v>1200</v>
      </c>
      <c r="H184" s="384"/>
      <c r="I184" s="391"/>
      <c r="J184" s="393">
        <f t="shared" si="5"/>
        <v>43200</v>
      </c>
      <c r="K184" s="190"/>
      <c r="M184" s="177"/>
      <c r="O184" s="190"/>
    </row>
    <row r="185" spans="1:15" ht="23.25" customHeight="1" x14ac:dyDescent="0.25">
      <c r="A185" s="382">
        <f t="shared" si="4"/>
        <v>169</v>
      </c>
      <c r="B185" s="385">
        <v>44421</v>
      </c>
      <c r="C185" s="383"/>
      <c r="D185" s="331" t="s">
        <v>514</v>
      </c>
      <c r="E185" s="331" t="s">
        <v>636</v>
      </c>
      <c r="F185" s="331">
        <v>32</v>
      </c>
      <c r="G185" s="384">
        <v>1200</v>
      </c>
      <c r="H185" s="384">
        <v>50000</v>
      </c>
      <c r="I185" s="391"/>
      <c r="J185" s="393">
        <f t="shared" si="5"/>
        <v>88400</v>
      </c>
      <c r="K185" s="190"/>
      <c r="M185" s="177"/>
      <c r="O185" s="190"/>
    </row>
    <row r="186" spans="1:15" ht="23.25" customHeight="1" x14ac:dyDescent="0.25">
      <c r="A186" s="382">
        <f t="shared" si="4"/>
        <v>170</v>
      </c>
      <c r="B186" s="385">
        <v>44421</v>
      </c>
      <c r="C186" s="383"/>
      <c r="D186" s="331" t="s">
        <v>509</v>
      </c>
      <c r="E186" s="331" t="s">
        <v>636</v>
      </c>
      <c r="F186" s="331">
        <v>36</v>
      </c>
      <c r="G186" s="384">
        <v>1200</v>
      </c>
      <c r="H186" s="384">
        <v>50000</v>
      </c>
      <c r="I186" s="391"/>
      <c r="J186" s="393">
        <f t="shared" si="5"/>
        <v>93200</v>
      </c>
      <c r="K186" s="190"/>
      <c r="M186" s="177"/>
      <c r="O186" s="190"/>
    </row>
    <row r="187" spans="1:15" ht="23.25" customHeight="1" x14ac:dyDescent="0.25">
      <c r="A187" s="382">
        <f t="shared" si="4"/>
        <v>171</v>
      </c>
      <c r="B187" s="385">
        <v>44421</v>
      </c>
      <c r="C187" s="383"/>
      <c r="D187" s="331" t="s">
        <v>512</v>
      </c>
      <c r="E187" s="331" t="s">
        <v>636</v>
      </c>
      <c r="F187" s="331">
        <v>126</v>
      </c>
      <c r="G187" s="384">
        <v>1200</v>
      </c>
      <c r="H187" s="384">
        <v>50000</v>
      </c>
      <c r="I187" s="391"/>
      <c r="J187" s="393">
        <f t="shared" si="5"/>
        <v>201200</v>
      </c>
      <c r="K187" s="190"/>
      <c r="M187" s="177"/>
      <c r="O187" s="190"/>
    </row>
    <row r="188" spans="1:15" ht="23.25" customHeight="1" x14ac:dyDescent="0.25">
      <c r="A188" s="382">
        <f t="shared" si="4"/>
        <v>172</v>
      </c>
      <c r="B188" s="385">
        <v>44421</v>
      </c>
      <c r="C188" s="383"/>
      <c r="D188" s="331" t="s">
        <v>1035</v>
      </c>
      <c r="E188" s="331" t="s">
        <v>636</v>
      </c>
      <c r="F188" s="331">
        <v>11</v>
      </c>
      <c r="G188" s="384">
        <v>1200</v>
      </c>
      <c r="H188" s="384">
        <v>50000</v>
      </c>
      <c r="I188" s="391"/>
      <c r="J188" s="393">
        <f t="shared" si="5"/>
        <v>63200</v>
      </c>
      <c r="K188" s="190"/>
      <c r="M188" s="177"/>
      <c r="O188" s="190"/>
    </row>
    <row r="189" spans="1:15" ht="23.25" customHeight="1" x14ac:dyDescent="0.25">
      <c r="A189" s="382">
        <f t="shared" si="4"/>
        <v>173</v>
      </c>
      <c r="B189" s="385">
        <v>44421</v>
      </c>
      <c r="C189" s="383"/>
      <c r="D189" s="331" t="s">
        <v>505</v>
      </c>
      <c r="E189" s="331" t="s">
        <v>636</v>
      </c>
      <c r="F189" s="331">
        <v>66</v>
      </c>
      <c r="G189" s="384">
        <v>1200</v>
      </c>
      <c r="H189" s="384">
        <v>50000</v>
      </c>
      <c r="I189" s="391"/>
      <c r="J189" s="393">
        <f t="shared" si="5"/>
        <v>129200</v>
      </c>
      <c r="K189" s="190"/>
      <c r="M189" s="177"/>
      <c r="O189" s="190"/>
    </row>
    <row r="190" spans="1:15" ht="23.25" customHeight="1" x14ac:dyDescent="0.25">
      <c r="A190" s="382">
        <f t="shared" si="4"/>
        <v>174</v>
      </c>
      <c r="B190" s="385">
        <v>44421</v>
      </c>
      <c r="C190" s="383"/>
      <c r="D190" s="331" t="s">
        <v>1036</v>
      </c>
      <c r="E190" s="331" t="s">
        <v>636</v>
      </c>
      <c r="F190" s="331">
        <v>54</v>
      </c>
      <c r="G190" s="384">
        <v>1200</v>
      </c>
      <c r="H190" s="384">
        <v>50000</v>
      </c>
      <c r="I190" s="391"/>
      <c r="J190" s="393">
        <f t="shared" si="5"/>
        <v>114800</v>
      </c>
      <c r="K190" s="190"/>
      <c r="M190" s="177"/>
      <c r="O190" s="190"/>
    </row>
    <row r="191" spans="1:15" ht="23.25" customHeight="1" x14ac:dyDescent="0.25">
      <c r="A191" s="382">
        <f t="shared" si="4"/>
        <v>175</v>
      </c>
      <c r="B191" s="385">
        <v>44421</v>
      </c>
      <c r="C191" s="383"/>
      <c r="D191" s="331" t="s">
        <v>502</v>
      </c>
      <c r="E191" s="331" t="s">
        <v>636</v>
      </c>
      <c r="F191" s="331">
        <v>82</v>
      </c>
      <c r="G191" s="384">
        <v>1200</v>
      </c>
      <c r="H191" s="384">
        <v>50000</v>
      </c>
      <c r="I191" s="391"/>
      <c r="J191" s="393">
        <f t="shared" si="5"/>
        <v>148400</v>
      </c>
      <c r="K191" s="190"/>
      <c r="M191" s="177"/>
      <c r="O191" s="190"/>
    </row>
    <row r="192" spans="1:15" ht="23.25" customHeight="1" x14ac:dyDescent="0.25">
      <c r="A192" s="382">
        <f t="shared" si="4"/>
        <v>176</v>
      </c>
      <c r="B192" s="385">
        <v>44421</v>
      </c>
      <c r="C192" s="383"/>
      <c r="D192" s="331" t="s">
        <v>396</v>
      </c>
      <c r="E192" s="331" t="s">
        <v>636</v>
      </c>
      <c r="F192" s="331">
        <v>53</v>
      </c>
      <c r="G192" s="384">
        <v>1200</v>
      </c>
      <c r="H192" s="384">
        <v>50000</v>
      </c>
      <c r="I192" s="391"/>
      <c r="J192" s="393">
        <f t="shared" si="5"/>
        <v>113600</v>
      </c>
      <c r="K192" s="190"/>
      <c r="M192" s="177"/>
      <c r="O192" s="190"/>
    </row>
    <row r="193" spans="1:15" ht="23.25" customHeight="1" x14ac:dyDescent="0.25">
      <c r="A193" s="382">
        <f t="shared" si="4"/>
        <v>177</v>
      </c>
      <c r="B193" s="385">
        <v>44421</v>
      </c>
      <c r="C193" s="383"/>
      <c r="D193" s="331" t="s">
        <v>507</v>
      </c>
      <c r="E193" s="331" t="s">
        <v>636</v>
      </c>
      <c r="F193" s="331">
        <v>97</v>
      </c>
      <c r="G193" s="384">
        <v>1200</v>
      </c>
      <c r="H193" s="384">
        <v>50000</v>
      </c>
      <c r="I193" s="391"/>
      <c r="J193" s="393">
        <f t="shared" si="5"/>
        <v>166400</v>
      </c>
      <c r="K193" s="190"/>
      <c r="M193" s="177"/>
      <c r="O193" s="190"/>
    </row>
    <row r="194" spans="1:15" ht="23.25" customHeight="1" x14ac:dyDescent="0.25">
      <c r="A194" s="382">
        <f t="shared" si="4"/>
        <v>178</v>
      </c>
      <c r="B194" s="385">
        <v>44421</v>
      </c>
      <c r="C194" s="383"/>
      <c r="D194" s="331" t="s">
        <v>510</v>
      </c>
      <c r="E194" s="331" t="s">
        <v>636</v>
      </c>
      <c r="F194" s="331">
        <v>71</v>
      </c>
      <c r="G194" s="384">
        <v>1200</v>
      </c>
      <c r="H194" s="384">
        <v>50000</v>
      </c>
      <c r="I194" s="391"/>
      <c r="J194" s="393">
        <f t="shared" si="5"/>
        <v>135200</v>
      </c>
      <c r="K194" s="190"/>
      <c r="M194" s="177"/>
      <c r="O194" s="190"/>
    </row>
    <row r="195" spans="1:15" ht="23.25" customHeight="1" x14ac:dyDescent="0.25">
      <c r="A195" s="382">
        <f t="shared" si="4"/>
        <v>179</v>
      </c>
      <c r="B195" s="385">
        <v>44421</v>
      </c>
      <c r="C195" s="383"/>
      <c r="D195" s="331" t="s">
        <v>1037</v>
      </c>
      <c r="E195" s="331" t="s">
        <v>636</v>
      </c>
      <c r="F195" s="331">
        <v>118</v>
      </c>
      <c r="G195" s="384">
        <v>1200</v>
      </c>
      <c r="H195" s="384">
        <v>50000</v>
      </c>
      <c r="I195" s="391"/>
      <c r="J195" s="393">
        <f t="shared" si="5"/>
        <v>191600</v>
      </c>
      <c r="K195" s="190"/>
      <c r="M195" s="177"/>
      <c r="O195" s="190"/>
    </row>
    <row r="196" spans="1:15" ht="23.25" customHeight="1" x14ac:dyDescent="0.25">
      <c r="A196" s="382">
        <f t="shared" si="4"/>
        <v>180</v>
      </c>
      <c r="B196" s="385">
        <v>44421</v>
      </c>
      <c r="C196" s="383"/>
      <c r="D196" s="331" t="s">
        <v>506</v>
      </c>
      <c r="E196" s="331" t="s">
        <v>636</v>
      </c>
      <c r="F196" s="331">
        <v>54</v>
      </c>
      <c r="G196" s="384">
        <v>1200</v>
      </c>
      <c r="H196" s="384">
        <v>50000</v>
      </c>
      <c r="I196" s="391"/>
      <c r="J196" s="393">
        <f t="shared" si="5"/>
        <v>114800</v>
      </c>
      <c r="K196" s="190"/>
      <c r="M196" s="177"/>
      <c r="O196" s="190"/>
    </row>
    <row r="197" spans="1:15" ht="23.25" customHeight="1" x14ac:dyDescent="0.25">
      <c r="A197" s="382">
        <f t="shared" si="4"/>
        <v>181</v>
      </c>
      <c r="B197" s="385">
        <v>44421</v>
      </c>
      <c r="C197" s="383"/>
      <c r="D197" s="331" t="s">
        <v>513</v>
      </c>
      <c r="E197" s="331" t="s">
        <v>636</v>
      </c>
      <c r="F197" s="331">
        <v>40</v>
      </c>
      <c r="G197" s="384">
        <v>1200</v>
      </c>
      <c r="H197" s="384">
        <v>50000</v>
      </c>
      <c r="I197" s="391"/>
      <c r="J197" s="393">
        <f t="shared" si="5"/>
        <v>98000</v>
      </c>
      <c r="K197" s="190"/>
      <c r="M197" s="177"/>
      <c r="O197" s="190"/>
    </row>
    <row r="198" spans="1:15" ht="23.25" customHeight="1" x14ac:dyDescent="0.25">
      <c r="A198" s="382">
        <f t="shared" si="4"/>
        <v>182</v>
      </c>
      <c r="B198" s="385">
        <v>44421</v>
      </c>
      <c r="C198" s="383"/>
      <c r="D198" s="331" t="s">
        <v>430</v>
      </c>
      <c r="E198" s="331" t="s">
        <v>648</v>
      </c>
      <c r="F198" s="331">
        <v>34</v>
      </c>
      <c r="G198" s="384">
        <v>1200</v>
      </c>
      <c r="H198" s="384"/>
      <c r="I198" s="391"/>
      <c r="J198" s="393">
        <f t="shared" si="5"/>
        <v>40800</v>
      </c>
      <c r="K198" s="190"/>
      <c r="M198" s="177"/>
      <c r="O198" s="190"/>
    </row>
    <row r="199" spans="1:15" ht="23.25" customHeight="1" x14ac:dyDescent="0.25">
      <c r="A199" s="382">
        <f t="shared" si="4"/>
        <v>183</v>
      </c>
      <c r="B199" s="385">
        <v>44421</v>
      </c>
      <c r="C199" s="383"/>
      <c r="D199" s="331" t="s">
        <v>1038</v>
      </c>
      <c r="E199" s="331" t="s">
        <v>648</v>
      </c>
      <c r="F199" s="331">
        <v>40</v>
      </c>
      <c r="G199" s="384">
        <v>1200</v>
      </c>
      <c r="H199" s="384">
        <v>50000</v>
      </c>
      <c r="I199" s="391"/>
      <c r="J199" s="393">
        <f t="shared" si="5"/>
        <v>98000</v>
      </c>
      <c r="K199" s="190"/>
      <c r="M199" s="177"/>
      <c r="O199" s="190"/>
    </row>
    <row r="200" spans="1:15" ht="23.25" customHeight="1" x14ac:dyDescent="0.25">
      <c r="A200" s="382">
        <f t="shared" si="4"/>
        <v>184</v>
      </c>
      <c r="B200" s="385">
        <v>44421</v>
      </c>
      <c r="C200" s="383"/>
      <c r="D200" s="331" t="s">
        <v>1039</v>
      </c>
      <c r="E200" s="331" t="s">
        <v>648</v>
      </c>
      <c r="F200" s="331">
        <v>34</v>
      </c>
      <c r="G200" s="384">
        <v>1200</v>
      </c>
      <c r="H200" s="384">
        <v>50000</v>
      </c>
      <c r="I200" s="391"/>
      <c r="J200" s="393">
        <f t="shared" si="5"/>
        <v>90800</v>
      </c>
      <c r="K200" s="190"/>
      <c r="M200" s="177"/>
      <c r="O200" s="190"/>
    </row>
    <row r="201" spans="1:15" ht="23.25" customHeight="1" x14ac:dyDescent="0.25">
      <c r="A201" s="382">
        <f t="shared" si="4"/>
        <v>185</v>
      </c>
      <c r="B201" s="385">
        <v>44421</v>
      </c>
      <c r="C201" s="383"/>
      <c r="D201" s="331" t="s">
        <v>428</v>
      </c>
      <c r="E201" s="331" t="s">
        <v>648</v>
      </c>
      <c r="F201" s="331">
        <v>37</v>
      </c>
      <c r="G201" s="384">
        <v>1200</v>
      </c>
      <c r="H201" s="384">
        <v>50000</v>
      </c>
      <c r="I201" s="391"/>
      <c r="J201" s="393">
        <f t="shared" si="5"/>
        <v>94400</v>
      </c>
      <c r="K201" s="190"/>
      <c r="M201" s="177"/>
      <c r="O201" s="190"/>
    </row>
    <row r="202" spans="1:15" ht="23.25" customHeight="1" x14ac:dyDescent="0.25">
      <c r="A202" s="382">
        <f t="shared" si="4"/>
        <v>186</v>
      </c>
      <c r="B202" s="385">
        <v>44421</v>
      </c>
      <c r="C202" s="383"/>
      <c r="D202" s="331" t="s">
        <v>1040</v>
      </c>
      <c r="E202" s="331" t="s">
        <v>648</v>
      </c>
      <c r="F202" s="331">
        <v>42</v>
      </c>
      <c r="G202" s="384">
        <v>1200</v>
      </c>
      <c r="H202" s="384">
        <v>50000</v>
      </c>
      <c r="I202" s="391"/>
      <c r="J202" s="393">
        <f t="shared" si="5"/>
        <v>100400</v>
      </c>
      <c r="K202" s="190"/>
      <c r="M202" s="177"/>
      <c r="O202" s="190"/>
    </row>
    <row r="203" spans="1:15" ht="23.25" customHeight="1" x14ac:dyDescent="0.25">
      <c r="A203" s="382">
        <f t="shared" si="4"/>
        <v>187</v>
      </c>
      <c r="B203" s="385">
        <v>44421</v>
      </c>
      <c r="C203" s="383"/>
      <c r="D203" s="331" t="s">
        <v>433</v>
      </c>
      <c r="E203" s="331" t="s">
        <v>648</v>
      </c>
      <c r="F203" s="331">
        <v>11</v>
      </c>
      <c r="G203" s="384">
        <v>1200</v>
      </c>
      <c r="H203" s="384">
        <v>50000</v>
      </c>
      <c r="I203" s="391"/>
      <c r="J203" s="393">
        <f t="shared" si="5"/>
        <v>63200</v>
      </c>
      <c r="K203" s="190"/>
      <c r="M203" s="177"/>
      <c r="O203" s="190"/>
    </row>
    <row r="204" spans="1:15" ht="23.25" customHeight="1" x14ac:dyDescent="0.25">
      <c r="A204" s="382">
        <f t="shared" si="4"/>
        <v>188</v>
      </c>
      <c r="B204" s="385">
        <v>44421</v>
      </c>
      <c r="C204" s="383"/>
      <c r="D204" s="331" t="s">
        <v>1041</v>
      </c>
      <c r="E204" s="331" t="s">
        <v>648</v>
      </c>
      <c r="F204" s="331">
        <v>44</v>
      </c>
      <c r="G204" s="384">
        <v>1200</v>
      </c>
      <c r="H204" s="384">
        <v>50000</v>
      </c>
      <c r="I204" s="391"/>
      <c r="J204" s="393">
        <f t="shared" si="5"/>
        <v>102800</v>
      </c>
      <c r="K204" s="190"/>
      <c r="M204" s="177"/>
      <c r="O204" s="190"/>
    </row>
    <row r="205" spans="1:15" ht="23.25" customHeight="1" x14ac:dyDescent="0.25">
      <c r="A205" s="382">
        <f t="shared" si="4"/>
        <v>189</v>
      </c>
      <c r="B205" s="385">
        <v>44421</v>
      </c>
      <c r="C205" s="383"/>
      <c r="D205" s="331" t="s">
        <v>431</v>
      </c>
      <c r="E205" s="331" t="s">
        <v>648</v>
      </c>
      <c r="F205" s="331">
        <v>92</v>
      </c>
      <c r="G205" s="384">
        <v>1200</v>
      </c>
      <c r="H205" s="384">
        <v>50000</v>
      </c>
      <c r="I205" s="391"/>
      <c r="J205" s="393">
        <f t="shared" si="5"/>
        <v>160400</v>
      </c>
      <c r="K205" s="190"/>
      <c r="M205" s="177"/>
      <c r="O205" s="190"/>
    </row>
    <row r="206" spans="1:15" ht="23.25" customHeight="1" x14ac:dyDescent="0.25">
      <c r="A206" s="382">
        <f t="shared" si="4"/>
        <v>190</v>
      </c>
      <c r="B206" s="385">
        <v>44421</v>
      </c>
      <c r="C206" s="383"/>
      <c r="D206" s="331" t="s">
        <v>1042</v>
      </c>
      <c r="E206" s="331" t="s">
        <v>648</v>
      </c>
      <c r="F206" s="331">
        <v>116</v>
      </c>
      <c r="G206" s="384">
        <v>1200</v>
      </c>
      <c r="H206" s="384">
        <v>50000</v>
      </c>
      <c r="I206" s="391"/>
      <c r="J206" s="393">
        <f t="shared" si="5"/>
        <v>189200</v>
      </c>
      <c r="K206" s="190"/>
      <c r="M206" s="177"/>
      <c r="O206" s="190"/>
    </row>
    <row r="207" spans="1:15" ht="23.25" customHeight="1" x14ac:dyDescent="0.25">
      <c r="A207" s="382">
        <f t="shared" si="4"/>
        <v>191</v>
      </c>
      <c r="B207" s="385">
        <v>44421</v>
      </c>
      <c r="C207" s="383"/>
      <c r="D207" s="331" t="s">
        <v>426</v>
      </c>
      <c r="E207" s="331" t="s">
        <v>648</v>
      </c>
      <c r="F207" s="331">
        <v>144</v>
      </c>
      <c r="G207" s="384">
        <v>1200</v>
      </c>
      <c r="H207" s="384">
        <v>50000</v>
      </c>
      <c r="I207" s="391"/>
      <c r="J207" s="393">
        <f t="shared" si="5"/>
        <v>222800</v>
      </c>
      <c r="K207" s="190"/>
      <c r="M207" s="177"/>
      <c r="O207" s="190"/>
    </row>
    <row r="208" spans="1:15" ht="23.25" customHeight="1" x14ac:dyDescent="0.25">
      <c r="A208" s="382">
        <f t="shared" si="4"/>
        <v>192</v>
      </c>
      <c r="B208" s="385">
        <v>44421</v>
      </c>
      <c r="C208" s="383"/>
      <c r="D208" s="331" t="s">
        <v>1043</v>
      </c>
      <c r="E208" s="331" t="s">
        <v>648</v>
      </c>
      <c r="F208" s="331">
        <v>24</v>
      </c>
      <c r="G208" s="384">
        <v>1200</v>
      </c>
      <c r="H208" s="384">
        <v>50000</v>
      </c>
      <c r="I208" s="391"/>
      <c r="J208" s="393">
        <f t="shared" si="5"/>
        <v>78800</v>
      </c>
      <c r="K208" s="190"/>
      <c r="M208" s="177"/>
      <c r="O208" s="190"/>
    </row>
    <row r="209" spans="1:15" ht="23.25" customHeight="1" x14ac:dyDescent="0.25">
      <c r="A209" s="382">
        <f t="shared" si="4"/>
        <v>193</v>
      </c>
      <c r="B209" s="385">
        <v>44421</v>
      </c>
      <c r="C209" s="383"/>
      <c r="D209" s="331" t="s">
        <v>422</v>
      </c>
      <c r="E209" s="331" t="s">
        <v>648</v>
      </c>
      <c r="F209" s="331">
        <v>83</v>
      </c>
      <c r="G209" s="384">
        <v>1200</v>
      </c>
      <c r="H209" s="384">
        <v>50000</v>
      </c>
      <c r="I209" s="391"/>
      <c r="J209" s="393">
        <f t="shared" si="5"/>
        <v>149600</v>
      </c>
      <c r="K209" s="190"/>
      <c r="M209" s="177"/>
      <c r="O209" s="190"/>
    </row>
    <row r="210" spans="1:15" ht="23.25" customHeight="1" x14ac:dyDescent="0.25">
      <c r="A210" s="382">
        <f t="shared" si="4"/>
        <v>194</v>
      </c>
      <c r="B210" s="385">
        <v>44421</v>
      </c>
      <c r="C210" s="383"/>
      <c r="D210" s="331" t="s">
        <v>1044</v>
      </c>
      <c r="E210" s="331" t="s">
        <v>648</v>
      </c>
      <c r="F210" s="331">
        <v>99</v>
      </c>
      <c r="G210" s="384">
        <v>1200</v>
      </c>
      <c r="H210" s="384">
        <v>50000</v>
      </c>
      <c r="I210" s="391"/>
      <c r="J210" s="393">
        <f t="shared" si="5"/>
        <v>168800</v>
      </c>
      <c r="K210" s="190"/>
      <c r="M210" s="177"/>
      <c r="O210" s="190"/>
    </row>
    <row r="211" spans="1:15" ht="23.25" customHeight="1" x14ac:dyDescent="0.25">
      <c r="A211" s="382">
        <f t="shared" ref="A211:A268" si="6">A210+1</f>
        <v>195</v>
      </c>
      <c r="B211" s="385">
        <v>44421</v>
      </c>
      <c r="C211" s="383"/>
      <c r="D211" s="331" t="s">
        <v>1045</v>
      </c>
      <c r="E211" s="331" t="s">
        <v>648</v>
      </c>
      <c r="F211" s="331">
        <v>20</v>
      </c>
      <c r="G211" s="384">
        <v>1200</v>
      </c>
      <c r="H211" s="384">
        <v>50000</v>
      </c>
      <c r="I211" s="391"/>
      <c r="J211" s="393">
        <f t="shared" ref="J211:J268" si="7">F211*G211+(H211)</f>
        <v>74000</v>
      </c>
      <c r="K211" s="190"/>
      <c r="M211" s="177"/>
      <c r="O211" s="190"/>
    </row>
    <row r="212" spans="1:15" ht="23.25" customHeight="1" x14ac:dyDescent="0.25">
      <c r="A212" s="382">
        <f t="shared" si="6"/>
        <v>196</v>
      </c>
      <c r="B212" s="385">
        <v>44421</v>
      </c>
      <c r="C212" s="383"/>
      <c r="D212" s="331" t="s">
        <v>425</v>
      </c>
      <c r="E212" s="331" t="s">
        <v>648</v>
      </c>
      <c r="F212" s="331">
        <v>15</v>
      </c>
      <c r="G212" s="384">
        <v>1200</v>
      </c>
      <c r="H212" s="384">
        <v>50000</v>
      </c>
      <c r="I212" s="391"/>
      <c r="J212" s="393">
        <f t="shared" si="7"/>
        <v>68000</v>
      </c>
      <c r="K212" s="190"/>
      <c r="M212" s="177"/>
      <c r="O212" s="190"/>
    </row>
    <row r="213" spans="1:15" ht="23.25" customHeight="1" x14ac:dyDescent="0.25">
      <c r="A213" s="382">
        <f t="shared" si="6"/>
        <v>197</v>
      </c>
      <c r="B213" s="385">
        <v>44421</v>
      </c>
      <c r="C213" s="383">
        <v>401272</v>
      </c>
      <c r="D213" s="331" t="s">
        <v>1046</v>
      </c>
      <c r="E213" s="331" t="s">
        <v>651</v>
      </c>
      <c r="F213" s="331">
        <v>64</v>
      </c>
      <c r="G213" s="384">
        <v>1200</v>
      </c>
      <c r="H213" s="384"/>
      <c r="I213" s="391"/>
      <c r="J213" s="393">
        <f t="shared" si="7"/>
        <v>76800</v>
      </c>
      <c r="K213" s="190"/>
      <c r="M213" s="177"/>
      <c r="O213" s="190"/>
    </row>
    <row r="214" spans="1:15" ht="23.25" customHeight="1" x14ac:dyDescent="0.25">
      <c r="A214" s="382">
        <f t="shared" si="6"/>
        <v>198</v>
      </c>
      <c r="B214" s="385">
        <v>44421</v>
      </c>
      <c r="C214" s="383"/>
      <c r="D214" s="331" t="s">
        <v>492</v>
      </c>
      <c r="E214" s="331" t="s">
        <v>651</v>
      </c>
      <c r="F214" s="331">
        <v>54</v>
      </c>
      <c r="G214" s="384">
        <v>1200</v>
      </c>
      <c r="H214" s="384">
        <v>50000</v>
      </c>
      <c r="I214" s="391"/>
      <c r="J214" s="393">
        <f t="shared" si="7"/>
        <v>114800</v>
      </c>
      <c r="K214" s="190"/>
      <c r="M214" s="177"/>
      <c r="O214" s="190"/>
    </row>
    <row r="215" spans="1:15" ht="23.25" customHeight="1" x14ac:dyDescent="0.25">
      <c r="A215" s="382">
        <f t="shared" si="6"/>
        <v>199</v>
      </c>
      <c r="B215" s="385">
        <v>44421</v>
      </c>
      <c r="C215" s="383"/>
      <c r="D215" s="331" t="s">
        <v>1047</v>
      </c>
      <c r="E215" s="331" t="s">
        <v>651</v>
      </c>
      <c r="F215" s="331">
        <v>46</v>
      </c>
      <c r="G215" s="384">
        <v>1200</v>
      </c>
      <c r="H215" s="384">
        <v>50000</v>
      </c>
      <c r="I215" s="391"/>
      <c r="J215" s="393">
        <f t="shared" si="7"/>
        <v>105200</v>
      </c>
      <c r="K215" s="190"/>
      <c r="M215" s="177"/>
      <c r="O215" s="190"/>
    </row>
    <row r="216" spans="1:15" ht="23.25" customHeight="1" x14ac:dyDescent="0.25">
      <c r="A216" s="382">
        <f t="shared" si="6"/>
        <v>200</v>
      </c>
      <c r="B216" s="385">
        <v>44421</v>
      </c>
      <c r="C216" s="383"/>
      <c r="D216" s="331" t="s">
        <v>494</v>
      </c>
      <c r="E216" s="331" t="s">
        <v>651</v>
      </c>
      <c r="F216" s="331">
        <v>80</v>
      </c>
      <c r="G216" s="384">
        <v>1200</v>
      </c>
      <c r="H216" s="384">
        <v>50000</v>
      </c>
      <c r="I216" s="391"/>
      <c r="J216" s="393">
        <f t="shared" si="7"/>
        <v>146000</v>
      </c>
      <c r="K216" s="190"/>
      <c r="M216" s="177"/>
      <c r="O216" s="190"/>
    </row>
    <row r="217" spans="1:15" ht="23.25" customHeight="1" x14ac:dyDescent="0.25">
      <c r="A217" s="382">
        <f t="shared" si="6"/>
        <v>201</v>
      </c>
      <c r="B217" s="385">
        <v>44421</v>
      </c>
      <c r="C217" s="383"/>
      <c r="D217" s="331" t="s">
        <v>495</v>
      </c>
      <c r="E217" s="331" t="s">
        <v>651</v>
      </c>
      <c r="F217" s="331">
        <v>59</v>
      </c>
      <c r="G217" s="384">
        <v>1200</v>
      </c>
      <c r="H217" s="384">
        <v>50000</v>
      </c>
      <c r="I217" s="391"/>
      <c r="J217" s="393">
        <f t="shared" si="7"/>
        <v>120800</v>
      </c>
      <c r="K217" s="190"/>
      <c r="M217" s="177"/>
      <c r="O217" s="190"/>
    </row>
    <row r="218" spans="1:15" ht="23.25" customHeight="1" x14ac:dyDescent="0.25">
      <c r="A218" s="382">
        <f t="shared" si="6"/>
        <v>202</v>
      </c>
      <c r="B218" s="385">
        <v>44421</v>
      </c>
      <c r="C218" s="383"/>
      <c r="D218" s="331" t="s">
        <v>499</v>
      </c>
      <c r="E218" s="331" t="s">
        <v>651</v>
      </c>
      <c r="F218" s="331">
        <v>83</v>
      </c>
      <c r="G218" s="384">
        <v>1200</v>
      </c>
      <c r="H218" s="384">
        <v>50000</v>
      </c>
      <c r="I218" s="391"/>
      <c r="J218" s="393">
        <f t="shared" si="7"/>
        <v>149600</v>
      </c>
      <c r="K218" s="190"/>
      <c r="M218" s="177"/>
      <c r="O218" s="190"/>
    </row>
    <row r="219" spans="1:15" ht="23.25" customHeight="1" x14ac:dyDescent="0.25">
      <c r="A219" s="382">
        <f t="shared" si="6"/>
        <v>203</v>
      </c>
      <c r="B219" s="385">
        <v>44421</v>
      </c>
      <c r="C219" s="383"/>
      <c r="D219" s="331" t="s">
        <v>500</v>
      </c>
      <c r="E219" s="331" t="s">
        <v>651</v>
      </c>
      <c r="F219" s="331">
        <v>61</v>
      </c>
      <c r="G219" s="384">
        <v>1200</v>
      </c>
      <c r="H219" s="384">
        <v>50000</v>
      </c>
      <c r="I219" s="391"/>
      <c r="J219" s="393">
        <f t="shared" si="7"/>
        <v>123200</v>
      </c>
      <c r="K219" s="190"/>
      <c r="M219" s="177"/>
      <c r="O219" s="190"/>
    </row>
    <row r="220" spans="1:15" ht="23.25" customHeight="1" x14ac:dyDescent="0.25">
      <c r="A220" s="382">
        <f t="shared" si="6"/>
        <v>204</v>
      </c>
      <c r="B220" s="385">
        <v>44421</v>
      </c>
      <c r="C220" s="383"/>
      <c r="D220" s="331" t="s">
        <v>493</v>
      </c>
      <c r="E220" s="331" t="s">
        <v>651</v>
      </c>
      <c r="F220" s="331">
        <v>105</v>
      </c>
      <c r="G220" s="384">
        <v>1200</v>
      </c>
      <c r="H220" s="384">
        <v>50000</v>
      </c>
      <c r="I220" s="391"/>
      <c r="J220" s="393">
        <f t="shared" si="7"/>
        <v>176000</v>
      </c>
      <c r="K220" s="190"/>
      <c r="M220" s="177"/>
      <c r="O220" s="190"/>
    </row>
    <row r="221" spans="1:15" ht="23.25" customHeight="1" x14ac:dyDescent="0.25">
      <c r="A221" s="382">
        <f t="shared" si="6"/>
        <v>205</v>
      </c>
      <c r="B221" s="385">
        <v>44421</v>
      </c>
      <c r="C221" s="383"/>
      <c r="D221" s="331" t="s">
        <v>1048</v>
      </c>
      <c r="E221" s="331" t="s">
        <v>651</v>
      </c>
      <c r="F221" s="331">
        <v>42</v>
      </c>
      <c r="G221" s="384">
        <v>1200</v>
      </c>
      <c r="H221" s="384">
        <v>50000</v>
      </c>
      <c r="I221" s="391"/>
      <c r="J221" s="393">
        <f t="shared" si="7"/>
        <v>100400</v>
      </c>
      <c r="K221" s="190"/>
      <c r="M221" s="177"/>
      <c r="O221" s="190"/>
    </row>
    <row r="222" spans="1:15" ht="23.25" customHeight="1" x14ac:dyDescent="0.25">
      <c r="A222" s="382">
        <f t="shared" si="6"/>
        <v>206</v>
      </c>
      <c r="B222" s="385">
        <v>44421</v>
      </c>
      <c r="C222" s="383"/>
      <c r="D222" s="331" t="s">
        <v>497</v>
      </c>
      <c r="E222" s="331" t="s">
        <v>651</v>
      </c>
      <c r="F222" s="331">
        <v>80</v>
      </c>
      <c r="G222" s="384">
        <v>1200</v>
      </c>
      <c r="H222" s="384">
        <v>50000</v>
      </c>
      <c r="I222" s="391"/>
      <c r="J222" s="393">
        <f t="shared" si="7"/>
        <v>146000</v>
      </c>
      <c r="K222" s="190"/>
      <c r="M222" s="177"/>
      <c r="O222" s="190"/>
    </row>
    <row r="223" spans="1:15" ht="23.25" customHeight="1" x14ac:dyDescent="0.25">
      <c r="A223" s="382">
        <f t="shared" si="6"/>
        <v>207</v>
      </c>
      <c r="B223" s="385">
        <v>44421</v>
      </c>
      <c r="C223" s="383"/>
      <c r="D223" s="331" t="s">
        <v>501</v>
      </c>
      <c r="E223" s="331" t="s">
        <v>651</v>
      </c>
      <c r="F223" s="331">
        <v>71</v>
      </c>
      <c r="G223" s="384">
        <v>1200</v>
      </c>
      <c r="H223" s="384">
        <v>50000</v>
      </c>
      <c r="I223" s="391"/>
      <c r="J223" s="393">
        <f t="shared" si="7"/>
        <v>135200</v>
      </c>
      <c r="K223" s="190"/>
      <c r="M223" s="177"/>
      <c r="O223" s="190"/>
    </row>
    <row r="224" spans="1:15" ht="23.25" customHeight="1" x14ac:dyDescent="0.25">
      <c r="A224" s="382">
        <f t="shared" si="6"/>
        <v>208</v>
      </c>
      <c r="B224" s="385">
        <v>44421</v>
      </c>
      <c r="C224" s="383"/>
      <c r="D224" s="331" t="s">
        <v>1049</v>
      </c>
      <c r="E224" s="331" t="s">
        <v>1030</v>
      </c>
      <c r="F224" s="331">
        <v>125</v>
      </c>
      <c r="G224" s="384">
        <v>1200</v>
      </c>
      <c r="H224" s="384"/>
      <c r="I224" s="391"/>
      <c r="J224" s="393">
        <f t="shared" si="7"/>
        <v>150000</v>
      </c>
      <c r="K224" s="190"/>
      <c r="M224" s="177"/>
      <c r="O224" s="190"/>
    </row>
    <row r="225" spans="1:15" ht="23.25" customHeight="1" x14ac:dyDescent="0.25">
      <c r="A225" s="382">
        <f t="shared" si="6"/>
        <v>209</v>
      </c>
      <c r="B225" s="385">
        <v>44421</v>
      </c>
      <c r="C225" s="383"/>
      <c r="D225" s="331" t="s">
        <v>1050</v>
      </c>
      <c r="E225" s="331" t="s">
        <v>1030</v>
      </c>
      <c r="F225" s="331">
        <v>105</v>
      </c>
      <c r="G225" s="384">
        <v>1200</v>
      </c>
      <c r="H225" s="384">
        <v>50000</v>
      </c>
      <c r="I225" s="391"/>
      <c r="J225" s="393">
        <f t="shared" si="7"/>
        <v>176000</v>
      </c>
      <c r="K225" s="190"/>
      <c r="M225" s="177"/>
      <c r="O225" s="190"/>
    </row>
    <row r="226" spans="1:15" ht="23.25" customHeight="1" x14ac:dyDescent="0.25">
      <c r="A226" s="382">
        <f t="shared" si="6"/>
        <v>210</v>
      </c>
      <c r="B226" s="385">
        <v>44421</v>
      </c>
      <c r="C226" s="383"/>
      <c r="D226" s="331" t="s">
        <v>506</v>
      </c>
      <c r="E226" s="331" t="s">
        <v>1030</v>
      </c>
      <c r="F226" s="331">
        <v>90</v>
      </c>
      <c r="G226" s="384">
        <v>1200</v>
      </c>
      <c r="H226" s="384">
        <v>50000</v>
      </c>
      <c r="I226" s="391"/>
      <c r="J226" s="393">
        <f t="shared" si="7"/>
        <v>158000</v>
      </c>
      <c r="K226" s="190"/>
      <c r="M226" s="177"/>
      <c r="O226" s="190"/>
    </row>
    <row r="227" spans="1:15" ht="23.25" customHeight="1" x14ac:dyDescent="0.25">
      <c r="A227" s="382">
        <f t="shared" si="6"/>
        <v>211</v>
      </c>
      <c r="B227" s="385">
        <v>44421</v>
      </c>
      <c r="C227" s="383"/>
      <c r="D227" s="331" t="s">
        <v>1051</v>
      </c>
      <c r="E227" s="331" t="s">
        <v>1030</v>
      </c>
      <c r="F227" s="331">
        <v>156</v>
      </c>
      <c r="G227" s="384">
        <v>1200</v>
      </c>
      <c r="H227" s="384">
        <v>50000</v>
      </c>
      <c r="I227" s="391"/>
      <c r="J227" s="393">
        <f t="shared" si="7"/>
        <v>237200</v>
      </c>
      <c r="K227" s="190"/>
      <c r="M227" s="177"/>
      <c r="O227" s="190"/>
    </row>
    <row r="228" spans="1:15" ht="23.25" customHeight="1" x14ac:dyDescent="0.25">
      <c r="A228" s="382">
        <f t="shared" si="6"/>
        <v>212</v>
      </c>
      <c r="B228" s="385">
        <v>44421</v>
      </c>
      <c r="C228" s="383"/>
      <c r="D228" s="331" t="s">
        <v>1052</v>
      </c>
      <c r="E228" s="331" t="s">
        <v>1030</v>
      </c>
      <c r="F228" s="331">
        <v>81</v>
      </c>
      <c r="G228" s="384">
        <v>1200</v>
      </c>
      <c r="H228" s="384">
        <v>50000</v>
      </c>
      <c r="I228" s="391"/>
      <c r="J228" s="393">
        <f t="shared" si="7"/>
        <v>147200</v>
      </c>
      <c r="K228" s="190"/>
      <c r="M228" s="177"/>
      <c r="O228" s="190"/>
    </row>
    <row r="229" spans="1:15" ht="23.25" customHeight="1" x14ac:dyDescent="0.25">
      <c r="A229" s="382">
        <f t="shared" si="6"/>
        <v>213</v>
      </c>
      <c r="B229" s="385">
        <v>44421</v>
      </c>
      <c r="C229" s="383"/>
      <c r="D229" s="331" t="s">
        <v>1053</v>
      </c>
      <c r="E229" s="331" t="s">
        <v>1030</v>
      </c>
      <c r="F229" s="331">
        <v>44</v>
      </c>
      <c r="G229" s="384">
        <v>1200</v>
      </c>
      <c r="H229" s="384">
        <v>50000</v>
      </c>
      <c r="I229" s="391"/>
      <c r="J229" s="393">
        <f t="shared" si="7"/>
        <v>102800</v>
      </c>
      <c r="K229" s="190"/>
      <c r="M229" s="177"/>
      <c r="O229" s="190"/>
    </row>
    <row r="230" spans="1:15" ht="23.25" customHeight="1" x14ac:dyDescent="0.25">
      <c r="A230" s="382">
        <f t="shared" si="6"/>
        <v>214</v>
      </c>
      <c r="B230" s="385">
        <v>44421</v>
      </c>
      <c r="C230" s="383"/>
      <c r="D230" s="331" t="s">
        <v>1054</v>
      </c>
      <c r="E230" s="331" t="s">
        <v>1030</v>
      </c>
      <c r="F230" s="331">
        <v>85</v>
      </c>
      <c r="G230" s="384">
        <v>1200</v>
      </c>
      <c r="H230" s="384">
        <v>50000</v>
      </c>
      <c r="I230" s="391"/>
      <c r="J230" s="393">
        <f t="shared" si="7"/>
        <v>152000</v>
      </c>
      <c r="K230" s="190"/>
      <c r="M230" s="177"/>
      <c r="O230" s="190"/>
    </row>
    <row r="231" spans="1:15" ht="23.25" customHeight="1" x14ac:dyDescent="0.25">
      <c r="A231" s="382">
        <f t="shared" si="6"/>
        <v>215</v>
      </c>
      <c r="B231" s="385">
        <v>44421</v>
      </c>
      <c r="C231" s="383"/>
      <c r="D231" s="331" t="s">
        <v>1055</v>
      </c>
      <c r="E231" s="331" t="s">
        <v>1030</v>
      </c>
      <c r="F231" s="331">
        <v>171</v>
      </c>
      <c r="G231" s="384">
        <v>1200</v>
      </c>
      <c r="H231" s="384">
        <v>50000</v>
      </c>
      <c r="I231" s="391"/>
      <c r="J231" s="393">
        <f t="shared" si="7"/>
        <v>255200</v>
      </c>
      <c r="K231" s="190"/>
      <c r="M231" s="177"/>
      <c r="O231" s="190"/>
    </row>
    <row r="232" spans="1:15" ht="23.25" customHeight="1" x14ac:dyDescent="0.25">
      <c r="A232" s="382">
        <f t="shared" si="6"/>
        <v>216</v>
      </c>
      <c r="B232" s="385">
        <v>44421</v>
      </c>
      <c r="C232" s="383"/>
      <c r="D232" s="331" t="s">
        <v>1056</v>
      </c>
      <c r="E232" s="331" t="s">
        <v>1030</v>
      </c>
      <c r="F232" s="331">
        <v>74</v>
      </c>
      <c r="G232" s="384">
        <v>1200</v>
      </c>
      <c r="H232" s="384">
        <v>50000</v>
      </c>
      <c r="I232" s="391"/>
      <c r="J232" s="393">
        <f t="shared" si="7"/>
        <v>138800</v>
      </c>
      <c r="K232" s="190"/>
      <c r="M232" s="177"/>
      <c r="O232" s="190"/>
    </row>
    <row r="233" spans="1:15" ht="23.25" customHeight="1" x14ac:dyDescent="0.25">
      <c r="A233" s="382">
        <f t="shared" si="6"/>
        <v>217</v>
      </c>
      <c r="B233" s="385">
        <v>44421</v>
      </c>
      <c r="C233" s="383"/>
      <c r="D233" s="331" t="s">
        <v>1057</v>
      </c>
      <c r="E233" s="331" t="s">
        <v>1030</v>
      </c>
      <c r="F233" s="331">
        <v>90</v>
      </c>
      <c r="G233" s="384">
        <v>1200</v>
      </c>
      <c r="H233" s="384">
        <v>50000</v>
      </c>
      <c r="I233" s="391"/>
      <c r="J233" s="393">
        <f t="shared" si="7"/>
        <v>158000</v>
      </c>
      <c r="K233" s="190"/>
      <c r="M233" s="177"/>
      <c r="O233" s="190"/>
    </row>
    <row r="234" spans="1:15" ht="23.25" customHeight="1" x14ac:dyDescent="0.25">
      <c r="A234" s="382">
        <f t="shared" si="6"/>
        <v>218</v>
      </c>
      <c r="B234" s="385">
        <v>44421</v>
      </c>
      <c r="C234" s="383"/>
      <c r="D234" s="331" t="s">
        <v>400</v>
      </c>
      <c r="E234" s="331" t="s">
        <v>1031</v>
      </c>
      <c r="F234" s="331">
        <v>105</v>
      </c>
      <c r="G234" s="384">
        <v>1200</v>
      </c>
      <c r="H234" s="384"/>
      <c r="I234" s="391"/>
      <c r="J234" s="393">
        <f t="shared" si="7"/>
        <v>126000</v>
      </c>
      <c r="K234" s="190"/>
      <c r="M234" s="177"/>
      <c r="O234" s="190"/>
    </row>
    <row r="235" spans="1:15" ht="23.25" customHeight="1" x14ac:dyDescent="0.25">
      <c r="A235" s="382">
        <f t="shared" si="6"/>
        <v>219</v>
      </c>
      <c r="B235" s="385">
        <v>44421</v>
      </c>
      <c r="C235" s="383"/>
      <c r="D235" s="331" t="s">
        <v>1058</v>
      </c>
      <c r="E235" s="331" t="s">
        <v>1031</v>
      </c>
      <c r="F235" s="331">
        <v>76</v>
      </c>
      <c r="G235" s="384">
        <v>1200</v>
      </c>
      <c r="H235" s="384">
        <v>50000</v>
      </c>
      <c r="I235" s="391"/>
      <c r="J235" s="393">
        <f t="shared" si="7"/>
        <v>141200</v>
      </c>
      <c r="K235" s="190"/>
      <c r="M235" s="177"/>
      <c r="O235" s="190"/>
    </row>
    <row r="236" spans="1:15" ht="23.25" customHeight="1" x14ac:dyDescent="0.25">
      <c r="A236" s="382">
        <f t="shared" si="6"/>
        <v>220</v>
      </c>
      <c r="B236" s="385">
        <v>44421</v>
      </c>
      <c r="C236" s="383"/>
      <c r="D236" s="331" t="s">
        <v>1059</v>
      </c>
      <c r="E236" s="331" t="s">
        <v>1031</v>
      </c>
      <c r="F236" s="331">
        <v>70</v>
      </c>
      <c r="G236" s="384">
        <v>1200</v>
      </c>
      <c r="H236" s="384">
        <v>50000</v>
      </c>
      <c r="I236" s="391"/>
      <c r="J236" s="393">
        <f t="shared" si="7"/>
        <v>134000</v>
      </c>
      <c r="K236" s="190"/>
      <c r="M236" s="177"/>
      <c r="O236" s="190"/>
    </row>
    <row r="237" spans="1:15" ht="23.25" customHeight="1" x14ac:dyDescent="0.25">
      <c r="A237" s="382">
        <f t="shared" si="6"/>
        <v>221</v>
      </c>
      <c r="B237" s="385">
        <v>44421</v>
      </c>
      <c r="C237" s="383"/>
      <c r="D237" s="331" t="s">
        <v>1060</v>
      </c>
      <c r="E237" s="331" t="s">
        <v>1031</v>
      </c>
      <c r="F237" s="331">
        <v>30</v>
      </c>
      <c r="G237" s="384">
        <v>1200</v>
      </c>
      <c r="H237" s="384">
        <v>50000</v>
      </c>
      <c r="I237" s="391"/>
      <c r="J237" s="393">
        <f t="shared" si="7"/>
        <v>86000</v>
      </c>
      <c r="K237" s="190"/>
      <c r="M237" s="177"/>
      <c r="O237" s="190"/>
    </row>
    <row r="238" spans="1:15" ht="23.25" customHeight="1" x14ac:dyDescent="0.25">
      <c r="A238" s="382">
        <f t="shared" si="6"/>
        <v>222</v>
      </c>
      <c r="B238" s="385">
        <v>44421</v>
      </c>
      <c r="C238" s="383"/>
      <c r="D238" s="386" t="s">
        <v>550</v>
      </c>
      <c r="E238" s="331" t="s">
        <v>1031</v>
      </c>
      <c r="F238" s="331">
        <v>116</v>
      </c>
      <c r="G238" s="384">
        <v>1200</v>
      </c>
      <c r="H238" s="384">
        <v>50000</v>
      </c>
      <c r="I238" s="391"/>
      <c r="J238" s="393">
        <f t="shared" si="7"/>
        <v>189200</v>
      </c>
      <c r="K238" s="190"/>
      <c r="M238" s="177"/>
      <c r="O238" s="190"/>
    </row>
    <row r="239" spans="1:15" ht="23.25" customHeight="1" x14ac:dyDescent="0.25">
      <c r="A239" s="382">
        <f t="shared" si="6"/>
        <v>223</v>
      </c>
      <c r="B239" s="385">
        <v>44421</v>
      </c>
      <c r="C239" s="383"/>
      <c r="D239" s="331" t="s">
        <v>560</v>
      </c>
      <c r="E239" s="331" t="s">
        <v>1031</v>
      </c>
      <c r="F239" s="331">
        <v>94</v>
      </c>
      <c r="G239" s="384">
        <v>1200</v>
      </c>
      <c r="H239" s="384">
        <v>50000</v>
      </c>
      <c r="I239" s="391"/>
      <c r="J239" s="393">
        <f t="shared" si="7"/>
        <v>162800</v>
      </c>
      <c r="K239" s="190"/>
      <c r="M239" s="177"/>
      <c r="O239" s="190"/>
    </row>
    <row r="240" spans="1:15" ht="23.25" customHeight="1" x14ac:dyDescent="0.25">
      <c r="A240" s="382">
        <f t="shared" si="6"/>
        <v>224</v>
      </c>
      <c r="B240" s="385">
        <v>44421</v>
      </c>
      <c r="C240" s="383"/>
      <c r="D240" s="331" t="s">
        <v>1061</v>
      </c>
      <c r="E240" s="331" t="s">
        <v>623</v>
      </c>
      <c r="F240" s="331">
        <v>24</v>
      </c>
      <c r="G240" s="384">
        <v>1200</v>
      </c>
      <c r="H240" s="384"/>
      <c r="I240" s="391"/>
      <c r="J240" s="393">
        <f t="shared" si="7"/>
        <v>28800</v>
      </c>
      <c r="K240" s="190"/>
      <c r="M240" s="177"/>
      <c r="O240" s="190"/>
    </row>
    <row r="241" spans="1:15" ht="23.25" customHeight="1" x14ac:dyDescent="0.25">
      <c r="A241" s="382">
        <f t="shared" si="6"/>
        <v>225</v>
      </c>
      <c r="B241" s="385">
        <v>44421</v>
      </c>
      <c r="C241" s="383"/>
      <c r="D241" s="331" t="s">
        <v>388</v>
      </c>
      <c r="E241" s="331" t="s">
        <v>623</v>
      </c>
      <c r="F241" s="331">
        <v>137</v>
      </c>
      <c r="G241" s="384">
        <v>1200</v>
      </c>
      <c r="H241" s="384">
        <v>50000</v>
      </c>
      <c r="I241" s="391"/>
      <c r="J241" s="393">
        <f t="shared" si="7"/>
        <v>214400</v>
      </c>
      <c r="K241" s="190"/>
      <c r="M241" s="177"/>
      <c r="O241" s="190"/>
    </row>
    <row r="242" spans="1:15" ht="23.25" customHeight="1" x14ac:dyDescent="0.25">
      <c r="A242" s="382">
        <f t="shared" si="6"/>
        <v>226</v>
      </c>
      <c r="B242" s="385">
        <v>44421</v>
      </c>
      <c r="C242" s="383"/>
      <c r="D242" s="331" t="s">
        <v>1062</v>
      </c>
      <c r="E242" s="331" t="s">
        <v>623</v>
      </c>
      <c r="F242" s="331">
        <v>92</v>
      </c>
      <c r="G242" s="384">
        <v>1200</v>
      </c>
      <c r="H242" s="384">
        <v>50000</v>
      </c>
      <c r="I242" s="391"/>
      <c r="J242" s="393">
        <f t="shared" si="7"/>
        <v>160400</v>
      </c>
      <c r="K242" s="190"/>
      <c r="M242" s="177"/>
      <c r="O242" s="190"/>
    </row>
    <row r="243" spans="1:15" ht="23.25" customHeight="1" x14ac:dyDescent="0.25">
      <c r="A243" s="382">
        <f t="shared" si="6"/>
        <v>227</v>
      </c>
      <c r="B243" s="385">
        <v>44421</v>
      </c>
      <c r="C243" s="383"/>
      <c r="D243" s="331" t="s">
        <v>1063</v>
      </c>
      <c r="E243" s="331" t="s">
        <v>623</v>
      </c>
      <c r="F243" s="331">
        <v>76</v>
      </c>
      <c r="G243" s="384">
        <v>1200</v>
      </c>
      <c r="H243" s="384">
        <v>50000</v>
      </c>
      <c r="I243" s="391"/>
      <c r="J243" s="393">
        <f t="shared" si="7"/>
        <v>141200</v>
      </c>
      <c r="K243" s="190"/>
      <c r="M243" s="177"/>
      <c r="O243" s="190"/>
    </row>
    <row r="244" spans="1:15" ht="23.25" customHeight="1" x14ac:dyDescent="0.25">
      <c r="A244" s="382">
        <f t="shared" si="6"/>
        <v>228</v>
      </c>
      <c r="B244" s="385">
        <v>44421</v>
      </c>
      <c r="C244" s="383"/>
      <c r="D244" s="331" t="s">
        <v>1064</v>
      </c>
      <c r="E244" s="331" t="s">
        <v>623</v>
      </c>
      <c r="F244" s="331">
        <v>70</v>
      </c>
      <c r="G244" s="384">
        <v>1200</v>
      </c>
      <c r="H244" s="384">
        <v>50000</v>
      </c>
      <c r="I244" s="391"/>
      <c r="J244" s="393">
        <f t="shared" si="7"/>
        <v>134000</v>
      </c>
      <c r="K244" s="190"/>
      <c r="M244" s="177"/>
      <c r="O244" s="190"/>
    </row>
    <row r="245" spans="1:15" ht="23.25" customHeight="1" x14ac:dyDescent="0.25">
      <c r="A245" s="382">
        <f t="shared" si="6"/>
        <v>229</v>
      </c>
      <c r="B245" s="385">
        <v>44421</v>
      </c>
      <c r="C245" s="383"/>
      <c r="D245" s="331" t="s">
        <v>1065</v>
      </c>
      <c r="E245" s="331" t="s">
        <v>623</v>
      </c>
      <c r="F245" s="331">
        <v>108</v>
      </c>
      <c r="G245" s="384">
        <v>1200</v>
      </c>
      <c r="H245" s="384">
        <v>50000</v>
      </c>
      <c r="I245" s="391"/>
      <c r="J245" s="393">
        <f t="shared" si="7"/>
        <v>179600</v>
      </c>
      <c r="K245" s="190"/>
      <c r="M245" s="177"/>
      <c r="O245" s="190"/>
    </row>
    <row r="246" spans="1:15" ht="23.25" customHeight="1" x14ac:dyDescent="0.25">
      <c r="A246" s="382">
        <f t="shared" si="6"/>
        <v>230</v>
      </c>
      <c r="B246" s="385">
        <v>44421</v>
      </c>
      <c r="C246" s="383"/>
      <c r="D246" s="331" t="s">
        <v>438</v>
      </c>
      <c r="E246" s="331" t="s">
        <v>623</v>
      </c>
      <c r="F246" s="331">
        <v>98</v>
      </c>
      <c r="G246" s="384">
        <v>1200</v>
      </c>
      <c r="H246" s="384">
        <v>50000</v>
      </c>
      <c r="I246" s="391"/>
      <c r="J246" s="393">
        <f t="shared" si="7"/>
        <v>167600</v>
      </c>
      <c r="K246" s="190"/>
      <c r="M246" s="177"/>
      <c r="O246" s="190"/>
    </row>
    <row r="247" spans="1:15" ht="23.25" customHeight="1" x14ac:dyDescent="0.25">
      <c r="A247" s="382">
        <f t="shared" si="6"/>
        <v>231</v>
      </c>
      <c r="B247" s="385">
        <v>44421</v>
      </c>
      <c r="C247" s="383"/>
      <c r="D247" s="331" t="s">
        <v>1066</v>
      </c>
      <c r="E247" s="331" t="s">
        <v>623</v>
      </c>
      <c r="F247" s="331">
        <v>168</v>
      </c>
      <c r="G247" s="384">
        <v>1200</v>
      </c>
      <c r="H247" s="384">
        <v>50000</v>
      </c>
      <c r="I247" s="391"/>
      <c r="J247" s="393">
        <f t="shared" si="7"/>
        <v>251600</v>
      </c>
      <c r="K247" s="190"/>
      <c r="M247" s="177"/>
      <c r="O247" s="190"/>
    </row>
    <row r="248" spans="1:15" ht="23.25" customHeight="1" x14ac:dyDescent="0.25">
      <c r="A248" s="382">
        <f t="shared" si="6"/>
        <v>232</v>
      </c>
      <c r="B248" s="385">
        <v>44421</v>
      </c>
      <c r="C248" s="383"/>
      <c r="D248" s="331" t="s">
        <v>559</v>
      </c>
      <c r="E248" s="331" t="s">
        <v>618</v>
      </c>
      <c r="F248" s="331">
        <v>117</v>
      </c>
      <c r="G248" s="384">
        <v>1200</v>
      </c>
      <c r="H248" s="384"/>
      <c r="I248" s="391"/>
      <c r="J248" s="393">
        <f t="shared" si="7"/>
        <v>140400</v>
      </c>
      <c r="K248" s="190"/>
      <c r="M248" s="177"/>
      <c r="O248" s="190"/>
    </row>
    <row r="249" spans="1:15" ht="23.25" customHeight="1" x14ac:dyDescent="0.25">
      <c r="A249" s="382">
        <f t="shared" si="6"/>
        <v>233</v>
      </c>
      <c r="B249" s="385">
        <v>44421</v>
      </c>
      <c r="C249" s="383"/>
      <c r="D249" s="331" t="s">
        <v>1067</v>
      </c>
      <c r="E249" s="331" t="s">
        <v>618</v>
      </c>
      <c r="F249" s="331">
        <v>53</v>
      </c>
      <c r="G249" s="384">
        <v>1200</v>
      </c>
      <c r="H249" s="384">
        <v>50000</v>
      </c>
      <c r="I249" s="391"/>
      <c r="J249" s="393">
        <f t="shared" si="7"/>
        <v>113600</v>
      </c>
      <c r="K249" s="190"/>
      <c r="M249" s="177"/>
      <c r="O249" s="190"/>
    </row>
    <row r="250" spans="1:15" ht="23.25" customHeight="1" x14ac:dyDescent="0.25">
      <c r="A250" s="382">
        <f t="shared" si="6"/>
        <v>234</v>
      </c>
      <c r="B250" s="385">
        <v>44421</v>
      </c>
      <c r="C250" s="383"/>
      <c r="D250" s="331" t="s">
        <v>557</v>
      </c>
      <c r="E250" s="331" t="s">
        <v>618</v>
      </c>
      <c r="F250" s="331">
        <v>99</v>
      </c>
      <c r="G250" s="384">
        <v>1200</v>
      </c>
      <c r="H250" s="384">
        <v>50000</v>
      </c>
      <c r="I250" s="391"/>
      <c r="J250" s="393">
        <f t="shared" si="7"/>
        <v>168800</v>
      </c>
      <c r="K250" s="190"/>
      <c r="M250" s="177"/>
      <c r="O250" s="190"/>
    </row>
    <row r="251" spans="1:15" ht="23.25" customHeight="1" x14ac:dyDescent="0.25">
      <c r="A251" s="382">
        <f t="shared" si="6"/>
        <v>235</v>
      </c>
      <c r="B251" s="385">
        <v>44421</v>
      </c>
      <c r="C251" s="383"/>
      <c r="D251" s="331" t="s">
        <v>1068</v>
      </c>
      <c r="E251" s="331" t="s">
        <v>618</v>
      </c>
      <c r="F251" s="331">
        <v>82</v>
      </c>
      <c r="G251" s="384">
        <v>1200</v>
      </c>
      <c r="H251" s="384">
        <v>50000</v>
      </c>
      <c r="I251" s="391"/>
      <c r="J251" s="393">
        <f t="shared" si="7"/>
        <v>148400</v>
      </c>
      <c r="K251" s="190"/>
      <c r="M251" s="177"/>
      <c r="O251" s="190"/>
    </row>
    <row r="252" spans="1:15" ht="23.25" customHeight="1" x14ac:dyDescent="0.25">
      <c r="A252" s="382">
        <f t="shared" si="6"/>
        <v>236</v>
      </c>
      <c r="B252" s="385">
        <v>44421</v>
      </c>
      <c r="C252" s="383"/>
      <c r="D252" s="331" t="s">
        <v>556</v>
      </c>
      <c r="E252" s="331" t="s">
        <v>618</v>
      </c>
      <c r="F252" s="331">
        <v>104</v>
      </c>
      <c r="G252" s="384">
        <v>1200</v>
      </c>
      <c r="H252" s="384">
        <v>50000</v>
      </c>
      <c r="I252" s="391"/>
      <c r="J252" s="393">
        <f t="shared" si="7"/>
        <v>174800</v>
      </c>
      <c r="K252" s="190"/>
      <c r="M252" s="177"/>
      <c r="O252" s="190"/>
    </row>
    <row r="253" spans="1:15" ht="23.25" customHeight="1" x14ac:dyDescent="0.25">
      <c r="A253" s="382">
        <f t="shared" si="6"/>
        <v>237</v>
      </c>
      <c r="B253" s="385">
        <v>44421</v>
      </c>
      <c r="C253" s="383"/>
      <c r="D253" s="331" t="s">
        <v>1069</v>
      </c>
      <c r="E253" s="331" t="s">
        <v>618</v>
      </c>
      <c r="F253" s="331">
        <v>73</v>
      </c>
      <c r="G253" s="384">
        <v>1200</v>
      </c>
      <c r="H253" s="384">
        <v>50000</v>
      </c>
      <c r="I253" s="391"/>
      <c r="J253" s="393">
        <f t="shared" si="7"/>
        <v>137600</v>
      </c>
      <c r="K253" s="190"/>
      <c r="M253" s="177"/>
      <c r="O253" s="190"/>
    </row>
    <row r="254" spans="1:15" ht="23.25" customHeight="1" x14ac:dyDescent="0.25">
      <c r="A254" s="382">
        <f t="shared" si="6"/>
        <v>238</v>
      </c>
      <c r="B254" s="385">
        <v>44421</v>
      </c>
      <c r="C254" s="383"/>
      <c r="D254" s="331" t="s">
        <v>1070</v>
      </c>
      <c r="E254" s="331" t="s">
        <v>618</v>
      </c>
      <c r="F254" s="331">
        <v>78</v>
      </c>
      <c r="G254" s="384">
        <v>1200</v>
      </c>
      <c r="H254" s="384">
        <v>50000</v>
      </c>
      <c r="I254" s="391"/>
      <c r="J254" s="393">
        <f t="shared" si="7"/>
        <v>143600</v>
      </c>
      <c r="K254" s="190"/>
      <c r="M254" s="177"/>
      <c r="O254" s="190"/>
    </row>
    <row r="255" spans="1:15" ht="23.25" customHeight="1" x14ac:dyDescent="0.25">
      <c r="A255" s="382">
        <f t="shared" si="6"/>
        <v>239</v>
      </c>
      <c r="B255" s="385">
        <v>44421</v>
      </c>
      <c r="C255" s="383"/>
      <c r="D255" s="331" t="s">
        <v>1062</v>
      </c>
      <c r="E255" s="331" t="s">
        <v>622</v>
      </c>
      <c r="F255" s="331">
        <v>61</v>
      </c>
      <c r="G255" s="384">
        <v>1200</v>
      </c>
      <c r="H255" s="384"/>
      <c r="I255" s="391"/>
      <c r="J255" s="393">
        <f t="shared" si="7"/>
        <v>73200</v>
      </c>
      <c r="K255" s="190"/>
      <c r="M255" s="177"/>
      <c r="O255" s="190"/>
    </row>
    <row r="256" spans="1:15" ht="23.25" customHeight="1" x14ac:dyDescent="0.25">
      <c r="A256" s="382">
        <f t="shared" si="6"/>
        <v>240</v>
      </c>
      <c r="B256" s="385">
        <v>44421</v>
      </c>
      <c r="C256" s="383"/>
      <c r="D256" s="331" t="s">
        <v>1071</v>
      </c>
      <c r="E256" s="331" t="s">
        <v>622</v>
      </c>
      <c r="F256" s="331">
        <v>147</v>
      </c>
      <c r="G256" s="384">
        <v>1200</v>
      </c>
      <c r="H256" s="384">
        <v>50000</v>
      </c>
      <c r="I256" s="391"/>
      <c r="J256" s="393">
        <f t="shared" si="7"/>
        <v>226400</v>
      </c>
      <c r="K256" s="190"/>
      <c r="M256" s="177"/>
      <c r="O256" s="190"/>
    </row>
    <row r="257" spans="1:19" ht="23.25" customHeight="1" x14ac:dyDescent="0.25">
      <c r="A257" s="382">
        <f t="shared" si="6"/>
        <v>241</v>
      </c>
      <c r="B257" s="385">
        <v>44421</v>
      </c>
      <c r="C257" s="383"/>
      <c r="D257" s="331" t="s">
        <v>1072</v>
      </c>
      <c r="E257" s="331" t="s">
        <v>622</v>
      </c>
      <c r="F257" s="331">
        <v>101</v>
      </c>
      <c r="G257" s="384">
        <v>1200</v>
      </c>
      <c r="H257" s="384">
        <v>50000</v>
      </c>
      <c r="I257" s="391"/>
      <c r="J257" s="393">
        <f t="shared" si="7"/>
        <v>171200</v>
      </c>
      <c r="K257" s="190"/>
      <c r="M257" s="177"/>
      <c r="O257" s="190"/>
    </row>
    <row r="258" spans="1:19" ht="23.25" customHeight="1" x14ac:dyDescent="0.25">
      <c r="A258" s="382">
        <f t="shared" si="6"/>
        <v>242</v>
      </c>
      <c r="B258" s="385">
        <v>44421</v>
      </c>
      <c r="C258" s="383"/>
      <c r="D258" s="331" t="s">
        <v>475</v>
      </c>
      <c r="E258" s="331" t="s">
        <v>622</v>
      </c>
      <c r="F258" s="331">
        <v>85</v>
      </c>
      <c r="G258" s="384">
        <v>1200</v>
      </c>
      <c r="H258" s="384">
        <v>50000</v>
      </c>
      <c r="I258" s="391"/>
      <c r="J258" s="393">
        <f t="shared" si="7"/>
        <v>152000</v>
      </c>
      <c r="K258" s="190"/>
      <c r="M258" s="177"/>
      <c r="O258" s="190"/>
    </row>
    <row r="259" spans="1:19" ht="23.25" customHeight="1" x14ac:dyDescent="0.25">
      <c r="A259" s="382">
        <f t="shared" si="6"/>
        <v>243</v>
      </c>
      <c r="B259" s="385">
        <v>44421</v>
      </c>
      <c r="C259" s="383"/>
      <c r="D259" s="331" t="s">
        <v>401</v>
      </c>
      <c r="E259" s="394" t="s">
        <v>622</v>
      </c>
      <c r="F259" s="331">
        <v>45</v>
      </c>
      <c r="G259" s="384">
        <v>1200</v>
      </c>
      <c r="H259" s="384">
        <v>50000</v>
      </c>
      <c r="I259" s="391"/>
      <c r="J259" s="393">
        <f t="shared" si="7"/>
        <v>104000</v>
      </c>
      <c r="K259" s="190"/>
      <c r="M259" s="177"/>
      <c r="O259" s="190"/>
    </row>
    <row r="260" spans="1:19" ht="23.25" customHeight="1" x14ac:dyDescent="0.25">
      <c r="A260" s="382">
        <f t="shared" si="6"/>
        <v>244</v>
      </c>
      <c r="B260" s="385">
        <v>44421</v>
      </c>
      <c r="C260" s="383"/>
      <c r="D260" s="331" t="s">
        <v>467</v>
      </c>
      <c r="E260" s="331" t="s">
        <v>622</v>
      </c>
      <c r="F260" s="331">
        <v>58</v>
      </c>
      <c r="G260" s="384">
        <v>1200</v>
      </c>
      <c r="H260" s="384">
        <v>50000</v>
      </c>
      <c r="I260" s="391"/>
      <c r="J260" s="393">
        <f t="shared" si="7"/>
        <v>119600</v>
      </c>
      <c r="K260" s="190"/>
      <c r="M260" s="177"/>
      <c r="O260" s="190"/>
    </row>
    <row r="261" spans="1:19" ht="23.25" customHeight="1" x14ac:dyDescent="0.25">
      <c r="A261" s="382">
        <f t="shared" si="6"/>
        <v>245</v>
      </c>
      <c r="B261" s="385">
        <v>44421</v>
      </c>
      <c r="C261" s="383"/>
      <c r="D261" s="331" t="s">
        <v>465</v>
      </c>
      <c r="E261" s="331" t="s">
        <v>622</v>
      </c>
      <c r="F261" s="331">
        <v>43</v>
      </c>
      <c r="G261" s="384">
        <v>1200</v>
      </c>
      <c r="H261" s="384">
        <v>50000</v>
      </c>
      <c r="I261" s="391"/>
      <c r="J261" s="393">
        <f t="shared" si="7"/>
        <v>101600</v>
      </c>
      <c r="K261" s="190"/>
      <c r="M261" s="177"/>
      <c r="O261" s="190"/>
    </row>
    <row r="262" spans="1:19" ht="23.25" customHeight="1" x14ac:dyDescent="0.25">
      <c r="A262" s="382">
        <f t="shared" si="6"/>
        <v>246</v>
      </c>
      <c r="B262" s="385">
        <v>44421</v>
      </c>
      <c r="C262" s="383"/>
      <c r="D262" s="331" t="s">
        <v>1073</v>
      </c>
      <c r="E262" s="331" t="s">
        <v>622</v>
      </c>
      <c r="F262" s="331">
        <v>52</v>
      </c>
      <c r="G262" s="384">
        <v>1200</v>
      </c>
      <c r="H262" s="384">
        <v>50000</v>
      </c>
      <c r="I262" s="391"/>
      <c r="J262" s="393">
        <f t="shared" si="7"/>
        <v>112400</v>
      </c>
      <c r="K262" s="190"/>
      <c r="M262" s="177"/>
      <c r="O262" s="190"/>
    </row>
    <row r="263" spans="1:19" ht="23.25" customHeight="1" x14ac:dyDescent="0.25">
      <c r="A263" s="382">
        <f t="shared" si="6"/>
        <v>247</v>
      </c>
      <c r="B263" s="385">
        <v>44421</v>
      </c>
      <c r="C263" s="383"/>
      <c r="D263" s="331" t="s">
        <v>473</v>
      </c>
      <c r="E263" s="331" t="s">
        <v>622</v>
      </c>
      <c r="F263" s="331">
        <v>55</v>
      </c>
      <c r="G263" s="384">
        <v>1200</v>
      </c>
      <c r="H263" s="384">
        <v>50000</v>
      </c>
      <c r="I263" s="391"/>
      <c r="J263" s="393">
        <f t="shared" si="7"/>
        <v>116000</v>
      </c>
      <c r="K263" s="190"/>
      <c r="M263" s="177"/>
      <c r="O263" s="190"/>
    </row>
    <row r="264" spans="1:19" ht="23.25" customHeight="1" x14ac:dyDescent="0.25">
      <c r="A264" s="382">
        <f t="shared" si="6"/>
        <v>248</v>
      </c>
      <c r="B264" s="385">
        <v>44421</v>
      </c>
      <c r="C264" s="383"/>
      <c r="D264" s="331" t="s">
        <v>464</v>
      </c>
      <c r="E264" s="331" t="s">
        <v>622</v>
      </c>
      <c r="F264" s="331">
        <v>132</v>
      </c>
      <c r="G264" s="384">
        <v>1200</v>
      </c>
      <c r="H264" s="384">
        <v>50000</v>
      </c>
      <c r="I264" s="391"/>
      <c r="J264" s="393">
        <f t="shared" si="7"/>
        <v>208400</v>
      </c>
      <c r="K264" s="190"/>
      <c r="M264" s="177"/>
      <c r="O264" s="190"/>
    </row>
    <row r="265" spans="1:19" ht="23.25" customHeight="1" x14ac:dyDescent="0.25">
      <c r="A265" s="382">
        <f t="shared" si="6"/>
        <v>249</v>
      </c>
      <c r="B265" s="385">
        <v>44421</v>
      </c>
      <c r="C265" s="383"/>
      <c r="D265" s="331" t="s">
        <v>471</v>
      </c>
      <c r="E265" s="331" t="s">
        <v>622</v>
      </c>
      <c r="F265" s="331">
        <v>50</v>
      </c>
      <c r="G265" s="384">
        <v>1200</v>
      </c>
      <c r="H265" s="384">
        <v>50000</v>
      </c>
      <c r="I265" s="391"/>
      <c r="J265" s="393">
        <f t="shared" si="7"/>
        <v>110000</v>
      </c>
      <c r="K265" s="190"/>
      <c r="M265" s="177"/>
      <c r="O265" s="190"/>
    </row>
    <row r="266" spans="1:19" ht="23.25" customHeight="1" x14ac:dyDescent="0.25">
      <c r="A266" s="382">
        <f t="shared" si="6"/>
        <v>250</v>
      </c>
      <c r="B266" s="385">
        <v>44421</v>
      </c>
      <c r="C266" s="383"/>
      <c r="D266" s="331" t="s">
        <v>476</v>
      </c>
      <c r="E266" s="331" t="s">
        <v>622</v>
      </c>
      <c r="F266" s="331">
        <v>94</v>
      </c>
      <c r="G266" s="384">
        <v>1200</v>
      </c>
      <c r="H266" s="384">
        <v>50000</v>
      </c>
      <c r="I266" s="391"/>
      <c r="J266" s="393">
        <f t="shared" si="7"/>
        <v>162800</v>
      </c>
      <c r="K266" s="190"/>
      <c r="M266" s="177"/>
      <c r="O266" s="190"/>
    </row>
    <row r="267" spans="1:19" ht="23.25" customHeight="1" x14ac:dyDescent="0.25">
      <c r="A267" s="382">
        <f t="shared" si="6"/>
        <v>251</v>
      </c>
      <c r="B267" s="385">
        <v>44421</v>
      </c>
      <c r="C267" s="383"/>
      <c r="D267" s="331" t="s">
        <v>1074</v>
      </c>
      <c r="E267" s="331" t="s">
        <v>622</v>
      </c>
      <c r="F267" s="331">
        <v>60</v>
      </c>
      <c r="G267" s="384">
        <v>1200</v>
      </c>
      <c r="H267" s="384">
        <v>50000</v>
      </c>
      <c r="I267" s="391"/>
      <c r="J267" s="393">
        <f t="shared" si="7"/>
        <v>122000</v>
      </c>
      <c r="K267" s="190"/>
      <c r="M267" s="177"/>
      <c r="O267" s="190"/>
    </row>
    <row r="268" spans="1:19" ht="23.25" customHeight="1" thickBot="1" x14ac:dyDescent="0.3">
      <c r="A268" s="382">
        <f t="shared" si="6"/>
        <v>252</v>
      </c>
      <c r="B268" s="385">
        <v>44421</v>
      </c>
      <c r="C268" s="383"/>
      <c r="D268" s="331" t="s">
        <v>472</v>
      </c>
      <c r="E268" s="331" t="s">
        <v>622</v>
      </c>
      <c r="F268" s="331">
        <v>55</v>
      </c>
      <c r="G268" s="384">
        <v>1200</v>
      </c>
      <c r="H268" s="384">
        <v>50000</v>
      </c>
      <c r="I268" s="391"/>
      <c r="J268" s="393">
        <f t="shared" si="7"/>
        <v>116000</v>
      </c>
      <c r="K268" s="190"/>
      <c r="M268" s="177"/>
      <c r="O268" s="190"/>
    </row>
    <row r="269" spans="1:19" ht="35.25" customHeight="1" thickBot="1" x14ac:dyDescent="0.3">
      <c r="A269" s="526" t="s">
        <v>23</v>
      </c>
      <c r="B269" s="527"/>
      <c r="C269" s="527"/>
      <c r="D269" s="527"/>
      <c r="E269" s="527"/>
      <c r="F269" s="527"/>
      <c r="G269" s="527"/>
      <c r="H269" s="304"/>
      <c r="I269" s="515">
        <f>SUM(J17:J268)</f>
        <v>39100400</v>
      </c>
      <c r="J269" s="516"/>
      <c r="K269" s="380"/>
      <c r="M269" s="379"/>
    </row>
    <row r="270" spans="1:19" x14ac:dyDescent="0.25">
      <c r="A270" s="470"/>
      <c r="B270" s="470"/>
      <c r="C270" s="470"/>
      <c r="D270" s="259"/>
      <c r="E270" s="259"/>
      <c r="F270" s="259"/>
      <c r="G270" s="193"/>
      <c r="H270" s="193"/>
      <c r="I270" s="193"/>
      <c r="J270" s="194"/>
    </row>
    <row r="271" spans="1:19" s="58" customFormat="1" ht="15.75" x14ac:dyDescent="0.25">
      <c r="D271" s="97"/>
      <c r="E271" s="97"/>
      <c r="F271" s="97"/>
      <c r="G271" s="117" t="s">
        <v>242</v>
      </c>
      <c r="H271" s="117"/>
      <c r="I271" s="502">
        <v>0</v>
      </c>
      <c r="J271" s="502"/>
      <c r="K271" s="119"/>
      <c r="S271" s="58" t="s">
        <v>88</v>
      </c>
    </row>
    <row r="272" spans="1:19" s="58" customFormat="1" ht="24.75" customHeight="1" thickBot="1" x14ac:dyDescent="0.3">
      <c r="D272" s="97"/>
      <c r="E272" s="97"/>
      <c r="F272" s="97"/>
      <c r="G272" s="120" t="s">
        <v>89</v>
      </c>
      <c r="H272" s="120"/>
      <c r="I272" s="542">
        <v>0</v>
      </c>
      <c r="J272" s="542"/>
      <c r="K272" s="119"/>
    </row>
    <row r="273" spans="1:10" s="58" customFormat="1" ht="21" customHeight="1" x14ac:dyDescent="0.25">
      <c r="D273" s="97"/>
      <c r="E273" s="97"/>
      <c r="F273" s="97"/>
      <c r="G273" s="200" t="s">
        <v>26</v>
      </c>
      <c r="H273" s="200"/>
      <c r="I273" s="500">
        <f>I269</f>
        <v>39100400</v>
      </c>
      <c r="J273" s="500"/>
    </row>
    <row r="274" spans="1:10" s="58" customFormat="1" ht="21" customHeight="1" x14ac:dyDescent="0.25">
      <c r="D274" s="97"/>
      <c r="E274" s="97"/>
      <c r="F274" s="97"/>
      <c r="G274" s="200"/>
      <c r="H274" s="200"/>
      <c r="I274" s="142"/>
      <c r="J274" s="142"/>
    </row>
    <row r="275" spans="1:10" ht="27.75" customHeight="1" x14ac:dyDescent="0.25">
      <c r="A275" s="326" t="s">
        <v>1075</v>
      </c>
      <c r="D275" s="176"/>
      <c r="E275" s="176"/>
      <c r="F275" s="176"/>
      <c r="G275" s="202"/>
      <c r="H275" s="202"/>
      <c r="I275" s="202"/>
      <c r="J275" s="203"/>
    </row>
    <row r="276" spans="1:10" x14ac:dyDescent="0.25">
      <c r="D276" s="176"/>
      <c r="E276" s="176"/>
      <c r="F276" s="176"/>
      <c r="G276" s="202"/>
      <c r="H276" s="202"/>
      <c r="I276" s="202"/>
      <c r="J276" s="203"/>
    </row>
    <row r="277" spans="1:10" ht="15.75" x14ac:dyDescent="0.25">
      <c r="A277" s="87" t="s">
        <v>27</v>
      </c>
    </row>
    <row r="278" spans="1:10" ht="15.75" x14ac:dyDescent="0.25">
      <c r="A278" s="88" t="s">
        <v>28</v>
      </c>
      <c r="B278" s="176"/>
      <c r="C278" s="176"/>
    </row>
    <row r="279" spans="1:10" ht="15.75" x14ac:dyDescent="0.25">
      <c r="A279" s="88" t="s">
        <v>29</v>
      </c>
      <c r="B279" s="176"/>
      <c r="C279" s="176"/>
    </row>
    <row r="280" spans="1:10" ht="15.75" x14ac:dyDescent="0.25">
      <c r="A280" s="89" t="s">
        <v>30</v>
      </c>
      <c r="B280" s="204"/>
      <c r="C280" s="204"/>
    </row>
    <row r="281" spans="1:10" ht="15.75" x14ac:dyDescent="0.25">
      <c r="A281" s="92" t="s">
        <v>31</v>
      </c>
      <c r="B281" s="206"/>
      <c r="C281" s="206"/>
    </row>
    <row r="282" spans="1:10" x14ac:dyDescent="0.25">
      <c r="A282" s="206"/>
      <c r="B282" s="206"/>
      <c r="C282" s="206"/>
    </row>
    <row r="283" spans="1:10" x14ac:dyDescent="0.25">
      <c r="H283" s="204" t="s">
        <v>32</v>
      </c>
      <c r="I283" s="471" t="str">
        <f>J13</f>
        <v xml:space="preserve"> 23 Agustus 2021</v>
      </c>
      <c r="J283" s="472"/>
    </row>
    <row r="290" spans="7:10" ht="15.75" x14ac:dyDescent="0.25">
      <c r="G290" s="462" t="s">
        <v>33</v>
      </c>
      <c r="H290" s="462"/>
      <c r="I290" s="462"/>
      <c r="J290" s="462"/>
    </row>
  </sheetData>
  <autoFilter ref="A16:J269">
    <filterColumn colId="8" showButton="0"/>
  </autoFilter>
  <mergeCells count="10">
    <mergeCell ref="I272:J272"/>
    <mergeCell ref="I273:J273"/>
    <mergeCell ref="I283:J283"/>
    <mergeCell ref="G290:J290"/>
    <mergeCell ref="A10:J10"/>
    <mergeCell ref="I16:J16"/>
    <mergeCell ref="A269:G269"/>
    <mergeCell ref="I269:J269"/>
    <mergeCell ref="A270:C270"/>
    <mergeCell ref="I271:J271"/>
  </mergeCells>
  <printOptions horizontalCentered="1"/>
  <pageMargins left="0.43307086614173229" right="0.23622047244094491" top="0.35433070866141736" bottom="0.35433070866141736" header="0.31496062992125984" footer="0.31496062992125984"/>
  <pageSetup paperSize="9" scale="90" orientation="portrait" horizontalDpi="4294967293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2:Q41"/>
  <sheetViews>
    <sheetView topLeftCell="A43" workbookViewId="0">
      <selection activeCell="J33" sqref="J33"/>
    </sheetView>
  </sheetViews>
  <sheetFormatPr defaultRowHeight="15" x14ac:dyDescent="0.25"/>
  <cols>
    <col min="1" max="1" width="5" style="5" customWidth="1"/>
    <col min="2" max="2" width="13.42578125" style="5" customWidth="1"/>
    <col min="3" max="3" width="10.28515625" style="5" customWidth="1"/>
    <col min="4" max="4" width="20.85546875" style="5" customWidth="1"/>
    <col min="5" max="5" width="14.42578125" style="5" customWidth="1"/>
    <col min="6" max="6" width="15.42578125" style="5" customWidth="1"/>
    <col min="7" max="7" width="1" style="177" customWidth="1"/>
    <col min="8" max="8" width="18.5703125" style="5" customWidth="1"/>
    <col min="9" max="10" width="9.140625" style="5"/>
    <col min="11" max="11" width="10.5703125" style="5" bestFit="1" customWidth="1"/>
    <col min="12" max="16384" width="9.140625" style="5"/>
  </cols>
  <sheetData>
    <row r="2" spans="1:14" x14ac:dyDescent="0.25">
      <c r="A2" s="176" t="s">
        <v>0</v>
      </c>
    </row>
    <row r="3" spans="1:14" x14ac:dyDescent="0.25">
      <c r="A3" s="54" t="s">
        <v>1</v>
      </c>
    </row>
    <row r="4" spans="1:14" x14ac:dyDescent="0.25">
      <c r="A4" s="54" t="s">
        <v>2</v>
      </c>
    </row>
    <row r="5" spans="1:14" x14ac:dyDescent="0.25">
      <c r="A5" s="54" t="s">
        <v>3</v>
      </c>
    </row>
    <row r="6" spans="1:14" x14ac:dyDescent="0.25">
      <c r="A6" s="54" t="s">
        <v>4</v>
      </c>
      <c r="B6" s="54"/>
      <c r="C6" s="54"/>
    </row>
    <row r="7" spans="1:14" x14ac:dyDescent="0.25">
      <c r="A7" s="54" t="s">
        <v>5</v>
      </c>
      <c r="B7" s="54"/>
      <c r="C7" s="54"/>
    </row>
    <row r="9" spans="1:14" ht="15.75" thickBot="1" x14ac:dyDescent="0.3">
      <c r="A9" s="178"/>
      <c r="B9" s="178"/>
      <c r="C9" s="178"/>
      <c r="D9" s="178"/>
      <c r="E9" s="178"/>
      <c r="F9" s="178"/>
      <c r="G9" s="179"/>
      <c r="H9" s="178"/>
    </row>
    <row r="10" spans="1:14" ht="24" thickBot="1" x14ac:dyDescent="0.3">
      <c r="A10" s="523" t="s">
        <v>6</v>
      </c>
      <c r="B10" s="524"/>
      <c r="C10" s="524"/>
      <c r="D10" s="524"/>
      <c r="E10" s="524"/>
      <c r="F10" s="524"/>
      <c r="G10" s="524"/>
      <c r="H10" s="525"/>
    </row>
    <row r="12" spans="1:14" s="329" customFormat="1" ht="18" customHeight="1" x14ac:dyDescent="0.25">
      <c r="A12" s="329" t="s">
        <v>7</v>
      </c>
      <c r="B12" s="329" t="s">
        <v>360</v>
      </c>
      <c r="F12" s="330" t="s">
        <v>9</v>
      </c>
      <c r="G12" s="193" t="s">
        <v>10</v>
      </c>
      <c r="H12" s="12" t="s">
        <v>1106</v>
      </c>
    </row>
    <row r="13" spans="1:14" s="329" customFormat="1" ht="18" customHeight="1" x14ac:dyDescent="0.25">
      <c r="F13" s="330" t="s">
        <v>11</v>
      </c>
      <c r="G13" s="193" t="s">
        <v>10</v>
      </c>
      <c r="H13" s="129" t="s">
        <v>156</v>
      </c>
      <c r="N13" s="329" t="s">
        <v>88</v>
      </c>
    </row>
    <row r="14" spans="1:14" s="329" customFormat="1" ht="18" customHeight="1" x14ac:dyDescent="0.25">
      <c r="A14" s="329" t="s">
        <v>12</v>
      </c>
      <c r="B14" s="329" t="s">
        <v>361</v>
      </c>
      <c r="F14" s="330" t="s">
        <v>14</v>
      </c>
      <c r="G14" s="193" t="s">
        <v>10</v>
      </c>
      <c r="H14" s="129" t="s">
        <v>365</v>
      </c>
    </row>
    <row r="15" spans="1:14" ht="15.75" thickBot="1" x14ac:dyDescent="0.3"/>
    <row r="16" spans="1:14" ht="30.75" customHeight="1" thickBot="1" x14ac:dyDescent="0.3">
      <c r="A16" s="404" t="s">
        <v>15</v>
      </c>
      <c r="B16" s="405" t="s">
        <v>37</v>
      </c>
      <c r="C16" s="405" t="s">
        <v>17</v>
      </c>
      <c r="D16" s="405" t="s">
        <v>19</v>
      </c>
      <c r="E16" s="405" t="s">
        <v>383</v>
      </c>
      <c r="F16" s="536" t="s">
        <v>664</v>
      </c>
      <c r="G16" s="537"/>
      <c r="H16" s="406" t="s">
        <v>22</v>
      </c>
    </row>
    <row r="17" spans="1:17" ht="21.75" customHeight="1" x14ac:dyDescent="0.25">
      <c r="A17" s="332">
        <v>1</v>
      </c>
      <c r="B17" s="343">
        <v>44420</v>
      </c>
      <c r="C17" s="333">
        <v>401269</v>
      </c>
      <c r="D17" s="317" t="s">
        <v>994</v>
      </c>
      <c r="E17" s="317" t="s">
        <v>654</v>
      </c>
      <c r="F17" s="400">
        <v>200000</v>
      </c>
      <c r="G17" s="401"/>
      <c r="H17" s="334">
        <f>F17</f>
        <v>200000</v>
      </c>
      <c r="K17" s="177"/>
      <c r="M17" s="190"/>
    </row>
    <row r="18" spans="1:17" ht="21.75" customHeight="1" x14ac:dyDescent="0.25">
      <c r="A18" s="335">
        <f>A17+1</f>
        <v>2</v>
      </c>
      <c r="B18" s="338">
        <v>44420</v>
      </c>
      <c r="C18" s="336">
        <v>401195</v>
      </c>
      <c r="D18" s="331" t="s">
        <v>1008</v>
      </c>
      <c r="E18" s="331" t="s">
        <v>616</v>
      </c>
      <c r="F18" s="402">
        <v>200000</v>
      </c>
      <c r="G18" s="403"/>
      <c r="H18" s="337">
        <f t="shared" ref="H18:H20" si="0">F18</f>
        <v>200000</v>
      </c>
      <c r="K18" s="177"/>
      <c r="M18" s="190"/>
    </row>
    <row r="19" spans="1:17" ht="21.75" customHeight="1" x14ac:dyDescent="0.25">
      <c r="A19" s="335">
        <f t="shared" ref="A19:A20" si="1">A18+1</f>
        <v>3</v>
      </c>
      <c r="B19" s="338">
        <v>44421</v>
      </c>
      <c r="C19" s="336">
        <v>401255</v>
      </c>
      <c r="D19" s="331" t="s">
        <v>756</v>
      </c>
      <c r="E19" s="331" t="s">
        <v>637</v>
      </c>
      <c r="F19" s="402">
        <v>200000</v>
      </c>
      <c r="G19" s="403"/>
      <c r="H19" s="337">
        <f t="shared" si="0"/>
        <v>200000</v>
      </c>
      <c r="K19" s="177"/>
      <c r="M19" s="190"/>
    </row>
    <row r="20" spans="1:17" ht="21.75" customHeight="1" x14ac:dyDescent="0.25">
      <c r="A20" s="335">
        <f t="shared" si="1"/>
        <v>4</v>
      </c>
      <c r="B20" s="338">
        <v>44421</v>
      </c>
      <c r="C20" s="336"/>
      <c r="D20" s="331" t="s">
        <v>1034</v>
      </c>
      <c r="E20" s="331" t="s">
        <v>631</v>
      </c>
      <c r="F20" s="402">
        <v>200000</v>
      </c>
      <c r="G20" s="403"/>
      <c r="H20" s="337">
        <f t="shared" si="0"/>
        <v>200000</v>
      </c>
      <c r="K20" s="177"/>
      <c r="M20" s="190"/>
    </row>
    <row r="21" spans="1:17" ht="35.25" customHeight="1" thickBot="1" x14ac:dyDescent="0.3">
      <c r="A21" s="558" t="s">
        <v>23</v>
      </c>
      <c r="B21" s="538"/>
      <c r="C21" s="538"/>
      <c r="D21" s="538"/>
      <c r="E21" s="538"/>
      <c r="F21" s="538"/>
      <c r="G21" s="539"/>
      <c r="H21" s="354">
        <f>SUM(H17:H20)</f>
        <v>800000</v>
      </c>
    </row>
    <row r="22" spans="1:17" ht="7.5" customHeight="1" x14ac:dyDescent="0.25">
      <c r="A22" s="470"/>
      <c r="B22" s="470"/>
      <c r="C22" s="470"/>
      <c r="D22" s="259"/>
      <c r="E22" s="259"/>
      <c r="F22" s="259"/>
      <c r="G22" s="193"/>
      <c r="H22" s="194"/>
    </row>
    <row r="23" spans="1:17" s="58" customFormat="1" ht="14.25" customHeight="1" x14ac:dyDescent="0.25">
      <c r="D23" s="97"/>
      <c r="E23" s="97"/>
      <c r="F23" s="97"/>
      <c r="G23" s="502">
        <v>0</v>
      </c>
      <c r="H23" s="502"/>
      <c r="I23" s="119"/>
      <c r="Q23" s="58" t="s">
        <v>88</v>
      </c>
    </row>
    <row r="24" spans="1:17" s="58" customFormat="1" ht="14.25" customHeight="1" thickBot="1" x14ac:dyDescent="0.3">
      <c r="D24" s="97"/>
      <c r="E24" s="97"/>
      <c r="F24" s="97"/>
      <c r="G24" s="542">
        <v>0</v>
      </c>
      <c r="H24" s="542"/>
      <c r="I24" s="119"/>
    </row>
    <row r="25" spans="1:17" s="58" customFormat="1" ht="16.5" customHeight="1" x14ac:dyDescent="0.25">
      <c r="D25" s="97"/>
      <c r="E25" s="97"/>
      <c r="F25" s="97"/>
      <c r="G25" s="500">
        <f>H21</f>
        <v>800000</v>
      </c>
      <c r="H25" s="500"/>
    </row>
    <row r="26" spans="1:17" ht="27.75" customHeight="1" x14ac:dyDescent="0.25">
      <c r="A26" s="326" t="s">
        <v>1076</v>
      </c>
      <c r="D26" s="176"/>
      <c r="E26" s="176"/>
      <c r="F26" s="176"/>
      <c r="G26" s="202"/>
      <c r="H26" s="203"/>
    </row>
    <row r="27" spans="1:17" ht="9" customHeight="1" x14ac:dyDescent="0.25">
      <c r="D27" s="176"/>
      <c r="E27" s="176"/>
      <c r="F27" s="176"/>
      <c r="G27" s="202"/>
      <c r="H27" s="203"/>
    </row>
    <row r="28" spans="1:17" ht="15.75" x14ac:dyDescent="0.25">
      <c r="A28" s="87" t="s">
        <v>27</v>
      </c>
    </row>
    <row r="29" spans="1:17" ht="15.75" x14ac:dyDescent="0.25">
      <c r="A29" s="88" t="s">
        <v>28</v>
      </c>
      <c r="B29" s="176"/>
      <c r="C29" s="176"/>
    </row>
    <row r="30" spans="1:17" ht="15.75" x14ac:dyDescent="0.25">
      <c r="A30" s="88" t="s">
        <v>29</v>
      </c>
      <c r="B30" s="176"/>
      <c r="C30" s="176"/>
    </row>
    <row r="31" spans="1:17" ht="15.75" x14ac:dyDescent="0.25">
      <c r="A31" s="89" t="s">
        <v>30</v>
      </c>
      <c r="B31" s="204"/>
      <c r="C31" s="204"/>
    </row>
    <row r="32" spans="1:17" ht="15.75" x14ac:dyDescent="0.25">
      <c r="A32" s="92" t="s">
        <v>31</v>
      </c>
      <c r="B32" s="206"/>
      <c r="C32" s="206"/>
    </row>
    <row r="33" spans="1:8" ht="8.25" customHeight="1" x14ac:dyDescent="0.25">
      <c r="A33" s="206"/>
      <c r="B33" s="206"/>
      <c r="C33" s="206"/>
    </row>
    <row r="34" spans="1:8" x14ac:dyDescent="0.25">
      <c r="F34" s="5" t="s">
        <v>67</v>
      </c>
      <c r="G34" s="471" t="str">
        <f>H13</f>
        <v xml:space="preserve"> 23 Agustus 2021</v>
      </c>
      <c r="H34" s="472"/>
    </row>
    <row r="37" spans="1:8" ht="24.75" customHeight="1" x14ac:dyDescent="0.25"/>
    <row r="40" spans="1:8" x14ac:dyDescent="0.25">
      <c r="F40" s="557" t="s">
        <v>666</v>
      </c>
      <c r="G40" s="557"/>
      <c r="H40" s="557"/>
    </row>
    <row r="41" spans="1:8" ht="15.75" x14ac:dyDescent="0.25">
      <c r="G41" s="462"/>
      <c r="H41" s="462"/>
    </row>
  </sheetData>
  <mergeCells count="10">
    <mergeCell ref="A10:H10"/>
    <mergeCell ref="F16:G16"/>
    <mergeCell ref="F40:H40"/>
    <mergeCell ref="G41:H41"/>
    <mergeCell ref="A21:G21"/>
    <mergeCell ref="A22:C22"/>
    <mergeCell ref="G23:H23"/>
    <mergeCell ref="G24:H24"/>
    <mergeCell ref="G25:H25"/>
    <mergeCell ref="G34:H34"/>
  </mergeCells>
  <printOptions horizontalCentered="1"/>
  <pageMargins left="0.43307086614173229" right="0.23622047244094491" top="0.74803149606299213" bottom="0.74803149606299213" header="0.31496062992125984" footer="0.31496062992125984"/>
  <pageSetup paperSize="9" scale="90" orientation="portrait" horizontalDpi="4294967293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2:S45"/>
  <sheetViews>
    <sheetView topLeftCell="A14" workbookViewId="0">
      <selection activeCell="M24" sqref="M24"/>
    </sheetView>
  </sheetViews>
  <sheetFormatPr defaultRowHeight="15.75" x14ac:dyDescent="0.25"/>
  <cols>
    <col min="1" max="1" width="4" style="58" customWidth="1"/>
    <col min="2" max="2" width="12.5703125" style="58" customWidth="1"/>
    <col min="3" max="3" width="9.5703125" style="58" customWidth="1"/>
    <col min="4" max="4" width="25.5703125" style="58" bestFit="1" customWidth="1"/>
    <col min="5" max="5" width="13.140625" style="58" customWidth="1"/>
    <col min="6" max="7" width="6" style="58" customWidth="1"/>
    <col min="8" max="8" width="13.85546875" style="96" customWidth="1"/>
    <col min="9" max="9" width="1.42578125" style="96" customWidth="1"/>
    <col min="10" max="10" width="17.140625" style="58" customWidth="1"/>
    <col min="11" max="16384" width="9.140625" style="58"/>
  </cols>
  <sheetData>
    <row r="2" spans="1:10" x14ac:dyDescent="0.25">
      <c r="A2" s="97" t="s">
        <v>0</v>
      </c>
    </row>
    <row r="3" spans="1:10" x14ac:dyDescent="0.25">
      <c r="A3" s="54" t="s">
        <v>1</v>
      </c>
    </row>
    <row r="4" spans="1:10" x14ac:dyDescent="0.25">
      <c r="A4" s="54" t="s">
        <v>2</v>
      </c>
    </row>
    <row r="5" spans="1:10" x14ac:dyDescent="0.25">
      <c r="A5" s="54" t="s">
        <v>3</v>
      </c>
    </row>
    <row r="6" spans="1:10" x14ac:dyDescent="0.25">
      <c r="A6" s="54" t="s">
        <v>4</v>
      </c>
    </row>
    <row r="7" spans="1:10" x14ac:dyDescent="0.25">
      <c r="A7" s="54" t="s">
        <v>5</v>
      </c>
    </row>
    <row r="9" spans="1:10" ht="16.5" thickBot="1" x14ac:dyDescent="0.3">
      <c r="A9" s="131"/>
      <c r="B9" s="131"/>
      <c r="C9" s="131"/>
      <c r="D9" s="131"/>
      <c r="E9" s="131"/>
      <c r="F9" s="131"/>
      <c r="G9" s="131"/>
      <c r="H9" s="132"/>
      <c r="I9" s="132"/>
      <c r="J9" s="131"/>
    </row>
    <row r="10" spans="1:10" ht="23.25" customHeight="1" thickBot="1" x14ac:dyDescent="0.3">
      <c r="A10" s="446" t="s">
        <v>6</v>
      </c>
      <c r="B10" s="447"/>
      <c r="C10" s="447"/>
      <c r="D10" s="447"/>
      <c r="E10" s="447"/>
      <c r="F10" s="447"/>
      <c r="G10" s="447"/>
      <c r="H10" s="447"/>
      <c r="I10" s="447"/>
      <c r="J10" s="448"/>
    </row>
    <row r="12" spans="1:10" x14ac:dyDescent="0.25">
      <c r="A12" s="58" t="s">
        <v>7</v>
      </c>
      <c r="B12" s="58" t="s">
        <v>1079</v>
      </c>
      <c r="H12" s="96" t="s">
        <v>9</v>
      </c>
      <c r="I12" s="98" t="s">
        <v>10</v>
      </c>
      <c r="J12" s="12" t="s">
        <v>1080</v>
      </c>
    </row>
    <row r="13" spans="1:10" x14ac:dyDescent="0.25">
      <c r="H13" s="96" t="s">
        <v>11</v>
      </c>
      <c r="I13" s="98" t="s">
        <v>10</v>
      </c>
      <c r="J13" s="129" t="s">
        <v>1081</v>
      </c>
    </row>
    <row r="14" spans="1:10" x14ac:dyDescent="0.25">
      <c r="H14" s="96" t="s">
        <v>14</v>
      </c>
      <c r="I14" s="98" t="s">
        <v>10</v>
      </c>
      <c r="J14" s="129" t="s">
        <v>1082</v>
      </c>
    </row>
    <row r="15" spans="1:10" x14ac:dyDescent="0.25">
      <c r="A15" s="58" t="s">
        <v>12</v>
      </c>
      <c r="B15" s="58" t="s">
        <v>13</v>
      </c>
    </row>
    <row r="16" spans="1:10" ht="16.5" thickBot="1" x14ac:dyDescent="0.3">
      <c r="F16" s="131"/>
      <c r="G16" s="100"/>
    </row>
    <row r="17" spans="1:19" ht="20.100000000000001" customHeight="1" x14ac:dyDescent="0.25">
      <c r="A17" s="101" t="s">
        <v>15</v>
      </c>
      <c r="B17" s="102" t="s">
        <v>37</v>
      </c>
      <c r="C17" s="102" t="s">
        <v>17</v>
      </c>
      <c r="D17" s="102" t="s">
        <v>38</v>
      </c>
      <c r="E17" s="102" t="s">
        <v>19</v>
      </c>
      <c r="F17" s="102" t="s">
        <v>39</v>
      </c>
      <c r="G17" s="103" t="s">
        <v>87</v>
      </c>
      <c r="H17" s="449" t="s">
        <v>21</v>
      </c>
      <c r="I17" s="450"/>
      <c r="J17" s="104" t="s">
        <v>22</v>
      </c>
    </row>
    <row r="18" spans="1:19" ht="39.75" customHeight="1" x14ac:dyDescent="0.25">
      <c r="A18" s="105">
        <v>1</v>
      </c>
      <c r="B18" s="21">
        <v>44407</v>
      </c>
      <c r="C18" s="22" t="s">
        <v>108</v>
      </c>
      <c r="D18" s="68" t="s">
        <v>109</v>
      </c>
      <c r="E18" s="356" t="s">
        <v>110</v>
      </c>
      <c r="F18" s="109">
        <v>3</v>
      </c>
      <c r="G18" s="109">
        <v>135</v>
      </c>
      <c r="H18" s="451">
        <f>727200/135</f>
        <v>5386.666666666667</v>
      </c>
      <c r="I18" s="452"/>
      <c r="J18" s="152">
        <f>G18*H18</f>
        <v>727200</v>
      </c>
    </row>
    <row r="19" spans="1:19" ht="39.75" customHeight="1" x14ac:dyDescent="0.25">
      <c r="A19" s="105">
        <v>2</v>
      </c>
      <c r="B19" s="21">
        <v>44407</v>
      </c>
      <c r="C19" s="136" t="s">
        <v>111</v>
      </c>
      <c r="D19" s="68" t="s">
        <v>112</v>
      </c>
      <c r="E19" s="357" t="s">
        <v>113</v>
      </c>
      <c r="F19" s="109">
        <v>3</v>
      </c>
      <c r="G19" s="109">
        <v>198</v>
      </c>
      <c r="H19" s="451">
        <v>5500</v>
      </c>
      <c r="I19" s="452"/>
      <c r="J19" s="152">
        <f t="shared" ref="J19:J21" si="0">G19*H19</f>
        <v>1089000</v>
      </c>
    </row>
    <row r="20" spans="1:19" ht="39.75" customHeight="1" x14ac:dyDescent="0.25">
      <c r="A20" s="105">
        <v>3</v>
      </c>
      <c r="B20" s="21">
        <v>44407</v>
      </c>
      <c r="C20" s="136" t="s">
        <v>114</v>
      </c>
      <c r="D20" s="68" t="s">
        <v>115</v>
      </c>
      <c r="E20" s="356" t="s">
        <v>116</v>
      </c>
      <c r="F20" s="109">
        <v>1</v>
      </c>
      <c r="G20" s="109">
        <v>100</v>
      </c>
      <c r="H20" s="451">
        <v>3000</v>
      </c>
      <c r="I20" s="452"/>
      <c r="J20" s="152">
        <f t="shared" si="0"/>
        <v>300000</v>
      </c>
    </row>
    <row r="21" spans="1:19" ht="39.75" customHeight="1" x14ac:dyDescent="0.25">
      <c r="A21" s="105">
        <v>4</v>
      </c>
      <c r="B21" s="21">
        <v>44407</v>
      </c>
      <c r="C21" s="136" t="s">
        <v>119</v>
      </c>
      <c r="D21" s="68" t="s">
        <v>120</v>
      </c>
      <c r="E21" s="356" t="s">
        <v>121</v>
      </c>
      <c r="F21" s="109">
        <v>3</v>
      </c>
      <c r="G21" s="109">
        <v>138</v>
      </c>
      <c r="H21" s="451">
        <v>5500</v>
      </c>
      <c r="I21" s="452"/>
      <c r="J21" s="152">
        <f t="shared" si="0"/>
        <v>759000</v>
      </c>
      <c r="L21" s="58" t="s">
        <v>122</v>
      </c>
    </row>
    <row r="22" spans="1:19" ht="25.5" customHeight="1" thickBot="1" x14ac:dyDescent="0.3">
      <c r="A22" s="442" t="s">
        <v>23</v>
      </c>
      <c r="B22" s="443"/>
      <c r="C22" s="443"/>
      <c r="D22" s="443"/>
      <c r="E22" s="443"/>
      <c r="F22" s="443"/>
      <c r="G22" s="443"/>
      <c r="H22" s="443"/>
      <c r="I22" s="444"/>
      <c r="J22" s="113">
        <f>SUM(J18:J21)</f>
        <v>2875200</v>
      </c>
      <c r="L22" s="58" t="s">
        <v>1114</v>
      </c>
    </row>
    <row r="23" spans="1:19" x14ac:dyDescent="0.25">
      <c r="A23" s="445"/>
      <c r="B23" s="445"/>
      <c r="C23" s="445"/>
      <c r="D23" s="445"/>
      <c r="E23" s="143"/>
      <c r="F23" s="143"/>
      <c r="G23" s="143"/>
      <c r="H23" s="115"/>
      <c r="I23" s="115"/>
      <c r="J23" s="116"/>
    </row>
    <row r="24" spans="1:19" x14ac:dyDescent="0.25">
      <c r="A24" s="359"/>
      <c r="B24" s="359"/>
      <c r="C24" s="359"/>
      <c r="D24" s="359"/>
      <c r="E24" s="359"/>
      <c r="F24" s="359"/>
      <c r="G24" s="359"/>
      <c r="H24" s="160" t="s">
        <v>1077</v>
      </c>
      <c r="I24" s="115"/>
      <c r="J24" s="116">
        <v>25200</v>
      </c>
    </row>
    <row r="25" spans="1:19" x14ac:dyDescent="0.25">
      <c r="E25" s="97"/>
      <c r="F25" s="97"/>
      <c r="G25" s="97"/>
      <c r="H25" s="117" t="s">
        <v>24</v>
      </c>
      <c r="I25" s="117"/>
      <c r="J25" s="118">
        <v>2000000</v>
      </c>
      <c r="K25" s="119"/>
      <c r="S25" s="58" t="s">
        <v>88</v>
      </c>
    </row>
    <row r="26" spans="1:19" ht="16.5" thickBot="1" x14ac:dyDescent="0.3">
      <c r="E26" s="97"/>
      <c r="F26" s="97"/>
      <c r="G26" s="97"/>
      <c r="H26" s="120" t="s">
        <v>89</v>
      </c>
      <c r="I26" s="120"/>
      <c r="J26" s="162">
        <f>J22-J24-J25</f>
        <v>850000</v>
      </c>
      <c r="K26" s="119"/>
    </row>
    <row r="27" spans="1:19" ht="16.5" customHeight="1" x14ac:dyDescent="0.25">
      <c r="E27" s="97"/>
      <c r="F27" s="97"/>
      <c r="G27" s="97"/>
      <c r="H27" s="122" t="s">
        <v>26</v>
      </c>
      <c r="I27" s="122"/>
      <c r="J27" s="123">
        <f>J26</f>
        <v>850000</v>
      </c>
    </row>
    <row r="28" spans="1:19" x14ac:dyDescent="0.25">
      <c r="A28" s="97" t="s">
        <v>1078</v>
      </c>
      <c r="E28" s="97"/>
      <c r="F28" s="97"/>
      <c r="G28" s="97"/>
      <c r="H28" s="122"/>
      <c r="I28" s="122"/>
      <c r="J28" s="123"/>
    </row>
    <row r="29" spans="1:19" x14ac:dyDescent="0.25">
      <c r="A29" s="124"/>
      <c r="E29" s="97"/>
      <c r="F29" s="97"/>
      <c r="G29" s="97"/>
      <c r="H29" s="122"/>
      <c r="I29" s="122"/>
      <c r="J29" s="123"/>
    </row>
    <row r="30" spans="1:19" x14ac:dyDescent="0.25">
      <c r="E30" s="97"/>
      <c r="F30" s="97"/>
      <c r="G30" s="97"/>
      <c r="H30" s="122"/>
      <c r="I30" s="122"/>
      <c r="J30" s="123"/>
    </row>
    <row r="31" spans="1:19" x14ac:dyDescent="0.25">
      <c r="A31" s="87" t="s">
        <v>27</v>
      </c>
    </row>
    <row r="32" spans="1:19" x14ac:dyDescent="0.25">
      <c r="A32" s="88" t="s">
        <v>28</v>
      </c>
      <c r="B32" s="88"/>
      <c r="C32" s="88"/>
      <c r="D32" s="88"/>
      <c r="E32" s="100"/>
    </row>
    <row r="33" spans="1:10" x14ac:dyDescent="0.25">
      <c r="A33" s="88" t="s">
        <v>29</v>
      </c>
      <c r="B33" s="88"/>
      <c r="C33" s="88"/>
      <c r="D33" s="100"/>
      <c r="E33" s="100"/>
    </row>
    <row r="34" spans="1:10" x14ac:dyDescent="0.25">
      <c r="A34" s="89" t="s">
        <v>30</v>
      </c>
      <c r="B34" s="125"/>
      <c r="C34" s="125"/>
      <c r="D34" s="89"/>
      <c r="E34" s="100"/>
    </row>
    <row r="35" spans="1:10" x14ac:dyDescent="0.25">
      <c r="A35" s="92" t="s">
        <v>31</v>
      </c>
      <c r="B35" s="92"/>
      <c r="C35" s="92"/>
      <c r="D35" s="125"/>
      <c r="E35" s="100"/>
    </row>
    <row r="36" spans="1:10" x14ac:dyDescent="0.25">
      <c r="A36" s="135"/>
      <c r="B36" s="135"/>
      <c r="C36" s="135"/>
      <c r="D36" s="135"/>
    </row>
    <row r="37" spans="1:10" x14ac:dyDescent="0.25">
      <c r="A37" s="126"/>
      <c r="B37" s="126"/>
      <c r="C37" s="126"/>
      <c r="D37" s="127"/>
    </row>
    <row r="38" spans="1:10" x14ac:dyDescent="0.25">
      <c r="H38" s="128" t="s">
        <v>32</v>
      </c>
      <c r="I38" s="453" t="str">
        <f>+J13</f>
        <v xml:space="preserve"> 24 Agustus 2021</v>
      </c>
      <c r="J38" s="454"/>
    </row>
    <row r="42" spans="1:10" x14ac:dyDescent="0.25">
      <c r="I42" s="96" t="s">
        <v>88</v>
      </c>
    </row>
    <row r="45" spans="1:10" x14ac:dyDescent="0.25">
      <c r="H45" s="425" t="s">
        <v>33</v>
      </c>
      <c r="I45" s="425"/>
      <c r="J45" s="425"/>
    </row>
  </sheetData>
  <mergeCells count="10">
    <mergeCell ref="I38:J38"/>
    <mergeCell ref="H45:J45"/>
    <mergeCell ref="A10:J10"/>
    <mergeCell ref="H17:I17"/>
    <mergeCell ref="A22:I22"/>
    <mergeCell ref="A23:D23"/>
    <mergeCell ref="H18:I18"/>
    <mergeCell ref="H19:I19"/>
    <mergeCell ref="H20:I20"/>
    <mergeCell ref="H21:I21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2:S41"/>
  <sheetViews>
    <sheetView topLeftCell="A9" workbookViewId="0">
      <selection activeCell="J13" sqref="J13"/>
    </sheetView>
  </sheetViews>
  <sheetFormatPr defaultRowHeight="15.75" x14ac:dyDescent="0.25"/>
  <cols>
    <col min="1" max="1" width="4" style="58" customWidth="1"/>
    <col min="2" max="2" width="11.85546875" style="58" customWidth="1"/>
    <col min="3" max="3" width="9.5703125" style="58" customWidth="1"/>
    <col min="4" max="4" width="25.5703125" style="58" bestFit="1" customWidth="1"/>
    <col min="5" max="5" width="13.5703125" style="58" customWidth="1"/>
    <col min="6" max="6" width="7" style="58" customWidth="1"/>
    <col min="7" max="7" width="5.85546875" style="58" customWidth="1"/>
    <col min="8" max="8" width="13.85546875" style="96" customWidth="1"/>
    <col min="9" max="9" width="1.42578125" style="96" customWidth="1"/>
    <col min="10" max="10" width="17.140625" style="58" customWidth="1"/>
    <col min="11" max="16384" width="9.140625" style="58"/>
  </cols>
  <sheetData>
    <row r="2" spans="1:10" x14ac:dyDescent="0.25">
      <c r="A2" s="97" t="s">
        <v>0</v>
      </c>
    </row>
    <row r="3" spans="1:10" x14ac:dyDescent="0.25">
      <c r="A3" s="54" t="s">
        <v>1</v>
      </c>
    </row>
    <row r="4" spans="1:10" x14ac:dyDescent="0.25">
      <c r="A4" s="54" t="s">
        <v>2</v>
      </c>
    </row>
    <row r="5" spans="1:10" x14ac:dyDescent="0.25">
      <c r="A5" s="54" t="s">
        <v>3</v>
      </c>
    </row>
    <row r="6" spans="1:10" x14ac:dyDescent="0.25">
      <c r="A6" s="54" t="s">
        <v>4</v>
      </c>
    </row>
    <row r="7" spans="1:10" x14ac:dyDescent="0.25">
      <c r="A7" s="54" t="s">
        <v>5</v>
      </c>
    </row>
    <row r="9" spans="1:10" ht="16.5" thickBot="1" x14ac:dyDescent="0.3">
      <c r="A9" s="131"/>
      <c r="B9" s="131"/>
      <c r="C9" s="131"/>
      <c r="D9" s="131"/>
      <c r="E9" s="131"/>
      <c r="F9" s="131"/>
      <c r="G9" s="131"/>
      <c r="H9" s="132"/>
      <c r="I9" s="132"/>
      <c r="J9" s="131"/>
    </row>
    <row r="10" spans="1:10" ht="23.25" customHeight="1" thickBot="1" x14ac:dyDescent="0.3">
      <c r="A10" s="446" t="s">
        <v>6</v>
      </c>
      <c r="B10" s="447"/>
      <c r="C10" s="447"/>
      <c r="D10" s="447"/>
      <c r="E10" s="447"/>
      <c r="F10" s="447"/>
      <c r="G10" s="447"/>
      <c r="H10" s="447"/>
      <c r="I10" s="447"/>
      <c r="J10" s="448"/>
    </row>
    <row r="12" spans="1:10" x14ac:dyDescent="0.25">
      <c r="A12" s="58" t="s">
        <v>7</v>
      </c>
      <c r="B12" s="58" t="s">
        <v>1079</v>
      </c>
      <c r="H12" s="96" t="s">
        <v>9</v>
      </c>
      <c r="I12" s="98" t="s">
        <v>10</v>
      </c>
      <c r="J12" s="12" t="s">
        <v>1084</v>
      </c>
    </row>
    <row r="13" spans="1:10" x14ac:dyDescent="0.25">
      <c r="H13" s="96" t="s">
        <v>11</v>
      </c>
      <c r="I13" s="98" t="s">
        <v>10</v>
      </c>
      <c r="J13" s="129" t="s">
        <v>1081</v>
      </c>
    </row>
    <row r="14" spans="1:10" x14ac:dyDescent="0.25">
      <c r="H14" s="96" t="s">
        <v>14</v>
      </c>
      <c r="I14" s="98" t="s">
        <v>10</v>
      </c>
      <c r="J14" s="129" t="s">
        <v>1082</v>
      </c>
    </row>
    <row r="15" spans="1:10" x14ac:dyDescent="0.25">
      <c r="A15" s="58" t="s">
        <v>12</v>
      </c>
      <c r="B15" s="58" t="s">
        <v>13</v>
      </c>
    </row>
    <row r="16" spans="1:10" ht="16.5" thickBot="1" x14ac:dyDescent="0.3">
      <c r="F16" s="131"/>
      <c r="G16" s="100"/>
    </row>
    <row r="17" spans="1:19" ht="20.100000000000001" customHeight="1" x14ac:dyDescent="0.25">
      <c r="A17" s="101" t="s">
        <v>15</v>
      </c>
      <c r="B17" s="102" t="s">
        <v>37</v>
      </c>
      <c r="C17" s="102" t="s">
        <v>17</v>
      </c>
      <c r="D17" s="102" t="s">
        <v>38</v>
      </c>
      <c r="E17" s="102" t="s">
        <v>19</v>
      </c>
      <c r="F17" s="102" t="s">
        <v>39</v>
      </c>
      <c r="G17" s="103" t="s">
        <v>87</v>
      </c>
      <c r="H17" s="449" t="s">
        <v>21</v>
      </c>
      <c r="I17" s="450"/>
      <c r="J17" s="104" t="s">
        <v>22</v>
      </c>
    </row>
    <row r="18" spans="1:19" ht="55.5" customHeight="1" x14ac:dyDescent="0.25">
      <c r="A18" s="105">
        <v>1</v>
      </c>
      <c r="B18" s="21">
        <v>44407</v>
      </c>
      <c r="C18" s="136" t="s">
        <v>117</v>
      </c>
      <c r="D18" s="68" t="s">
        <v>118</v>
      </c>
      <c r="E18" s="356" t="s">
        <v>70</v>
      </c>
      <c r="F18" s="109">
        <v>3</v>
      </c>
      <c r="G18" s="109">
        <v>404</v>
      </c>
      <c r="H18" s="440">
        <f>720000/404</f>
        <v>1782.1782178217823</v>
      </c>
      <c r="I18" s="441"/>
      <c r="J18" s="407">
        <f t="shared" ref="J18" si="0">G18*H18</f>
        <v>720000</v>
      </c>
    </row>
    <row r="19" spans="1:19" ht="25.5" customHeight="1" thickBot="1" x14ac:dyDescent="0.3">
      <c r="A19" s="442" t="s">
        <v>23</v>
      </c>
      <c r="B19" s="443"/>
      <c r="C19" s="443"/>
      <c r="D19" s="443"/>
      <c r="E19" s="443"/>
      <c r="F19" s="443"/>
      <c r="G19" s="443"/>
      <c r="H19" s="443"/>
      <c r="I19" s="444"/>
      <c r="J19" s="113">
        <f>SUM(J18:J18)</f>
        <v>720000</v>
      </c>
    </row>
    <row r="20" spans="1:19" x14ac:dyDescent="0.25">
      <c r="A20" s="445"/>
      <c r="B20" s="445"/>
      <c r="C20" s="445"/>
      <c r="D20" s="445"/>
      <c r="E20" s="359"/>
      <c r="F20" s="359"/>
      <c r="G20" s="359"/>
      <c r="H20" s="115"/>
      <c r="I20" s="115"/>
      <c r="J20" s="116"/>
    </row>
    <row r="21" spans="1:19" x14ac:dyDescent="0.25">
      <c r="E21" s="97"/>
      <c r="F21" s="97"/>
      <c r="G21" s="97"/>
      <c r="H21" s="117" t="s">
        <v>24</v>
      </c>
      <c r="I21" s="117"/>
      <c r="J21" s="118">
        <v>0</v>
      </c>
      <c r="K21" s="119"/>
      <c r="S21" s="58" t="s">
        <v>88</v>
      </c>
    </row>
    <row r="22" spans="1:19" ht="16.5" thickBot="1" x14ac:dyDescent="0.3">
      <c r="E22" s="97"/>
      <c r="F22" s="97"/>
      <c r="G22" s="97"/>
      <c r="H22" s="120" t="s">
        <v>89</v>
      </c>
      <c r="I22" s="120"/>
      <c r="J22" s="121">
        <v>0</v>
      </c>
      <c r="K22" s="119"/>
    </row>
    <row r="23" spans="1:19" ht="16.5" customHeight="1" x14ac:dyDescent="0.25">
      <c r="E23" s="97"/>
      <c r="F23" s="97"/>
      <c r="G23" s="97"/>
      <c r="H23" s="122" t="s">
        <v>26</v>
      </c>
      <c r="I23" s="122"/>
      <c r="J23" s="123">
        <f>J19</f>
        <v>720000</v>
      </c>
    </row>
    <row r="24" spans="1:19" x14ac:dyDescent="0.25">
      <c r="A24" s="97" t="s">
        <v>1083</v>
      </c>
      <c r="E24" s="97"/>
      <c r="F24" s="97"/>
      <c r="G24" s="97"/>
      <c r="H24" s="122"/>
      <c r="I24" s="122"/>
      <c r="J24" s="123"/>
    </row>
    <row r="25" spans="1:19" x14ac:dyDescent="0.25">
      <c r="A25" s="124"/>
      <c r="E25" s="97"/>
      <c r="F25" s="97"/>
      <c r="G25" s="97"/>
      <c r="H25" s="122"/>
      <c r="I25" s="122"/>
      <c r="J25" s="123"/>
    </row>
    <row r="26" spans="1:19" x14ac:dyDescent="0.25">
      <c r="E26" s="97"/>
      <c r="F26" s="97"/>
      <c r="G26" s="97"/>
      <c r="H26" s="122"/>
      <c r="I26" s="122"/>
      <c r="J26" s="123"/>
    </row>
    <row r="27" spans="1:19" x14ac:dyDescent="0.25">
      <c r="A27" s="87" t="s">
        <v>27</v>
      </c>
    </row>
    <row r="28" spans="1:19" x14ac:dyDescent="0.25">
      <c r="A28" s="88" t="s">
        <v>28</v>
      </c>
      <c r="B28" s="88"/>
      <c r="C28" s="88"/>
      <c r="D28" s="88"/>
      <c r="E28" s="100"/>
    </row>
    <row r="29" spans="1:19" x14ac:dyDescent="0.25">
      <c r="A29" s="88" t="s">
        <v>29</v>
      </c>
      <c r="B29" s="88"/>
      <c r="C29" s="88"/>
      <c r="D29" s="100"/>
      <c r="E29" s="100"/>
    </row>
    <row r="30" spans="1:19" x14ac:dyDescent="0.25">
      <c r="A30" s="89" t="s">
        <v>30</v>
      </c>
      <c r="B30" s="125"/>
      <c r="C30" s="125"/>
      <c r="D30" s="89"/>
      <c r="E30" s="100"/>
    </row>
    <row r="31" spans="1:19" x14ac:dyDescent="0.25">
      <c r="A31" s="92" t="s">
        <v>31</v>
      </c>
      <c r="B31" s="92"/>
      <c r="C31" s="92"/>
      <c r="D31" s="125"/>
      <c r="E31" s="100"/>
    </row>
    <row r="32" spans="1:19" x14ac:dyDescent="0.25">
      <c r="A32" s="135"/>
      <c r="B32" s="135"/>
      <c r="C32" s="135"/>
      <c r="D32" s="135"/>
    </row>
    <row r="33" spans="1:10" x14ac:dyDescent="0.25">
      <c r="A33" s="126"/>
      <c r="B33" s="126"/>
      <c r="C33" s="126"/>
      <c r="D33" s="127"/>
    </row>
    <row r="34" spans="1:10" x14ac:dyDescent="0.25">
      <c r="H34" s="128" t="s">
        <v>32</v>
      </c>
      <c r="I34" s="453" t="str">
        <f>+J13</f>
        <v xml:space="preserve"> 24 Agustus 2021</v>
      </c>
      <c r="J34" s="454"/>
    </row>
    <row r="38" spans="1:10" x14ac:dyDescent="0.25">
      <c r="I38" s="96" t="s">
        <v>88</v>
      </c>
    </row>
    <row r="41" spans="1:10" x14ac:dyDescent="0.25">
      <c r="H41" s="425" t="s">
        <v>33</v>
      </c>
      <c r="I41" s="425"/>
      <c r="J41" s="425"/>
    </row>
  </sheetData>
  <mergeCells count="7">
    <mergeCell ref="I34:J34"/>
    <mergeCell ref="H41:J41"/>
    <mergeCell ref="H18:I18"/>
    <mergeCell ref="A10:J10"/>
    <mergeCell ref="H17:I17"/>
    <mergeCell ref="A19:I19"/>
    <mergeCell ref="A20:D20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2:S41"/>
  <sheetViews>
    <sheetView topLeftCell="A16" workbookViewId="0">
      <selection activeCell="J27" sqref="J27"/>
    </sheetView>
  </sheetViews>
  <sheetFormatPr defaultRowHeight="15.75" x14ac:dyDescent="0.25"/>
  <cols>
    <col min="1" max="1" width="4" style="58" customWidth="1"/>
    <col min="2" max="2" width="11.28515625" style="58" customWidth="1"/>
    <col min="3" max="3" width="9.5703125" style="58" customWidth="1"/>
    <col min="4" max="4" width="25.5703125" style="58" bestFit="1" customWidth="1"/>
    <col min="5" max="5" width="13.28515625" style="58" customWidth="1"/>
    <col min="6" max="6" width="7.28515625" style="58" customWidth="1"/>
    <col min="7" max="7" width="6.28515625" style="58" customWidth="1"/>
    <col min="8" max="8" width="13.85546875" style="96" customWidth="1"/>
    <col min="9" max="9" width="1.42578125" style="96" customWidth="1"/>
    <col min="10" max="10" width="17.140625" style="58" customWidth="1"/>
    <col min="11" max="16384" width="9.140625" style="58"/>
  </cols>
  <sheetData>
    <row r="2" spans="1:10" x14ac:dyDescent="0.25">
      <c r="A2" s="97" t="s">
        <v>0</v>
      </c>
    </row>
    <row r="3" spans="1:10" x14ac:dyDescent="0.25">
      <c r="A3" s="54" t="s">
        <v>1</v>
      </c>
    </row>
    <row r="4" spans="1:10" x14ac:dyDescent="0.25">
      <c r="A4" s="54" t="s">
        <v>2</v>
      </c>
    </row>
    <row r="5" spans="1:10" x14ac:dyDescent="0.25">
      <c r="A5" s="54" t="s">
        <v>3</v>
      </c>
    </row>
    <row r="6" spans="1:10" x14ac:dyDescent="0.25">
      <c r="A6" s="54" t="s">
        <v>4</v>
      </c>
    </row>
    <row r="7" spans="1:10" x14ac:dyDescent="0.25">
      <c r="A7" s="54" t="s">
        <v>5</v>
      </c>
    </row>
    <row r="9" spans="1:10" ht="16.5" thickBot="1" x14ac:dyDescent="0.3">
      <c r="A9" s="131"/>
      <c r="B9" s="131"/>
      <c r="C9" s="131"/>
      <c r="D9" s="131"/>
      <c r="E9" s="131"/>
      <c r="F9" s="131"/>
      <c r="G9" s="131"/>
      <c r="H9" s="132"/>
      <c r="I9" s="132"/>
      <c r="J9" s="131"/>
    </row>
    <row r="10" spans="1:10" ht="16.5" thickBot="1" x14ac:dyDescent="0.3">
      <c r="A10" s="455" t="s">
        <v>6</v>
      </c>
      <c r="B10" s="456"/>
      <c r="C10" s="456"/>
      <c r="D10" s="456"/>
      <c r="E10" s="456"/>
      <c r="F10" s="456"/>
      <c r="G10" s="456"/>
      <c r="H10" s="456"/>
      <c r="I10" s="456"/>
      <c r="J10" s="457"/>
    </row>
    <row r="12" spans="1:10" x14ac:dyDescent="0.25">
      <c r="A12" s="58" t="s">
        <v>7</v>
      </c>
      <c r="B12" s="58" t="s">
        <v>142</v>
      </c>
      <c r="H12" s="96" t="s">
        <v>9</v>
      </c>
      <c r="I12" s="98" t="s">
        <v>10</v>
      </c>
      <c r="J12" s="12" t="s">
        <v>1085</v>
      </c>
    </row>
    <row r="13" spans="1:10" x14ac:dyDescent="0.25">
      <c r="H13" s="96" t="s">
        <v>11</v>
      </c>
      <c r="I13" s="98" t="s">
        <v>10</v>
      </c>
      <c r="J13" s="129" t="s">
        <v>1081</v>
      </c>
    </row>
    <row r="14" spans="1:10" x14ac:dyDescent="0.25">
      <c r="H14" s="96" t="s">
        <v>85</v>
      </c>
      <c r="I14" s="98" t="s">
        <v>10</v>
      </c>
      <c r="J14" s="99" t="s">
        <v>1086</v>
      </c>
    </row>
    <row r="15" spans="1:10" x14ac:dyDescent="0.25">
      <c r="A15" s="58" t="s">
        <v>12</v>
      </c>
      <c r="B15" s="58" t="s">
        <v>143</v>
      </c>
    </row>
    <row r="16" spans="1:10" ht="16.5" thickBot="1" x14ac:dyDescent="0.3">
      <c r="F16" s="131"/>
      <c r="G16" s="131"/>
    </row>
    <row r="17" spans="1:19" ht="20.100000000000001" customHeight="1" x14ac:dyDescent="0.25">
      <c r="A17" s="101" t="s">
        <v>15</v>
      </c>
      <c r="B17" s="102" t="s">
        <v>37</v>
      </c>
      <c r="C17" s="102" t="s">
        <v>17</v>
      </c>
      <c r="D17" s="102" t="s">
        <v>38</v>
      </c>
      <c r="E17" s="102" t="s">
        <v>19</v>
      </c>
      <c r="F17" s="102" t="s">
        <v>39</v>
      </c>
      <c r="G17" s="102" t="s">
        <v>87</v>
      </c>
      <c r="H17" s="449" t="s">
        <v>21</v>
      </c>
      <c r="I17" s="450"/>
      <c r="J17" s="104" t="s">
        <v>22</v>
      </c>
    </row>
    <row r="18" spans="1:19" ht="45.75" customHeight="1" x14ac:dyDescent="0.25">
      <c r="A18" s="105">
        <v>1</v>
      </c>
      <c r="B18" s="21">
        <v>44413</v>
      </c>
      <c r="C18" s="22" t="s">
        <v>1087</v>
      </c>
      <c r="D18" s="68" t="s">
        <v>1088</v>
      </c>
      <c r="E18" s="133" t="s">
        <v>311</v>
      </c>
      <c r="F18" s="109">
        <v>2</v>
      </c>
      <c r="G18" s="109">
        <v>50</v>
      </c>
      <c r="H18" s="451">
        <v>3000</v>
      </c>
      <c r="I18" s="452"/>
      <c r="J18" s="360">
        <f>G18*H18</f>
        <v>150000</v>
      </c>
    </row>
    <row r="19" spans="1:19" ht="25.5" customHeight="1" thickBot="1" x14ac:dyDescent="0.3">
      <c r="A19" s="442" t="s">
        <v>23</v>
      </c>
      <c r="B19" s="443"/>
      <c r="C19" s="443"/>
      <c r="D19" s="443"/>
      <c r="E19" s="443"/>
      <c r="F19" s="443"/>
      <c r="G19" s="443"/>
      <c r="H19" s="443"/>
      <c r="I19" s="444"/>
      <c r="J19" s="113">
        <f>SUM(J18:J18)</f>
        <v>150000</v>
      </c>
    </row>
    <row r="20" spans="1:19" x14ac:dyDescent="0.25">
      <c r="A20" s="445"/>
      <c r="B20" s="445"/>
      <c r="C20" s="445"/>
      <c r="D20" s="445"/>
      <c r="E20" s="359"/>
      <c r="F20" s="359"/>
      <c r="G20" s="359"/>
      <c r="H20" s="115"/>
      <c r="I20" s="115"/>
      <c r="J20" s="116"/>
    </row>
    <row r="21" spans="1:19" x14ac:dyDescent="0.25">
      <c r="E21" s="97"/>
      <c r="F21" s="97"/>
      <c r="G21" s="97"/>
      <c r="H21" s="117" t="s">
        <v>24</v>
      </c>
      <c r="I21" s="117"/>
      <c r="J21" s="118">
        <v>0</v>
      </c>
      <c r="K21" s="119"/>
      <c r="S21" s="58" t="s">
        <v>88</v>
      </c>
    </row>
    <row r="22" spans="1:19" ht="16.5" thickBot="1" x14ac:dyDescent="0.3">
      <c r="E22" s="97"/>
      <c r="F22" s="97"/>
      <c r="G22" s="97"/>
      <c r="H22" s="120" t="s">
        <v>89</v>
      </c>
      <c r="I22" s="120"/>
      <c r="J22" s="121">
        <v>0</v>
      </c>
      <c r="K22" s="119"/>
    </row>
    <row r="23" spans="1:19" ht="16.5" customHeight="1" x14ac:dyDescent="0.25">
      <c r="E23" s="97"/>
      <c r="F23" s="97"/>
      <c r="G23" s="97"/>
      <c r="H23" s="122" t="s">
        <v>26</v>
      </c>
      <c r="I23" s="122"/>
      <c r="J23" s="123">
        <f>J19</f>
        <v>150000</v>
      </c>
    </row>
    <row r="24" spans="1:19" x14ac:dyDescent="0.25">
      <c r="A24" s="97" t="s">
        <v>1104</v>
      </c>
      <c r="E24" s="97"/>
      <c r="F24" s="97"/>
      <c r="G24" s="97"/>
      <c r="H24" s="122"/>
      <c r="I24" s="122"/>
      <c r="J24" s="123"/>
    </row>
    <row r="25" spans="1:19" x14ac:dyDescent="0.25">
      <c r="A25" s="124"/>
      <c r="E25" s="97"/>
      <c r="F25" s="97"/>
      <c r="G25" s="97"/>
      <c r="H25" s="122"/>
      <c r="I25" s="122"/>
      <c r="J25" s="123"/>
    </row>
    <row r="26" spans="1:19" x14ac:dyDescent="0.25">
      <c r="E26" s="97"/>
      <c r="F26" s="97"/>
      <c r="G26" s="97"/>
      <c r="H26" s="122"/>
      <c r="I26" s="122"/>
      <c r="J26" s="123"/>
    </row>
    <row r="27" spans="1:19" x14ac:dyDescent="0.25">
      <c r="A27" s="87" t="s">
        <v>27</v>
      </c>
    </row>
    <row r="28" spans="1:19" x14ac:dyDescent="0.25">
      <c r="A28" s="88" t="s">
        <v>28</v>
      </c>
      <c r="B28" s="88"/>
      <c r="C28" s="88"/>
      <c r="D28" s="88"/>
      <c r="E28" s="100"/>
    </row>
    <row r="29" spans="1:19" x14ac:dyDescent="0.25">
      <c r="A29" s="88" t="s">
        <v>29</v>
      </c>
      <c r="B29" s="88"/>
      <c r="C29" s="88"/>
      <c r="D29" s="100"/>
      <c r="E29" s="100"/>
    </row>
    <row r="30" spans="1:19" x14ac:dyDescent="0.25">
      <c r="A30" s="89" t="s">
        <v>30</v>
      </c>
      <c r="B30" s="125"/>
      <c r="C30" s="125"/>
      <c r="D30" s="89"/>
      <c r="E30" s="100"/>
    </row>
    <row r="31" spans="1:19" x14ac:dyDescent="0.25">
      <c r="A31" s="92" t="s">
        <v>31</v>
      </c>
      <c r="B31" s="92"/>
      <c r="C31" s="92"/>
      <c r="D31" s="125"/>
      <c r="E31" s="100"/>
    </row>
    <row r="32" spans="1:19" x14ac:dyDescent="0.25">
      <c r="A32" s="135"/>
      <c r="B32" s="135"/>
      <c r="C32" s="135"/>
      <c r="D32" s="135"/>
    </row>
    <row r="33" spans="1:10" x14ac:dyDescent="0.25">
      <c r="A33" s="126"/>
      <c r="B33" s="126"/>
      <c r="C33" s="126"/>
      <c r="D33" s="127"/>
    </row>
    <row r="34" spans="1:10" x14ac:dyDescent="0.25">
      <c r="H34" s="128" t="s">
        <v>32</v>
      </c>
      <c r="I34" s="453" t="str">
        <f>+J13</f>
        <v xml:space="preserve"> 24 Agustus 2021</v>
      </c>
      <c r="J34" s="454"/>
    </row>
    <row r="38" spans="1:10" x14ac:dyDescent="0.25">
      <c r="I38" s="96" t="s">
        <v>88</v>
      </c>
    </row>
    <row r="41" spans="1:10" x14ac:dyDescent="0.25">
      <c r="H41" s="425" t="s">
        <v>33</v>
      </c>
      <c r="I41" s="425"/>
      <c r="J41" s="425"/>
    </row>
  </sheetData>
  <mergeCells count="7">
    <mergeCell ref="I34:J34"/>
    <mergeCell ref="H41:J41"/>
    <mergeCell ref="A10:J10"/>
    <mergeCell ref="H17:I17"/>
    <mergeCell ref="H18:I18"/>
    <mergeCell ref="A19:I19"/>
    <mergeCell ref="A20:D20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P42"/>
  <sheetViews>
    <sheetView topLeftCell="A8" workbookViewId="0">
      <selection activeCell="L19" sqref="L19"/>
    </sheetView>
  </sheetViews>
  <sheetFormatPr defaultRowHeight="15.75" x14ac:dyDescent="0.25"/>
  <cols>
    <col min="1" max="1" width="4.85546875" style="3" customWidth="1"/>
    <col min="2" max="2" width="11.7109375" style="3" customWidth="1"/>
    <col min="3" max="3" width="10.42578125" style="3" customWidth="1"/>
    <col min="4" max="4" width="6.28515625" style="3" customWidth="1"/>
    <col min="5" max="5" width="25" style="3" customWidth="1"/>
    <col min="6" max="6" width="6" style="3" customWidth="1"/>
    <col min="7" max="7" width="15.42578125" style="53" customWidth="1"/>
    <col min="8" max="8" width="2.140625" style="53" customWidth="1"/>
    <col min="9" max="9" width="18.85546875" style="3" customWidth="1"/>
    <col min="10" max="16384" width="9.140625" style="3"/>
  </cols>
  <sheetData>
    <row r="2" spans="1:13" x14ac:dyDescent="0.25">
      <c r="A2" s="2" t="s">
        <v>0</v>
      </c>
    </row>
    <row r="3" spans="1:13" x14ac:dyDescent="0.25">
      <c r="A3" s="54" t="s">
        <v>1</v>
      </c>
    </row>
    <row r="4" spans="1:13" x14ac:dyDescent="0.25">
      <c r="A4" s="54" t="s">
        <v>2</v>
      </c>
    </row>
    <row r="5" spans="1:13" x14ac:dyDescent="0.25">
      <c r="A5" s="54" t="s">
        <v>3</v>
      </c>
    </row>
    <row r="6" spans="1:13" x14ac:dyDescent="0.25">
      <c r="A6" s="54" t="s">
        <v>4</v>
      </c>
    </row>
    <row r="7" spans="1:13" x14ac:dyDescent="0.25">
      <c r="A7" s="54" t="s">
        <v>5</v>
      </c>
    </row>
    <row r="9" spans="1:13" ht="16.5" thickBot="1" x14ac:dyDescent="0.3">
      <c r="A9" s="56"/>
      <c r="B9" s="56"/>
      <c r="C9" s="56"/>
      <c r="D9" s="56"/>
      <c r="E9" s="56"/>
      <c r="F9" s="56"/>
      <c r="G9" s="57"/>
      <c r="H9" s="57"/>
      <c r="I9" s="56"/>
    </row>
    <row r="10" spans="1:13" ht="25.5" customHeight="1" thickBot="1" x14ac:dyDescent="0.4">
      <c r="A10" s="483" t="s">
        <v>6</v>
      </c>
      <c r="B10" s="484"/>
      <c r="C10" s="484"/>
      <c r="D10" s="484"/>
      <c r="E10" s="484"/>
      <c r="F10" s="484"/>
      <c r="G10" s="484"/>
      <c r="H10" s="484"/>
      <c r="I10" s="485"/>
    </row>
    <row r="12" spans="1:13" x14ac:dyDescent="0.25">
      <c r="A12" s="3" t="s">
        <v>7</v>
      </c>
      <c r="B12" s="3" t="s">
        <v>280</v>
      </c>
      <c r="G12" s="53" t="s">
        <v>9</v>
      </c>
      <c r="H12" s="53" t="s">
        <v>10</v>
      </c>
      <c r="I12" s="12" t="s">
        <v>1092</v>
      </c>
    </row>
    <row r="13" spans="1:13" x14ac:dyDescent="0.25">
      <c r="B13" s="3" t="s">
        <v>281</v>
      </c>
      <c r="G13" s="53" t="s">
        <v>11</v>
      </c>
      <c r="H13" s="53" t="s">
        <v>10</v>
      </c>
      <c r="I13" s="129" t="s">
        <v>1081</v>
      </c>
    </row>
    <row r="14" spans="1:13" x14ac:dyDescent="0.25">
      <c r="B14" s="3" t="s">
        <v>282</v>
      </c>
      <c r="G14" s="53" t="s">
        <v>14</v>
      </c>
      <c r="H14" s="53" t="s">
        <v>10</v>
      </c>
      <c r="I14" s="129" t="s">
        <v>1091</v>
      </c>
      <c r="M14" s="3" t="s">
        <v>88</v>
      </c>
    </row>
    <row r="16" spans="1:13" x14ac:dyDescent="0.25">
      <c r="A16" s="3" t="s">
        <v>12</v>
      </c>
      <c r="B16" s="3" t="s">
        <v>13</v>
      </c>
    </row>
    <row r="17" spans="1:16" ht="16.5" thickBot="1" x14ac:dyDescent="0.3"/>
    <row r="18" spans="1:16" ht="31.5" x14ac:dyDescent="0.25">
      <c r="A18" s="224" t="s">
        <v>15</v>
      </c>
      <c r="B18" s="225" t="s">
        <v>37</v>
      </c>
      <c r="C18" s="226" t="s">
        <v>17</v>
      </c>
      <c r="D18" s="226" t="s">
        <v>283</v>
      </c>
      <c r="E18" s="227" t="s">
        <v>19</v>
      </c>
      <c r="F18" s="225" t="s">
        <v>39</v>
      </c>
      <c r="G18" s="486" t="s">
        <v>21</v>
      </c>
      <c r="H18" s="487"/>
      <c r="I18" s="228" t="s">
        <v>22</v>
      </c>
    </row>
    <row r="19" spans="1:16" ht="48" customHeight="1" x14ac:dyDescent="0.25">
      <c r="A19" s="229">
        <v>1</v>
      </c>
      <c r="B19" s="236">
        <v>44413</v>
      </c>
      <c r="C19" s="237" t="s">
        <v>1089</v>
      </c>
      <c r="D19" s="230">
        <v>104</v>
      </c>
      <c r="E19" s="231" t="s">
        <v>1090</v>
      </c>
      <c r="F19" s="232">
        <v>1</v>
      </c>
      <c r="G19" s="488">
        <v>14000000</v>
      </c>
      <c r="H19" s="489"/>
      <c r="I19" s="71">
        <f>+G19</f>
        <v>14000000</v>
      </c>
    </row>
    <row r="20" spans="1:16" ht="24" customHeight="1" thickBot="1" x14ac:dyDescent="0.3">
      <c r="A20" s="490" t="s">
        <v>23</v>
      </c>
      <c r="B20" s="491"/>
      <c r="C20" s="491"/>
      <c r="D20" s="491"/>
      <c r="E20" s="491"/>
      <c r="F20" s="491"/>
      <c r="G20" s="491"/>
      <c r="H20" s="492"/>
      <c r="I20" s="81">
        <f>+I19</f>
        <v>14000000</v>
      </c>
    </row>
    <row r="21" spans="1:16" x14ac:dyDescent="0.25">
      <c r="A21" s="493"/>
      <c r="B21" s="493"/>
      <c r="C21" s="493"/>
      <c r="D21" s="493"/>
      <c r="E21" s="493"/>
      <c r="F21" s="361"/>
      <c r="G21" s="358"/>
      <c r="H21" s="358"/>
      <c r="I21" s="32"/>
    </row>
    <row r="22" spans="1:16" x14ac:dyDescent="0.25">
      <c r="A22" s="361"/>
      <c r="B22" s="361"/>
      <c r="C22" s="361"/>
      <c r="D22" s="361"/>
      <c r="E22" s="361"/>
      <c r="F22" s="361"/>
      <c r="G22" s="31" t="s">
        <v>24</v>
      </c>
      <c r="H22" s="31"/>
      <c r="I22" s="32">
        <v>0</v>
      </c>
    </row>
    <row r="23" spans="1:16" ht="16.5" thickBot="1" x14ac:dyDescent="0.3">
      <c r="F23" s="2"/>
      <c r="G23" s="83" t="s">
        <v>89</v>
      </c>
      <c r="H23" s="83"/>
      <c r="I23" s="84">
        <v>0</v>
      </c>
      <c r="J23" s="233"/>
      <c r="P23" s="3" t="s">
        <v>88</v>
      </c>
    </row>
    <row r="24" spans="1:16" x14ac:dyDescent="0.25">
      <c r="F24" s="2"/>
      <c r="G24" s="85" t="s">
        <v>26</v>
      </c>
      <c r="H24" s="85"/>
      <c r="I24" s="86">
        <f>I20+I22-I23</f>
        <v>14000000</v>
      </c>
    </row>
    <row r="25" spans="1:16" x14ac:dyDescent="0.25">
      <c r="A25" s="2" t="s">
        <v>286</v>
      </c>
      <c r="F25" s="2"/>
      <c r="G25" s="85"/>
      <c r="H25" s="85"/>
      <c r="I25" s="86"/>
    </row>
    <row r="26" spans="1:16" x14ac:dyDescent="0.25">
      <c r="A26" s="58"/>
      <c r="F26" s="2"/>
      <c r="G26" s="85"/>
      <c r="H26" s="85"/>
      <c r="I26" s="86"/>
    </row>
    <row r="27" spans="1:16" x14ac:dyDescent="0.25">
      <c r="A27" s="87" t="s">
        <v>27</v>
      </c>
      <c r="B27" s="87"/>
      <c r="C27" s="87"/>
      <c r="D27" s="87"/>
      <c r="E27" s="87"/>
    </row>
    <row r="28" spans="1:16" x14ac:dyDescent="0.25">
      <c r="A28" s="97" t="s">
        <v>28</v>
      </c>
      <c r="B28" s="2"/>
      <c r="C28" s="2"/>
      <c r="D28" s="2"/>
      <c r="E28" s="2"/>
    </row>
    <row r="29" spans="1:16" x14ac:dyDescent="0.25">
      <c r="A29" s="97" t="s">
        <v>29</v>
      </c>
      <c r="B29" s="2"/>
      <c r="C29" s="2"/>
      <c r="D29" s="2"/>
    </row>
    <row r="30" spans="1:16" x14ac:dyDescent="0.25">
      <c r="A30" s="234" t="s">
        <v>30</v>
      </c>
      <c r="B30" s="91"/>
      <c r="C30" s="91"/>
      <c r="D30" s="91"/>
      <c r="E30" s="90"/>
    </row>
    <row r="31" spans="1:16" x14ac:dyDescent="0.25">
      <c r="A31" s="126" t="s">
        <v>31</v>
      </c>
      <c r="B31" s="93"/>
      <c r="C31" s="93"/>
      <c r="D31" s="93"/>
      <c r="E31" s="91"/>
    </row>
    <row r="32" spans="1:16" x14ac:dyDescent="0.25">
      <c r="A32" s="91"/>
      <c r="B32" s="91"/>
      <c r="C32" s="91"/>
      <c r="D32" s="91"/>
      <c r="E32" s="91"/>
    </row>
    <row r="33" spans="1:9" x14ac:dyDescent="0.25">
      <c r="A33" s="93"/>
      <c r="B33" s="93"/>
      <c r="C33" s="93"/>
      <c r="D33" s="93"/>
      <c r="E33" s="235"/>
    </row>
    <row r="34" spans="1:9" x14ac:dyDescent="0.25">
      <c r="G34" s="94" t="s">
        <v>67</v>
      </c>
      <c r="H34" s="494" t="str">
        <f>+I13</f>
        <v xml:space="preserve"> 24 Agustus 2021</v>
      </c>
      <c r="I34" s="495"/>
    </row>
    <row r="42" spans="1:9" x14ac:dyDescent="0.25">
      <c r="G42" s="425" t="s">
        <v>33</v>
      </c>
      <c r="H42" s="425"/>
      <c r="I42" s="425"/>
    </row>
  </sheetData>
  <mergeCells count="7">
    <mergeCell ref="G42:I42"/>
    <mergeCell ref="A10:I10"/>
    <mergeCell ref="G18:H18"/>
    <mergeCell ref="G19:H19"/>
    <mergeCell ref="A20:H20"/>
    <mergeCell ref="A21:E21"/>
    <mergeCell ref="H34:I34"/>
  </mergeCells>
  <printOptions horizontalCentered="1"/>
  <pageMargins left="0.5" right="0" top="0.75" bottom="0.75" header="0.3" footer="0.3"/>
  <pageSetup paperSize="9" scale="90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42"/>
  <sheetViews>
    <sheetView topLeftCell="A13" workbookViewId="0">
      <selection activeCell="K20" sqref="K20"/>
    </sheetView>
  </sheetViews>
  <sheetFormatPr defaultRowHeight="15.75" x14ac:dyDescent="0.25"/>
  <cols>
    <col min="1" max="1" width="4" style="58" customWidth="1"/>
    <col min="2" max="2" width="12.28515625" style="58" customWidth="1"/>
    <col min="3" max="3" width="10.42578125" style="58" customWidth="1"/>
    <col min="4" max="4" width="27.7109375" style="58" customWidth="1"/>
    <col min="5" max="5" width="14.42578125" style="58" customWidth="1"/>
    <col min="6" max="6" width="6" style="58" customWidth="1"/>
    <col min="7" max="7" width="13.85546875" style="96" customWidth="1"/>
    <col min="8" max="8" width="1.42578125" style="96" customWidth="1"/>
    <col min="9" max="9" width="17.140625" style="58" customWidth="1"/>
    <col min="10" max="10" width="19.42578125" style="58" customWidth="1"/>
    <col min="11" max="11" width="14.5703125" style="58" bestFit="1" customWidth="1"/>
    <col min="12" max="12" width="17.28515625" style="58" customWidth="1"/>
    <col min="13" max="16384" width="9.140625" style="58"/>
  </cols>
  <sheetData>
    <row r="1" spans="1:9" ht="6.75" customHeight="1" x14ac:dyDescent="0.25"/>
    <row r="2" spans="1:9" x14ac:dyDescent="0.25">
      <c r="A2" s="97" t="s">
        <v>0</v>
      </c>
    </row>
    <row r="3" spans="1:9" x14ac:dyDescent="0.25">
      <c r="A3" s="54" t="s">
        <v>1</v>
      </c>
    </row>
    <row r="4" spans="1:9" x14ac:dyDescent="0.25">
      <c r="A4" s="54" t="s">
        <v>2</v>
      </c>
    </row>
    <row r="5" spans="1:9" x14ac:dyDescent="0.25">
      <c r="A5" s="54" t="s">
        <v>3</v>
      </c>
    </row>
    <row r="6" spans="1:9" x14ac:dyDescent="0.25">
      <c r="A6" s="54" t="s">
        <v>4</v>
      </c>
    </row>
    <row r="7" spans="1:9" x14ac:dyDescent="0.25">
      <c r="A7" s="54" t="s">
        <v>5</v>
      </c>
    </row>
    <row r="8" spans="1:9" ht="16.5" thickBot="1" x14ac:dyDescent="0.3"/>
    <row r="9" spans="1:9" ht="21.75" customHeight="1" thickBot="1" x14ac:dyDescent="0.3">
      <c r="A9" s="446" t="s">
        <v>6</v>
      </c>
      <c r="B9" s="447"/>
      <c r="C9" s="447"/>
      <c r="D9" s="447"/>
      <c r="E9" s="447"/>
      <c r="F9" s="447"/>
      <c r="G9" s="447"/>
      <c r="H9" s="447"/>
      <c r="I9" s="448"/>
    </row>
    <row r="10" spans="1:9" ht="9.75" customHeight="1" x14ac:dyDescent="0.25"/>
    <row r="11" spans="1:9" x14ac:dyDescent="0.25">
      <c r="A11" s="58" t="s">
        <v>7</v>
      </c>
      <c r="B11" s="58" t="s">
        <v>84</v>
      </c>
      <c r="G11" s="96" t="s">
        <v>9</v>
      </c>
      <c r="H11" s="98" t="s">
        <v>10</v>
      </c>
      <c r="I11" s="12" t="s">
        <v>123</v>
      </c>
    </row>
    <row r="12" spans="1:9" x14ac:dyDescent="0.25">
      <c r="G12" s="96" t="s">
        <v>11</v>
      </c>
      <c r="H12" s="98" t="s">
        <v>10</v>
      </c>
      <c r="I12" s="129" t="s">
        <v>107</v>
      </c>
    </row>
    <row r="13" spans="1:9" x14ac:dyDescent="0.25">
      <c r="G13" s="96" t="s">
        <v>85</v>
      </c>
      <c r="H13" s="98" t="s">
        <v>10</v>
      </c>
      <c r="I13" s="99" t="s">
        <v>331</v>
      </c>
    </row>
    <row r="14" spans="1:9" x14ac:dyDescent="0.25">
      <c r="A14" s="58" t="s">
        <v>12</v>
      </c>
      <c r="B14" s="58" t="s">
        <v>86</v>
      </c>
    </row>
    <row r="15" spans="1:9" ht="17.25" customHeight="1" thickBot="1" x14ac:dyDescent="0.3">
      <c r="F15" s="100"/>
    </row>
    <row r="16" spans="1:9" ht="20.100000000000001" customHeight="1" x14ac:dyDescent="0.25">
      <c r="A16" s="101" t="s">
        <v>15</v>
      </c>
      <c r="B16" s="102" t="s">
        <v>37</v>
      </c>
      <c r="C16" s="102" t="s">
        <v>17</v>
      </c>
      <c r="D16" s="102" t="s">
        <v>38</v>
      </c>
      <c r="E16" s="102" t="s">
        <v>19</v>
      </c>
      <c r="F16" s="103" t="s">
        <v>87</v>
      </c>
      <c r="G16" s="449" t="s">
        <v>21</v>
      </c>
      <c r="H16" s="450"/>
      <c r="I16" s="104" t="s">
        <v>22</v>
      </c>
    </row>
    <row r="17" spans="1:18" ht="52.5" customHeight="1" x14ac:dyDescent="0.25">
      <c r="A17" s="105">
        <v>1</v>
      </c>
      <c r="B17" s="106">
        <v>44404</v>
      </c>
      <c r="C17" s="211" t="s">
        <v>134</v>
      </c>
      <c r="D17" s="68" t="s">
        <v>124</v>
      </c>
      <c r="E17" s="108" t="s">
        <v>125</v>
      </c>
      <c r="F17" s="109">
        <v>50</v>
      </c>
      <c r="G17" s="451">
        <v>5000</v>
      </c>
      <c r="H17" s="452"/>
      <c r="I17" s="134">
        <f>F17*G17</f>
        <v>250000</v>
      </c>
      <c r="K17" s="111"/>
      <c r="L17" s="112"/>
    </row>
    <row r="18" spans="1:18" ht="52.5" customHeight="1" x14ac:dyDescent="0.25">
      <c r="A18" s="105">
        <v>2</v>
      </c>
      <c r="B18" s="106">
        <v>44404</v>
      </c>
      <c r="C18" s="211" t="s">
        <v>126</v>
      </c>
      <c r="D18" s="68" t="s">
        <v>127</v>
      </c>
      <c r="E18" s="108" t="s">
        <v>128</v>
      </c>
      <c r="F18" s="109">
        <v>191</v>
      </c>
      <c r="G18" s="440">
        <v>5000</v>
      </c>
      <c r="H18" s="441"/>
      <c r="I18" s="134">
        <f>F18*G18</f>
        <v>955000</v>
      </c>
      <c r="K18" s="111"/>
      <c r="L18" s="112"/>
    </row>
    <row r="19" spans="1:18" ht="52.5" customHeight="1" x14ac:dyDescent="0.25">
      <c r="A19" s="105">
        <v>3</v>
      </c>
      <c r="B19" s="106">
        <v>44404</v>
      </c>
      <c r="C19" s="211" t="s">
        <v>130</v>
      </c>
      <c r="D19" s="68" t="s">
        <v>124</v>
      </c>
      <c r="E19" s="108" t="s">
        <v>129</v>
      </c>
      <c r="F19" s="109">
        <v>81</v>
      </c>
      <c r="G19" s="440">
        <v>5000</v>
      </c>
      <c r="H19" s="441"/>
      <c r="I19" s="134">
        <f>F19*G19</f>
        <v>405000</v>
      </c>
      <c r="K19" s="111"/>
      <c r="L19" s="112"/>
    </row>
    <row r="20" spans="1:18" ht="52.5" customHeight="1" x14ac:dyDescent="0.25">
      <c r="A20" s="105">
        <v>4</v>
      </c>
      <c r="B20" s="106">
        <v>44404</v>
      </c>
      <c r="C20" s="211" t="s">
        <v>131</v>
      </c>
      <c r="D20" s="68" t="s">
        <v>127</v>
      </c>
      <c r="E20" s="108" t="s">
        <v>132</v>
      </c>
      <c r="F20" s="109">
        <v>280</v>
      </c>
      <c r="G20" s="451">
        <v>5000</v>
      </c>
      <c r="H20" s="452"/>
      <c r="I20" s="134">
        <f t="shared" ref="I20" si="0">F20*G20</f>
        <v>1400000</v>
      </c>
      <c r="K20" s="111"/>
      <c r="L20" s="112"/>
    </row>
    <row r="21" spans="1:18" ht="22.5" customHeight="1" thickBot="1" x14ac:dyDescent="0.3">
      <c r="A21" s="442" t="s">
        <v>23</v>
      </c>
      <c r="B21" s="443"/>
      <c r="C21" s="443"/>
      <c r="D21" s="443"/>
      <c r="E21" s="443"/>
      <c r="F21" s="443"/>
      <c r="G21" s="443"/>
      <c r="H21" s="444"/>
      <c r="I21" s="113">
        <f>SUM(I17:I20)</f>
        <v>3010000</v>
      </c>
    </row>
    <row r="22" spans="1:18" x14ac:dyDescent="0.25">
      <c r="A22" s="445"/>
      <c r="B22" s="445"/>
      <c r="C22" s="445"/>
      <c r="D22" s="445"/>
      <c r="E22" s="130"/>
      <c r="F22" s="130"/>
      <c r="G22" s="115"/>
      <c r="H22" s="115"/>
      <c r="I22" s="116"/>
    </row>
    <row r="23" spans="1:18" x14ac:dyDescent="0.25">
      <c r="E23" s="97"/>
      <c r="F23" s="97"/>
      <c r="G23" s="117" t="s">
        <v>24</v>
      </c>
      <c r="H23" s="117"/>
      <c r="I23" s="118">
        <v>0</v>
      </c>
      <c r="J23" s="119"/>
      <c r="R23" s="58" t="s">
        <v>88</v>
      </c>
    </row>
    <row r="24" spans="1:18" ht="16.5" thickBot="1" x14ac:dyDescent="0.3">
      <c r="E24" s="97"/>
      <c r="F24" s="97"/>
      <c r="G24" s="120" t="s">
        <v>89</v>
      </c>
      <c r="H24" s="120"/>
      <c r="I24" s="121">
        <v>0</v>
      </c>
      <c r="J24" s="119"/>
    </row>
    <row r="25" spans="1:18" ht="16.5" customHeight="1" x14ac:dyDescent="0.25">
      <c r="E25" s="97"/>
      <c r="F25" s="97"/>
      <c r="G25" s="122" t="s">
        <v>26</v>
      </c>
      <c r="H25" s="122"/>
      <c r="I25" s="123">
        <f>I21</f>
        <v>3010000</v>
      </c>
    </row>
    <row r="26" spans="1:18" ht="16.5" customHeight="1" x14ac:dyDescent="0.25">
      <c r="E26" s="97"/>
      <c r="F26" s="97"/>
      <c r="G26" s="122"/>
      <c r="H26" s="122"/>
      <c r="I26" s="123"/>
    </row>
    <row r="27" spans="1:18" x14ac:dyDescent="0.25">
      <c r="A27" s="97" t="s">
        <v>133</v>
      </c>
      <c r="E27" s="97"/>
      <c r="F27" s="97"/>
      <c r="G27" s="122"/>
      <c r="H27" s="122"/>
      <c r="I27" s="123"/>
    </row>
    <row r="28" spans="1:18" ht="9.75" customHeight="1" x14ac:dyDescent="0.25">
      <c r="A28" s="124"/>
      <c r="E28" s="97"/>
      <c r="F28" s="97"/>
      <c r="G28" s="122"/>
      <c r="H28" s="122"/>
      <c r="I28" s="123"/>
    </row>
    <row r="29" spans="1:18" x14ac:dyDescent="0.25">
      <c r="A29" s="87" t="s">
        <v>27</v>
      </c>
    </row>
    <row r="30" spans="1:18" x14ac:dyDescent="0.25">
      <c r="A30" s="88" t="s">
        <v>28</v>
      </c>
      <c r="B30" s="88"/>
      <c r="C30" s="88"/>
      <c r="D30" s="88"/>
      <c r="E30" s="100"/>
    </row>
    <row r="31" spans="1:18" x14ac:dyDescent="0.25">
      <c r="A31" s="88" t="s">
        <v>29</v>
      </c>
      <c r="B31" s="88"/>
      <c r="C31" s="88"/>
      <c r="D31" s="100"/>
      <c r="E31" s="100"/>
    </row>
    <row r="32" spans="1:18" x14ac:dyDescent="0.25">
      <c r="A32" s="89" t="s">
        <v>30</v>
      </c>
      <c r="B32" s="125"/>
      <c r="C32" s="125"/>
      <c r="D32" s="89"/>
      <c r="E32" s="100"/>
    </row>
    <row r="33" spans="1:9" x14ac:dyDescent="0.25">
      <c r="A33" s="92" t="s">
        <v>31</v>
      </c>
      <c r="B33" s="92"/>
      <c r="C33" s="92"/>
      <c r="D33" s="125"/>
      <c r="E33" s="100"/>
    </row>
    <row r="34" spans="1:9" ht="13.5" customHeight="1" x14ac:dyDescent="0.25">
      <c r="A34" s="126"/>
      <c r="B34" s="126"/>
      <c r="C34" s="126"/>
      <c r="D34" s="127"/>
    </row>
    <row r="35" spans="1:9" x14ac:dyDescent="0.25">
      <c r="G35" s="128" t="s">
        <v>32</v>
      </c>
      <c r="H35" s="453" t="str">
        <f>+I12</f>
        <v xml:space="preserve"> 03 Agustus 2021</v>
      </c>
      <c r="I35" s="454"/>
    </row>
    <row r="40" spans="1:9" x14ac:dyDescent="0.25">
      <c r="H40" s="96" t="s">
        <v>88</v>
      </c>
    </row>
    <row r="42" spans="1:9" x14ac:dyDescent="0.25">
      <c r="G42" s="425" t="s">
        <v>33</v>
      </c>
      <c r="H42" s="425"/>
      <c r="I42" s="425"/>
    </row>
  </sheetData>
  <mergeCells count="10">
    <mergeCell ref="A22:D22"/>
    <mergeCell ref="H35:I35"/>
    <mergeCell ref="G42:I42"/>
    <mergeCell ref="G19:H19"/>
    <mergeCell ref="A9:I9"/>
    <mergeCell ref="G16:H16"/>
    <mergeCell ref="G17:H17"/>
    <mergeCell ref="G18:H18"/>
    <mergeCell ref="G20:H20"/>
    <mergeCell ref="A21:H21"/>
  </mergeCells>
  <printOptions horizontalCentered="1"/>
  <pageMargins left="0.31496062992125984" right="0.19685039370078741" top="0.74803149606299213" bottom="0.74803149606299213" header="0.31496062992125984" footer="0.31496062992125984"/>
  <pageSetup paperSize="9" scale="90" orientation="portrait" horizontalDpi="4294967293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2:S41"/>
  <sheetViews>
    <sheetView tabSelected="1" topLeftCell="A49" workbookViewId="0">
      <selection activeCell="H26" sqref="H26"/>
    </sheetView>
  </sheetViews>
  <sheetFormatPr defaultRowHeight="15.75" x14ac:dyDescent="0.25"/>
  <cols>
    <col min="1" max="1" width="4" style="58" customWidth="1"/>
    <col min="2" max="2" width="11.85546875" style="58" customWidth="1"/>
    <col min="3" max="3" width="9.5703125" style="58" customWidth="1"/>
    <col min="4" max="4" width="25.5703125" style="58" bestFit="1" customWidth="1"/>
    <col min="5" max="5" width="13.5703125" style="58" customWidth="1"/>
    <col min="6" max="6" width="7" style="58" customWidth="1"/>
    <col min="7" max="7" width="5.28515625" style="58" customWidth="1"/>
    <col min="8" max="8" width="13.85546875" style="96" customWidth="1"/>
    <col min="9" max="9" width="1.42578125" style="96" customWidth="1"/>
    <col min="10" max="10" width="17.85546875" style="58" customWidth="1"/>
    <col min="11" max="16384" width="9.140625" style="58"/>
  </cols>
  <sheetData>
    <row r="2" spans="1:10" x14ac:dyDescent="0.25">
      <c r="A2" s="97" t="s">
        <v>0</v>
      </c>
    </row>
    <row r="3" spans="1:10" x14ac:dyDescent="0.25">
      <c r="A3" s="54" t="s">
        <v>1</v>
      </c>
    </row>
    <row r="4" spans="1:10" x14ac:dyDescent="0.25">
      <c r="A4" s="54" t="s">
        <v>2</v>
      </c>
    </row>
    <row r="5" spans="1:10" x14ac:dyDescent="0.25">
      <c r="A5" s="54" t="s">
        <v>3</v>
      </c>
    </row>
    <row r="6" spans="1:10" x14ac:dyDescent="0.25">
      <c r="A6" s="54" t="s">
        <v>4</v>
      </c>
    </row>
    <row r="7" spans="1:10" x14ac:dyDescent="0.25">
      <c r="A7" s="54" t="s">
        <v>5</v>
      </c>
    </row>
    <row r="9" spans="1:10" ht="16.5" thickBot="1" x14ac:dyDescent="0.3">
      <c r="A9" s="131"/>
      <c r="B9" s="131"/>
      <c r="C9" s="131"/>
      <c r="D9" s="131"/>
      <c r="E9" s="131"/>
      <c r="F9" s="131"/>
      <c r="G9" s="131"/>
      <c r="H9" s="132"/>
      <c r="I9" s="132"/>
      <c r="J9" s="131"/>
    </row>
    <row r="10" spans="1:10" ht="23.25" customHeight="1" thickBot="1" x14ac:dyDescent="0.3">
      <c r="A10" s="446" t="s">
        <v>6</v>
      </c>
      <c r="B10" s="447"/>
      <c r="C10" s="447"/>
      <c r="D10" s="447"/>
      <c r="E10" s="447"/>
      <c r="F10" s="447"/>
      <c r="G10" s="447"/>
      <c r="H10" s="447"/>
      <c r="I10" s="447"/>
      <c r="J10" s="448"/>
    </row>
    <row r="12" spans="1:10" x14ac:dyDescent="0.25">
      <c r="A12" s="58" t="s">
        <v>7</v>
      </c>
      <c r="B12" s="58" t="s">
        <v>1099</v>
      </c>
      <c r="H12" s="96" t="s">
        <v>9</v>
      </c>
      <c r="I12" s="98" t="s">
        <v>10</v>
      </c>
      <c r="J12" s="12" t="s">
        <v>1093</v>
      </c>
    </row>
    <row r="13" spans="1:10" x14ac:dyDescent="0.25">
      <c r="H13" s="96" t="s">
        <v>11</v>
      </c>
      <c r="I13" s="98" t="s">
        <v>10</v>
      </c>
      <c r="J13" s="129" t="s">
        <v>1081</v>
      </c>
    </row>
    <row r="14" spans="1:10" x14ac:dyDescent="0.25">
      <c r="H14" s="96" t="s">
        <v>14</v>
      </c>
      <c r="I14" s="98" t="s">
        <v>10</v>
      </c>
      <c r="J14" s="129" t="s">
        <v>1081</v>
      </c>
    </row>
    <row r="15" spans="1:10" x14ac:dyDescent="0.25">
      <c r="A15" s="58" t="s">
        <v>12</v>
      </c>
      <c r="B15" s="58" t="s">
        <v>13</v>
      </c>
    </row>
    <row r="16" spans="1:10" ht="16.5" thickBot="1" x14ac:dyDescent="0.3">
      <c r="F16" s="131"/>
      <c r="G16" s="100"/>
    </row>
    <row r="17" spans="1:19" ht="20.100000000000001" customHeight="1" x14ac:dyDescent="0.25">
      <c r="A17" s="101" t="s">
        <v>15</v>
      </c>
      <c r="B17" s="102" t="s">
        <v>37</v>
      </c>
      <c r="C17" s="102" t="s">
        <v>17</v>
      </c>
      <c r="D17" s="102" t="s">
        <v>38</v>
      </c>
      <c r="E17" s="102" t="s">
        <v>19</v>
      </c>
      <c r="F17" s="102" t="s">
        <v>39</v>
      </c>
      <c r="G17" s="103" t="s">
        <v>87</v>
      </c>
      <c r="H17" s="449" t="s">
        <v>21</v>
      </c>
      <c r="I17" s="450"/>
      <c r="J17" s="104" t="s">
        <v>22</v>
      </c>
    </row>
    <row r="18" spans="1:19" ht="55.5" customHeight="1" x14ac:dyDescent="0.25">
      <c r="A18" s="105">
        <v>1</v>
      </c>
      <c r="B18" s="21">
        <v>44427</v>
      </c>
      <c r="C18" s="415" t="s">
        <v>1100</v>
      </c>
      <c r="D18" s="68" t="s">
        <v>1101</v>
      </c>
      <c r="E18" s="356" t="s">
        <v>1102</v>
      </c>
      <c r="F18" s="109">
        <v>1</v>
      </c>
      <c r="G18" s="109">
        <v>1</v>
      </c>
      <c r="H18" s="440">
        <v>5000000</v>
      </c>
      <c r="I18" s="441"/>
      <c r="J18" s="407">
        <f t="shared" ref="J18" si="0">G18*H18</f>
        <v>5000000</v>
      </c>
    </row>
    <row r="19" spans="1:19" ht="25.5" customHeight="1" thickBot="1" x14ac:dyDescent="0.3">
      <c r="A19" s="442" t="s">
        <v>23</v>
      </c>
      <c r="B19" s="443"/>
      <c r="C19" s="443"/>
      <c r="D19" s="443"/>
      <c r="E19" s="443"/>
      <c r="F19" s="443"/>
      <c r="G19" s="443"/>
      <c r="H19" s="443"/>
      <c r="I19" s="444"/>
      <c r="J19" s="113">
        <f>SUM(J18:J18)</f>
        <v>5000000</v>
      </c>
    </row>
    <row r="20" spans="1:19" x14ac:dyDescent="0.25">
      <c r="A20" s="445"/>
      <c r="B20" s="445"/>
      <c r="C20" s="445"/>
      <c r="D20" s="445"/>
      <c r="E20" s="359"/>
      <c r="F20" s="359"/>
      <c r="G20" s="359"/>
      <c r="H20" s="115"/>
      <c r="I20" s="115"/>
      <c r="J20" s="116"/>
    </row>
    <row r="21" spans="1:19" x14ac:dyDescent="0.25">
      <c r="E21" s="97"/>
      <c r="F21" s="97"/>
      <c r="G21" s="97"/>
      <c r="H21" s="117" t="s">
        <v>24</v>
      </c>
      <c r="I21" s="117"/>
      <c r="J21" s="118">
        <v>0</v>
      </c>
      <c r="K21" s="119"/>
      <c r="S21" s="58" t="s">
        <v>88</v>
      </c>
    </row>
    <row r="22" spans="1:19" ht="16.5" thickBot="1" x14ac:dyDescent="0.3">
      <c r="E22" s="97"/>
      <c r="F22" s="97"/>
      <c r="G22" s="97"/>
      <c r="H22" s="120" t="s">
        <v>89</v>
      </c>
      <c r="I22" s="120"/>
      <c r="J22" s="121">
        <v>0</v>
      </c>
      <c r="K22" s="119"/>
      <c r="M22" s="58" t="s">
        <v>1094</v>
      </c>
    </row>
    <row r="23" spans="1:19" ht="16.5" customHeight="1" x14ac:dyDescent="0.25">
      <c r="E23" s="97"/>
      <c r="F23" s="97"/>
      <c r="G23" s="97"/>
      <c r="H23" s="122" t="s">
        <v>26</v>
      </c>
      <c r="I23" s="122"/>
      <c r="J23" s="123">
        <f>J19</f>
        <v>5000000</v>
      </c>
      <c r="M23" s="58" t="s">
        <v>1095</v>
      </c>
    </row>
    <row r="24" spans="1:19" x14ac:dyDescent="0.25">
      <c r="A24" s="97" t="s">
        <v>1103</v>
      </c>
      <c r="E24" s="97"/>
      <c r="F24" s="97"/>
      <c r="G24" s="97"/>
      <c r="H24" s="122"/>
      <c r="I24" s="122"/>
      <c r="J24" s="123"/>
      <c r="M24" s="58" t="s">
        <v>1096</v>
      </c>
    </row>
    <row r="25" spans="1:19" x14ac:dyDescent="0.25">
      <c r="A25" s="124"/>
      <c r="E25" s="97"/>
      <c r="F25" s="97"/>
      <c r="G25" s="97"/>
      <c r="H25" s="122"/>
      <c r="I25" s="122"/>
      <c r="J25" s="123"/>
      <c r="M25" s="58" t="s">
        <v>1097</v>
      </c>
    </row>
    <row r="26" spans="1:19" x14ac:dyDescent="0.25">
      <c r="E26" s="97"/>
      <c r="F26" s="97"/>
      <c r="G26" s="97"/>
      <c r="H26" s="122"/>
      <c r="I26" s="122"/>
      <c r="J26" s="123"/>
      <c r="M26" s="58" t="s">
        <v>1098</v>
      </c>
    </row>
    <row r="27" spans="1:19" x14ac:dyDescent="0.25">
      <c r="A27" s="87" t="s">
        <v>27</v>
      </c>
    </row>
    <row r="28" spans="1:19" x14ac:dyDescent="0.25">
      <c r="A28" s="88" t="s">
        <v>28</v>
      </c>
      <c r="B28" s="88"/>
      <c r="C28" s="88"/>
      <c r="D28" s="88"/>
      <c r="E28" s="100"/>
    </row>
    <row r="29" spans="1:19" x14ac:dyDescent="0.25">
      <c r="A29" s="88" t="s">
        <v>29</v>
      </c>
      <c r="B29" s="88"/>
      <c r="C29" s="88"/>
      <c r="D29" s="100"/>
      <c r="E29" s="100"/>
    </row>
    <row r="30" spans="1:19" x14ac:dyDescent="0.25">
      <c r="A30" s="89" t="s">
        <v>30</v>
      </c>
      <c r="B30" s="125"/>
      <c r="C30" s="125"/>
      <c r="D30" s="89"/>
      <c r="E30" s="100"/>
    </row>
    <row r="31" spans="1:19" x14ac:dyDescent="0.25">
      <c r="A31" s="92" t="s">
        <v>31</v>
      </c>
      <c r="B31" s="92"/>
      <c r="C31" s="92"/>
      <c r="D31" s="125"/>
      <c r="E31" s="100"/>
    </row>
    <row r="32" spans="1:19" x14ac:dyDescent="0.25">
      <c r="A32" s="135"/>
      <c r="B32" s="135"/>
      <c r="C32" s="135"/>
      <c r="D32" s="135"/>
    </row>
    <row r="33" spans="1:10" x14ac:dyDescent="0.25">
      <c r="A33" s="126"/>
      <c r="B33" s="126"/>
      <c r="C33" s="126"/>
      <c r="D33" s="127"/>
    </row>
    <row r="34" spans="1:10" x14ac:dyDescent="0.25">
      <c r="H34" s="128" t="s">
        <v>32</v>
      </c>
      <c r="I34" s="453" t="str">
        <f>+J13</f>
        <v xml:space="preserve"> 24 Agustus 2021</v>
      </c>
      <c r="J34" s="454"/>
    </row>
    <row r="38" spans="1:10" x14ac:dyDescent="0.25">
      <c r="I38" s="96" t="s">
        <v>88</v>
      </c>
    </row>
    <row r="41" spans="1:10" x14ac:dyDescent="0.25">
      <c r="H41" s="425" t="s">
        <v>33</v>
      </c>
      <c r="I41" s="425"/>
      <c r="J41" s="425"/>
    </row>
  </sheetData>
  <mergeCells count="7">
    <mergeCell ref="H41:J41"/>
    <mergeCell ref="A10:J10"/>
    <mergeCell ref="H17:I17"/>
    <mergeCell ref="H18:I18"/>
    <mergeCell ref="A19:I19"/>
    <mergeCell ref="A20:D20"/>
    <mergeCell ref="I34:J34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3"/>
  <sheetViews>
    <sheetView topLeftCell="A4" workbookViewId="0">
      <selection activeCell="I12" sqref="I12:I13"/>
    </sheetView>
  </sheetViews>
  <sheetFormatPr defaultRowHeight="15.75" x14ac:dyDescent="0.25"/>
  <cols>
    <col min="1" max="1" width="4" style="58" customWidth="1"/>
    <col min="2" max="2" width="12.5703125" style="58" customWidth="1"/>
    <col min="3" max="3" width="9.5703125" style="58" customWidth="1"/>
    <col min="4" max="4" width="25.5703125" style="58" bestFit="1" customWidth="1"/>
    <col min="5" max="5" width="14.7109375" style="58" customWidth="1"/>
    <col min="6" max="6" width="9" style="58" customWidth="1"/>
    <col min="7" max="7" width="13.85546875" style="96" customWidth="1"/>
    <col min="8" max="8" width="1.42578125" style="96" customWidth="1"/>
    <col min="9" max="9" width="17.28515625" style="58" customWidth="1"/>
    <col min="10" max="16384" width="9.140625" style="58"/>
  </cols>
  <sheetData>
    <row r="2" spans="1:9" x14ac:dyDescent="0.25">
      <c r="A2" s="97" t="s">
        <v>0</v>
      </c>
    </row>
    <row r="3" spans="1:9" x14ac:dyDescent="0.25">
      <c r="A3" s="54" t="s">
        <v>1</v>
      </c>
    </row>
    <row r="4" spans="1:9" x14ac:dyDescent="0.25">
      <c r="A4" s="54" t="s">
        <v>2</v>
      </c>
    </row>
    <row r="5" spans="1:9" x14ac:dyDescent="0.25">
      <c r="A5" s="54" t="s">
        <v>3</v>
      </c>
    </row>
    <row r="6" spans="1:9" x14ac:dyDescent="0.25">
      <c r="A6" s="54" t="s">
        <v>4</v>
      </c>
    </row>
    <row r="7" spans="1:9" x14ac:dyDescent="0.25">
      <c r="A7" s="54" t="s">
        <v>5</v>
      </c>
    </row>
    <row r="9" spans="1:9" ht="16.5" thickBot="1" x14ac:dyDescent="0.3">
      <c r="A9" s="131"/>
      <c r="B9" s="131"/>
      <c r="C9" s="131"/>
      <c r="D9" s="131"/>
      <c r="E9" s="131"/>
      <c r="F9" s="131"/>
      <c r="G9" s="132"/>
      <c r="H9" s="132"/>
      <c r="I9" s="131"/>
    </row>
    <row r="10" spans="1:9" ht="16.5" thickBot="1" x14ac:dyDescent="0.3">
      <c r="A10" s="455" t="s">
        <v>6</v>
      </c>
      <c r="B10" s="456"/>
      <c r="C10" s="456"/>
      <c r="D10" s="456"/>
      <c r="E10" s="456"/>
      <c r="F10" s="456"/>
      <c r="G10" s="456"/>
      <c r="H10" s="456"/>
      <c r="I10" s="457"/>
    </row>
    <row r="12" spans="1:9" x14ac:dyDescent="0.25">
      <c r="A12" s="58" t="s">
        <v>7</v>
      </c>
      <c r="B12" s="58" t="s">
        <v>100</v>
      </c>
      <c r="G12" s="96" t="s">
        <v>9</v>
      </c>
      <c r="H12" s="98" t="s">
        <v>10</v>
      </c>
      <c r="I12" s="12" t="s">
        <v>1122</v>
      </c>
    </row>
    <row r="13" spans="1:9" x14ac:dyDescent="0.25">
      <c r="G13" s="96" t="s">
        <v>11</v>
      </c>
      <c r="H13" s="98" t="s">
        <v>10</v>
      </c>
      <c r="I13" s="129" t="s">
        <v>1082</v>
      </c>
    </row>
    <row r="14" spans="1:9" x14ac:dyDescent="0.25">
      <c r="G14" s="96" t="s">
        <v>14</v>
      </c>
      <c r="H14" s="98" t="s">
        <v>10</v>
      </c>
      <c r="I14" s="99"/>
    </row>
    <row r="15" spans="1:9" x14ac:dyDescent="0.25">
      <c r="A15" s="58" t="s">
        <v>12</v>
      </c>
      <c r="B15" s="58" t="s">
        <v>13</v>
      </c>
    </row>
    <row r="16" spans="1:9" ht="16.5" thickBot="1" x14ac:dyDescent="0.3">
      <c r="F16" s="131"/>
    </row>
    <row r="17" spans="1:18" ht="20.100000000000001" customHeight="1" x14ac:dyDescent="0.25">
      <c r="A17" s="101" t="s">
        <v>15</v>
      </c>
      <c r="B17" s="102" t="s">
        <v>37</v>
      </c>
      <c r="C17" s="102" t="s">
        <v>17</v>
      </c>
      <c r="D17" s="102" t="s">
        <v>38</v>
      </c>
      <c r="E17" s="102" t="s">
        <v>19</v>
      </c>
      <c r="F17" s="102" t="s">
        <v>39</v>
      </c>
      <c r="G17" s="449" t="s">
        <v>21</v>
      </c>
      <c r="H17" s="450"/>
      <c r="I17" s="104" t="s">
        <v>22</v>
      </c>
    </row>
    <row r="18" spans="1:18" ht="42" customHeight="1" x14ac:dyDescent="0.25">
      <c r="A18" s="105">
        <v>1</v>
      </c>
      <c r="B18" s="21">
        <v>44426</v>
      </c>
      <c r="C18" s="136" t="s">
        <v>1123</v>
      </c>
      <c r="D18" s="68" t="s">
        <v>1124</v>
      </c>
      <c r="E18" s="133" t="s">
        <v>1125</v>
      </c>
      <c r="F18" s="109">
        <v>2</v>
      </c>
      <c r="G18" s="440">
        <v>2200000</v>
      </c>
      <c r="H18" s="441"/>
      <c r="I18" s="139">
        <f t="shared" ref="I18:I20" si="0">G18</f>
        <v>2200000</v>
      </c>
    </row>
    <row r="19" spans="1:18" ht="42" customHeight="1" x14ac:dyDescent="0.25">
      <c r="A19" s="105">
        <v>2</v>
      </c>
      <c r="B19" s="21">
        <v>44427</v>
      </c>
      <c r="C19" s="136" t="s">
        <v>1126</v>
      </c>
      <c r="D19" s="68" t="s">
        <v>1127</v>
      </c>
      <c r="E19" s="133" t="s">
        <v>1128</v>
      </c>
      <c r="F19" s="109">
        <v>2</v>
      </c>
      <c r="G19" s="440">
        <v>500000</v>
      </c>
      <c r="H19" s="441"/>
      <c r="I19" s="139">
        <f t="shared" si="0"/>
        <v>500000</v>
      </c>
    </row>
    <row r="20" spans="1:18" ht="42" customHeight="1" x14ac:dyDescent="0.25">
      <c r="A20" s="105">
        <v>3</v>
      </c>
      <c r="B20" s="21">
        <v>44428</v>
      </c>
      <c r="C20" s="136" t="s">
        <v>1129</v>
      </c>
      <c r="D20" s="68" t="s">
        <v>1130</v>
      </c>
      <c r="E20" s="133" t="s">
        <v>1102</v>
      </c>
      <c r="F20" s="109">
        <v>2</v>
      </c>
      <c r="G20" s="440">
        <v>3500000</v>
      </c>
      <c r="H20" s="441"/>
      <c r="I20" s="139">
        <f t="shared" si="0"/>
        <v>3500000</v>
      </c>
    </row>
    <row r="21" spans="1:18" ht="25.5" customHeight="1" thickBot="1" x14ac:dyDescent="0.3">
      <c r="A21" s="442" t="s">
        <v>23</v>
      </c>
      <c r="B21" s="443"/>
      <c r="C21" s="443"/>
      <c r="D21" s="443"/>
      <c r="E21" s="443"/>
      <c r="F21" s="443"/>
      <c r="G21" s="443"/>
      <c r="H21" s="444"/>
      <c r="I21" s="113">
        <f>SUM(I18:I20)</f>
        <v>6200000</v>
      </c>
    </row>
    <row r="22" spans="1:18" x14ac:dyDescent="0.25">
      <c r="A22" s="445"/>
      <c r="B22" s="445"/>
      <c r="C22" s="445"/>
      <c r="D22" s="445"/>
      <c r="E22" s="414"/>
      <c r="F22" s="414"/>
      <c r="G22" s="115"/>
      <c r="H22" s="115"/>
      <c r="I22" s="116"/>
    </row>
    <row r="23" spans="1:18" x14ac:dyDescent="0.25">
      <c r="E23" s="97"/>
      <c r="F23" s="97"/>
      <c r="G23" s="117" t="s">
        <v>24</v>
      </c>
      <c r="H23" s="117"/>
      <c r="I23" s="118">
        <v>0</v>
      </c>
      <c r="J23" s="119"/>
      <c r="R23" s="58" t="s">
        <v>88</v>
      </c>
    </row>
    <row r="24" spans="1:18" ht="16.5" thickBot="1" x14ac:dyDescent="0.3">
      <c r="E24" s="97"/>
      <c r="F24" s="97"/>
      <c r="G24" s="120" t="s">
        <v>89</v>
      </c>
      <c r="H24" s="120"/>
      <c r="I24" s="121">
        <v>0</v>
      </c>
      <c r="J24" s="119"/>
    </row>
    <row r="25" spans="1:18" ht="16.5" customHeight="1" x14ac:dyDescent="0.25">
      <c r="E25" s="97"/>
      <c r="F25" s="97"/>
      <c r="G25" s="122" t="s">
        <v>26</v>
      </c>
      <c r="H25" s="122"/>
      <c r="I25" s="123">
        <f>I21</f>
        <v>6200000</v>
      </c>
    </row>
    <row r="26" spans="1:18" x14ac:dyDescent="0.25">
      <c r="A26" s="97" t="s">
        <v>1131</v>
      </c>
      <c r="E26" s="97"/>
      <c r="F26" s="97"/>
      <c r="G26" s="122"/>
      <c r="H26" s="122"/>
      <c r="I26" s="123"/>
    </row>
    <row r="27" spans="1:18" x14ac:dyDescent="0.25">
      <c r="A27" s="124"/>
      <c r="E27" s="97"/>
      <c r="F27" s="97"/>
      <c r="G27" s="122"/>
      <c r="H27" s="122"/>
      <c r="I27" s="123"/>
    </row>
    <row r="28" spans="1:18" x14ac:dyDescent="0.25">
      <c r="E28" s="97"/>
      <c r="F28" s="97"/>
      <c r="G28" s="122"/>
      <c r="H28" s="122"/>
      <c r="I28" s="123"/>
    </row>
    <row r="29" spans="1:18" x14ac:dyDescent="0.25">
      <c r="A29" s="87" t="s">
        <v>27</v>
      </c>
    </row>
    <row r="30" spans="1:18" x14ac:dyDescent="0.25">
      <c r="A30" s="88" t="s">
        <v>28</v>
      </c>
      <c r="B30" s="88"/>
      <c r="C30" s="88"/>
      <c r="D30" s="88"/>
      <c r="E30" s="100"/>
    </row>
    <row r="31" spans="1:18" x14ac:dyDescent="0.25">
      <c r="A31" s="88" t="s">
        <v>29</v>
      </c>
      <c r="B31" s="88"/>
      <c r="C31" s="88"/>
      <c r="D31" s="100"/>
      <c r="E31" s="100"/>
    </row>
    <row r="32" spans="1:18" x14ac:dyDescent="0.25">
      <c r="A32" s="89" t="s">
        <v>30</v>
      </c>
      <c r="B32" s="125"/>
      <c r="C32" s="125"/>
      <c r="D32" s="89"/>
      <c r="E32" s="100"/>
    </row>
    <row r="33" spans="1:9" x14ac:dyDescent="0.25">
      <c r="A33" s="92" t="s">
        <v>31</v>
      </c>
      <c r="B33" s="92"/>
      <c r="C33" s="92"/>
      <c r="D33" s="125"/>
      <c r="E33" s="100"/>
    </row>
    <row r="34" spans="1:9" x14ac:dyDescent="0.25">
      <c r="A34" s="135"/>
      <c r="B34" s="135"/>
      <c r="C34" s="135"/>
      <c r="D34" s="135"/>
    </row>
    <row r="35" spans="1:9" x14ac:dyDescent="0.25">
      <c r="A35" s="126"/>
      <c r="B35" s="126"/>
      <c r="C35" s="126"/>
      <c r="D35" s="127"/>
    </row>
    <row r="36" spans="1:9" x14ac:dyDescent="0.25">
      <c r="G36" s="128" t="s">
        <v>32</v>
      </c>
      <c r="H36" s="453" t="str">
        <f>+I13</f>
        <v xml:space="preserve"> 31 Agustus 2021</v>
      </c>
      <c r="I36" s="454"/>
    </row>
    <row r="40" spans="1:9" x14ac:dyDescent="0.25">
      <c r="H40" s="96" t="s">
        <v>88</v>
      </c>
    </row>
    <row r="43" spans="1:9" x14ac:dyDescent="0.25">
      <c r="G43" s="425" t="s">
        <v>33</v>
      </c>
      <c r="H43" s="425"/>
      <c r="I43" s="425"/>
    </row>
  </sheetData>
  <mergeCells count="9">
    <mergeCell ref="G43:I43"/>
    <mergeCell ref="G18:H18"/>
    <mergeCell ref="G19:H19"/>
    <mergeCell ref="G20:H20"/>
    <mergeCell ref="A10:I10"/>
    <mergeCell ref="G17:H17"/>
    <mergeCell ref="A21:H21"/>
    <mergeCell ref="A22:D22"/>
    <mergeCell ref="H36:I36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2"/>
  <sheetViews>
    <sheetView topLeftCell="A10" workbookViewId="0">
      <selection activeCell="D32" sqref="D32"/>
    </sheetView>
  </sheetViews>
  <sheetFormatPr defaultRowHeight="15.75" x14ac:dyDescent="0.25"/>
  <cols>
    <col min="1" max="1" width="4" style="58" customWidth="1"/>
    <col min="2" max="2" width="12.5703125" style="58" customWidth="1"/>
    <col min="3" max="3" width="9.5703125" style="58" customWidth="1"/>
    <col min="4" max="4" width="25.5703125" style="58" bestFit="1" customWidth="1"/>
    <col min="5" max="5" width="13.28515625" style="58" customWidth="1"/>
    <col min="6" max="7" width="6.140625" style="58" customWidth="1"/>
    <col min="8" max="8" width="13.85546875" style="96" customWidth="1"/>
    <col min="9" max="9" width="1.42578125" style="96" customWidth="1"/>
    <col min="10" max="10" width="17.140625" style="58" customWidth="1"/>
    <col min="11" max="16384" width="9.140625" style="58"/>
  </cols>
  <sheetData>
    <row r="2" spans="1:10" x14ac:dyDescent="0.25">
      <c r="A2" s="97" t="s">
        <v>0</v>
      </c>
    </row>
    <row r="3" spans="1:10" x14ac:dyDescent="0.25">
      <c r="A3" s="54" t="s">
        <v>1</v>
      </c>
    </row>
    <row r="4" spans="1:10" x14ac:dyDescent="0.25">
      <c r="A4" s="54" t="s">
        <v>2</v>
      </c>
    </row>
    <row r="5" spans="1:10" x14ac:dyDescent="0.25">
      <c r="A5" s="54" t="s">
        <v>3</v>
      </c>
    </row>
    <row r="6" spans="1:10" x14ac:dyDescent="0.25">
      <c r="A6" s="54" t="s">
        <v>4</v>
      </c>
    </row>
    <row r="7" spans="1:10" x14ac:dyDescent="0.25">
      <c r="A7" s="54" t="s">
        <v>5</v>
      </c>
    </row>
    <row r="9" spans="1:10" ht="16.5" thickBot="1" x14ac:dyDescent="0.3">
      <c r="A9" s="131"/>
      <c r="B9" s="131"/>
      <c r="C9" s="131"/>
      <c r="D9" s="131"/>
      <c r="E9" s="131"/>
      <c r="F9" s="131"/>
      <c r="G9" s="131"/>
      <c r="H9" s="132"/>
      <c r="I9" s="132"/>
      <c r="J9" s="131"/>
    </row>
    <row r="10" spans="1:10" ht="23.25" customHeight="1" thickBot="1" x14ac:dyDescent="0.3">
      <c r="A10" s="446" t="s">
        <v>6</v>
      </c>
      <c r="B10" s="447"/>
      <c r="C10" s="447"/>
      <c r="D10" s="447"/>
      <c r="E10" s="447"/>
      <c r="F10" s="447"/>
      <c r="G10" s="447"/>
      <c r="H10" s="447"/>
      <c r="I10" s="447"/>
      <c r="J10" s="448"/>
    </row>
    <row r="12" spans="1:10" x14ac:dyDescent="0.25">
      <c r="A12" s="58" t="s">
        <v>7</v>
      </c>
      <c r="B12" s="58" t="s">
        <v>187</v>
      </c>
      <c r="H12" s="96" t="s">
        <v>9</v>
      </c>
      <c r="I12" s="98" t="s">
        <v>10</v>
      </c>
      <c r="J12" s="12" t="s">
        <v>1134</v>
      </c>
    </row>
    <row r="13" spans="1:10" x14ac:dyDescent="0.25">
      <c r="H13" s="96" t="s">
        <v>11</v>
      </c>
      <c r="I13" s="98" t="s">
        <v>10</v>
      </c>
      <c r="J13" s="129" t="s">
        <v>1135</v>
      </c>
    </row>
    <row r="14" spans="1:10" x14ac:dyDescent="0.25">
      <c r="H14" s="96" t="s">
        <v>14</v>
      </c>
      <c r="I14" s="98" t="s">
        <v>10</v>
      </c>
      <c r="J14" s="99"/>
    </row>
    <row r="15" spans="1:10" x14ac:dyDescent="0.25">
      <c r="A15" s="58" t="s">
        <v>12</v>
      </c>
      <c r="B15" s="58" t="s">
        <v>188</v>
      </c>
    </row>
    <row r="16" spans="1:10" ht="16.5" thickBot="1" x14ac:dyDescent="0.3">
      <c r="F16" s="131"/>
      <c r="G16" s="100"/>
    </row>
    <row r="17" spans="1:19" ht="20.100000000000001" customHeight="1" x14ac:dyDescent="0.25">
      <c r="A17" s="146" t="s">
        <v>15</v>
      </c>
      <c r="B17" s="147" t="s">
        <v>37</v>
      </c>
      <c r="C17" s="147" t="s">
        <v>17</v>
      </c>
      <c r="D17" s="147" t="s">
        <v>38</v>
      </c>
      <c r="E17" s="147" t="s">
        <v>19</v>
      </c>
      <c r="F17" s="147" t="s">
        <v>39</v>
      </c>
      <c r="G17" s="422" t="s">
        <v>87</v>
      </c>
      <c r="H17" s="559" t="s">
        <v>21</v>
      </c>
      <c r="I17" s="560"/>
      <c r="J17" s="149" t="s">
        <v>22</v>
      </c>
    </row>
    <row r="18" spans="1:19" ht="55.5" customHeight="1" x14ac:dyDescent="0.25">
      <c r="A18" s="105">
        <v>1</v>
      </c>
      <c r="B18" s="561">
        <v>44468</v>
      </c>
      <c r="C18" s="438" t="s">
        <v>1136</v>
      </c>
      <c r="D18" s="68" t="s">
        <v>1137</v>
      </c>
      <c r="E18" s="565" t="s">
        <v>70</v>
      </c>
      <c r="F18" s="563">
        <v>4</v>
      </c>
      <c r="G18" s="563">
        <v>1000</v>
      </c>
      <c r="H18" s="451">
        <v>2200000</v>
      </c>
      <c r="I18" s="452"/>
      <c r="J18" s="421">
        <f>+H18</f>
        <v>2200000</v>
      </c>
    </row>
    <row r="19" spans="1:19" ht="55.5" customHeight="1" x14ac:dyDescent="0.25">
      <c r="A19" s="423">
        <v>2</v>
      </c>
      <c r="B19" s="562"/>
      <c r="C19" s="439"/>
      <c r="D19" s="68" t="s">
        <v>1138</v>
      </c>
      <c r="E19" s="566"/>
      <c r="F19" s="564"/>
      <c r="G19" s="564"/>
      <c r="H19" s="440">
        <v>300000</v>
      </c>
      <c r="I19" s="441"/>
      <c r="J19" s="421">
        <f>H19</f>
        <v>300000</v>
      </c>
    </row>
    <row r="20" spans="1:19" ht="25.5" customHeight="1" thickBot="1" x14ac:dyDescent="0.3">
      <c r="A20" s="442" t="s">
        <v>23</v>
      </c>
      <c r="B20" s="443"/>
      <c r="C20" s="443"/>
      <c r="D20" s="443"/>
      <c r="E20" s="443"/>
      <c r="F20" s="443"/>
      <c r="G20" s="443"/>
      <c r="H20" s="443"/>
      <c r="I20" s="444"/>
      <c r="J20" s="113">
        <f>SUM(J18:J19)</f>
        <v>2500000</v>
      </c>
    </row>
    <row r="21" spans="1:19" x14ac:dyDescent="0.25">
      <c r="A21" s="445"/>
      <c r="B21" s="445"/>
      <c r="C21" s="445"/>
      <c r="D21" s="445"/>
      <c r="E21" s="420"/>
      <c r="F21" s="420"/>
      <c r="G21" s="420"/>
      <c r="H21" s="115"/>
      <c r="I21" s="115"/>
      <c r="J21" s="116"/>
    </row>
    <row r="22" spans="1:19" x14ac:dyDescent="0.25">
      <c r="E22" s="97"/>
      <c r="F22" s="97"/>
      <c r="G22" s="97"/>
      <c r="H22" s="117" t="s">
        <v>24</v>
      </c>
      <c r="I22" s="117"/>
      <c r="J22" s="118">
        <v>0</v>
      </c>
      <c r="K22" s="119"/>
      <c r="S22" s="58" t="s">
        <v>88</v>
      </c>
    </row>
    <row r="23" spans="1:19" ht="16.5" thickBot="1" x14ac:dyDescent="0.3">
      <c r="E23" s="97"/>
      <c r="F23" s="97"/>
      <c r="G23" s="97"/>
      <c r="H23" s="120" t="s">
        <v>89</v>
      </c>
      <c r="I23" s="120"/>
      <c r="J23" s="121">
        <v>0</v>
      </c>
      <c r="K23" s="119"/>
    </row>
    <row r="24" spans="1:19" ht="16.5" customHeight="1" x14ac:dyDescent="0.25">
      <c r="E24" s="97"/>
      <c r="F24" s="97"/>
      <c r="G24" s="97"/>
      <c r="H24" s="122" t="s">
        <v>26</v>
      </c>
      <c r="I24" s="122"/>
      <c r="J24" s="123">
        <f>J20</f>
        <v>2500000</v>
      </c>
    </row>
    <row r="25" spans="1:19" x14ac:dyDescent="0.25">
      <c r="A25" s="97" t="s">
        <v>193</v>
      </c>
      <c r="E25" s="97"/>
      <c r="F25" s="97"/>
      <c r="G25" s="97"/>
      <c r="H25" s="122"/>
      <c r="I25" s="122"/>
      <c r="J25" s="123"/>
    </row>
    <row r="26" spans="1:19" x14ac:dyDescent="0.25">
      <c r="A26" s="124"/>
      <c r="E26" s="97"/>
      <c r="F26" s="97"/>
      <c r="G26" s="97"/>
      <c r="H26" s="122"/>
      <c r="I26" s="122"/>
      <c r="J26" s="123"/>
    </row>
    <row r="27" spans="1:19" x14ac:dyDescent="0.25">
      <c r="E27" s="97"/>
      <c r="F27" s="97"/>
      <c r="G27" s="97"/>
      <c r="H27" s="122"/>
      <c r="I27" s="122"/>
      <c r="J27" s="123"/>
    </row>
    <row r="28" spans="1:19" x14ac:dyDescent="0.25">
      <c r="A28" s="87" t="s">
        <v>27</v>
      </c>
    </row>
    <row r="29" spans="1:19" x14ac:dyDescent="0.25">
      <c r="A29" s="88" t="s">
        <v>28</v>
      </c>
      <c r="B29" s="88"/>
      <c r="C29" s="88"/>
      <c r="D29" s="88"/>
      <c r="E29" s="100"/>
    </row>
    <row r="30" spans="1:19" x14ac:dyDescent="0.25">
      <c r="A30" s="88" t="s">
        <v>29</v>
      </c>
      <c r="B30" s="88"/>
      <c r="C30" s="88"/>
      <c r="D30" s="100"/>
      <c r="E30" s="100"/>
    </row>
    <row r="31" spans="1:19" x14ac:dyDescent="0.25">
      <c r="A31" s="89" t="s">
        <v>30</v>
      </c>
      <c r="B31" s="125"/>
      <c r="C31" s="125"/>
      <c r="D31" s="89"/>
      <c r="E31" s="100"/>
    </row>
    <row r="32" spans="1:19" x14ac:dyDescent="0.25">
      <c r="A32" s="92" t="s">
        <v>31</v>
      </c>
      <c r="B32" s="92"/>
      <c r="C32" s="92"/>
      <c r="D32" s="125"/>
      <c r="E32" s="100"/>
    </row>
    <row r="33" spans="1:10" x14ac:dyDescent="0.25">
      <c r="A33" s="135"/>
      <c r="B33" s="135"/>
      <c r="C33" s="135"/>
      <c r="D33" s="135"/>
    </row>
    <row r="34" spans="1:10" x14ac:dyDescent="0.25">
      <c r="A34" s="126"/>
      <c r="B34" s="126"/>
      <c r="C34" s="126"/>
      <c r="D34" s="127"/>
    </row>
    <row r="35" spans="1:10" x14ac:dyDescent="0.25">
      <c r="H35" s="128" t="s">
        <v>32</v>
      </c>
      <c r="I35" s="453" t="str">
        <f>+J13</f>
        <v xml:space="preserve"> 13 Oktober 2021</v>
      </c>
      <c r="J35" s="454"/>
    </row>
    <row r="39" spans="1:10" x14ac:dyDescent="0.25">
      <c r="I39" s="96" t="s">
        <v>88</v>
      </c>
    </row>
    <row r="42" spans="1:10" x14ac:dyDescent="0.25">
      <c r="H42" s="425" t="s">
        <v>33</v>
      </c>
      <c r="I42" s="425"/>
      <c r="J42" s="425"/>
    </row>
  </sheetData>
  <mergeCells count="13">
    <mergeCell ref="H42:J42"/>
    <mergeCell ref="H19:I19"/>
    <mergeCell ref="C18:C19"/>
    <mergeCell ref="B18:B19"/>
    <mergeCell ref="G18:G19"/>
    <mergeCell ref="F18:F19"/>
    <mergeCell ref="E18:E19"/>
    <mergeCell ref="I35:J35"/>
    <mergeCell ref="A10:J10"/>
    <mergeCell ref="H17:I17"/>
    <mergeCell ref="H18:I18"/>
    <mergeCell ref="A20:I20"/>
    <mergeCell ref="A21:D21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1"/>
  <sheetViews>
    <sheetView topLeftCell="A10" workbookViewId="0">
      <selection activeCell="L19" sqref="L19"/>
    </sheetView>
  </sheetViews>
  <sheetFormatPr defaultRowHeight="15.75" x14ac:dyDescent="0.25"/>
  <cols>
    <col min="1" max="1" width="4" style="58" customWidth="1"/>
    <col min="2" max="2" width="12.5703125" style="58" customWidth="1"/>
    <col min="3" max="3" width="9.5703125" style="58" customWidth="1"/>
    <col min="4" max="4" width="25.5703125" style="58" bestFit="1" customWidth="1"/>
    <col min="5" max="5" width="13.28515625" style="58" customWidth="1"/>
    <col min="6" max="7" width="6.140625" style="58" customWidth="1"/>
    <col min="8" max="8" width="13.85546875" style="96" customWidth="1"/>
    <col min="9" max="9" width="1.42578125" style="96" customWidth="1"/>
    <col min="10" max="10" width="17.140625" style="58" customWidth="1"/>
    <col min="11" max="16384" width="9.140625" style="58"/>
  </cols>
  <sheetData>
    <row r="2" spans="1:10" x14ac:dyDescent="0.25">
      <c r="A2" s="97" t="s">
        <v>0</v>
      </c>
    </row>
    <row r="3" spans="1:10" x14ac:dyDescent="0.25">
      <c r="A3" s="54" t="s">
        <v>1</v>
      </c>
    </row>
    <row r="4" spans="1:10" x14ac:dyDescent="0.25">
      <c r="A4" s="54" t="s">
        <v>2</v>
      </c>
    </row>
    <row r="5" spans="1:10" x14ac:dyDescent="0.25">
      <c r="A5" s="54" t="s">
        <v>3</v>
      </c>
    </row>
    <row r="6" spans="1:10" x14ac:dyDescent="0.25">
      <c r="A6" s="54" t="s">
        <v>4</v>
      </c>
    </row>
    <row r="7" spans="1:10" x14ac:dyDescent="0.25">
      <c r="A7" s="54" t="s">
        <v>5</v>
      </c>
    </row>
    <row r="9" spans="1:10" ht="16.5" thickBot="1" x14ac:dyDescent="0.3">
      <c r="A9" s="131"/>
      <c r="B9" s="131"/>
      <c r="C9" s="131"/>
      <c r="D9" s="131"/>
      <c r="E9" s="131"/>
      <c r="F9" s="131"/>
      <c r="G9" s="131"/>
      <c r="H9" s="132"/>
      <c r="I9" s="132"/>
      <c r="J9" s="131"/>
    </row>
    <row r="10" spans="1:10" ht="23.25" customHeight="1" thickBot="1" x14ac:dyDescent="0.3">
      <c r="A10" s="446" t="s">
        <v>6</v>
      </c>
      <c r="B10" s="447"/>
      <c r="C10" s="447"/>
      <c r="D10" s="447"/>
      <c r="E10" s="447"/>
      <c r="F10" s="447"/>
      <c r="G10" s="447"/>
      <c r="H10" s="447"/>
      <c r="I10" s="447"/>
      <c r="J10" s="448"/>
    </row>
    <row r="12" spans="1:10" x14ac:dyDescent="0.25">
      <c r="A12" s="58" t="s">
        <v>7</v>
      </c>
      <c r="B12" s="58" t="s">
        <v>187</v>
      </c>
      <c r="H12" s="96" t="s">
        <v>9</v>
      </c>
      <c r="I12" s="98" t="s">
        <v>10</v>
      </c>
      <c r="J12" s="12" t="s">
        <v>1139</v>
      </c>
    </row>
    <row r="13" spans="1:10" x14ac:dyDescent="0.25">
      <c r="H13" s="96" t="s">
        <v>11</v>
      </c>
      <c r="I13" s="98" t="s">
        <v>10</v>
      </c>
      <c r="J13" s="129" t="s">
        <v>1135</v>
      </c>
    </row>
    <row r="14" spans="1:10" x14ac:dyDescent="0.25">
      <c r="H14" s="96" t="s">
        <v>14</v>
      </c>
      <c r="I14" s="98" t="s">
        <v>10</v>
      </c>
      <c r="J14" s="99"/>
    </row>
    <row r="15" spans="1:10" x14ac:dyDescent="0.25">
      <c r="A15" s="58" t="s">
        <v>12</v>
      </c>
      <c r="B15" s="58" t="s">
        <v>188</v>
      </c>
    </row>
    <row r="16" spans="1:10" ht="16.5" thickBot="1" x14ac:dyDescent="0.3">
      <c r="F16" s="131"/>
      <c r="G16" s="100"/>
    </row>
    <row r="17" spans="1:19" ht="20.100000000000001" customHeight="1" x14ac:dyDescent="0.25">
      <c r="A17" s="146" t="s">
        <v>15</v>
      </c>
      <c r="B17" s="147" t="s">
        <v>37</v>
      </c>
      <c r="C17" s="147" t="s">
        <v>17</v>
      </c>
      <c r="D17" s="147" t="s">
        <v>38</v>
      </c>
      <c r="E17" s="147" t="s">
        <v>19</v>
      </c>
      <c r="F17" s="147" t="s">
        <v>39</v>
      </c>
      <c r="G17" s="422" t="s">
        <v>87</v>
      </c>
      <c r="H17" s="559" t="s">
        <v>21</v>
      </c>
      <c r="I17" s="560"/>
      <c r="J17" s="149" t="s">
        <v>22</v>
      </c>
    </row>
    <row r="18" spans="1:19" ht="55.5" customHeight="1" x14ac:dyDescent="0.25">
      <c r="A18" s="105">
        <v>1</v>
      </c>
      <c r="B18" s="106">
        <v>44468</v>
      </c>
      <c r="C18" s="419" t="s">
        <v>1140</v>
      </c>
      <c r="D18" s="68" t="s">
        <v>1141</v>
      </c>
      <c r="E18" s="424" t="s">
        <v>1142</v>
      </c>
      <c r="F18" s="158">
        <v>1</v>
      </c>
      <c r="G18" s="158">
        <v>500</v>
      </c>
      <c r="H18" s="451">
        <v>2000000</v>
      </c>
      <c r="I18" s="452"/>
      <c r="J18" s="421">
        <f>+H18</f>
        <v>2000000</v>
      </c>
    </row>
    <row r="19" spans="1:19" ht="25.5" customHeight="1" thickBot="1" x14ac:dyDescent="0.3">
      <c r="A19" s="442" t="s">
        <v>23</v>
      </c>
      <c r="B19" s="443"/>
      <c r="C19" s="443"/>
      <c r="D19" s="443"/>
      <c r="E19" s="443"/>
      <c r="F19" s="443"/>
      <c r="G19" s="443"/>
      <c r="H19" s="443"/>
      <c r="I19" s="444"/>
      <c r="J19" s="113">
        <f>SUM(J18:J18)</f>
        <v>2000000</v>
      </c>
    </row>
    <row r="20" spans="1:19" x14ac:dyDescent="0.25">
      <c r="A20" s="445"/>
      <c r="B20" s="445"/>
      <c r="C20" s="445"/>
      <c r="D20" s="445"/>
      <c r="E20" s="420"/>
      <c r="F20" s="420"/>
      <c r="G20" s="420"/>
      <c r="H20" s="115"/>
      <c r="I20" s="115"/>
      <c r="J20" s="116"/>
    </row>
    <row r="21" spans="1:19" x14ac:dyDescent="0.25">
      <c r="E21" s="97"/>
      <c r="F21" s="97"/>
      <c r="G21" s="97"/>
      <c r="H21" s="117" t="s">
        <v>24</v>
      </c>
      <c r="I21" s="117"/>
      <c r="J21" s="118">
        <v>0</v>
      </c>
      <c r="K21" s="119"/>
      <c r="S21" s="58" t="s">
        <v>88</v>
      </c>
    </row>
    <row r="22" spans="1:19" ht="16.5" thickBot="1" x14ac:dyDescent="0.3">
      <c r="E22" s="97"/>
      <c r="F22" s="97"/>
      <c r="G22" s="97"/>
      <c r="H22" s="120" t="s">
        <v>89</v>
      </c>
      <c r="I22" s="120"/>
      <c r="J22" s="121">
        <v>0</v>
      </c>
      <c r="K22" s="119"/>
    </row>
    <row r="23" spans="1:19" ht="16.5" customHeight="1" x14ac:dyDescent="0.25">
      <c r="E23" s="97"/>
      <c r="F23" s="97"/>
      <c r="G23" s="97"/>
      <c r="H23" s="122" t="s">
        <v>26</v>
      </c>
      <c r="I23" s="122"/>
      <c r="J23" s="123">
        <f>J19</f>
        <v>2000000</v>
      </c>
    </row>
    <row r="24" spans="1:19" x14ac:dyDescent="0.25">
      <c r="A24" s="97" t="s">
        <v>1143</v>
      </c>
      <c r="E24" s="97"/>
      <c r="F24" s="97"/>
      <c r="G24" s="97"/>
      <c r="H24" s="122"/>
      <c r="I24" s="122"/>
      <c r="J24" s="123"/>
    </row>
    <row r="25" spans="1:19" x14ac:dyDescent="0.25">
      <c r="A25" s="124"/>
      <c r="E25" s="97"/>
      <c r="F25" s="97"/>
      <c r="G25" s="97"/>
      <c r="H25" s="122"/>
      <c r="I25" s="122"/>
      <c r="J25" s="123"/>
    </row>
    <row r="26" spans="1:19" x14ac:dyDescent="0.25">
      <c r="E26" s="97"/>
      <c r="F26" s="97"/>
      <c r="G26" s="97"/>
      <c r="H26" s="122"/>
      <c r="I26" s="122"/>
      <c r="J26" s="123"/>
    </row>
    <row r="27" spans="1:19" x14ac:dyDescent="0.25">
      <c r="A27" s="87" t="s">
        <v>27</v>
      </c>
    </row>
    <row r="28" spans="1:19" x14ac:dyDescent="0.25">
      <c r="A28" s="88" t="s">
        <v>28</v>
      </c>
      <c r="B28" s="88"/>
      <c r="C28" s="88"/>
      <c r="D28" s="88"/>
      <c r="E28" s="100"/>
    </row>
    <row r="29" spans="1:19" x14ac:dyDescent="0.25">
      <c r="A29" s="88" t="s">
        <v>29</v>
      </c>
      <c r="B29" s="88"/>
      <c r="C29" s="88"/>
      <c r="D29" s="100"/>
      <c r="E29" s="100"/>
    </row>
    <row r="30" spans="1:19" x14ac:dyDescent="0.25">
      <c r="A30" s="89" t="s">
        <v>30</v>
      </c>
      <c r="B30" s="125"/>
      <c r="C30" s="125"/>
      <c r="D30" s="89"/>
      <c r="E30" s="100"/>
    </row>
    <row r="31" spans="1:19" x14ac:dyDescent="0.25">
      <c r="A31" s="92" t="s">
        <v>31</v>
      </c>
      <c r="B31" s="92"/>
      <c r="C31" s="92"/>
      <c r="D31" s="125"/>
      <c r="E31" s="100"/>
    </row>
    <row r="32" spans="1:19" x14ac:dyDescent="0.25">
      <c r="A32" s="135"/>
      <c r="B32" s="135"/>
      <c r="C32" s="135"/>
      <c r="D32" s="135"/>
    </row>
    <row r="33" spans="1:10" x14ac:dyDescent="0.25">
      <c r="A33" s="126"/>
      <c r="B33" s="126"/>
      <c r="C33" s="126"/>
      <c r="D33" s="127"/>
    </row>
    <row r="34" spans="1:10" x14ac:dyDescent="0.25">
      <c r="H34" s="128" t="s">
        <v>32</v>
      </c>
      <c r="I34" s="453" t="str">
        <f>+J13</f>
        <v xml:space="preserve"> 13 Oktober 2021</v>
      </c>
      <c r="J34" s="454"/>
    </row>
    <row r="38" spans="1:10" x14ac:dyDescent="0.25">
      <c r="I38" s="96" t="s">
        <v>88</v>
      </c>
    </row>
    <row r="41" spans="1:10" x14ac:dyDescent="0.25">
      <c r="H41" s="425" t="s">
        <v>33</v>
      </c>
      <c r="I41" s="425"/>
      <c r="J41" s="425"/>
    </row>
  </sheetData>
  <mergeCells count="7">
    <mergeCell ref="A19:I19"/>
    <mergeCell ref="A20:D20"/>
    <mergeCell ref="I34:J34"/>
    <mergeCell ref="H41:J41"/>
    <mergeCell ref="A10:J10"/>
    <mergeCell ref="H17:I17"/>
    <mergeCell ref="H18:I18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1"/>
  <sheetViews>
    <sheetView topLeftCell="A7" workbookViewId="0">
      <selection activeCell="A19" sqref="A19:I19"/>
    </sheetView>
  </sheetViews>
  <sheetFormatPr defaultRowHeight="15.75" x14ac:dyDescent="0.25"/>
  <cols>
    <col min="1" max="1" width="4" style="58" customWidth="1"/>
    <col min="2" max="2" width="11.85546875" style="58" customWidth="1"/>
    <col min="3" max="3" width="9.5703125" style="58" customWidth="1"/>
    <col min="4" max="4" width="25.5703125" style="58" bestFit="1" customWidth="1"/>
    <col min="5" max="5" width="13.5703125" style="58" customWidth="1"/>
    <col min="6" max="6" width="7" style="58" customWidth="1"/>
    <col min="7" max="7" width="5.28515625" style="58" customWidth="1"/>
    <col min="8" max="8" width="13.85546875" style="96" customWidth="1"/>
    <col min="9" max="9" width="1.42578125" style="96" customWidth="1"/>
    <col min="10" max="10" width="17.85546875" style="58" customWidth="1"/>
    <col min="11" max="16384" width="9.140625" style="58"/>
  </cols>
  <sheetData>
    <row r="2" spans="1:10" x14ac:dyDescent="0.25">
      <c r="A2" s="97" t="s">
        <v>0</v>
      </c>
    </row>
    <row r="3" spans="1:10" x14ac:dyDescent="0.25">
      <c r="A3" s="54" t="s">
        <v>1</v>
      </c>
    </row>
    <row r="4" spans="1:10" x14ac:dyDescent="0.25">
      <c r="A4" s="54" t="s">
        <v>2</v>
      </c>
    </row>
    <row r="5" spans="1:10" x14ac:dyDescent="0.25">
      <c r="A5" s="54" t="s">
        <v>3</v>
      </c>
    </row>
    <row r="6" spans="1:10" x14ac:dyDescent="0.25">
      <c r="A6" s="54" t="s">
        <v>4</v>
      </c>
    </row>
    <row r="7" spans="1:10" x14ac:dyDescent="0.25">
      <c r="A7" s="54" t="s">
        <v>5</v>
      </c>
    </row>
    <row r="9" spans="1:10" ht="16.5" thickBot="1" x14ac:dyDescent="0.3">
      <c r="A9" s="131"/>
      <c r="B9" s="131"/>
      <c r="C9" s="131"/>
      <c r="D9" s="131"/>
      <c r="E9" s="131"/>
      <c r="F9" s="131"/>
      <c r="G9" s="131"/>
      <c r="H9" s="132"/>
      <c r="I9" s="132"/>
      <c r="J9" s="131"/>
    </row>
    <row r="10" spans="1:10" ht="23.25" customHeight="1" thickBot="1" x14ac:dyDescent="0.3">
      <c r="A10" s="446" t="s">
        <v>6</v>
      </c>
      <c r="B10" s="447"/>
      <c r="C10" s="447"/>
      <c r="D10" s="447"/>
      <c r="E10" s="447"/>
      <c r="F10" s="447"/>
      <c r="G10" s="447"/>
      <c r="H10" s="447"/>
      <c r="I10" s="447"/>
      <c r="J10" s="448"/>
    </row>
    <row r="12" spans="1:10" x14ac:dyDescent="0.25">
      <c r="A12" s="58" t="s">
        <v>7</v>
      </c>
      <c r="B12" s="58" t="s">
        <v>1117</v>
      </c>
      <c r="H12" s="96" t="s">
        <v>9</v>
      </c>
      <c r="I12" s="98" t="s">
        <v>10</v>
      </c>
      <c r="J12" s="12" t="s">
        <v>1115</v>
      </c>
    </row>
    <row r="13" spans="1:10" x14ac:dyDescent="0.25">
      <c r="H13" s="96" t="s">
        <v>11</v>
      </c>
      <c r="I13" s="98" t="s">
        <v>10</v>
      </c>
      <c r="J13" s="129" t="s">
        <v>1082</v>
      </c>
    </row>
    <row r="14" spans="1:10" x14ac:dyDescent="0.25">
      <c r="H14" s="96" t="s">
        <v>14</v>
      </c>
      <c r="I14" s="98" t="s">
        <v>10</v>
      </c>
      <c r="J14" s="129" t="s">
        <v>1116</v>
      </c>
    </row>
    <row r="15" spans="1:10" x14ac:dyDescent="0.25">
      <c r="A15" s="58" t="s">
        <v>12</v>
      </c>
      <c r="B15" s="58" t="s">
        <v>1118</v>
      </c>
    </row>
    <row r="16" spans="1:10" ht="16.5" thickBot="1" x14ac:dyDescent="0.3">
      <c r="F16" s="131"/>
      <c r="G16" s="100"/>
    </row>
    <row r="17" spans="1:19" ht="20.100000000000001" customHeight="1" x14ac:dyDescent="0.25">
      <c r="A17" s="101" t="s">
        <v>15</v>
      </c>
      <c r="B17" s="102" t="s">
        <v>37</v>
      </c>
      <c r="C17" s="102" t="s">
        <v>17</v>
      </c>
      <c r="D17" s="102" t="s">
        <v>38</v>
      </c>
      <c r="E17" s="102" t="s">
        <v>19</v>
      </c>
      <c r="F17" s="102" t="s">
        <v>39</v>
      </c>
      <c r="G17" s="103" t="s">
        <v>87</v>
      </c>
      <c r="H17" s="449" t="s">
        <v>21</v>
      </c>
      <c r="I17" s="450"/>
      <c r="J17" s="104" t="s">
        <v>22</v>
      </c>
    </row>
    <row r="18" spans="1:19" ht="55.5" customHeight="1" x14ac:dyDescent="0.25">
      <c r="A18" s="105">
        <v>1</v>
      </c>
      <c r="B18" s="21">
        <v>44399</v>
      </c>
      <c r="C18" s="413" t="s">
        <v>1119</v>
      </c>
      <c r="D18" s="68" t="s">
        <v>1120</v>
      </c>
      <c r="E18" s="356" t="s">
        <v>271</v>
      </c>
      <c r="F18" s="109">
        <v>16</v>
      </c>
      <c r="G18" s="109">
        <v>418</v>
      </c>
      <c r="H18" s="440">
        <v>1254000</v>
      </c>
      <c r="I18" s="441"/>
      <c r="J18" s="407">
        <f>H18</f>
        <v>1254000</v>
      </c>
    </row>
    <row r="19" spans="1:19" ht="25.5" customHeight="1" thickBot="1" x14ac:dyDescent="0.3">
      <c r="A19" s="442" t="s">
        <v>23</v>
      </c>
      <c r="B19" s="443"/>
      <c r="C19" s="443"/>
      <c r="D19" s="443"/>
      <c r="E19" s="443"/>
      <c r="F19" s="443"/>
      <c r="G19" s="443"/>
      <c r="H19" s="443"/>
      <c r="I19" s="444"/>
      <c r="J19" s="113">
        <f>SUM(J18:J18)</f>
        <v>1254000</v>
      </c>
    </row>
    <row r="20" spans="1:19" x14ac:dyDescent="0.25">
      <c r="A20" s="445"/>
      <c r="B20" s="445"/>
      <c r="C20" s="445"/>
      <c r="D20" s="445"/>
      <c r="E20" s="414"/>
      <c r="F20" s="414"/>
      <c r="G20" s="414"/>
      <c r="H20" s="115"/>
      <c r="I20" s="115"/>
      <c r="J20" s="116"/>
    </row>
    <row r="21" spans="1:19" x14ac:dyDescent="0.25">
      <c r="E21" s="97"/>
      <c r="F21" s="97"/>
      <c r="G21" s="97"/>
      <c r="H21" s="117" t="s">
        <v>24</v>
      </c>
      <c r="I21" s="117"/>
      <c r="J21" s="118">
        <v>0</v>
      </c>
      <c r="K21" s="119"/>
      <c r="S21" s="58" t="s">
        <v>88</v>
      </c>
    </row>
    <row r="22" spans="1:19" ht="16.5" thickBot="1" x14ac:dyDescent="0.3">
      <c r="E22" s="97"/>
      <c r="F22" s="97"/>
      <c r="G22" s="97"/>
      <c r="H22" s="120" t="s">
        <v>89</v>
      </c>
      <c r="I22" s="120"/>
      <c r="J22" s="121">
        <v>0</v>
      </c>
      <c r="K22" s="119"/>
    </row>
    <row r="23" spans="1:19" ht="16.5" customHeight="1" x14ac:dyDescent="0.25">
      <c r="E23" s="97"/>
      <c r="F23" s="97"/>
      <c r="G23" s="97"/>
      <c r="H23" s="122" t="s">
        <v>26</v>
      </c>
      <c r="I23" s="122"/>
      <c r="J23" s="123">
        <f>J19</f>
        <v>1254000</v>
      </c>
    </row>
    <row r="24" spans="1:19" x14ac:dyDescent="0.25">
      <c r="A24" s="97" t="s">
        <v>1121</v>
      </c>
      <c r="E24" s="97"/>
      <c r="F24" s="97"/>
      <c r="G24" s="97"/>
      <c r="H24" s="122"/>
      <c r="I24" s="122"/>
      <c r="J24" s="123"/>
    </row>
    <row r="25" spans="1:19" x14ac:dyDescent="0.25">
      <c r="A25" s="124"/>
      <c r="E25" s="97"/>
      <c r="F25" s="97"/>
      <c r="G25" s="97"/>
      <c r="H25" s="122"/>
      <c r="I25" s="122"/>
      <c r="J25" s="123"/>
    </row>
    <row r="26" spans="1:19" x14ac:dyDescent="0.25">
      <c r="E26" s="97"/>
      <c r="F26" s="97"/>
      <c r="G26" s="97"/>
      <c r="H26" s="122"/>
      <c r="I26" s="122"/>
      <c r="J26" s="123"/>
    </row>
    <row r="27" spans="1:19" x14ac:dyDescent="0.25">
      <c r="A27" s="87" t="s">
        <v>27</v>
      </c>
    </row>
    <row r="28" spans="1:19" x14ac:dyDescent="0.25">
      <c r="A28" s="88" t="s">
        <v>28</v>
      </c>
      <c r="B28" s="88"/>
      <c r="C28" s="88"/>
      <c r="D28" s="88"/>
      <c r="E28" s="100"/>
    </row>
    <row r="29" spans="1:19" x14ac:dyDescent="0.25">
      <c r="A29" s="88" t="s">
        <v>29</v>
      </c>
      <c r="B29" s="88"/>
      <c r="C29" s="88"/>
      <c r="D29" s="100"/>
      <c r="E29" s="100"/>
    </row>
    <row r="30" spans="1:19" x14ac:dyDescent="0.25">
      <c r="A30" s="89" t="s">
        <v>30</v>
      </c>
      <c r="B30" s="125"/>
      <c r="C30" s="125"/>
      <c r="D30" s="89"/>
      <c r="E30" s="100"/>
    </row>
    <row r="31" spans="1:19" x14ac:dyDescent="0.25">
      <c r="A31" s="92" t="s">
        <v>31</v>
      </c>
      <c r="B31" s="92"/>
      <c r="C31" s="92"/>
      <c r="D31" s="125"/>
      <c r="E31" s="100"/>
    </row>
    <row r="32" spans="1:19" x14ac:dyDescent="0.25">
      <c r="A32" s="135"/>
      <c r="B32" s="135"/>
      <c r="C32" s="135"/>
      <c r="D32" s="135"/>
    </row>
    <row r="33" spans="1:10" x14ac:dyDescent="0.25">
      <c r="A33" s="126"/>
      <c r="B33" s="126"/>
      <c r="C33" s="126"/>
      <c r="D33" s="127"/>
    </row>
    <row r="34" spans="1:10" x14ac:dyDescent="0.25">
      <c r="H34" s="128" t="s">
        <v>32</v>
      </c>
      <c r="I34" s="453" t="str">
        <f>+J13</f>
        <v xml:space="preserve"> 31 Agustus 2021</v>
      </c>
      <c r="J34" s="454"/>
    </row>
    <row r="38" spans="1:10" x14ac:dyDescent="0.25">
      <c r="I38" s="96" t="s">
        <v>88</v>
      </c>
    </row>
    <row r="41" spans="1:10" x14ac:dyDescent="0.25">
      <c r="H41" s="425" t="s">
        <v>33</v>
      </c>
      <c r="I41" s="425"/>
      <c r="J41" s="425"/>
    </row>
  </sheetData>
  <mergeCells count="7">
    <mergeCell ref="H41:J41"/>
    <mergeCell ref="A10:J10"/>
    <mergeCell ref="H17:I17"/>
    <mergeCell ref="H18:I18"/>
    <mergeCell ref="A19:I19"/>
    <mergeCell ref="A20:D20"/>
    <mergeCell ref="I34:J34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G15"/>
  <sheetViews>
    <sheetView workbookViewId="0">
      <selection activeCell="I14" sqref="I14"/>
    </sheetView>
  </sheetViews>
  <sheetFormatPr defaultRowHeight="15" x14ac:dyDescent="0.25"/>
  <cols>
    <col min="1" max="1" width="5.28515625" customWidth="1"/>
    <col min="2" max="2" width="21.7109375" customWidth="1"/>
    <col min="3" max="3" width="14.42578125" customWidth="1"/>
    <col min="4" max="4" width="11.42578125" bestFit="1" customWidth="1"/>
    <col min="5" max="5" width="13.7109375" customWidth="1"/>
    <col min="6" max="6" width="13.28515625" bestFit="1" customWidth="1"/>
    <col min="7" max="7" width="16.28515625" bestFit="1" customWidth="1"/>
  </cols>
  <sheetData>
    <row r="1" spans="1:7" ht="47.25" customHeight="1" x14ac:dyDescent="0.25">
      <c r="A1" s="567" t="s">
        <v>916</v>
      </c>
      <c r="B1" s="567"/>
      <c r="C1" s="567"/>
      <c r="D1" s="567"/>
      <c r="E1" s="567"/>
      <c r="F1" s="567"/>
      <c r="G1" s="567"/>
    </row>
    <row r="2" spans="1:7" ht="26.25" customHeight="1" x14ac:dyDescent="0.25">
      <c r="A2" s="396" t="s">
        <v>15</v>
      </c>
      <c r="B2" s="396" t="s">
        <v>917</v>
      </c>
      <c r="C2" s="396" t="s">
        <v>918</v>
      </c>
      <c r="D2" s="396" t="s">
        <v>919</v>
      </c>
      <c r="E2" s="396" t="s">
        <v>920</v>
      </c>
      <c r="F2" s="396" t="s">
        <v>207</v>
      </c>
      <c r="G2" s="396" t="s">
        <v>921</v>
      </c>
    </row>
    <row r="3" spans="1:7" x14ac:dyDescent="0.25">
      <c r="A3" s="397">
        <v>1</v>
      </c>
      <c r="B3" s="397" t="s">
        <v>922</v>
      </c>
      <c r="C3" s="398">
        <v>44404</v>
      </c>
      <c r="D3" s="397">
        <v>6</v>
      </c>
      <c r="E3" s="399">
        <v>600000</v>
      </c>
      <c r="F3" s="399">
        <f>D3*E3</f>
        <v>3600000</v>
      </c>
      <c r="G3" s="398">
        <v>44403</v>
      </c>
    </row>
    <row r="4" spans="1:7" x14ac:dyDescent="0.25">
      <c r="A4" s="397">
        <f>A3+1</f>
        <v>2</v>
      </c>
      <c r="B4" s="397" t="s">
        <v>923</v>
      </c>
      <c r="C4" s="398">
        <v>44405</v>
      </c>
      <c r="D4" s="397">
        <v>8</v>
      </c>
      <c r="E4" s="399">
        <v>400000</v>
      </c>
      <c r="F4" s="399">
        <f t="shared" ref="F4:F11" si="0">D4*E4</f>
        <v>3200000</v>
      </c>
      <c r="G4" s="397" t="s">
        <v>924</v>
      </c>
    </row>
    <row r="5" spans="1:7" x14ac:dyDescent="0.25">
      <c r="A5" s="397">
        <f t="shared" ref="A5:A11" si="1">A4+1</f>
        <v>3</v>
      </c>
      <c r="B5" s="397" t="s">
        <v>925</v>
      </c>
      <c r="C5" s="398">
        <v>44406</v>
      </c>
      <c r="D5" s="397">
        <v>7</v>
      </c>
      <c r="E5" s="399">
        <v>500000</v>
      </c>
      <c r="F5" s="399">
        <f t="shared" si="0"/>
        <v>3500000</v>
      </c>
      <c r="G5" s="398">
        <v>44406</v>
      </c>
    </row>
    <row r="6" spans="1:7" x14ac:dyDescent="0.25">
      <c r="A6" s="397">
        <f t="shared" si="1"/>
        <v>4</v>
      </c>
      <c r="B6" s="397" t="s">
        <v>926</v>
      </c>
      <c r="C6" s="398">
        <v>44409</v>
      </c>
      <c r="D6" s="397">
        <v>8</v>
      </c>
      <c r="E6" s="399">
        <v>500000</v>
      </c>
      <c r="F6" s="399">
        <f t="shared" si="0"/>
        <v>4000000</v>
      </c>
      <c r="G6" s="398">
        <v>44406</v>
      </c>
    </row>
    <row r="7" spans="1:7" x14ac:dyDescent="0.25">
      <c r="A7" s="397">
        <f t="shared" si="1"/>
        <v>5</v>
      </c>
      <c r="B7" s="397" t="s">
        <v>927</v>
      </c>
      <c r="C7" s="398">
        <v>44412</v>
      </c>
      <c r="D7" s="397">
        <v>10</v>
      </c>
      <c r="E7" s="399">
        <v>500000</v>
      </c>
      <c r="F7" s="399">
        <f t="shared" si="0"/>
        <v>5000000</v>
      </c>
      <c r="G7" s="398">
        <v>44412</v>
      </c>
    </row>
    <row r="8" spans="1:7" x14ac:dyDescent="0.25">
      <c r="A8" s="397">
        <f t="shared" si="1"/>
        <v>6</v>
      </c>
      <c r="B8" s="397" t="s">
        <v>928</v>
      </c>
      <c r="C8" s="398">
        <v>44412</v>
      </c>
      <c r="D8" s="397">
        <v>17</v>
      </c>
      <c r="E8" s="399">
        <v>500000</v>
      </c>
      <c r="F8" s="399">
        <f t="shared" si="0"/>
        <v>8500000</v>
      </c>
      <c r="G8" s="398">
        <v>44410</v>
      </c>
    </row>
    <row r="9" spans="1:7" x14ac:dyDescent="0.25">
      <c r="A9" s="397">
        <f t="shared" si="1"/>
        <v>7</v>
      </c>
      <c r="B9" s="397" t="s">
        <v>929</v>
      </c>
      <c r="C9" s="398">
        <v>44414</v>
      </c>
      <c r="D9" s="397">
        <v>12</v>
      </c>
      <c r="E9" s="399">
        <v>500000</v>
      </c>
      <c r="F9" s="399">
        <f t="shared" si="0"/>
        <v>6000000</v>
      </c>
      <c r="G9" s="398">
        <v>44411</v>
      </c>
    </row>
    <row r="10" spans="1:7" ht="15" customHeight="1" x14ac:dyDescent="0.25">
      <c r="A10" s="397">
        <f t="shared" si="1"/>
        <v>8</v>
      </c>
      <c r="B10" s="397" t="s">
        <v>930</v>
      </c>
      <c r="C10" s="398">
        <v>44414</v>
      </c>
      <c r="D10" s="397">
        <v>22</v>
      </c>
      <c r="E10" s="399">
        <v>500000</v>
      </c>
      <c r="F10" s="399">
        <f t="shared" si="0"/>
        <v>11000000</v>
      </c>
      <c r="G10" s="398">
        <v>44412</v>
      </c>
    </row>
    <row r="11" spans="1:7" ht="15" customHeight="1" x14ac:dyDescent="0.25">
      <c r="A11" s="397">
        <f t="shared" si="1"/>
        <v>9</v>
      </c>
      <c r="B11" s="397" t="s">
        <v>931</v>
      </c>
      <c r="C11" s="398">
        <v>44414</v>
      </c>
      <c r="D11" s="397">
        <v>17</v>
      </c>
      <c r="E11" s="399">
        <v>500000</v>
      </c>
      <c r="F11" s="399">
        <f t="shared" si="0"/>
        <v>8500000</v>
      </c>
      <c r="G11" s="398">
        <v>44413</v>
      </c>
    </row>
    <row r="12" spans="1:7" ht="37.5" customHeight="1" x14ac:dyDescent="0.25">
      <c r="A12" s="568" t="s">
        <v>207</v>
      </c>
      <c r="B12" s="569"/>
      <c r="C12" s="569"/>
      <c r="D12" s="569"/>
      <c r="E12" s="570"/>
      <c r="F12" s="412">
        <f>SUM(F3:F11)</f>
        <v>53300000</v>
      </c>
      <c r="G12" s="396"/>
    </row>
    <row r="13" spans="1:7" ht="15" customHeight="1" x14ac:dyDescent="0.25">
      <c r="E13" s="395"/>
      <c r="F13" s="395"/>
    </row>
    <row r="14" spans="1:7" ht="15" customHeight="1" x14ac:dyDescent="0.25">
      <c r="E14" s="395"/>
      <c r="F14" s="395"/>
    </row>
    <row r="15" spans="1:7" ht="15" customHeight="1" x14ac:dyDescent="0.25">
      <c r="E15" s="395"/>
      <c r="F15" s="395"/>
    </row>
  </sheetData>
  <mergeCells count="2">
    <mergeCell ref="A1:G1"/>
    <mergeCell ref="A12:E12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K49"/>
  <sheetViews>
    <sheetView topLeftCell="A19" zoomScale="86" zoomScaleNormal="86" workbookViewId="0">
      <selection activeCell="G24" sqref="G24:H24"/>
    </sheetView>
  </sheetViews>
  <sheetFormatPr defaultRowHeight="15.75" x14ac:dyDescent="0.25"/>
  <cols>
    <col min="1" max="1" width="6.28515625" style="3" customWidth="1"/>
    <col min="2" max="2" width="13" style="3" customWidth="1"/>
    <col min="3" max="3" width="9" style="3" customWidth="1"/>
    <col min="4" max="4" width="36.7109375" style="3" customWidth="1"/>
    <col min="5" max="5" width="16.28515625" style="3" customWidth="1"/>
    <col min="6" max="6" width="9.140625" style="3" customWidth="1"/>
    <col min="7" max="7" width="13.140625" style="53" customWidth="1"/>
    <col min="8" max="8" width="2.140625" style="53" customWidth="1"/>
    <col min="9" max="9" width="18.28515625" style="3" customWidth="1"/>
    <col min="10" max="10" width="12" style="3" bestFit="1" customWidth="1"/>
    <col min="11" max="11" width="15.42578125" style="3" customWidth="1"/>
    <col min="12" max="16384" width="9.140625" style="3"/>
  </cols>
  <sheetData>
    <row r="1" spans="1:11" ht="10.5" customHeight="1" x14ac:dyDescent="0.25"/>
    <row r="2" spans="1:11" x14ac:dyDescent="0.25">
      <c r="A2" s="2" t="s">
        <v>0</v>
      </c>
      <c r="B2" s="2"/>
    </row>
    <row r="3" spans="1:11" x14ac:dyDescent="0.25">
      <c r="A3" s="54" t="s">
        <v>1</v>
      </c>
      <c r="B3" s="55"/>
    </row>
    <row r="4" spans="1:11" x14ac:dyDescent="0.25">
      <c r="A4" s="54" t="s">
        <v>2</v>
      </c>
      <c r="B4" s="55"/>
    </row>
    <row r="5" spans="1:11" x14ac:dyDescent="0.25">
      <c r="A5" s="54" t="s">
        <v>3</v>
      </c>
      <c r="B5" s="55"/>
    </row>
    <row r="6" spans="1:11" x14ac:dyDescent="0.25">
      <c r="A6" s="54" t="s">
        <v>4</v>
      </c>
      <c r="B6" s="55"/>
    </row>
    <row r="7" spans="1:11" x14ac:dyDescent="0.25">
      <c r="A7" s="54" t="s">
        <v>5</v>
      </c>
      <c r="B7" s="55"/>
    </row>
    <row r="8" spans="1:11" ht="16.5" thickBot="1" x14ac:dyDescent="0.3">
      <c r="A8" s="56"/>
      <c r="B8" s="56"/>
      <c r="C8" s="56"/>
      <c r="D8" s="56"/>
      <c r="E8" s="56"/>
      <c r="F8" s="56"/>
      <c r="G8" s="57"/>
      <c r="H8" s="57"/>
      <c r="I8" s="56"/>
    </row>
    <row r="9" spans="1:11" ht="23.25" customHeight="1" thickBot="1" x14ac:dyDescent="0.3">
      <c r="A9" s="573" t="s">
        <v>6</v>
      </c>
      <c r="B9" s="574"/>
      <c r="C9" s="574"/>
      <c r="D9" s="574"/>
      <c r="E9" s="574"/>
      <c r="F9" s="574"/>
      <c r="G9" s="574"/>
      <c r="H9" s="574"/>
      <c r="I9" s="575"/>
    </row>
    <row r="11" spans="1:11" x14ac:dyDescent="0.25">
      <c r="A11" s="3" t="s">
        <v>7</v>
      </c>
      <c r="B11" s="58" t="s">
        <v>34</v>
      </c>
      <c r="G11" s="53" t="s">
        <v>9</v>
      </c>
      <c r="H11" s="53" t="s">
        <v>10</v>
      </c>
      <c r="I11" s="12" t="s">
        <v>35</v>
      </c>
    </row>
    <row r="12" spans="1:11" x14ac:dyDescent="0.25">
      <c r="G12" s="53" t="s">
        <v>11</v>
      </c>
      <c r="H12" s="53" t="s">
        <v>10</v>
      </c>
      <c r="I12" s="13" t="s">
        <v>36</v>
      </c>
    </row>
    <row r="13" spans="1:11" x14ac:dyDescent="0.25">
      <c r="B13" s="59"/>
      <c r="D13" s="59"/>
      <c r="E13" s="59"/>
      <c r="F13" s="59"/>
      <c r="G13" s="53" t="s">
        <v>14</v>
      </c>
      <c r="H13" s="53" t="s">
        <v>10</v>
      </c>
    </row>
    <row r="14" spans="1:11" x14ac:dyDescent="0.25">
      <c r="A14" s="3" t="s">
        <v>12</v>
      </c>
      <c r="B14" s="58" t="s">
        <v>13</v>
      </c>
    </row>
    <row r="15" spans="1:11" ht="12.75" customHeight="1" thickBot="1" x14ac:dyDescent="0.3"/>
    <row r="16" spans="1:11" ht="22.5" customHeight="1" x14ac:dyDescent="0.25">
      <c r="A16" s="60" t="s">
        <v>15</v>
      </c>
      <c r="B16" s="61" t="s">
        <v>37</v>
      </c>
      <c r="C16" s="62" t="s">
        <v>17</v>
      </c>
      <c r="D16" s="62" t="s">
        <v>38</v>
      </c>
      <c r="E16" s="62" t="s">
        <v>19</v>
      </c>
      <c r="F16" s="62" t="s">
        <v>39</v>
      </c>
      <c r="G16" s="576" t="s">
        <v>21</v>
      </c>
      <c r="H16" s="577"/>
      <c r="I16" s="63" t="s">
        <v>22</v>
      </c>
      <c r="K16" s="64"/>
    </row>
    <row r="17" spans="1:11" ht="53.25" customHeight="1" x14ac:dyDescent="0.25">
      <c r="A17" s="65">
        <v>1</v>
      </c>
      <c r="B17" s="66">
        <v>44231</v>
      </c>
      <c r="C17" s="67" t="s">
        <v>40</v>
      </c>
      <c r="D17" s="68" t="s">
        <v>41</v>
      </c>
      <c r="E17" s="69" t="s">
        <v>42</v>
      </c>
      <c r="F17" s="70">
        <v>36</v>
      </c>
      <c r="G17" s="571">
        <v>250000</v>
      </c>
      <c r="H17" s="572"/>
      <c r="I17" s="71">
        <f>G17</f>
        <v>250000</v>
      </c>
      <c r="K17" s="72"/>
    </row>
    <row r="18" spans="1:11" ht="53.25" customHeight="1" x14ac:dyDescent="0.25">
      <c r="A18" s="73">
        <f>A17+1</f>
        <v>2</v>
      </c>
      <c r="B18" s="66">
        <v>44231</v>
      </c>
      <c r="C18" s="74"/>
      <c r="D18" s="68" t="s">
        <v>43</v>
      </c>
      <c r="E18" s="75" t="s">
        <v>44</v>
      </c>
      <c r="F18" s="70">
        <v>1</v>
      </c>
      <c r="G18" s="571">
        <v>150000</v>
      </c>
      <c r="H18" s="572"/>
      <c r="I18" s="71">
        <f t="shared" ref="I18:I30" si="0">G18</f>
        <v>150000</v>
      </c>
      <c r="K18" s="76"/>
    </row>
    <row r="19" spans="1:11" ht="53.25" customHeight="1" x14ac:dyDescent="0.25">
      <c r="A19" s="73">
        <f t="shared" ref="A19:A30" si="1">A18+1</f>
        <v>3</v>
      </c>
      <c r="B19" s="77">
        <v>44251</v>
      </c>
      <c r="C19" s="74"/>
      <c r="D19" s="68" t="s">
        <v>45</v>
      </c>
      <c r="E19" s="75" t="s">
        <v>46</v>
      </c>
      <c r="F19" s="70">
        <v>2</v>
      </c>
      <c r="G19" s="571">
        <v>150000</v>
      </c>
      <c r="H19" s="572"/>
      <c r="I19" s="71">
        <f t="shared" si="0"/>
        <v>150000</v>
      </c>
      <c r="K19" s="76"/>
    </row>
    <row r="20" spans="1:11" ht="53.25" customHeight="1" x14ac:dyDescent="0.25">
      <c r="A20" s="73">
        <f t="shared" si="1"/>
        <v>4</v>
      </c>
      <c r="B20" s="77">
        <v>44247</v>
      </c>
      <c r="C20" s="74"/>
      <c r="D20" s="68" t="s">
        <v>41</v>
      </c>
      <c r="E20" s="69" t="s">
        <v>42</v>
      </c>
      <c r="F20" s="70">
        <v>10</v>
      </c>
      <c r="G20" s="571">
        <v>150000</v>
      </c>
      <c r="H20" s="572"/>
      <c r="I20" s="71">
        <f t="shared" si="0"/>
        <v>150000</v>
      </c>
      <c r="J20" s="78"/>
      <c r="K20" s="76"/>
    </row>
    <row r="21" spans="1:11" ht="53.25" customHeight="1" x14ac:dyDescent="0.25">
      <c r="A21" s="73">
        <f t="shared" si="1"/>
        <v>5</v>
      </c>
      <c r="B21" s="77">
        <v>44247</v>
      </c>
      <c r="C21" s="67"/>
      <c r="D21" s="68" t="s">
        <v>47</v>
      </c>
      <c r="E21" s="69" t="s">
        <v>48</v>
      </c>
      <c r="F21" s="70">
        <v>2</v>
      </c>
      <c r="G21" s="571">
        <v>150000</v>
      </c>
      <c r="H21" s="572"/>
      <c r="I21" s="71">
        <f t="shared" si="0"/>
        <v>150000</v>
      </c>
      <c r="K21" s="72"/>
    </row>
    <row r="22" spans="1:11" ht="53.25" customHeight="1" x14ac:dyDescent="0.25">
      <c r="A22" s="73">
        <f t="shared" si="1"/>
        <v>6</v>
      </c>
      <c r="B22" s="77">
        <v>44247</v>
      </c>
      <c r="C22" s="74" t="s">
        <v>49</v>
      </c>
      <c r="D22" s="68" t="s">
        <v>50</v>
      </c>
      <c r="E22" s="75" t="s">
        <v>51</v>
      </c>
      <c r="F22" s="70">
        <v>3</v>
      </c>
      <c r="G22" s="571">
        <v>350000</v>
      </c>
      <c r="H22" s="572"/>
      <c r="I22" s="71">
        <f t="shared" si="0"/>
        <v>350000</v>
      </c>
      <c r="K22" s="76"/>
    </row>
    <row r="23" spans="1:11" ht="53.25" customHeight="1" x14ac:dyDescent="0.25">
      <c r="A23" s="73">
        <f t="shared" si="1"/>
        <v>7</v>
      </c>
      <c r="B23" s="79">
        <v>44255</v>
      </c>
      <c r="C23" s="80" t="s">
        <v>52</v>
      </c>
      <c r="D23" s="68" t="s">
        <v>53</v>
      </c>
      <c r="E23" s="69" t="s">
        <v>54</v>
      </c>
      <c r="F23" s="70">
        <v>3</v>
      </c>
      <c r="G23" s="571">
        <v>200000</v>
      </c>
      <c r="H23" s="572"/>
      <c r="I23" s="71">
        <f t="shared" si="0"/>
        <v>200000</v>
      </c>
      <c r="K23" s="76"/>
    </row>
    <row r="24" spans="1:11" ht="53.25" customHeight="1" x14ac:dyDescent="0.25">
      <c r="A24" s="73">
        <f t="shared" si="1"/>
        <v>8</v>
      </c>
      <c r="B24" s="79">
        <v>44255</v>
      </c>
      <c r="C24" s="80" t="s">
        <v>55</v>
      </c>
      <c r="D24" s="68" t="s">
        <v>56</v>
      </c>
      <c r="E24" s="69" t="s">
        <v>57</v>
      </c>
      <c r="F24" s="70">
        <v>2</v>
      </c>
      <c r="G24" s="571">
        <v>150000</v>
      </c>
      <c r="H24" s="572"/>
      <c r="I24" s="71">
        <f t="shared" si="0"/>
        <v>150000</v>
      </c>
      <c r="K24" s="76"/>
    </row>
    <row r="25" spans="1:11" ht="53.25" customHeight="1" x14ac:dyDescent="0.25">
      <c r="A25" s="73">
        <f t="shared" si="1"/>
        <v>9</v>
      </c>
      <c r="B25" s="79">
        <v>44255</v>
      </c>
      <c r="C25" s="80" t="s">
        <v>58</v>
      </c>
      <c r="D25" s="68" t="s">
        <v>59</v>
      </c>
      <c r="E25" s="69" t="s">
        <v>42</v>
      </c>
      <c r="F25" s="70">
        <v>7</v>
      </c>
      <c r="G25" s="571">
        <v>400000</v>
      </c>
      <c r="H25" s="572"/>
      <c r="I25" s="71">
        <f t="shared" si="0"/>
        <v>400000</v>
      </c>
      <c r="K25" s="76"/>
    </row>
    <row r="26" spans="1:11" ht="53.25" customHeight="1" x14ac:dyDescent="0.25">
      <c r="A26" s="73">
        <f t="shared" si="1"/>
        <v>10</v>
      </c>
      <c r="B26" s="79">
        <v>44255</v>
      </c>
      <c r="C26" s="80"/>
      <c r="D26" s="68" t="s">
        <v>60</v>
      </c>
      <c r="E26" s="69" t="s">
        <v>46</v>
      </c>
      <c r="F26" s="70">
        <f>37+8</f>
        <v>45</v>
      </c>
      <c r="G26" s="571">
        <v>450000</v>
      </c>
      <c r="H26" s="572"/>
      <c r="I26" s="71">
        <f t="shared" si="0"/>
        <v>450000</v>
      </c>
      <c r="K26" s="76"/>
    </row>
    <row r="27" spans="1:11" ht="53.25" customHeight="1" x14ac:dyDescent="0.25">
      <c r="A27" s="73">
        <f t="shared" si="1"/>
        <v>11</v>
      </c>
      <c r="B27" s="79">
        <v>44245</v>
      </c>
      <c r="C27" s="80"/>
      <c r="D27" s="68" t="s">
        <v>61</v>
      </c>
      <c r="E27" s="69" t="s">
        <v>42</v>
      </c>
      <c r="F27" s="70">
        <v>3</v>
      </c>
      <c r="G27" s="571">
        <v>150000</v>
      </c>
      <c r="H27" s="572"/>
      <c r="I27" s="71">
        <f t="shared" si="0"/>
        <v>150000</v>
      </c>
      <c r="K27" s="76"/>
    </row>
    <row r="28" spans="1:11" ht="53.25" customHeight="1" x14ac:dyDescent="0.25">
      <c r="A28" s="73">
        <f t="shared" si="1"/>
        <v>12</v>
      </c>
      <c r="B28" s="79">
        <v>44310</v>
      </c>
      <c r="C28" s="80" t="s">
        <v>62</v>
      </c>
      <c r="D28" s="68" t="s">
        <v>63</v>
      </c>
      <c r="E28" s="69" t="s">
        <v>51</v>
      </c>
      <c r="F28" s="70">
        <v>4</v>
      </c>
      <c r="G28" s="571">
        <v>450000</v>
      </c>
      <c r="H28" s="572"/>
      <c r="I28" s="71">
        <f t="shared" si="0"/>
        <v>450000</v>
      </c>
      <c r="K28" s="76"/>
    </row>
    <row r="29" spans="1:11" ht="53.25" customHeight="1" x14ac:dyDescent="0.25">
      <c r="A29" s="73">
        <f t="shared" si="1"/>
        <v>13</v>
      </c>
      <c r="B29" s="79">
        <v>44370</v>
      </c>
      <c r="C29" s="80"/>
      <c r="D29" s="68" t="s">
        <v>64</v>
      </c>
      <c r="E29" s="69" t="s">
        <v>48</v>
      </c>
      <c r="F29" s="70">
        <v>6</v>
      </c>
      <c r="G29" s="571">
        <v>150000</v>
      </c>
      <c r="H29" s="572"/>
      <c r="I29" s="71">
        <f t="shared" si="0"/>
        <v>150000</v>
      </c>
      <c r="K29" s="76"/>
    </row>
    <row r="30" spans="1:11" ht="53.25" customHeight="1" x14ac:dyDescent="0.25">
      <c r="A30" s="73">
        <f t="shared" si="1"/>
        <v>14</v>
      </c>
      <c r="B30" s="79"/>
      <c r="C30" s="80"/>
      <c r="D30" s="68" t="s">
        <v>65</v>
      </c>
      <c r="E30" s="69"/>
      <c r="F30" s="70"/>
      <c r="G30" s="571">
        <v>573000</v>
      </c>
      <c r="H30" s="572"/>
      <c r="I30" s="71">
        <f t="shared" si="0"/>
        <v>573000</v>
      </c>
      <c r="K30" s="76"/>
    </row>
    <row r="31" spans="1:11" ht="29.25" customHeight="1" thickBot="1" x14ac:dyDescent="0.3">
      <c r="A31" s="578" t="s">
        <v>23</v>
      </c>
      <c r="B31" s="579"/>
      <c r="C31" s="579"/>
      <c r="D31" s="579"/>
      <c r="E31" s="579"/>
      <c r="F31" s="579"/>
      <c r="G31" s="579"/>
      <c r="H31" s="580"/>
      <c r="I31" s="81">
        <f>SUM(I17:I30)</f>
        <v>3723000</v>
      </c>
    </row>
    <row r="32" spans="1:11" x14ac:dyDescent="0.25">
      <c r="A32" s="493"/>
      <c r="B32" s="493"/>
      <c r="C32" s="493"/>
      <c r="D32" s="493"/>
      <c r="E32" s="493"/>
      <c r="F32" s="493"/>
      <c r="G32" s="82"/>
      <c r="H32" s="82"/>
      <c r="I32" s="32"/>
    </row>
    <row r="33" spans="1:9" x14ac:dyDescent="0.25">
      <c r="A33" s="33"/>
      <c r="B33" s="33"/>
      <c r="C33" s="33"/>
      <c r="D33" s="33"/>
      <c r="E33" s="33"/>
      <c r="F33" s="33"/>
      <c r="G33" s="31" t="s">
        <v>24</v>
      </c>
      <c r="H33" s="31"/>
      <c r="I33" s="32">
        <v>0</v>
      </c>
    </row>
    <row r="34" spans="1:9" ht="16.5" thickBot="1" x14ac:dyDescent="0.3">
      <c r="G34" s="83" t="s">
        <v>25</v>
      </c>
      <c r="H34" s="83"/>
      <c r="I34" s="84">
        <v>0</v>
      </c>
    </row>
    <row r="35" spans="1:9" x14ac:dyDescent="0.25">
      <c r="G35" s="85" t="s">
        <v>26</v>
      </c>
      <c r="H35" s="85"/>
      <c r="I35" s="86">
        <f>I31+I33-I34</f>
        <v>3723000</v>
      </c>
    </row>
    <row r="36" spans="1:9" ht="24" customHeight="1" x14ac:dyDescent="0.25">
      <c r="A36" s="41" t="s">
        <v>66</v>
      </c>
      <c r="B36" s="41"/>
      <c r="C36" s="9"/>
      <c r="D36" s="9"/>
      <c r="G36" s="85"/>
      <c r="H36" s="85"/>
      <c r="I36" s="86"/>
    </row>
    <row r="37" spans="1:9" ht="8.25" customHeight="1" x14ac:dyDescent="0.25">
      <c r="G37" s="85"/>
      <c r="H37" s="85"/>
      <c r="I37" s="86"/>
    </row>
    <row r="38" spans="1:9" x14ac:dyDescent="0.25">
      <c r="A38" s="87" t="s">
        <v>27</v>
      </c>
      <c r="B38" s="87"/>
      <c r="C38" s="87"/>
      <c r="D38" s="87"/>
      <c r="E38" s="87"/>
      <c r="F38" s="87"/>
    </row>
    <row r="39" spans="1:9" x14ac:dyDescent="0.25">
      <c r="A39" s="88" t="s">
        <v>28</v>
      </c>
      <c r="B39" s="2"/>
      <c r="C39" s="2"/>
      <c r="D39" s="2"/>
      <c r="E39" s="2"/>
      <c r="F39" s="2"/>
    </row>
    <row r="40" spans="1:9" x14ac:dyDescent="0.25">
      <c r="A40" s="88" t="s">
        <v>29</v>
      </c>
      <c r="B40" s="2"/>
      <c r="C40" s="2"/>
      <c r="D40" s="2"/>
      <c r="E40" s="2"/>
      <c r="F40" s="2"/>
    </row>
    <row r="41" spans="1:9" x14ac:dyDescent="0.25">
      <c r="A41" s="89" t="s">
        <v>30</v>
      </c>
      <c r="B41" s="90"/>
      <c r="C41" s="91"/>
      <c r="D41" s="91"/>
      <c r="E41" s="91"/>
      <c r="F41" s="91"/>
    </row>
    <row r="42" spans="1:9" x14ac:dyDescent="0.25">
      <c r="A42" s="92" t="s">
        <v>31</v>
      </c>
      <c r="B42" s="93"/>
      <c r="C42" s="93"/>
      <c r="D42" s="93"/>
      <c r="E42" s="93"/>
      <c r="F42" s="93"/>
    </row>
    <row r="43" spans="1:9" x14ac:dyDescent="0.25">
      <c r="A43" s="93"/>
      <c r="B43" s="93"/>
      <c r="C43" s="93"/>
      <c r="D43" s="93"/>
      <c r="E43" s="93"/>
      <c r="F43" s="93"/>
    </row>
    <row r="44" spans="1:9" x14ac:dyDescent="0.25">
      <c r="G44" s="94" t="s">
        <v>67</v>
      </c>
      <c r="H44" s="59"/>
      <c r="I44" s="95" t="str">
        <f>I12</f>
        <v xml:space="preserve"> 14 Juli 2021</v>
      </c>
    </row>
    <row r="46" spans="1:9" ht="15.75" customHeight="1" x14ac:dyDescent="0.25"/>
    <row r="47" spans="1:9" ht="25.5" customHeight="1" x14ac:dyDescent="0.25"/>
    <row r="48" spans="1:9" ht="25.5" customHeight="1" x14ac:dyDescent="0.25"/>
    <row r="49" spans="7:9" x14ac:dyDescent="0.25">
      <c r="G49" s="425" t="s">
        <v>33</v>
      </c>
      <c r="H49" s="425"/>
      <c r="I49" s="425"/>
    </row>
  </sheetData>
  <mergeCells count="19">
    <mergeCell ref="G49:I49"/>
    <mergeCell ref="G27:H27"/>
    <mergeCell ref="G28:H28"/>
    <mergeCell ref="G29:H29"/>
    <mergeCell ref="G30:H30"/>
    <mergeCell ref="A31:H31"/>
    <mergeCell ref="A32:F32"/>
    <mergeCell ref="G26:H26"/>
    <mergeCell ref="A9:I9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</mergeCells>
  <printOptions horizontalCentered="1"/>
  <pageMargins left="0.23622047244094491" right="0.19685039370078741" top="0.39370078740157483" bottom="0.59055118110236227" header="0.31496062992125984" footer="0.31496062992125984"/>
  <pageSetup paperSize="9" scale="80" orientation="portrait" horizontalDpi="4294967293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"/>
  <sheetViews>
    <sheetView topLeftCell="A3" workbookViewId="0">
      <selection activeCell="H23" sqref="H23:H24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R44"/>
  <sheetViews>
    <sheetView topLeftCell="A19" workbookViewId="0">
      <selection activeCell="I31" sqref="I31"/>
    </sheetView>
  </sheetViews>
  <sheetFormatPr defaultRowHeight="15.75" x14ac:dyDescent="0.25"/>
  <cols>
    <col min="1" max="1" width="4" style="58" customWidth="1"/>
    <col min="2" max="2" width="12.5703125" style="58" customWidth="1"/>
    <col min="3" max="3" width="9.5703125" style="58" customWidth="1"/>
    <col min="4" max="4" width="25.5703125" style="58" bestFit="1" customWidth="1"/>
    <col min="5" max="5" width="14.7109375" style="58" customWidth="1"/>
    <col min="6" max="6" width="9" style="58" customWidth="1"/>
    <col min="7" max="7" width="13.85546875" style="96" customWidth="1"/>
    <col min="8" max="8" width="1.42578125" style="96" customWidth="1"/>
    <col min="9" max="9" width="17.140625" style="58" customWidth="1"/>
    <col min="10" max="16384" width="9.140625" style="58"/>
  </cols>
  <sheetData>
    <row r="2" spans="1:9" x14ac:dyDescent="0.25">
      <c r="A2" s="97" t="s">
        <v>0</v>
      </c>
    </row>
    <row r="3" spans="1:9" x14ac:dyDescent="0.25">
      <c r="A3" s="54" t="s">
        <v>1</v>
      </c>
    </row>
    <row r="4" spans="1:9" x14ac:dyDescent="0.25">
      <c r="A4" s="54" t="s">
        <v>2</v>
      </c>
    </row>
    <row r="5" spans="1:9" x14ac:dyDescent="0.25">
      <c r="A5" s="54" t="s">
        <v>3</v>
      </c>
    </row>
    <row r="6" spans="1:9" x14ac:dyDescent="0.25">
      <c r="A6" s="54" t="s">
        <v>4</v>
      </c>
    </row>
    <row r="7" spans="1:9" x14ac:dyDescent="0.25">
      <c r="A7" s="54" t="s">
        <v>5</v>
      </c>
    </row>
    <row r="9" spans="1:9" ht="16.5" thickBot="1" x14ac:dyDescent="0.3">
      <c r="A9" s="131"/>
      <c r="B9" s="131"/>
      <c r="C9" s="131"/>
      <c r="D9" s="131"/>
      <c r="E9" s="131"/>
      <c r="F9" s="131"/>
      <c r="G9" s="132"/>
      <c r="H9" s="132"/>
      <c r="I9" s="131"/>
    </row>
    <row r="10" spans="1:9" ht="16.5" thickBot="1" x14ac:dyDescent="0.3">
      <c r="A10" s="455" t="s">
        <v>6</v>
      </c>
      <c r="B10" s="456"/>
      <c r="C10" s="456"/>
      <c r="D10" s="456"/>
      <c r="E10" s="456"/>
      <c r="F10" s="456"/>
      <c r="G10" s="456"/>
      <c r="H10" s="456"/>
      <c r="I10" s="457"/>
    </row>
    <row r="12" spans="1:9" x14ac:dyDescent="0.25">
      <c r="A12" s="58" t="s">
        <v>7</v>
      </c>
      <c r="B12" s="58" t="s">
        <v>100</v>
      </c>
      <c r="G12" s="96" t="s">
        <v>9</v>
      </c>
      <c r="H12" s="98" t="s">
        <v>10</v>
      </c>
      <c r="I12" s="12" t="s">
        <v>106</v>
      </c>
    </row>
    <row r="13" spans="1:9" x14ac:dyDescent="0.25">
      <c r="G13" s="96" t="s">
        <v>11</v>
      </c>
      <c r="H13" s="98" t="s">
        <v>10</v>
      </c>
      <c r="I13" s="129" t="s">
        <v>107</v>
      </c>
    </row>
    <row r="14" spans="1:9" x14ac:dyDescent="0.25">
      <c r="G14" s="96" t="s">
        <v>14</v>
      </c>
      <c r="H14" s="98" t="s">
        <v>10</v>
      </c>
      <c r="I14" s="99"/>
    </row>
    <row r="15" spans="1:9" x14ac:dyDescent="0.25">
      <c r="A15" s="58" t="s">
        <v>12</v>
      </c>
      <c r="B15" s="58" t="s">
        <v>13</v>
      </c>
    </row>
    <row r="16" spans="1:9" ht="16.5" thickBot="1" x14ac:dyDescent="0.3">
      <c r="F16" s="131"/>
    </row>
    <row r="17" spans="1:18" ht="20.100000000000001" customHeight="1" x14ac:dyDescent="0.25">
      <c r="A17" s="101" t="s">
        <v>15</v>
      </c>
      <c r="B17" s="102" t="s">
        <v>37</v>
      </c>
      <c r="C17" s="102" t="s">
        <v>17</v>
      </c>
      <c r="D17" s="102" t="s">
        <v>38</v>
      </c>
      <c r="E17" s="102" t="s">
        <v>19</v>
      </c>
      <c r="F17" s="102" t="s">
        <v>39</v>
      </c>
      <c r="G17" s="449" t="s">
        <v>21</v>
      </c>
      <c r="H17" s="450"/>
      <c r="I17" s="104" t="s">
        <v>22</v>
      </c>
    </row>
    <row r="18" spans="1:18" ht="42" customHeight="1" x14ac:dyDescent="0.25">
      <c r="A18" s="105">
        <v>1</v>
      </c>
      <c r="B18" s="21">
        <v>44399</v>
      </c>
      <c r="C18" s="22" t="s">
        <v>153</v>
      </c>
      <c r="D18" s="68" t="s">
        <v>101</v>
      </c>
      <c r="E18" s="133" t="s">
        <v>102</v>
      </c>
      <c r="F18" s="109">
        <v>1</v>
      </c>
      <c r="G18" s="451">
        <v>6500000</v>
      </c>
      <c r="H18" s="452"/>
      <c r="I18" s="458">
        <f>+G18</f>
        <v>6500000</v>
      </c>
    </row>
    <row r="19" spans="1:18" ht="42" customHeight="1" x14ac:dyDescent="0.25">
      <c r="A19" s="105">
        <v>2</v>
      </c>
      <c r="B19" s="21">
        <v>44399</v>
      </c>
      <c r="C19" s="136" t="s">
        <v>103</v>
      </c>
      <c r="D19" s="68" t="s">
        <v>104</v>
      </c>
      <c r="E19" s="133" t="s">
        <v>105</v>
      </c>
      <c r="F19" s="109">
        <v>1</v>
      </c>
      <c r="G19" s="460"/>
      <c r="H19" s="461"/>
      <c r="I19" s="459"/>
    </row>
    <row r="20" spans="1:18" ht="42" customHeight="1" x14ac:dyDescent="0.25">
      <c r="A20" s="105">
        <v>3</v>
      </c>
      <c r="B20" s="21">
        <v>44403</v>
      </c>
      <c r="C20" s="136"/>
      <c r="D20" s="68" t="s">
        <v>135</v>
      </c>
      <c r="E20" s="133" t="s">
        <v>102</v>
      </c>
      <c r="F20" s="109">
        <v>1</v>
      </c>
      <c r="G20" s="440">
        <v>300000</v>
      </c>
      <c r="H20" s="441"/>
      <c r="I20" s="139"/>
    </row>
    <row r="21" spans="1:18" ht="42" customHeight="1" x14ac:dyDescent="0.25">
      <c r="A21" s="105">
        <v>4</v>
      </c>
      <c r="B21" s="21">
        <v>44399</v>
      </c>
      <c r="C21" s="136"/>
      <c r="D21" s="68" t="s">
        <v>104</v>
      </c>
      <c r="E21" s="133" t="s">
        <v>105</v>
      </c>
      <c r="F21" s="109">
        <v>1</v>
      </c>
      <c r="G21" s="440">
        <v>200000</v>
      </c>
      <c r="H21" s="441"/>
      <c r="I21" s="139">
        <f>G21</f>
        <v>200000</v>
      </c>
    </row>
    <row r="22" spans="1:18" ht="25.5" customHeight="1" thickBot="1" x14ac:dyDescent="0.3">
      <c r="A22" s="442" t="s">
        <v>23</v>
      </c>
      <c r="B22" s="443"/>
      <c r="C22" s="443"/>
      <c r="D22" s="443"/>
      <c r="E22" s="443"/>
      <c r="F22" s="443"/>
      <c r="G22" s="443"/>
      <c r="H22" s="444"/>
      <c r="I22" s="113">
        <f>SUM(I18:I21)</f>
        <v>6700000</v>
      </c>
    </row>
    <row r="23" spans="1:18" x14ac:dyDescent="0.25">
      <c r="A23" s="445"/>
      <c r="B23" s="445"/>
      <c r="C23" s="445"/>
      <c r="D23" s="445"/>
      <c r="E23" s="114"/>
      <c r="F23" s="114"/>
      <c r="G23" s="115"/>
      <c r="H23" s="115"/>
      <c r="I23" s="116"/>
    </row>
    <row r="24" spans="1:18" x14ac:dyDescent="0.25">
      <c r="E24" s="97"/>
      <c r="F24" s="97"/>
      <c r="G24" s="117" t="s">
        <v>24</v>
      </c>
      <c r="H24" s="117"/>
      <c r="I24" s="118">
        <v>0</v>
      </c>
      <c r="J24" s="119"/>
      <c r="R24" s="58" t="s">
        <v>88</v>
      </c>
    </row>
    <row r="25" spans="1:18" ht="16.5" thickBot="1" x14ac:dyDescent="0.3">
      <c r="E25" s="97"/>
      <c r="F25" s="97"/>
      <c r="G25" s="120" t="s">
        <v>89</v>
      </c>
      <c r="H25" s="120"/>
      <c r="I25" s="121">
        <v>0</v>
      </c>
      <c r="J25" s="119"/>
    </row>
    <row r="26" spans="1:18" ht="16.5" customHeight="1" x14ac:dyDescent="0.25">
      <c r="E26" s="97"/>
      <c r="F26" s="97"/>
      <c r="G26" s="122" t="s">
        <v>26</v>
      </c>
      <c r="H26" s="122"/>
      <c r="I26" s="123">
        <f>I22</f>
        <v>6700000</v>
      </c>
    </row>
    <row r="27" spans="1:18" x14ac:dyDescent="0.25">
      <c r="A27" s="97" t="s">
        <v>136</v>
      </c>
      <c r="E27" s="97"/>
      <c r="F27" s="97"/>
      <c r="G27" s="122"/>
      <c r="H27" s="122"/>
      <c r="I27" s="123"/>
    </row>
    <row r="28" spans="1:18" x14ac:dyDescent="0.25">
      <c r="A28" s="124"/>
      <c r="E28" s="97"/>
      <c r="F28" s="97"/>
      <c r="G28" s="122"/>
      <c r="H28" s="122"/>
      <c r="I28" s="123"/>
    </row>
    <row r="29" spans="1:18" x14ac:dyDescent="0.25">
      <c r="E29" s="97"/>
      <c r="F29" s="97"/>
      <c r="G29" s="122"/>
      <c r="H29" s="122"/>
      <c r="I29" s="123"/>
    </row>
    <row r="30" spans="1:18" x14ac:dyDescent="0.25">
      <c r="A30" s="87" t="s">
        <v>27</v>
      </c>
    </row>
    <row r="31" spans="1:18" x14ac:dyDescent="0.25">
      <c r="A31" s="88" t="s">
        <v>28</v>
      </c>
      <c r="B31" s="88"/>
      <c r="C31" s="88"/>
      <c r="D31" s="88"/>
      <c r="E31" s="100"/>
    </row>
    <row r="32" spans="1:18" x14ac:dyDescent="0.25">
      <c r="A32" s="88" t="s">
        <v>29</v>
      </c>
      <c r="B32" s="88"/>
      <c r="C32" s="88"/>
      <c r="D32" s="100"/>
      <c r="E32" s="100"/>
    </row>
    <row r="33" spans="1:9" x14ac:dyDescent="0.25">
      <c r="A33" s="89" t="s">
        <v>30</v>
      </c>
      <c r="B33" s="125"/>
      <c r="C33" s="125"/>
      <c r="D33" s="89"/>
      <c r="E33" s="100"/>
    </row>
    <row r="34" spans="1:9" x14ac:dyDescent="0.25">
      <c r="A34" s="92" t="s">
        <v>31</v>
      </c>
      <c r="B34" s="92"/>
      <c r="C34" s="92"/>
      <c r="D34" s="125"/>
      <c r="E34" s="100"/>
    </row>
    <row r="35" spans="1:9" x14ac:dyDescent="0.25">
      <c r="A35" s="135"/>
      <c r="B35" s="135"/>
      <c r="C35" s="135"/>
      <c r="D35" s="135"/>
    </row>
    <row r="36" spans="1:9" x14ac:dyDescent="0.25">
      <c r="A36" s="126"/>
      <c r="B36" s="126"/>
      <c r="C36" s="126"/>
      <c r="D36" s="127"/>
    </row>
    <row r="37" spans="1:9" x14ac:dyDescent="0.25">
      <c r="G37" s="128" t="s">
        <v>32</v>
      </c>
      <c r="H37" s="453" t="str">
        <f>+I13</f>
        <v xml:space="preserve"> 03 Agustus 2021</v>
      </c>
      <c r="I37" s="454"/>
    </row>
    <row r="41" spans="1:9" x14ac:dyDescent="0.25">
      <c r="H41" s="96" t="s">
        <v>88</v>
      </c>
    </row>
    <row r="44" spans="1:9" x14ac:dyDescent="0.25">
      <c r="G44" s="425" t="s">
        <v>33</v>
      </c>
      <c r="H44" s="425"/>
      <c r="I44" s="425"/>
    </row>
  </sheetData>
  <mergeCells count="10">
    <mergeCell ref="A23:D23"/>
    <mergeCell ref="H37:I37"/>
    <mergeCell ref="G44:I44"/>
    <mergeCell ref="A10:I10"/>
    <mergeCell ref="G17:H17"/>
    <mergeCell ref="A22:H22"/>
    <mergeCell ref="I18:I19"/>
    <mergeCell ref="G18:H19"/>
    <mergeCell ref="G20:H20"/>
    <mergeCell ref="G21:H21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R42"/>
  <sheetViews>
    <sheetView topLeftCell="A10" workbookViewId="0">
      <selection activeCell="K21" sqref="K21"/>
    </sheetView>
  </sheetViews>
  <sheetFormatPr defaultRowHeight="15.75" x14ac:dyDescent="0.25"/>
  <cols>
    <col min="1" max="1" width="4" style="58" customWidth="1"/>
    <col min="2" max="2" width="12.5703125" style="58" customWidth="1"/>
    <col min="3" max="3" width="9.5703125" style="58" customWidth="1"/>
    <col min="4" max="4" width="25.5703125" style="58" bestFit="1" customWidth="1"/>
    <col min="5" max="5" width="14.7109375" style="58" customWidth="1"/>
    <col min="6" max="6" width="9.5703125" style="58" customWidth="1"/>
    <col min="7" max="7" width="13.85546875" style="96" customWidth="1"/>
    <col min="8" max="8" width="1.42578125" style="96" customWidth="1"/>
    <col min="9" max="9" width="17.140625" style="58" customWidth="1"/>
    <col min="10" max="16384" width="9.140625" style="58"/>
  </cols>
  <sheetData>
    <row r="2" spans="1:9" x14ac:dyDescent="0.25">
      <c r="A2" s="97" t="s">
        <v>0</v>
      </c>
    </row>
    <row r="3" spans="1:9" x14ac:dyDescent="0.25">
      <c r="A3" s="54" t="s">
        <v>1</v>
      </c>
    </row>
    <row r="4" spans="1:9" x14ac:dyDescent="0.25">
      <c r="A4" s="54" t="s">
        <v>2</v>
      </c>
    </row>
    <row r="5" spans="1:9" x14ac:dyDescent="0.25">
      <c r="A5" s="54" t="s">
        <v>3</v>
      </c>
    </row>
    <row r="6" spans="1:9" x14ac:dyDescent="0.25">
      <c r="A6" s="54" t="s">
        <v>4</v>
      </c>
    </row>
    <row r="7" spans="1:9" x14ac:dyDescent="0.25">
      <c r="A7" s="54" t="s">
        <v>5</v>
      </c>
    </row>
    <row r="9" spans="1:9" ht="16.5" thickBot="1" x14ac:dyDescent="0.3">
      <c r="A9" s="131"/>
      <c r="B9" s="131"/>
      <c r="C9" s="131"/>
      <c r="D9" s="131"/>
      <c r="E9" s="131"/>
      <c r="F9" s="131"/>
      <c r="G9" s="132"/>
      <c r="H9" s="132"/>
      <c r="I9" s="131"/>
    </row>
    <row r="10" spans="1:9" ht="16.5" thickBot="1" x14ac:dyDescent="0.3">
      <c r="A10" s="455" t="s">
        <v>6</v>
      </c>
      <c r="B10" s="456"/>
      <c r="C10" s="456"/>
      <c r="D10" s="456"/>
      <c r="E10" s="456"/>
      <c r="F10" s="456"/>
      <c r="G10" s="456"/>
      <c r="H10" s="456"/>
      <c r="I10" s="457"/>
    </row>
    <row r="12" spans="1:9" x14ac:dyDescent="0.25">
      <c r="A12" s="58" t="s">
        <v>7</v>
      </c>
      <c r="B12" s="58" t="s">
        <v>142</v>
      </c>
      <c r="G12" s="96" t="s">
        <v>9</v>
      </c>
      <c r="H12" s="98" t="s">
        <v>10</v>
      </c>
      <c r="I12" s="12" t="s">
        <v>137</v>
      </c>
    </row>
    <row r="13" spans="1:9" x14ac:dyDescent="0.25">
      <c r="G13" s="96" t="s">
        <v>11</v>
      </c>
      <c r="H13" s="98" t="s">
        <v>10</v>
      </c>
      <c r="I13" s="129" t="s">
        <v>107</v>
      </c>
    </row>
    <row r="14" spans="1:9" x14ac:dyDescent="0.25">
      <c r="G14" s="96" t="s">
        <v>85</v>
      </c>
      <c r="H14" s="98" t="s">
        <v>10</v>
      </c>
      <c r="I14" s="99" t="s">
        <v>138</v>
      </c>
    </row>
    <row r="15" spans="1:9" x14ac:dyDescent="0.25">
      <c r="A15" s="58" t="s">
        <v>12</v>
      </c>
      <c r="B15" s="58" t="s">
        <v>143</v>
      </c>
    </row>
    <row r="16" spans="1:9" ht="16.5" thickBot="1" x14ac:dyDescent="0.3">
      <c r="F16" s="131"/>
    </row>
    <row r="17" spans="1:18" ht="20.100000000000001" customHeight="1" x14ac:dyDescent="0.25">
      <c r="A17" s="101" t="s">
        <v>15</v>
      </c>
      <c r="B17" s="102" t="s">
        <v>37</v>
      </c>
      <c r="C17" s="102" t="s">
        <v>17</v>
      </c>
      <c r="D17" s="102" t="s">
        <v>38</v>
      </c>
      <c r="E17" s="102" t="s">
        <v>19</v>
      </c>
      <c r="F17" s="102" t="s">
        <v>39</v>
      </c>
      <c r="G17" s="449" t="s">
        <v>21</v>
      </c>
      <c r="H17" s="450"/>
      <c r="I17" s="104" t="s">
        <v>22</v>
      </c>
    </row>
    <row r="18" spans="1:18" ht="45.75" customHeight="1" x14ac:dyDescent="0.25">
      <c r="A18" s="105">
        <v>1</v>
      </c>
      <c r="B18" s="21">
        <v>44467</v>
      </c>
      <c r="C18" s="22" t="s">
        <v>139</v>
      </c>
      <c r="D18" s="68" t="s">
        <v>140</v>
      </c>
      <c r="E18" s="133" t="s">
        <v>141</v>
      </c>
      <c r="F18" s="109">
        <v>421</v>
      </c>
      <c r="G18" s="451">
        <v>15000000</v>
      </c>
      <c r="H18" s="452"/>
      <c r="I18" s="458">
        <f>+G18</f>
        <v>15000000</v>
      </c>
    </row>
    <row r="19" spans="1:18" ht="42" customHeight="1" x14ac:dyDescent="0.25">
      <c r="A19" s="105">
        <v>2</v>
      </c>
      <c r="B19" s="21">
        <v>44406</v>
      </c>
      <c r="C19" s="136" t="s">
        <v>144</v>
      </c>
      <c r="D19" s="68" t="s">
        <v>140</v>
      </c>
      <c r="E19" s="133" t="s">
        <v>141</v>
      </c>
      <c r="F19" s="140">
        <v>455339</v>
      </c>
      <c r="G19" s="460"/>
      <c r="H19" s="461"/>
      <c r="I19" s="459"/>
    </row>
    <row r="20" spans="1:18" ht="25.5" customHeight="1" thickBot="1" x14ac:dyDescent="0.3">
      <c r="A20" s="442" t="s">
        <v>23</v>
      </c>
      <c r="B20" s="443"/>
      <c r="C20" s="443"/>
      <c r="D20" s="443"/>
      <c r="E20" s="443"/>
      <c r="F20" s="443"/>
      <c r="G20" s="443"/>
      <c r="H20" s="444"/>
      <c r="I20" s="113">
        <f>SUM(I18:I19)</f>
        <v>15000000</v>
      </c>
    </row>
    <row r="21" spans="1:18" x14ac:dyDescent="0.25">
      <c r="A21" s="445"/>
      <c r="B21" s="445"/>
      <c r="C21" s="445"/>
      <c r="D21" s="445"/>
      <c r="E21" s="130"/>
      <c r="F21" s="130"/>
      <c r="G21" s="115"/>
      <c r="H21" s="115"/>
      <c r="I21" s="116"/>
    </row>
    <row r="22" spans="1:18" x14ac:dyDescent="0.25">
      <c r="E22" s="97"/>
      <c r="F22" s="97"/>
      <c r="G22" s="117" t="s">
        <v>24</v>
      </c>
      <c r="H22" s="117"/>
      <c r="I22" s="118">
        <v>0</v>
      </c>
      <c r="J22" s="119"/>
      <c r="R22" s="58" t="s">
        <v>88</v>
      </c>
    </row>
    <row r="23" spans="1:18" ht="16.5" thickBot="1" x14ac:dyDescent="0.3">
      <c r="E23" s="97"/>
      <c r="F23" s="97"/>
      <c r="G23" s="120" t="s">
        <v>89</v>
      </c>
      <c r="H23" s="120"/>
      <c r="I23" s="121">
        <v>0</v>
      </c>
      <c r="J23" s="119"/>
    </row>
    <row r="24" spans="1:18" ht="16.5" customHeight="1" x14ac:dyDescent="0.25">
      <c r="E24" s="97"/>
      <c r="F24" s="97"/>
      <c r="G24" s="122" t="s">
        <v>26</v>
      </c>
      <c r="H24" s="122"/>
      <c r="I24" s="123">
        <f>I20</f>
        <v>15000000</v>
      </c>
    </row>
    <row r="25" spans="1:18" x14ac:dyDescent="0.25">
      <c r="A25" s="97" t="s">
        <v>145</v>
      </c>
      <c r="E25" s="97"/>
      <c r="F25" s="97"/>
      <c r="G25" s="122"/>
      <c r="H25" s="122"/>
      <c r="I25" s="123"/>
    </row>
    <row r="26" spans="1:18" x14ac:dyDescent="0.25">
      <c r="A26" s="124"/>
      <c r="E26" s="97"/>
      <c r="F26" s="97"/>
      <c r="G26" s="122"/>
      <c r="H26" s="122"/>
      <c r="I26" s="123"/>
    </row>
    <row r="27" spans="1:18" x14ac:dyDescent="0.25">
      <c r="E27" s="97"/>
      <c r="F27" s="97"/>
      <c r="G27" s="122"/>
      <c r="H27" s="122"/>
      <c r="I27" s="123"/>
    </row>
    <row r="28" spans="1:18" x14ac:dyDescent="0.25">
      <c r="A28" s="87" t="s">
        <v>27</v>
      </c>
    </row>
    <row r="29" spans="1:18" x14ac:dyDescent="0.25">
      <c r="A29" s="88" t="s">
        <v>28</v>
      </c>
      <c r="B29" s="88"/>
      <c r="C29" s="88"/>
      <c r="D29" s="88"/>
      <c r="E29" s="100"/>
    </row>
    <row r="30" spans="1:18" x14ac:dyDescent="0.25">
      <c r="A30" s="88" t="s">
        <v>29</v>
      </c>
      <c r="B30" s="88"/>
      <c r="C30" s="88"/>
      <c r="D30" s="100"/>
      <c r="E30" s="100"/>
    </row>
    <row r="31" spans="1:18" x14ac:dyDescent="0.25">
      <c r="A31" s="89" t="s">
        <v>30</v>
      </c>
      <c r="B31" s="125"/>
      <c r="C31" s="125"/>
      <c r="D31" s="89"/>
      <c r="E31" s="100"/>
    </row>
    <row r="32" spans="1:18" x14ac:dyDescent="0.25">
      <c r="A32" s="92" t="s">
        <v>31</v>
      </c>
      <c r="B32" s="92"/>
      <c r="C32" s="92"/>
      <c r="D32" s="125"/>
      <c r="E32" s="100"/>
    </row>
    <row r="33" spans="1:9" x14ac:dyDescent="0.25">
      <c r="A33" s="135"/>
      <c r="B33" s="135"/>
      <c r="C33" s="135"/>
      <c r="D33" s="135"/>
    </row>
    <row r="34" spans="1:9" x14ac:dyDescent="0.25">
      <c r="A34" s="126"/>
      <c r="B34" s="126"/>
      <c r="C34" s="126"/>
      <c r="D34" s="127"/>
    </row>
    <row r="35" spans="1:9" x14ac:dyDescent="0.25">
      <c r="G35" s="128" t="s">
        <v>32</v>
      </c>
      <c r="H35" s="453" t="str">
        <f>+I13</f>
        <v xml:space="preserve"> 03 Agustus 2021</v>
      </c>
      <c r="I35" s="454"/>
    </row>
    <row r="39" spans="1:9" x14ac:dyDescent="0.25">
      <c r="H39" s="96" t="s">
        <v>88</v>
      </c>
    </row>
    <row r="42" spans="1:9" x14ac:dyDescent="0.25">
      <c r="G42" s="425" t="s">
        <v>33</v>
      </c>
      <c r="H42" s="425"/>
      <c r="I42" s="425"/>
    </row>
  </sheetData>
  <mergeCells count="8">
    <mergeCell ref="A20:H20"/>
    <mergeCell ref="A21:D21"/>
    <mergeCell ref="H35:I35"/>
    <mergeCell ref="G42:I42"/>
    <mergeCell ref="A10:I10"/>
    <mergeCell ref="G17:H17"/>
    <mergeCell ref="G18:H19"/>
    <mergeCell ref="I18:I19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0000"/>
  </sheetPr>
  <dimension ref="A2:R41"/>
  <sheetViews>
    <sheetView topLeftCell="A10" workbookViewId="0">
      <selection activeCell="K25" sqref="K25"/>
    </sheetView>
  </sheetViews>
  <sheetFormatPr defaultRowHeight="15.75" x14ac:dyDescent="0.25"/>
  <cols>
    <col min="1" max="1" width="4" style="58" customWidth="1"/>
    <col min="2" max="2" width="12.5703125" style="58" customWidth="1"/>
    <col min="3" max="3" width="9.5703125" style="58" customWidth="1"/>
    <col min="4" max="4" width="25.5703125" style="58" bestFit="1" customWidth="1"/>
    <col min="5" max="5" width="14.7109375" style="58" customWidth="1"/>
    <col min="6" max="6" width="9.5703125" style="58" customWidth="1"/>
    <col min="7" max="7" width="13.85546875" style="96" customWidth="1"/>
    <col min="8" max="8" width="1.42578125" style="96" customWidth="1"/>
    <col min="9" max="9" width="17.140625" style="58" customWidth="1"/>
    <col min="10" max="16384" width="9.140625" style="58"/>
  </cols>
  <sheetData>
    <row r="2" spans="1:9" x14ac:dyDescent="0.25">
      <c r="A2" s="97" t="s">
        <v>0</v>
      </c>
    </row>
    <row r="3" spans="1:9" x14ac:dyDescent="0.25">
      <c r="A3" s="54" t="s">
        <v>1</v>
      </c>
    </row>
    <row r="4" spans="1:9" x14ac:dyDescent="0.25">
      <c r="A4" s="54" t="s">
        <v>2</v>
      </c>
    </row>
    <row r="5" spans="1:9" x14ac:dyDescent="0.25">
      <c r="A5" s="54" t="s">
        <v>3</v>
      </c>
    </row>
    <row r="6" spans="1:9" x14ac:dyDescent="0.25">
      <c r="A6" s="54" t="s">
        <v>4</v>
      </c>
    </row>
    <row r="7" spans="1:9" x14ac:dyDescent="0.25">
      <c r="A7" s="54" t="s">
        <v>5</v>
      </c>
    </row>
    <row r="9" spans="1:9" ht="16.5" thickBot="1" x14ac:dyDescent="0.3">
      <c r="A9" s="131"/>
      <c r="B9" s="131"/>
      <c r="C9" s="131"/>
      <c r="D9" s="131"/>
      <c r="E9" s="131"/>
      <c r="F9" s="131"/>
      <c r="G9" s="132"/>
      <c r="H9" s="132"/>
      <c r="I9" s="131"/>
    </row>
    <row r="10" spans="1:9" ht="16.5" thickBot="1" x14ac:dyDescent="0.3">
      <c r="A10" s="455" t="s">
        <v>6</v>
      </c>
      <c r="B10" s="456"/>
      <c r="C10" s="456"/>
      <c r="D10" s="456"/>
      <c r="E10" s="456"/>
      <c r="F10" s="456"/>
      <c r="G10" s="456"/>
      <c r="H10" s="456"/>
      <c r="I10" s="457"/>
    </row>
    <row r="12" spans="1:9" x14ac:dyDescent="0.25">
      <c r="A12" s="58" t="s">
        <v>7</v>
      </c>
      <c r="B12" s="58" t="s">
        <v>149</v>
      </c>
      <c r="G12" s="96" t="s">
        <v>9</v>
      </c>
      <c r="H12" s="98" t="s">
        <v>10</v>
      </c>
      <c r="I12" s="12" t="s">
        <v>146</v>
      </c>
    </row>
    <row r="13" spans="1:9" x14ac:dyDescent="0.25">
      <c r="G13" s="96" t="s">
        <v>11</v>
      </c>
      <c r="H13" s="98" t="s">
        <v>10</v>
      </c>
      <c r="I13" s="129" t="s">
        <v>147</v>
      </c>
    </row>
    <row r="14" spans="1:9" x14ac:dyDescent="0.25">
      <c r="G14" s="96" t="s">
        <v>148</v>
      </c>
      <c r="H14" s="98" t="s">
        <v>10</v>
      </c>
      <c r="I14" s="99"/>
    </row>
    <row r="15" spans="1:9" x14ac:dyDescent="0.25">
      <c r="A15" s="58" t="s">
        <v>12</v>
      </c>
      <c r="B15" s="58" t="s">
        <v>149</v>
      </c>
    </row>
    <row r="16" spans="1:9" ht="16.5" thickBot="1" x14ac:dyDescent="0.3">
      <c r="F16" s="131"/>
    </row>
    <row r="17" spans="1:18" ht="20.100000000000001" customHeight="1" x14ac:dyDescent="0.25">
      <c r="A17" s="101" t="s">
        <v>15</v>
      </c>
      <c r="B17" s="102" t="s">
        <v>37</v>
      </c>
      <c r="C17" s="102" t="s">
        <v>17</v>
      </c>
      <c r="D17" s="102" t="s">
        <v>38</v>
      </c>
      <c r="E17" s="102" t="s">
        <v>19</v>
      </c>
      <c r="F17" s="102" t="s">
        <v>39</v>
      </c>
      <c r="G17" s="449" t="s">
        <v>21</v>
      </c>
      <c r="H17" s="450"/>
      <c r="I17" s="104" t="s">
        <v>22</v>
      </c>
    </row>
    <row r="18" spans="1:18" ht="45" customHeight="1" x14ac:dyDescent="0.25">
      <c r="A18" s="105">
        <v>1</v>
      </c>
      <c r="B18" s="21">
        <v>44412</v>
      </c>
      <c r="C18" s="22" t="s">
        <v>150</v>
      </c>
      <c r="D18" s="68" t="s">
        <v>151</v>
      </c>
      <c r="E18" s="133" t="s">
        <v>70</v>
      </c>
      <c r="F18" s="109">
        <v>1</v>
      </c>
      <c r="G18" s="451">
        <v>6000000</v>
      </c>
      <c r="H18" s="452"/>
      <c r="I18" s="138">
        <f>+G18</f>
        <v>6000000</v>
      </c>
    </row>
    <row r="19" spans="1:18" ht="25.5" customHeight="1" thickBot="1" x14ac:dyDescent="0.3">
      <c r="A19" s="442" t="s">
        <v>23</v>
      </c>
      <c r="B19" s="443"/>
      <c r="C19" s="443"/>
      <c r="D19" s="443"/>
      <c r="E19" s="443"/>
      <c r="F19" s="443"/>
      <c r="G19" s="443"/>
      <c r="H19" s="444"/>
      <c r="I19" s="113">
        <f>SUM(I18:I18)</f>
        <v>6000000</v>
      </c>
    </row>
    <row r="20" spans="1:18" x14ac:dyDescent="0.25">
      <c r="A20" s="445"/>
      <c r="B20" s="445"/>
      <c r="C20" s="445"/>
      <c r="D20" s="445"/>
      <c r="E20" s="137"/>
      <c r="F20" s="137"/>
      <c r="G20" s="115"/>
      <c r="H20" s="115"/>
      <c r="I20" s="116"/>
    </row>
    <row r="21" spans="1:18" x14ac:dyDescent="0.25">
      <c r="E21" s="97"/>
      <c r="F21" s="97"/>
      <c r="G21" s="117" t="s">
        <v>24</v>
      </c>
      <c r="H21" s="117"/>
      <c r="I21" s="142">
        <v>4000000</v>
      </c>
      <c r="J21" s="119"/>
      <c r="R21" s="58" t="s">
        <v>88</v>
      </c>
    </row>
    <row r="22" spans="1:18" ht="16.5" thickBot="1" x14ac:dyDescent="0.3">
      <c r="E22" s="97"/>
      <c r="F22" s="97"/>
      <c r="G22" s="120" t="s">
        <v>89</v>
      </c>
      <c r="H22" s="120"/>
      <c r="I22" s="121">
        <f>I19-I21</f>
        <v>2000000</v>
      </c>
      <c r="J22" s="119"/>
    </row>
    <row r="23" spans="1:18" ht="16.5" customHeight="1" x14ac:dyDescent="0.25">
      <c r="E23" s="97"/>
      <c r="F23" s="97"/>
      <c r="G23" s="122" t="s">
        <v>26</v>
      </c>
      <c r="H23" s="122"/>
      <c r="I23" s="123">
        <f>I21</f>
        <v>4000000</v>
      </c>
    </row>
    <row r="24" spans="1:18" x14ac:dyDescent="0.25">
      <c r="A24" s="97" t="s">
        <v>152</v>
      </c>
      <c r="E24" s="97"/>
      <c r="F24" s="97"/>
      <c r="G24" s="122"/>
      <c r="H24" s="122"/>
      <c r="I24" s="123"/>
    </row>
    <row r="25" spans="1:18" x14ac:dyDescent="0.25">
      <c r="A25" s="124"/>
      <c r="E25" s="97"/>
      <c r="F25" s="97"/>
      <c r="G25" s="122"/>
      <c r="H25" s="122"/>
      <c r="I25" s="123"/>
    </row>
    <row r="26" spans="1:18" x14ac:dyDescent="0.25">
      <c r="E26" s="97"/>
      <c r="F26" s="97"/>
      <c r="G26" s="122"/>
      <c r="H26" s="122"/>
      <c r="I26" s="123"/>
    </row>
    <row r="27" spans="1:18" x14ac:dyDescent="0.25">
      <c r="A27" s="87" t="s">
        <v>27</v>
      </c>
    </row>
    <row r="28" spans="1:18" x14ac:dyDescent="0.25">
      <c r="A28" s="88" t="s">
        <v>28</v>
      </c>
      <c r="B28" s="88"/>
      <c r="C28" s="88"/>
      <c r="D28" s="88"/>
      <c r="E28" s="100"/>
    </row>
    <row r="29" spans="1:18" x14ac:dyDescent="0.25">
      <c r="A29" s="88" t="s">
        <v>29</v>
      </c>
      <c r="B29" s="88"/>
      <c r="C29" s="88"/>
      <c r="D29" s="100"/>
      <c r="E29" s="100"/>
    </row>
    <row r="30" spans="1:18" x14ac:dyDescent="0.25">
      <c r="A30" s="89" t="s">
        <v>30</v>
      </c>
      <c r="B30" s="125"/>
      <c r="C30" s="125"/>
      <c r="D30" s="89"/>
      <c r="E30" s="100"/>
    </row>
    <row r="31" spans="1:18" x14ac:dyDescent="0.25">
      <c r="A31" s="92" t="s">
        <v>31</v>
      </c>
      <c r="B31" s="92"/>
      <c r="C31" s="92"/>
      <c r="D31" s="125"/>
      <c r="E31" s="100"/>
    </row>
    <row r="32" spans="1:18" x14ac:dyDescent="0.25">
      <c r="A32" s="135"/>
      <c r="B32" s="135"/>
      <c r="C32" s="135"/>
      <c r="D32" s="135"/>
    </row>
    <row r="33" spans="1:9" x14ac:dyDescent="0.25">
      <c r="A33" s="126"/>
      <c r="B33" s="126"/>
      <c r="C33" s="126"/>
      <c r="D33" s="127"/>
    </row>
    <row r="34" spans="1:9" x14ac:dyDescent="0.25">
      <c r="G34" s="128" t="s">
        <v>32</v>
      </c>
      <c r="H34" s="453" t="str">
        <f>+I13</f>
        <v xml:space="preserve"> 04 Agustus 2021</v>
      </c>
      <c r="I34" s="454"/>
    </row>
    <row r="38" spans="1:9" x14ac:dyDescent="0.25">
      <c r="H38" s="96" t="s">
        <v>88</v>
      </c>
    </row>
    <row r="41" spans="1:9" x14ac:dyDescent="0.25">
      <c r="G41" s="425" t="s">
        <v>33</v>
      </c>
      <c r="H41" s="425"/>
      <c r="I41" s="425"/>
    </row>
  </sheetData>
  <mergeCells count="7">
    <mergeCell ref="H34:I34"/>
    <mergeCell ref="G41:I41"/>
    <mergeCell ref="A10:I10"/>
    <mergeCell ref="G17:H17"/>
    <mergeCell ref="G18:H18"/>
    <mergeCell ref="A19:H19"/>
    <mergeCell ref="A20:D20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L48"/>
  <sheetViews>
    <sheetView topLeftCell="A7" zoomScale="86" zoomScaleNormal="86" workbookViewId="0">
      <selection activeCell="O18" sqref="O18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5703125" customWidth="1"/>
    <col min="5" max="5" width="18.7109375" customWidth="1"/>
    <col min="6" max="6" width="10.42578125" customWidth="1"/>
    <col min="7" max="7" width="14" style="4" customWidth="1"/>
    <col min="8" max="8" width="2.140625" style="4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1" t="s">
        <v>0</v>
      </c>
      <c r="B2" s="2"/>
      <c r="C2" s="3"/>
    </row>
    <row r="3" spans="1:12" x14ac:dyDescent="0.25">
      <c r="A3" s="5" t="s">
        <v>1</v>
      </c>
      <c r="B3" s="6"/>
      <c r="C3" s="6"/>
    </row>
    <row r="4" spans="1:12" x14ac:dyDescent="0.25">
      <c r="A4" s="5" t="s">
        <v>2</v>
      </c>
      <c r="B4" s="6"/>
      <c r="C4" s="6"/>
    </row>
    <row r="5" spans="1:12" x14ac:dyDescent="0.25">
      <c r="A5" s="5" t="s">
        <v>3</v>
      </c>
      <c r="B5" s="6"/>
      <c r="C5" s="6"/>
    </row>
    <row r="6" spans="1:12" x14ac:dyDescent="0.25">
      <c r="A6" s="5" t="s">
        <v>4</v>
      </c>
      <c r="B6" s="6"/>
      <c r="C6" s="6"/>
    </row>
    <row r="7" spans="1:12" x14ac:dyDescent="0.25">
      <c r="A7" s="5" t="s">
        <v>5</v>
      </c>
      <c r="B7" s="6"/>
      <c r="C7" s="6"/>
    </row>
    <row r="8" spans="1:12" x14ac:dyDescent="0.25">
      <c r="A8" s="6"/>
      <c r="B8" s="6"/>
      <c r="C8" s="6"/>
    </row>
    <row r="9" spans="1:12" ht="15.75" thickBot="1" x14ac:dyDescent="0.3">
      <c r="A9" s="7"/>
      <c r="B9" s="7"/>
      <c r="C9" s="7"/>
      <c r="D9" s="7"/>
      <c r="E9" s="7"/>
      <c r="F9" s="7"/>
      <c r="G9" s="8"/>
      <c r="H9" s="8"/>
      <c r="I9" s="7"/>
    </row>
    <row r="10" spans="1:12" ht="24" thickBot="1" x14ac:dyDescent="0.4">
      <c r="A10" s="426" t="s">
        <v>6</v>
      </c>
      <c r="B10" s="427"/>
      <c r="C10" s="427"/>
      <c r="D10" s="427"/>
      <c r="E10" s="427"/>
      <c r="F10" s="427"/>
      <c r="G10" s="427"/>
      <c r="H10" s="427"/>
      <c r="I10" s="428"/>
    </row>
    <row r="12" spans="1:12" ht="23.25" customHeight="1" x14ac:dyDescent="0.25">
      <c r="A12" s="9" t="s">
        <v>7</v>
      </c>
      <c r="B12" s="10" t="s">
        <v>8</v>
      </c>
      <c r="C12" s="9"/>
      <c r="D12" s="9"/>
      <c r="E12" s="9"/>
      <c r="F12" s="9"/>
      <c r="G12" s="11" t="s">
        <v>9</v>
      </c>
      <c r="H12" s="11" t="s">
        <v>10</v>
      </c>
      <c r="I12" s="12" t="s">
        <v>154</v>
      </c>
    </row>
    <row r="13" spans="1:12" ht="23.25" customHeight="1" x14ac:dyDescent="0.25">
      <c r="A13" s="9"/>
      <c r="B13" s="9"/>
      <c r="C13" s="9"/>
      <c r="D13" s="9"/>
      <c r="E13" s="9"/>
      <c r="F13" s="9"/>
      <c r="G13" s="11" t="s">
        <v>11</v>
      </c>
      <c r="H13" s="11" t="s">
        <v>10</v>
      </c>
      <c r="I13" s="13" t="s">
        <v>155</v>
      </c>
    </row>
    <row r="14" spans="1:12" ht="23.25" customHeight="1" x14ac:dyDescent="0.25">
      <c r="A14" s="9" t="s">
        <v>12</v>
      </c>
      <c r="B14" s="9" t="s">
        <v>13</v>
      </c>
      <c r="C14" s="9"/>
      <c r="D14" s="9"/>
      <c r="E14" s="9"/>
      <c r="F14" s="9"/>
      <c r="G14" s="11" t="s">
        <v>14</v>
      </c>
      <c r="H14" s="11" t="s">
        <v>10</v>
      </c>
      <c r="I14" s="9" t="s">
        <v>156</v>
      </c>
    </row>
    <row r="15" spans="1:12" ht="27.75" customHeight="1" thickBot="1" x14ac:dyDescent="0.3">
      <c r="A15" s="14"/>
      <c r="B15" s="14"/>
      <c r="C15" s="14"/>
      <c r="D15" s="14"/>
      <c r="E15" s="14"/>
      <c r="F15" s="14"/>
      <c r="G15" s="15"/>
      <c r="H15" s="15"/>
      <c r="I15" s="14"/>
    </row>
    <row r="16" spans="1:12" ht="43.5" customHeight="1" x14ac:dyDescent="0.25">
      <c r="A16" s="16" t="s">
        <v>15</v>
      </c>
      <c r="B16" s="17" t="s">
        <v>16</v>
      </c>
      <c r="C16" s="18" t="s">
        <v>17</v>
      </c>
      <c r="D16" s="17" t="s">
        <v>18</v>
      </c>
      <c r="E16" s="17" t="s">
        <v>19</v>
      </c>
      <c r="F16" s="18" t="s">
        <v>20</v>
      </c>
      <c r="G16" s="429" t="s">
        <v>21</v>
      </c>
      <c r="H16" s="430"/>
      <c r="I16" s="19" t="s">
        <v>22</v>
      </c>
      <c r="L16" s="4"/>
    </row>
    <row r="17" spans="1:12" s="14" customFormat="1" ht="78.75" customHeight="1" x14ac:dyDescent="0.25">
      <c r="A17" s="20">
        <v>1</v>
      </c>
      <c r="B17" s="21">
        <v>44408</v>
      </c>
      <c r="C17" s="22" t="s">
        <v>157</v>
      </c>
      <c r="D17" s="23" t="s">
        <v>169</v>
      </c>
      <c r="E17" s="23" t="s">
        <v>158</v>
      </c>
      <c r="F17" s="24">
        <v>1</v>
      </c>
      <c r="G17" s="431">
        <v>100000</v>
      </c>
      <c r="H17" s="432"/>
      <c r="I17" s="25">
        <f>G17</f>
        <v>100000</v>
      </c>
      <c r="L17" s="15"/>
    </row>
    <row r="18" spans="1:12" ht="36" customHeight="1" thickBot="1" x14ac:dyDescent="0.3">
      <c r="A18" s="433" t="s">
        <v>23</v>
      </c>
      <c r="B18" s="434"/>
      <c r="C18" s="434"/>
      <c r="D18" s="434"/>
      <c r="E18" s="434"/>
      <c r="F18" s="434"/>
      <c r="G18" s="434"/>
      <c r="H18" s="435"/>
      <c r="I18" s="26">
        <f>I17</f>
        <v>100000</v>
      </c>
    </row>
    <row r="19" spans="1:12" ht="21.75" customHeight="1" x14ac:dyDescent="0.25">
      <c r="A19" s="436"/>
      <c r="B19" s="436"/>
      <c r="C19" s="436"/>
      <c r="D19" s="436"/>
      <c r="E19" s="27"/>
      <c r="G19" s="28"/>
      <c r="H19" s="28"/>
      <c r="I19" s="29"/>
    </row>
    <row r="20" spans="1:12" ht="29.25" customHeight="1" x14ac:dyDescent="0.25">
      <c r="A20" s="30"/>
      <c r="B20" s="30"/>
      <c r="D20" s="30"/>
      <c r="E20" s="30"/>
      <c r="G20" s="31" t="s">
        <v>24</v>
      </c>
      <c r="H20" s="31"/>
      <c r="I20" s="32">
        <v>0</v>
      </c>
    </row>
    <row r="21" spans="1:12" ht="29.25" customHeight="1" thickBot="1" x14ac:dyDescent="0.3">
      <c r="A21" s="141"/>
      <c r="B21" s="141"/>
      <c r="D21" s="141"/>
      <c r="E21" s="141"/>
      <c r="G21" s="34" t="s">
        <v>25</v>
      </c>
      <c r="H21" s="34"/>
      <c r="I21" s="35">
        <v>0</v>
      </c>
    </row>
    <row r="22" spans="1:12" ht="29.25" customHeight="1" x14ac:dyDescent="0.25">
      <c r="A22" s="9"/>
      <c r="B22" s="9"/>
      <c r="D22" s="9"/>
      <c r="E22" s="36"/>
      <c r="G22" s="37" t="s">
        <v>26</v>
      </c>
      <c r="H22" s="38"/>
      <c r="I22" s="39">
        <f>I18</f>
        <v>100000</v>
      </c>
    </row>
    <row r="23" spans="1:12" ht="20.25" customHeight="1" x14ac:dyDescent="0.25">
      <c r="A23" s="9"/>
      <c r="B23" s="9"/>
      <c r="D23" s="9"/>
      <c r="E23" s="36"/>
      <c r="G23" s="38"/>
      <c r="H23" s="38"/>
      <c r="I23" s="40"/>
    </row>
    <row r="24" spans="1:12" ht="18.75" x14ac:dyDescent="0.25">
      <c r="A24" s="41" t="s">
        <v>159</v>
      </c>
      <c r="B24" s="36"/>
      <c r="D24" s="9"/>
      <c r="E24" s="36"/>
      <c r="G24" s="38"/>
      <c r="H24" s="38"/>
      <c r="I24" s="40"/>
    </row>
    <row r="25" spans="1:12" ht="15.75" x14ac:dyDescent="0.25">
      <c r="A25" s="9"/>
      <c r="B25" s="9"/>
      <c r="D25" s="9"/>
      <c r="E25" s="36"/>
      <c r="G25" s="38"/>
      <c r="H25" s="38"/>
      <c r="I25" s="40"/>
    </row>
    <row r="26" spans="1:12" ht="18.75" x14ac:dyDescent="0.3">
      <c r="A26" s="42" t="s">
        <v>27</v>
      </c>
      <c r="B26" s="43"/>
      <c r="D26" s="43"/>
      <c r="E26" s="9"/>
      <c r="G26" s="11"/>
      <c r="H26" s="11"/>
      <c r="I26" s="9"/>
    </row>
    <row r="27" spans="1:12" ht="18.75" x14ac:dyDescent="0.3">
      <c r="A27" s="44" t="s">
        <v>28</v>
      </c>
      <c r="B27" s="36"/>
      <c r="D27" s="36"/>
      <c r="E27" s="9"/>
      <c r="G27" s="11"/>
      <c r="H27" s="11"/>
      <c r="I27" s="9"/>
      <c r="L27" s="45"/>
    </row>
    <row r="28" spans="1:12" ht="18.75" x14ac:dyDescent="0.3">
      <c r="A28" s="44" t="s">
        <v>29</v>
      </c>
      <c r="B28" s="36"/>
      <c r="D28" s="9"/>
      <c r="E28" s="9"/>
      <c r="G28" s="11"/>
      <c r="H28" s="11"/>
      <c r="I28" s="9"/>
    </row>
    <row r="29" spans="1:12" ht="18.75" x14ac:dyDescent="0.3">
      <c r="A29" s="46" t="s">
        <v>30</v>
      </c>
      <c r="B29" s="47"/>
      <c r="D29" s="47"/>
      <c r="E29" s="9"/>
      <c r="G29" s="11"/>
      <c r="H29" s="11"/>
      <c r="I29" s="9"/>
    </row>
    <row r="30" spans="1:12" ht="18.75" x14ac:dyDescent="0.3">
      <c r="A30" s="48" t="s">
        <v>31</v>
      </c>
      <c r="B30" s="49"/>
      <c r="D30" s="50"/>
      <c r="E30" s="9"/>
      <c r="G30" s="11"/>
      <c r="H30" s="11"/>
      <c r="I30" s="9"/>
    </row>
    <row r="31" spans="1:12" ht="15.75" x14ac:dyDescent="0.25">
      <c r="A31" s="49"/>
      <c r="B31" s="49"/>
      <c r="D31" s="51"/>
      <c r="E31" s="9"/>
      <c r="G31" s="11"/>
      <c r="H31" s="11"/>
      <c r="I31" s="9"/>
    </row>
    <row r="32" spans="1:12" ht="15.75" x14ac:dyDescent="0.25">
      <c r="A32" s="9"/>
      <c r="B32" s="9"/>
      <c r="D32" s="9"/>
      <c r="E32" s="9"/>
      <c r="G32" s="52" t="s">
        <v>32</v>
      </c>
      <c r="H32" s="437" t="str">
        <f>I13</f>
        <v xml:space="preserve"> 06 Agustus 2021</v>
      </c>
      <c r="I32" s="437"/>
    </row>
    <row r="33" spans="1:9" ht="15.75" x14ac:dyDescent="0.25">
      <c r="A33" s="9"/>
      <c r="B33" s="9"/>
      <c r="D33" s="9"/>
      <c r="E33" s="9"/>
      <c r="G33" s="11"/>
      <c r="H33" s="11"/>
      <c r="I33" s="9"/>
    </row>
    <row r="34" spans="1:9" ht="15.75" x14ac:dyDescent="0.25">
      <c r="A34" s="9"/>
      <c r="B34" s="9"/>
      <c r="D34" s="9"/>
      <c r="E34" s="9"/>
      <c r="G34" s="11"/>
      <c r="H34" s="11"/>
      <c r="I34" s="9"/>
    </row>
    <row r="35" spans="1:9" ht="15.75" x14ac:dyDescent="0.25">
      <c r="A35" s="9"/>
      <c r="B35" s="9"/>
      <c r="D35" s="9"/>
      <c r="E35" s="9"/>
      <c r="G35" s="11"/>
      <c r="H35" s="11"/>
      <c r="I35" s="9"/>
    </row>
    <row r="36" spans="1:9" ht="26.25" customHeight="1" x14ac:dyDescent="0.25">
      <c r="A36" s="9"/>
      <c r="B36" s="9"/>
      <c r="D36" s="9"/>
      <c r="E36" s="9"/>
      <c r="G36" s="11"/>
      <c r="H36" s="11"/>
      <c r="I36" s="9"/>
    </row>
    <row r="37" spans="1:9" ht="15.75" x14ac:dyDescent="0.25">
      <c r="A37" s="9"/>
      <c r="B37" s="9"/>
      <c r="D37" s="9"/>
      <c r="E37" s="9"/>
      <c r="G37" s="11"/>
      <c r="H37" s="11"/>
      <c r="I37" s="9"/>
    </row>
    <row r="38" spans="1:9" ht="15.75" x14ac:dyDescent="0.25">
      <c r="A38" s="9"/>
      <c r="B38" s="9"/>
      <c r="D38" s="9"/>
      <c r="E38" s="9"/>
      <c r="G38" s="11"/>
      <c r="H38" s="11"/>
      <c r="I38" s="9"/>
    </row>
    <row r="39" spans="1:9" ht="15.75" x14ac:dyDescent="0.25">
      <c r="A39" s="9"/>
      <c r="B39" s="9"/>
      <c r="D39" s="9"/>
      <c r="E39" s="9"/>
      <c r="G39" s="11"/>
      <c r="H39" s="11"/>
      <c r="I39" s="9"/>
    </row>
    <row r="40" spans="1:9" ht="15.75" x14ac:dyDescent="0.25">
      <c r="A40" s="3"/>
      <c r="B40" s="3"/>
      <c r="D40" s="3"/>
      <c r="E40" s="3"/>
      <c r="G40" s="425" t="s">
        <v>33</v>
      </c>
      <c r="H40" s="425"/>
      <c r="I40" s="425"/>
    </row>
    <row r="41" spans="1:9" ht="15.75" x14ac:dyDescent="0.25">
      <c r="A41" s="3"/>
      <c r="B41" s="3"/>
      <c r="D41" s="3"/>
      <c r="E41" s="3"/>
      <c r="G41" s="53"/>
      <c r="H41" s="53"/>
      <c r="I41" s="3"/>
    </row>
    <row r="42" spans="1:9" ht="15.75" x14ac:dyDescent="0.25">
      <c r="A42" s="3"/>
      <c r="B42" s="3"/>
      <c r="D42" s="3"/>
      <c r="E42" s="3"/>
      <c r="G42" s="53"/>
      <c r="H42" s="53"/>
      <c r="I42" s="3"/>
    </row>
    <row r="43" spans="1:9" ht="15.75" x14ac:dyDescent="0.25">
      <c r="A43" s="3"/>
      <c r="B43" s="3"/>
      <c r="D43" s="3"/>
      <c r="E43" s="3"/>
      <c r="G43" s="53"/>
      <c r="H43" s="53"/>
      <c r="I43" s="3"/>
    </row>
    <row r="44" spans="1:9" ht="15.75" x14ac:dyDescent="0.25">
      <c r="A44" s="3"/>
      <c r="B44" s="3"/>
      <c r="D44" s="3"/>
      <c r="E44" s="3"/>
      <c r="G44" s="53"/>
      <c r="H44" s="53"/>
      <c r="I44" s="3"/>
    </row>
    <row r="45" spans="1:9" ht="15.75" x14ac:dyDescent="0.25">
      <c r="A45" s="3"/>
      <c r="B45" s="3"/>
      <c r="D45" s="3"/>
      <c r="E45" s="3"/>
      <c r="G45" s="53"/>
      <c r="H45" s="53"/>
      <c r="I45" s="3"/>
    </row>
    <row r="46" spans="1:9" ht="15.75" x14ac:dyDescent="0.25">
      <c r="A46" s="3"/>
      <c r="B46" s="3"/>
      <c r="D46" s="3"/>
      <c r="E46" s="3"/>
      <c r="G46" s="53"/>
      <c r="H46" s="53"/>
      <c r="I46" s="3"/>
    </row>
    <row r="47" spans="1:9" ht="15.75" x14ac:dyDescent="0.25">
      <c r="A47" s="3"/>
      <c r="B47" s="3"/>
      <c r="D47" s="3"/>
      <c r="E47" s="3"/>
      <c r="G47" s="53"/>
      <c r="H47" s="53"/>
      <c r="I47" s="3"/>
    </row>
    <row r="48" spans="1:9" ht="15.75" x14ac:dyDescent="0.25">
      <c r="A48" s="3"/>
      <c r="B48" s="3"/>
      <c r="D48" s="3"/>
      <c r="E48" s="3"/>
      <c r="G48" s="53"/>
      <c r="H48" s="53"/>
      <c r="I48" s="3"/>
    </row>
  </sheetData>
  <autoFilter ref="A16:I18">
    <filterColumn colId="6" showButton="0"/>
  </autoFilter>
  <mergeCells count="7">
    <mergeCell ref="G40:I40"/>
    <mergeCell ref="A10:I10"/>
    <mergeCell ref="G16:H16"/>
    <mergeCell ref="G17:H17"/>
    <mergeCell ref="A18:H18"/>
    <mergeCell ref="A19:D19"/>
    <mergeCell ref="H32:I3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57</vt:i4>
      </vt:variant>
      <vt:variant>
        <vt:lpstr>Named Ranges</vt:lpstr>
      </vt:variant>
      <vt:variant>
        <vt:i4>53</vt:i4>
      </vt:variant>
    </vt:vector>
  </HeadingPairs>
  <TitlesOfParts>
    <vt:vector size="110" baseType="lpstr">
      <vt:lpstr>325_W6_Palembang</vt:lpstr>
      <vt:lpstr>326_W6_Sidoarjo</vt:lpstr>
      <vt:lpstr>327_W6_Marunda</vt:lpstr>
      <vt:lpstr>328_Grantika_Mix</vt:lpstr>
      <vt:lpstr>329_Grantika_Mix </vt:lpstr>
      <vt:lpstr>330_BBI_Mix</vt:lpstr>
      <vt:lpstr>331_Menarawarna_Surabaya</vt:lpstr>
      <vt:lpstr>332_Bpk Zenal_Palembang</vt:lpstr>
      <vt:lpstr>333_W6_Lampung</vt:lpstr>
      <vt:lpstr>334_W6_Bekasi</vt:lpstr>
      <vt:lpstr>335_W6_Pulogadung</vt:lpstr>
      <vt:lpstr>336_W6_Pulogadung</vt:lpstr>
      <vt:lpstr>337_W6_Pulogadung </vt:lpstr>
      <vt:lpstr>338_W6_Palembang</vt:lpstr>
      <vt:lpstr>339_W6_Bandung</vt:lpstr>
      <vt:lpstr>340_Petra_Palembang</vt:lpstr>
      <vt:lpstr>341_Mega Duta_Solo</vt:lpstr>
      <vt:lpstr>342_Fastindo_Jakarta</vt:lpstr>
      <vt:lpstr>343_Bpk. Samsul_Batam</vt:lpstr>
      <vt:lpstr>344_Megajaya_Mix</vt:lpstr>
      <vt:lpstr>345_W6_Surabaya</vt:lpstr>
      <vt:lpstr>346_Ashima_Medan</vt:lpstr>
      <vt:lpstr>347_Ibu Viona_Batam</vt:lpstr>
      <vt:lpstr>348_Tensindo_Jakarta</vt:lpstr>
      <vt:lpstr>349_Pelayaran_Jambi</vt:lpstr>
      <vt:lpstr>350_AGM_Kediri</vt:lpstr>
      <vt:lpstr>351_Permana_Klungkung</vt:lpstr>
      <vt:lpstr>352_Ibu caca_Jakarta</vt:lpstr>
      <vt:lpstr>353_BBI_Kediri</vt:lpstr>
      <vt:lpstr>354_Bpk. Brian_Batam</vt:lpstr>
      <vt:lpstr>355_Petra_Jambi</vt:lpstr>
      <vt:lpstr>356_W6_Gersik</vt:lpstr>
      <vt:lpstr>356_CMT_Mongondow</vt:lpstr>
      <vt:lpstr>357_Tensindo_Sidoarjo</vt:lpstr>
      <vt:lpstr>358_Fastindo_bdg&amp;jkt</vt:lpstr>
      <vt:lpstr>359_Megajaya_Pelembang</vt:lpstr>
      <vt:lpstr>360_Poslog_Mix</vt:lpstr>
      <vt:lpstr>360_Poslog_Mix </vt:lpstr>
      <vt:lpstr>361_3PE_Kisaran</vt:lpstr>
      <vt:lpstr>362_Ashima_Palembang</vt:lpstr>
      <vt:lpstr>363_Poslog_bansos_By Inap1</vt:lpstr>
      <vt:lpstr>364_Bona_Mix</vt:lpstr>
      <vt:lpstr>364a_Bona_Mix</vt:lpstr>
      <vt:lpstr>365_Poslog_Bansos 2</vt:lpstr>
      <vt:lpstr>366_Poslog_bansos_By Inap2</vt:lpstr>
      <vt:lpstr>367_CAP_Mix</vt:lpstr>
      <vt:lpstr>368_CAP_Palembang</vt:lpstr>
      <vt:lpstr>369_Menarawarna_Tanggerang</vt:lpstr>
      <vt:lpstr>370_Tensindo_Karawang</vt:lpstr>
      <vt:lpstr>371_PT. Deka_Pasuruan</vt:lpstr>
      <vt:lpstr>373_BBI_Mix</vt:lpstr>
      <vt:lpstr>374a_Petra_Palembang</vt:lpstr>
      <vt:lpstr>375b_Petra_Pekanbaru</vt:lpstr>
      <vt:lpstr>_Logistic_Medan</vt:lpstr>
      <vt:lpstr>Rekap DP</vt:lpstr>
      <vt:lpstr>045_Jasa Anda_Mix</vt:lpstr>
      <vt:lpstr>Sheet1</vt:lpstr>
      <vt:lpstr>_Logistic_Medan!Print_Area</vt:lpstr>
      <vt:lpstr>'330_BBI_Mix'!Print_Area</vt:lpstr>
      <vt:lpstr>'331_Menarawarna_Surabaya'!Print_Area</vt:lpstr>
      <vt:lpstr>'332_Bpk Zenal_Palembang'!Print_Area</vt:lpstr>
      <vt:lpstr>'340_Petra_Palembang'!Print_Area</vt:lpstr>
      <vt:lpstr>'342_Fastindo_Jakarta'!Print_Area</vt:lpstr>
      <vt:lpstr>'343_Bpk. Samsul_Batam'!Print_Area</vt:lpstr>
      <vt:lpstr>'344_Megajaya_Mix'!Print_Area</vt:lpstr>
      <vt:lpstr>'350_AGM_Kediri'!Print_Area</vt:lpstr>
      <vt:lpstr>'351_Permana_Klungkung'!Print_Area</vt:lpstr>
      <vt:lpstr>'352_Ibu caca_Jakarta'!Print_Area</vt:lpstr>
      <vt:lpstr>'353_BBI_Kediri'!Print_Area</vt:lpstr>
      <vt:lpstr>'354_Bpk. Brian_Batam'!Print_Area</vt:lpstr>
      <vt:lpstr>'355_Petra_Jambi'!Print_Area</vt:lpstr>
      <vt:lpstr>'356_CMT_Mongondow'!Print_Area</vt:lpstr>
      <vt:lpstr>'358_Fastindo_bdg&amp;jkt'!Print_Area</vt:lpstr>
      <vt:lpstr>'359_Megajaya_Pelembang'!Print_Area</vt:lpstr>
      <vt:lpstr>'360_Poslog_Mix'!Print_Area</vt:lpstr>
      <vt:lpstr>'360_Poslog_Mix '!Print_Area</vt:lpstr>
      <vt:lpstr>'361_3PE_Kisaran'!Print_Area</vt:lpstr>
      <vt:lpstr>'364_Bona_Mix'!Print_Area</vt:lpstr>
      <vt:lpstr>'364a_Bona_Mix'!Print_Area</vt:lpstr>
      <vt:lpstr>'365_Poslog_Bansos 2'!Print_Area</vt:lpstr>
      <vt:lpstr>'367_CAP_Mix'!Print_Area</vt:lpstr>
      <vt:lpstr>'368_CAP_Palembang'!Print_Area</vt:lpstr>
      <vt:lpstr>'369_Menarawarna_Tanggerang'!Print_Area</vt:lpstr>
      <vt:lpstr>'371_PT. Deka_Pasuruan'!Print_Area</vt:lpstr>
      <vt:lpstr>'373_BBI_Mix'!Print_Area</vt:lpstr>
      <vt:lpstr>'374a_Petra_Palembang'!Print_Area</vt:lpstr>
      <vt:lpstr>'375b_Petra_Pekanbaru'!Print_Area</vt:lpstr>
      <vt:lpstr>'045_Jasa Anda_Mix'!Print_Titles</vt:lpstr>
      <vt:lpstr>'325_W6_Palembang'!Print_Titles</vt:lpstr>
      <vt:lpstr>'326_W6_Sidoarjo'!Print_Titles</vt:lpstr>
      <vt:lpstr>'327_W6_Marunda'!Print_Titles</vt:lpstr>
      <vt:lpstr>'328_Grantika_Mix'!Print_Titles</vt:lpstr>
      <vt:lpstr>'329_Grantika_Mix '!Print_Titles</vt:lpstr>
      <vt:lpstr>'333_W6_Lampung'!Print_Titles</vt:lpstr>
      <vt:lpstr>'334_W6_Bekasi'!Print_Titles</vt:lpstr>
      <vt:lpstr>'335_W6_Pulogadung'!Print_Titles</vt:lpstr>
      <vt:lpstr>'336_W6_Pulogadung'!Print_Titles</vt:lpstr>
      <vt:lpstr>'337_W6_Pulogadung '!Print_Titles</vt:lpstr>
      <vt:lpstr>'338_W6_Palembang'!Print_Titles</vt:lpstr>
      <vt:lpstr>'339_W6_Bandung'!Print_Titles</vt:lpstr>
      <vt:lpstr>'345_W6_Surabaya'!Print_Titles</vt:lpstr>
      <vt:lpstr>'346_Ashima_Medan'!Print_Titles</vt:lpstr>
      <vt:lpstr>'347_Ibu Viona_Batam'!Print_Titles</vt:lpstr>
      <vt:lpstr>'356_W6_Gersik'!Print_Titles</vt:lpstr>
      <vt:lpstr>'360_Poslog_Mix'!Print_Titles</vt:lpstr>
      <vt:lpstr>'360_Poslog_Mix '!Print_Titles</vt:lpstr>
      <vt:lpstr>'362_Ashima_Palembang'!Print_Titles</vt:lpstr>
      <vt:lpstr>'363_Poslog_bansos_By Inap1'!Print_Titles</vt:lpstr>
      <vt:lpstr>'365_Poslog_Bansos 2'!Print_Titles</vt:lpstr>
      <vt:lpstr>'366_Poslog_bansos_By Inap2'!Print_Titles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2021-11-16T08:54:38Z</dcterms:modified>
</cp:coreProperties>
</file>