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42" activeTab="42"/>
  </bookViews>
  <sheets>
    <sheet name="405_Infratek_Rokan Hilir" sheetId="64" r:id="rId1"/>
    <sheet name="406_Makmur_kendariSulteng" sheetId="37" r:id="rId2"/>
    <sheet name="407_Tensindo_Manggarai" sheetId="38" r:id="rId3"/>
    <sheet name="408_PI_Menara_Java" sheetId="39" r:id="rId4"/>
    <sheet name="409_Menara_Sumatera" sheetId="46" r:id="rId5"/>
    <sheet name="410_W6_Bali" sheetId="49" r:id="rId6"/>
    <sheet name="411_Bpk. Pras_Deli Serdang" sheetId="36" r:id="rId7"/>
    <sheet name="412_ CV.Riang Sarana_Jakarta" sheetId="51" r:id="rId8"/>
    <sheet name="413_Menara_Kaliamtan 2" sheetId="52" r:id="rId9"/>
    <sheet name="414_Menara_Kaliamtan 1" sheetId="53" r:id="rId10"/>
    <sheet name="415_Menara_Bali NT" sheetId="54" r:id="rId11"/>
    <sheet name="416_Menara_Sulawesi 1" sheetId="55" r:id="rId12"/>
    <sheet name="417_Menara_Sulawesi 2" sheetId="56" r:id="rId13"/>
    <sheet name="418_Tensindo_Karawang" sheetId="61" r:id="rId14"/>
    <sheet name="419_Tensindo_Karawang" sheetId="62" r:id="rId15"/>
    <sheet name="420_Tensindo_Manggarai" sheetId="63" r:id="rId16"/>
    <sheet name="421_AGM_Lampung" sheetId="65" r:id="rId17"/>
    <sheet name="421_Ibu Eni_Pasuruan" sheetId="66" r:id="rId18"/>
    <sheet name="422_Bpk. Ambar_Makasar" sheetId="68" r:id="rId19"/>
    <sheet name="423_Xiu Liu_Batan" sheetId="69" r:id="rId20"/>
    <sheet name="424_Bpk Rahman_Pulogebang" sheetId="70" r:id="rId21"/>
    <sheet name="425_BBI_Mix" sheetId="71" r:id="rId22"/>
    <sheet name="426_LEN_Medan" sheetId="72" r:id="rId23"/>
    <sheet name="427_CMT_MALINAU" sheetId="73" r:id="rId24"/>
    <sheet name="428_SST_Medan" sheetId="74" r:id="rId25"/>
    <sheet name="429_Lion_Palembang" sheetId="76" r:id="rId26"/>
    <sheet name="430_Ibu Neneng_Batam" sheetId="78" r:id="rId27"/>
    <sheet name="431_W6_Kosambi" sheetId="81" r:id="rId28"/>
    <sheet name="432_BBI_Jakarta" sheetId="77" r:id="rId29"/>
    <sheet name="433_Menara_Sumatera " sheetId="50" r:id="rId30"/>
    <sheet name="434_Menara_Kaliamtan 2 " sheetId="57" r:id="rId31"/>
    <sheet name="435_Menara_Kaliamtan 1" sheetId="58" r:id="rId32"/>
    <sheet name="436_Menara_Sulawesi 2" sheetId="60" r:id="rId33"/>
    <sheet name="437_Menara_Bali NT " sheetId="59" r:id="rId34"/>
    <sheet name="438_Menara_Java Susulan" sheetId="84" r:id="rId35"/>
    <sheet name="439_Menara_Menara_Sumatera_ssln" sheetId="85" r:id="rId36"/>
    <sheet name="440_Bpk. Henry_Banyuwangi" sheetId="86" r:id="rId37"/>
    <sheet name="441_BBI_Mix " sheetId="87" r:id="rId38"/>
    <sheet name="442_TPL_Jambi" sheetId="88" r:id="rId39"/>
    <sheet name="443_Tensindo_Manggarai" sheetId="90" r:id="rId40"/>
    <sheet name="444_Mandaka_Pati" sheetId="93" r:id="rId41"/>
    <sheet name="445_Mega Gloryoung_Makasar" sheetId="94" r:id="rId42"/>
    <sheet name="446_Padi_Bali" sheetId="95" r:id="rId43"/>
    <sheet name="447_Sandi Banawi" sheetId="96" r:id="rId44"/>
    <sheet name="448_Menara_Surabaya" sheetId="97" r:id="rId45"/>
    <sheet name="Sheet1" sheetId="98" r:id="rId46"/>
  </sheets>
  <externalReferences>
    <externalReference r:id="rId47"/>
    <externalReference r:id="rId48"/>
  </externalReferences>
  <definedNames>
    <definedName name="_xlnm._FilterDatabase" localSheetId="3" hidden="1">'408_PI_Menara_Java'!$A$16:$J$45</definedName>
    <definedName name="_xlnm._FilterDatabase" localSheetId="4" hidden="1">'409_Menara_Sumatera'!$A$16:$J$49</definedName>
    <definedName name="_xlnm._FilterDatabase" localSheetId="8" hidden="1">'413_Menara_Kaliamtan 2'!$A$16:$J$22</definedName>
    <definedName name="_xlnm._FilterDatabase" localSheetId="9" hidden="1">'414_Menara_Kaliamtan 1'!$A$16:$J$25</definedName>
    <definedName name="_xlnm._FilterDatabase" localSheetId="10" hidden="1">'415_Menara_Bali NT'!$A$16:$J$21</definedName>
    <definedName name="_xlnm._FilterDatabase" localSheetId="11" hidden="1">'416_Menara_Sulawesi 1'!$A$16:$J$27</definedName>
    <definedName name="_xlnm._FilterDatabase" localSheetId="12" hidden="1">'417_Menara_Sulawesi 2'!$A$16:$J$21</definedName>
    <definedName name="_xlnm._FilterDatabase" localSheetId="29" hidden="1">'433_Menara_Sumatera '!$A$16:$J$20</definedName>
    <definedName name="_xlnm._FilterDatabase" localSheetId="30" hidden="1">'434_Menara_Kaliamtan 2 '!$A$16:$J$18</definedName>
    <definedName name="_xlnm._FilterDatabase" localSheetId="31" hidden="1">'435_Menara_Kaliamtan 1'!$A$16:$J$18</definedName>
    <definedName name="_xlnm._FilterDatabase" localSheetId="32" hidden="1">'436_Menara_Sulawesi 2'!$A$16:$J$21</definedName>
    <definedName name="_xlnm._FilterDatabase" localSheetId="33" hidden="1">'437_Menara_Bali NT '!$A$16:$J$20</definedName>
    <definedName name="_xlnm._FilterDatabase" localSheetId="34" hidden="1">'438_Menara_Java Susulan'!$A$16:$J$43</definedName>
    <definedName name="_xlnm._FilterDatabase" localSheetId="35" hidden="1">'439_Menara_Menara_Sumatera_ssln'!$A$16:$J$29</definedName>
    <definedName name="_xlnm._FilterDatabase" localSheetId="44" hidden="1">'448_Menara_Surabaya'!$A$16:$J$18</definedName>
    <definedName name="idxRatusan" localSheetId="0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"&amp;INDEX('405_Infratek_Rokan Hilir'!idxRatusan,--LEFT(TEXT(RIGHT(nilai,9),REPT("0",9)),1)+1)&amp;" "&amp;IF((--MID(TEXT(RIGHT(nilai,9),REPT("0",9)),2,2)+1)&lt;=20,IF(--LEFT(TEXT(RIGHT(nilai,9),REPT("0",9)),3)=1," satu juta",INDEX('405_Infratek_Rokan Hilir'!idxSatuSampaiDuaPuluh,--LEFT(TEXT(RIGHT(nilai,8),REPT("0",8)),2)+1)),INDEX('405_Infratek_Rokan Hilir'!idxSatuSampaiDuaPuluh,--LEFT(RIGHT(nilai,8),1)+1)&amp;" puluh "&amp;INDEX('405_Infratek_Rokan Hilir'!idxSatuSampaiDuaPuluh,--LEFT(RIGHT(nilai,7),1)+1))&amp;IF(OR(LEN(nilai)&lt;=6,--LEFT(TEXT(RIGHT(nilai,9),REPT("0",9)),3)={0;1}),""," juta")</definedName>
    <definedName name="juta" localSheetId="2">" "&amp;INDEX('407_Tensindo_Manggarai'!idxRatusan,--LEFT(TEXT(RIGHT(nilai,9),REPT("0",9)),1)+1)&amp;" "&amp;IF((--MID(TEXT(RIGHT(nilai,9),REPT("0",9)),2,2)+1)&lt;=20,IF(--LEFT(TEXT(RIGHT(nilai,9),REPT("0",9)),3)=1," satu juta",INDEX('407_Tensindo_Manggarai'!idxSatuSampaiDuaPuluh,--LEFT(TEXT(RIGHT(nilai,8),REPT("0",8)),2)+1)),INDEX('407_Tensindo_Manggarai'!idxSatuSampaiDuaPuluh,--LEFT(RIGHT(nilai,8),1)+1)&amp;" puluh "&amp;INDEX('407_Tensindo_Manggarai'!idxSatuSampaiDuaPuluh,--LEFT(RIGHT(nilai,7),1)+1))&amp;IF(OR(LEN(nilai)&lt;=6,--LEFT(TEXT(RIGHT(nilai,9),REPT("0",9)),3)={0;1}),""," juta")</definedName>
    <definedName name="juta" localSheetId="13">" "&amp;INDEX('418_Tensindo_Karawang'!idxRatusan,--LEFT(TEXT(RIGHT([0]!nilai,9),REPT("0",9)),1)+1)&amp;" "&amp;IF((--MID(TEXT(RIGHT([0]!nilai,9),REPT("0",9)),2,2)+1)&lt;=20,IF(--LEFT(TEXT(RIGHT([0]!nilai,9),REPT("0",9)),3)=1," satu juta",INDEX('418_Tensindo_Karawang'!idxSatuSampaiDuaPuluh,--LEFT(TEXT(RIGHT([0]!nilai,8),REPT("0",8)),2)+1)),INDEX('418_Tensindo_Karawang'!idxSatuSampaiDuaPuluh,--LEFT(RIGHT([0]!nilai,8),1)+1)&amp;" puluh "&amp;INDEX('418_Tensindo_Karawang'!idxSatuSampaiDuaPuluh,--LEFT(RIGHT([0]!nilai,7),1)+1))&amp;IF(OR(LEN([0]!nilai)&lt;=6,--LEFT(TEXT(RIGHT([0]!nilai,9),REPT("0",9)),3)={0;1}),""," juta")</definedName>
    <definedName name="juta" localSheetId="14">" "&amp;INDEX('419_Tensindo_Karawang'!idxRatusan,--LEFT(TEXT(RIGHT([0]!nilai,9),REPT("0",9)),1)+1)&amp;" "&amp;IF((--MID(TEXT(RIGHT([0]!nilai,9),REPT("0",9)),2,2)+1)&lt;=20,IF(--LEFT(TEXT(RIGHT([0]!nilai,9),REPT("0",9)),3)=1," satu juta",INDEX('419_Tensindo_Karawang'!idxSatuSampaiDuaPuluh,--LEFT(TEXT(RIGHT([0]!nilai,8),REPT("0",8)),2)+1)),INDEX('419_Tensindo_Karawang'!idxSatuSampaiDuaPuluh,--LEFT(RIGHT([0]!nilai,8),1)+1)&amp;" puluh "&amp;INDEX('419_Tensindo_Karawang'!idxSatuSampaiDuaPuluh,--LEFT(RIGHT([0]!nilai,7),1)+1))&amp;IF(OR(LEN([0]!nilai)&lt;=6,--LEFT(TEXT(RIGHT([0]!nilai,9),REPT("0",9)),3)={0;1}),""," juta")</definedName>
    <definedName name="juta" localSheetId="15">" "&amp;INDEX('420_Tensindo_Manggarai'!idxRatusan,--LEFT(TEXT(RIGHT([0]!nilai,9),REPT("0",9)),1)+1)&amp;" "&amp;IF((--MID(TEXT(RIGHT([0]!nilai,9),REPT("0",9)),2,2)+1)&lt;=20,IF(--LEFT(TEXT(RIGHT([0]!nilai,9),REPT("0",9)),3)=1," satu juta",INDEX('420_Tensindo_Manggarai'!idxSatuSampaiDuaPuluh,--LEFT(TEXT(RIGHT([0]!nilai,8),REPT("0",8)),2)+1)),INDEX('420_Tensindo_Manggarai'!idxSatuSampaiDuaPuluh,--LEFT(RIGHT([0]!nilai,8),1)+1)&amp;" puluh "&amp;INDEX('420_Tensindo_Manggarai'!idxSatuSampaiDuaPuluh,--LEFT(RIGHT([0]!nilai,7),1)+1))&amp;IF(OR(LEN([0]!nilai)&lt;=6,--LEFT(TEXT(RIGHT([0]!nilai,9),REPT("0",9)),3)={0;1}),""," juta")</definedName>
    <definedName name="juta" localSheetId="16">" "&amp;INDEX('421_AGM_Lampung'!idxRatusan,--LEFT(TEXT(RIGHT(nilai,9),REPT("0",9)),1)+1)&amp;" "&amp;IF((--MID(TEXT(RIGHT(nilai,9),REPT("0",9)),2,2)+1)&lt;=20,IF(--LEFT(TEXT(RIGHT(nilai,9),REPT("0",9)),3)=1," satu juta",INDEX('421_AGM_Lampung'!idxSatuSampaiDuaPuluh,--LEFT(TEXT(RIGHT(nilai,8),REPT("0",8)),2)+1)),INDEX('421_AGM_Lampung'!idxSatuSampaiDuaPuluh,--LEFT(RIGHT(nilai,8),1)+1)&amp;" puluh "&amp;INDEX('421_AGM_Lampung'!idxSatuSampaiDuaPuluh,--LEFT(RIGHT(nilai,7),1)+1))&amp;IF(OR(LEN(nilai)&lt;=6,--LEFT(TEXT(RIGHT(nilai,9),REPT("0",9)),3)={0;1}),""," juta")</definedName>
    <definedName name="juta" localSheetId="17">" "&amp;INDEX('421_Ibu Eni_Pasuruan'!idxRatusan,--LEFT(TEXT(RIGHT([0]!nilai,9),REPT("0",9)),1)+1)&amp;" "&amp;IF((--MID(TEXT(RIGHT([0]!nilai,9),REPT("0",9)),2,2)+1)&lt;=20,IF(--LEFT(TEXT(RIGHT([0]!nilai,9),REPT("0",9)),3)=1," satu juta",INDEX('421_Ibu Eni_Pasuruan'!idxSatuSampaiDuaPuluh,--LEFT(TEXT(RIGHT([0]!nilai,8),REPT("0",8)),2)+1)),INDEX('421_Ibu Eni_Pasuruan'!idxSatuSampaiDuaPuluh,--LEFT(RIGHT([0]!nilai,8),1)+1)&amp;" puluh "&amp;INDEX('421_Ibu Eni_Pasuruan'!idxSatuSampaiDuaPuluh,--LEFT(RIGHT([0]!nilai,7),1)+1))&amp;IF(OR(LEN([0]!nilai)&lt;=6,--LEFT(TEXT(RIGHT([0]!nilai,9),REPT("0",9)),3)={0;1}),""," juta")</definedName>
    <definedName name="juta" localSheetId="18">" "&amp;INDEX('422_Bpk. Ambar_Makasar'!idxRatusan,--LEFT(TEXT(RIGHT([0]!nilai,9),REPT("0",9)),1)+1)&amp;" "&amp;IF((--MID(TEXT(RIGHT([0]!nilai,9),REPT("0",9)),2,2)+1)&lt;=20,IF(--LEFT(TEXT(RIGHT([0]!nilai,9),REPT("0",9)),3)=1," satu juta",INDEX('422_Bpk. Ambar_Makasar'!idxSatuSampaiDuaPuluh,--LEFT(TEXT(RIGHT([0]!nilai,8),REPT("0",8)),2)+1)),INDEX('422_Bpk. Ambar_Makasar'!idxSatuSampaiDuaPuluh,--LEFT(RIGHT([0]!nilai,8),1)+1)&amp;" puluh "&amp;INDEX('422_Bpk. Ambar_Makasar'!idxSatuSampaiDuaPuluh,--LEFT(RIGHT([0]!nilai,7),1)+1))&amp;IF(OR(LEN([0]!nilai)&lt;=6,--LEFT(TEXT(RIGHT([0]!nilai,9),REPT("0",9)),3)={0;1}),""," juta")</definedName>
    <definedName name="juta" localSheetId="19">" "&amp;INDEX('423_Xiu Liu_Batan'!idxRatusan,--LEFT(TEXT(RIGHT([0]!nilai,9),REPT("0",9)),1)+1)&amp;" "&amp;IF((--MID(TEXT(RIGHT([0]!nilai,9),REPT("0",9)),2,2)+1)&lt;=20,IF(--LEFT(TEXT(RIGHT([0]!nilai,9),REPT("0",9)),3)=1," satu juta",INDEX('423_Xiu Liu_Batan'!idxSatuSampaiDuaPuluh,--LEFT(TEXT(RIGHT([0]!nilai,8),REPT("0",8)),2)+1)),INDEX('423_Xiu Liu_Batan'!idxSatuSampaiDuaPuluh,--LEFT(RIGHT([0]!nilai,8),1)+1)&amp;" puluh "&amp;INDEX('423_Xiu Liu_Batan'!idxSatuSampaiDuaPuluh,--LEFT(RIGHT([0]!nilai,7),1)+1))&amp;IF(OR(LEN([0]!nilai)&lt;=6,--LEFT(TEXT(RIGHT([0]!nilai,9),REPT("0",9)),3)={0;1}),""," juta")</definedName>
    <definedName name="juta" localSheetId="20">" "&amp;INDEX('424_Bpk Rahman_Pulogebang'!idxRatusan,--LEFT(TEXT(RIGHT([0]!nilai,9),REPT("0",9)),1)+1)&amp;" "&amp;IF((--MID(TEXT(RIGHT([0]!nilai,9),REPT("0",9)),2,2)+1)&lt;=20,IF(--LEFT(TEXT(RIGHT([0]!nilai,9),REPT("0",9)),3)=1," satu juta",INDEX('424_Bpk Rahman_Pulogebang'!idxSatuSampaiDuaPuluh,--LEFT(TEXT(RIGHT([0]!nilai,8),REPT("0",8)),2)+1)),INDEX('424_Bpk Rahman_Pulogebang'!idxSatuSampaiDuaPuluh,--LEFT(RIGHT([0]!nilai,8),1)+1)&amp;" puluh "&amp;INDEX('424_Bpk Rahman_Pulogebang'!idxSatuSampaiDuaPuluh,--LEFT(RIGHT([0]!nilai,7),1)+1))&amp;IF(OR(LEN([0]!nilai)&lt;=6,--LEFT(TEXT(RIGHT([0]!nilai,9),REPT("0",9)),3)={0;1}),""," juta")</definedName>
    <definedName name="juta" localSheetId="21">" "&amp;INDEX('425_BBI_Mix'!idxRatusan,--LEFT(TEXT(RIGHT(nilai,9),REPT("0",9)),1)+1)&amp;" "&amp;IF((--MID(TEXT(RIGHT(nilai,9),REPT("0",9)),2,2)+1)&lt;=20,IF(--LEFT(TEXT(RIGHT(nilai,9),REPT("0",9)),3)=1," satu juta",INDEX('425_BBI_Mix'!idxSatuSampaiDuaPuluh,--LEFT(TEXT(RIGHT(nilai,8),REPT("0",8)),2)+1)),INDEX('425_BBI_Mix'!idxSatuSampaiDuaPuluh,--LEFT(RIGHT(nilai,8),1)+1)&amp;" puluh "&amp;INDEX('425_BBI_Mix'!idxSatuSampaiDuaPuluh,--LEFT(RIGHT(nilai,7),1)+1))&amp;IF(OR(LEN(nilai)&lt;=6,--LEFT(TEXT(RIGHT(nilai,9),REPT("0",9)),3)={0;1}),""," juta")</definedName>
    <definedName name="juta" localSheetId="22">" "&amp;INDEX('426_LEN_Medan'!idxRatusan,--LEFT(TEXT(RIGHT([0]!nilai,9),REPT("0",9)),1)+1)&amp;" "&amp;IF((--MID(TEXT(RIGHT([0]!nilai,9),REPT("0",9)),2,2)+1)&lt;=20,IF(--LEFT(TEXT(RIGHT([0]!nilai,9),REPT("0",9)),3)=1," satu juta",INDEX('426_LEN_Medan'!idxSatuSampaiDuaPuluh,--LEFT(TEXT(RIGHT([0]!nilai,8),REPT("0",8)),2)+1)),INDEX('426_LEN_Medan'!idxSatuSampaiDuaPuluh,--LEFT(RIGHT([0]!nilai,8),1)+1)&amp;" puluh "&amp;INDEX('426_LEN_Medan'!idxSatuSampaiDuaPuluh,--LEFT(RIGHT([0]!nilai,7),1)+1))&amp;IF(OR(LEN([0]!nilai)&lt;=6,--LEFT(TEXT(RIGHT([0]!nilai,9),REPT("0",9)),3)={0;1}),""," juta")</definedName>
    <definedName name="juta" localSheetId="23">" "&amp;INDEX('427_CMT_MALINAU'!idxRatusan,--LEFT(TEXT(RIGHT(nilai,9),REPT("0",9)),1)+1)&amp;" "&amp;IF((--MID(TEXT(RIGHT(nilai,9),REPT("0",9)),2,2)+1)&lt;=20,IF(--LEFT(TEXT(RIGHT(nilai,9),REPT("0",9)),3)=1," satu juta",INDEX('427_CMT_MALINAU'!idxSatuSampaiDuaPuluh,--LEFT(TEXT(RIGHT(nilai,8),REPT("0",8)),2)+1)),INDEX('427_CMT_MALINAU'!idxSatuSampaiDuaPuluh,--LEFT(RIGHT(nilai,8),1)+1)&amp;" puluh "&amp;INDEX('427_CMT_MALINAU'!idxSatuSampaiDuaPuluh,--LEFT(RIGHT(nilai,7),1)+1))&amp;IF(OR(LEN(nilai)&lt;=6,--LEFT(TEXT(RIGHT(nilai,9),REPT("0",9)),3)={0;1}),""," juta")</definedName>
    <definedName name="juta" localSheetId="24">" "&amp;INDEX('428_SST_Medan'!idxRatusan,--LEFT(TEXT(RIGHT([0]!nilai,9),REPT("0",9)),1)+1)&amp;" "&amp;IF((--MID(TEXT(RIGHT([0]!nilai,9),REPT("0",9)),2,2)+1)&lt;=20,IF(--LEFT(TEXT(RIGHT([0]!nilai,9),REPT("0",9)),3)=1," satu juta",INDEX('428_SST_Medan'!idxSatuSampaiDuaPuluh,--LEFT(TEXT(RIGHT([0]!nilai,8),REPT("0",8)),2)+1)),INDEX('428_SST_Medan'!idxSatuSampaiDuaPuluh,--LEFT(RIGHT([0]!nilai,8),1)+1)&amp;" puluh "&amp;INDEX('428_SST_Medan'!idxSatuSampaiDuaPuluh,--LEFT(RIGHT([0]!nilai,7),1)+1))&amp;IF(OR(LEN([0]!nilai)&lt;=6,--LEFT(TEXT(RIGHT([0]!nilai,9),REPT("0",9)),3)={0;1}),""," juta")</definedName>
    <definedName name="juta" localSheetId="25">" "&amp;INDEX('429_Lion_Palembang'!idxRatusan,--LEFT(TEXT(RIGHT([0]!nilai,9),REPT("0",9)),1)+1)&amp;" "&amp;IF((--MID(TEXT(RIGHT([0]!nilai,9),REPT("0",9)),2,2)+1)&lt;=20,IF(--LEFT(TEXT(RIGHT([0]!nilai,9),REPT("0",9)),3)=1," satu juta",INDEX('429_Lion_Palembang'!idxSatuSampaiDuaPuluh,--LEFT(TEXT(RIGHT([0]!nilai,8),REPT("0",8)),2)+1)),INDEX('429_Lion_Palembang'!idxSatuSampaiDuaPuluh,--LEFT(RIGHT([0]!nilai,8),1)+1)&amp;" puluh "&amp;INDEX('429_Lion_Palembang'!idxSatuSampaiDuaPuluh,--LEFT(RIGHT([0]!nilai,7),1)+1))&amp;IF(OR(LEN([0]!nilai)&lt;=6,--LEFT(TEXT(RIGHT([0]!nilai,9),REPT("0",9)),3)={0;1}),""," juta")</definedName>
    <definedName name="juta" localSheetId="26">" "&amp;INDEX('430_Ibu Neneng_Batam'!idxRatusan,--LEFT(TEXT(RIGHT([0]!nilai,9),REPT("0",9)),1)+1)&amp;" "&amp;IF((--MID(TEXT(RIGHT([0]!nilai,9),REPT("0",9)),2,2)+1)&lt;=20,IF(--LEFT(TEXT(RIGHT([0]!nilai,9),REPT("0",9)),3)=1," satu juta",INDEX('430_Ibu Neneng_Batam'!idxSatuSampaiDuaPuluh,--LEFT(TEXT(RIGHT([0]!nilai,8),REPT("0",8)),2)+1)),INDEX('430_Ibu Neneng_Batam'!idxSatuSampaiDuaPuluh,--LEFT(RIGHT([0]!nilai,8),1)+1)&amp;" puluh "&amp;INDEX('430_Ibu Neneng_Batam'!idxSatuSampaiDuaPuluh,--LEFT(RIGHT([0]!nilai,7),1)+1))&amp;IF(OR(LEN([0]!nilai)&lt;=6,--LEFT(TEXT(RIGHT([0]!nilai,9),REPT("0",9)),3)={0;1}),""," juta")</definedName>
    <definedName name="juta" localSheetId="28">" "&amp;INDEX('432_BBI_Jakarta'!idxRatusan,--LEFT(TEXT(RIGHT([0]!nilai,9),REPT("0",9)),1)+1)&amp;" "&amp;IF((--MID(TEXT(RIGHT([0]!nilai,9),REPT("0",9)),2,2)+1)&lt;=20,IF(--LEFT(TEXT(RIGHT([0]!nilai,9),REPT("0",9)),3)=1," satu juta",INDEX('432_BBI_Jakarta'!idxSatuSampaiDuaPuluh,--LEFT(TEXT(RIGHT([0]!nilai,8),REPT("0",8)),2)+1)),INDEX('432_BBI_Jakarta'!idxSatuSampaiDuaPuluh,--LEFT(RIGHT([0]!nilai,8),1)+1)&amp;" puluh "&amp;INDEX('432_BBI_Jakarta'!idxSatuSampaiDuaPuluh,--LEFT(RIGHT([0]!nilai,7),1)+1))&amp;IF(OR(LEN([0]!nilai)&lt;=6,--LEFT(TEXT(RIGHT([0]!nilai,9),REPT("0",9)),3)={0;1}),""," juta")</definedName>
    <definedName name="juta" localSheetId="36">" "&amp;INDEX('440_Bpk. Henry_Banyuwangi'!idxRatusan,--LEFT(TEXT(RIGHT([0]!nilai,9),REPT("0",9)),1)+1)&amp;" "&amp;IF((--MID(TEXT(RIGHT([0]!nilai,9),REPT("0",9)),2,2)+1)&lt;=20,IF(--LEFT(TEXT(RIGHT([0]!nilai,9),REPT("0",9)),3)=1," satu juta",INDEX('440_Bpk. Henry_Banyuwangi'!idxSatuSampaiDuaPuluh,--LEFT(TEXT(RIGHT([0]!nilai,8),REPT("0",8)),2)+1)),INDEX('440_Bpk. Henry_Banyuwangi'!idxSatuSampaiDuaPuluh,--LEFT(RIGHT([0]!nilai,8),1)+1)&amp;" puluh "&amp;INDEX('440_Bpk. Henry_Banyuwangi'!idxSatuSampaiDuaPuluh,--LEFT(RIGHT([0]!nilai,7),1)+1))&amp;IF(OR(LEN([0]!nilai)&lt;=6,--LEFT(TEXT(RIGHT([0]!nilai,9),REPT("0",9)),3)={0;1}),""," juta")</definedName>
    <definedName name="juta" localSheetId="37">" "&amp;INDEX('441_BBI_Mix '!idxRatusan,--LEFT(TEXT(RIGHT([0]!nilai,9),REPT("0",9)),1)+1)&amp;" "&amp;IF((--MID(TEXT(RIGHT([0]!nilai,9),REPT("0",9)),2,2)+1)&lt;=20,IF(--LEFT(TEXT(RIGHT([0]!nilai,9),REPT("0",9)),3)=1," satu juta",INDEX('441_BBI_Mix '!idxSatuSampaiDuaPuluh,--LEFT(TEXT(RIGHT([0]!nilai,8),REPT("0",8)),2)+1)),INDEX('441_BBI_Mix '!idxSatuSampaiDuaPuluh,--LEFT(RIGHT([0]!nilai,8),1)+1)&amp;" puluh "&amp;INDEX('441_BBI_Mix '!idxSatuSampaiDuaPuluh,--LEFT(RIGHT([0]!nilai,7),1)+1))&amp;IF(OR(LEN([0]!nilai)&lt;=6,--LEFT(TEXT(RIGHT([0]!nilai,9),REPT("0",9)),3)={0;1}),""," juta")</definedName>
    <definedName name="juta" localSheetId="38">" "&amp;INDEX('442_TPL_Jambi'!idxRatusan,--LEFT(TEXT(RIGHT([0]!nilai,9),REPT("0",9)),1)+1)&amp;" "&amp;IF((--MID(TEXT(RIGHT([0]!nilai,9),REPT("0",9)),2,2)+1)&lt;=20,IF(--LEFT(TEXT(RIGHT([0]!nilai,9),REPT("0",9)),3)=1," satu juta",INDEX('442_TPL_Jambi'!idxSatuSampaiDuaPuluh,--LEFT(TEXT(RIGHT([0]!nilai,8),REPT("0",8)),2)+1)),INDEX('442_TPL_Jambi'!idxSatuSampaiDuaPuluh,--LEFT(RIGHT([0]!nilai,8),1)+1)&amp;" puluh "&amp;INDEX('442_TPL_Jambi'!idxSatuSampaiDuaPuluh,--LEFT(RIGHT([0]!nilai,7),1)+1))&amp;IF(OR(LEN([0]!nilai)&lt;=6,--LEFT(TEXT(RIGHT([0]!nilai,9),REPT("0",9)),3)={0;1}),""," juta")</definedName>
    <definedName name="juta" localSheetId="39">" "&amp;INDEX('443_Tensindo_Manggarai'!idxRatusan,--LEFT(TEXT(RIGHT([0]!nilai,9),REPT("0",9)),1)+1)&amp;" "&amp;IF((--MID(TEXT(RIGHT([0]!nilai,9),REPT("0",9)),2,2)+1)&lt;=20,IF(--LEFT(TEXT(RIGHT([0]!nilai,9),REPT("0",9)),3)=1," satu juta",INDEX('443_Tensindo_Manggarai'!idxSatuSampaiDuaPuluh,--LEFT(TEXT(RIGHT([0]!nilai,8),REPT("0",8)),2)+1)),INDEX('443_Tensindo_Manggarai'!idxSatuSampaiDuaPuluh,--LEFT(RIGHT([0]!nilai,8),1)+1)&amp;" puluh "&amp;INDEX('443_Tensindo_Manggarai'!idxSatuSampaiDuaPuluh,--LEFT(RIGHT([0]!nilai,7),1)+1))&amp;IF(OR(LEN([0]!nilai)&lt;=6,--LEFT(TEXT(RIGHT([0]!nilai,9),REPT("0",9)),3)={0;1}),""," juta")</definedName>
    <definedName name="juta" localSheetId="40">" "&amp;INDEX('444_Mandaka_Pati'!idxRatusan,--LEFT(TEXT(RIGHT([0]!nilai,9),REPT("0",9)),1)+1)&amp;" "&amp;IF((--MID(TEXT(RIGHT([0]!nilai,9),REPT("0",9)),2,2)+1)&lt;=20,IF(--LEFT(TEXT(RIGHT([0]!nilai,9),REPT("0",9)),3)=1," satu juta",INDEX('444_Mandaka_Pati'!idxSatuSampaiDuaPuluh,--LEFT(TEXT(RIGHT([0]!nilai,8),REPT("0",8)),2)+1)),INDEX('444_Mandaka_Pati'!idxSatuSampaiDuaPuluh,--LEFT(RIGHT([0]!nilai,8),1)+1)&amp;" puluh "&amp;INDEX('444_Mandaka_Pati'!idxSatuSampaiDuaPuluh,--LEFT(RIGHT([0]!nilai,7),1)+1))&amp;IF(OR(LEN([0]!nilai)&lt;=6,--LEFT(TEXT(RIGHT([0]!nilai,9),REPT("0",9)),3)={0;1}),""," juta")</definedName>
    <definedName name="juta" localSheetId="41">" "&amp;INDEX('445_Mega Gloryoung_Makasar'!idxRatusan,--LEFT(TEXT(RIGHT([0]!nilai,9),REPT("0",9)),1)+1)&amp;" "&amp;IF((--MID(TEXT(RIGHT([0]!nilai,9),REPT("0",9)),2,2)+1)&lt;=20,IF(--LEFT(TEXT(RIGHT([0]!nilai,9),REPT("0",9)),3)=1," satu juta",INDEX('445_Mega Gloryoung_Makasar'!idxSatuSampaiDuaPuluh,--LEFT(TEXT(RIGHT([0]!nilai,8),REPT("0",8)),2)+1)),INDEX('445_Mega Gloryoung_Makasar'!idxSatuSampaiDuaPuluh,--LEFT(RIGHT([0]!nilai,8),1)+1)&amp;" puluh "&amp;INDEX('445_Mega Gloryoung_Makasar'!idxSatuSampaiDuaPuluh,--LEFT(RIGHT([0]!nilai,7),1)+1))&amp;IF(OR(LEN([0]!nilai)&lt;=6,--LEFT(TEXT(RIGHT([0]!nilai,9),REPT("0",9)),3)={0;1}),""," juta")</definedName>
    <definedName name="juta" localSheetId="42">" "&amp;INDEX('446_Padi_Bali'!idxRatusan,--LEFT(TEXT(RIGHT([0]!nilai,9),REPT("0",9)),1)+1)&amp;" "&amp;IF((--MID(TEXT(RIGHT([0]!nilai,9),REPT("0",9)),2,2)+1)&lt;=20,IF(--LEFT(TEXT(RIGHT([0]!nilai,9),REPT("0",9)),3)=1," satu juta",INDEX('446_Padi_Bali'!idxSatuSampaiDuaPuluh,--LEFT(TEXT(RIGHT([0]!nilai,8),REPT("0",8)),2)+1)),INDEX('446_Padi_Bali'!idxSatuSampaiDuaPuluh,--LEFT(RIGHT([0]!nilai,8),1)+1)&amp;" puluh "&amp;INDEX('446_Padi_Bali'!idxSatuSampaiDuaPuluh,--LEFT(RIGHT([0]!nilai,7),1)+1))&amp;IF(OR(LEN([0]!nilai)&lt;=6,--LEFT(TEXT(RIGHT([0]!nilai,9),REPT("0",9)),3)={0;1}),""," juta")</definedName>
    <definedName name="juta" localSheetId="43">" "&amp;INDEX('447_Sandi Banawi'!idxRatusan,--LEFT(TEXT(RIGHT([0]!nilai,9),REPT("0",9)),1)+1)&amp;" "&amp;IF((--MID(TEXT(RIGHT([0]!nilai,9),REPT("0",9)),2,2)+1)&lt;=20,IF(--LEFT(TEXT(RIGHT([0]!nilai,9),REPT("0",9)),3)=1," satu juta",INDEX('447_Sandi Banawi'!idxSatuSampaiDuaPuluh,--LEFT(TEXT(RIGHT([0]!nilai,8),REPT("0",8)),2)+1)),INDEX('447_Sandi Banawi'!idxSatuSampaiDuaPuluh,--LEFT(RIGHT([0]!nilai,8),1)+1)&amp;" puluh "&amp;INDEX('447_Sandi Banawi'!idxSatuSampaiDuaPuluh,--LEFT(RIGHT([0]!nilai,7),1)+1))&amp;IF(OR(LEN([0]!nilai)&lt;=6,--LEFT(TEXT(RIGHT([0]!nilai,9),REPT("0",9)),3)={0;1}),"","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"&amp;INDEX('405_Infratek_Rokan Hilir'!idxRatusan,--LEFT(TEXT(RIGHT(nilai,9),REPT("0",9)),1)+1)&amp;" "&amp;IF((--MID(TEXT(RIGHT(nilai,9),REPT("0",9)),2,2)+1)&lt;=20,IF(--LEFT(TEXT(RIGHT(nilai,9),REPT("0",9)),3)=1," satu juta / ",INDEX('405_Infratek_Rokan Hilir'!idxSatuSampaiDuaPuluh,--LEFT(TEXT(RIGHT(nilai,8),REPT("0",8)),2)+1)),INDEX('405_Infratek_Rokan Hilir'!idxSatuSampaiDuaPuluh,--LEFT(RIGHT(nilai,8),1)+1)&amp;" puluh "&amp;INDEX('405_Infratek_Rokan Hilir'!idxSatuSampaiDuaPuluh,--LEFT(RIGHT(nilai,7),1)+1))&amp;IF(OR(LEN(nilai)&lt;=6,--LEFT(TEXT(RIGHT(nilai,9),REPT("0",9)),3)={0;1}),""," juta / ")</definedName>
    <definedName name="juta2" localSheetId="2">" "&amp;INDEX('407_Tensindo_Manggarai'!idxRatusan,--LEFT(TEXT(RIGHT(nilai,9),REPT("0",9)),1)+1)&amp;" "&amp;IF((--MID(TEXT(RIGHT(nilai,9),REPT("0",9)),2,2)+1)&lt;=20,IF(--LEFT(TEXT(RIGHT(nilai,9),REPT("0",9)),3)=1," satu juta / ",INDEX('407_Tensindo_Manggarai'!idxSatuSampaiDuaPuluh,--LEFT(TEXT(RIGHT(nilai,8),REPT("0",8)),2)+1)),INDEX('407_Tensindo_Manggarai'!idxSatuSampaiDuaPuluh,--LEFT(RIGHT(nilai,8),1)+1)&amp;" puluh "&amp;INDEX('407_Tensindo_Manggarai'!idxSatuSampaiDuaPuluh,--LEFT(RIGHT(nilai,7),1)+1))&amp;IF(OR(LEN(nilai)&lt;=6,--LEFT(TEXT(RIGHT(nilai,9),REPT("0",9)),3)={0;1}),""," juta / ")</definedName>
    <definedName name="juta2" localSheetId="13">" "&amp;INDEX('418_Tensindo_Karawang'!idxRatusan,--LEFT(TEXT(RIGHT([0]!nilai,9),REPT("0",9)),1)+1)&amp;" "&amp;IF((--MID(TEXT(RIGHT([0]!nilai,9),REPT("0",9)),2,2)+1)&lt;=20,IF(--LEFT(TEXT(RIGHT([0]!nilai,9),REPT("0",9)),3)=1," satu juta / ",INDEX('418_Tensindo_Karawang'!idxSatuSampaiDuaPuluh,--LEFT(TEXT(RIGHT([0]!nilai,8),REPT("0",8)),2)+1)),INDEX('418_Tensindo_Karawang'!idxSatuSampaiDuaPuluh,--LEFT(RIGHT([0]!nilai,8),1)+1)&amp;" puluh "&amp;INDEX('418_Tensindo_Karawang'!idxSatuSampaiDuaPuluh,--LEFT(RIGHT([0]!nilai,7),1)+1))&amp;IF(OR(LEN([0]!nilai)&lt;=6,--LEFT(TEXT(RIGHT([0]!nilai,9),REPT("0",9)),3)={0;1}),""," juta / ")</definedName>
    <definedName name="juta2" localSheetId="14">" "&amp;INDEX('419_Tensindo_Karawang'!idxRatusan,--LEFT(TEXT(RIGHT([0]!nilai,9),REPT("0",9)),1)+1)&amp;" "&amp;IF((--MID(TEXT(RIGHT([0]!nilai,9),REPT("0",9)),2,2)+1)&lt;=20,IF(--LEFT(TEXT(RIGHT([0]!nilai,9),REPT("0",9)),3)=1," satu juta / ",INDEX('419_Tensindo_Karawang'!idxSatuSampaiDuaPuluh,--LEFT(TEXT(RIGHT([0]!nilai,8),REPT("0",8)),2)+1)),INDEX('419_Tensindo_Karawang'!idxSatuSampaiDuaPuluh,--LEFT(RIGHT([0]!nilai,8),1)+1)&amp;" puluh "&amp;INDEX('419_Tensindo_Karawang'!idxSatuSampaiDuaPuluh,--LEFT(RIGHT([0]!nilai,7),1)+1))&amp;IF(OR(LEN([0]!nilai)&lt;=6,--LEFT(TEXT(RIGHT([0]!nilai,9),REPT("0",9)),3)={0;1}),""," juta / ")</definedName>
    <definedName name="juta2" localSheetId="15">" "&amp;INDEX('420_Tensindo_Manggarai'!idxRatusan,--LEFT(TEXT(RIGHT([0]!nilai,9),REPT("0",9)),1)+1)&amp;" "&amp;IF((--MID(TEXT(RIGHT([0]!nilai,9),REPT("0",9)),2,2)+1)&lt;=20,IF(--LEFT(TEXT(RIGHT([0]!nilai,9),REPT("0",9)),3)=1," satu juta / ",INDEX('420_Tensindo_Manggarai'!idxSatuSampaiDuaPuluh,--LEFT(TEXT(RIGHT([0]!nilai,8),REPT("0",8)),2)+1)),INDEX('420_Tensindo_Manggarai'!idxSatuSampaiDuaPuluh,--LEFT(RIGHT([0]!nilai,8),1)+1)&amp;" puluh "&amp;INDEX('420_Tensindo_Manggarai'!idxSatuSampaiDuaPuluh,--LEFT(RIGHT([0]!nilai,7),1)+1))&amp;IF(OR(LEN([0]!nilai)&lt;=6,--LEFT(TEXT(RIGHT([0]!nilai,9),REPT("0",9)),3)={0;1}),""," juta / ")</definedName>
    <definedName name="juta2" localSheetId="16">" "&amp;INDEX('421_AGM_Lampung'!idxRatusan,--LEFT(TEXT(RIGHT(nilai,9),REPT("0",9)),1)+1)&amp;" "&amp;IF((--MID(TEXT(RIGHT(nilai,9),REPT("0",9)),2,2)+1)&lt;=20,IF(--LEFT(TEXT(RIGHT(nilai,9),REPT("0",9)),3)=1," satu juta / ",INDEX('421_AGM_Lampung'!idxSatuSampaiDuaPuluh,--LEFT(TEXT(RIGHT(nilai,8),REPT("0",8)),2)+1)),INDEX('421_AGM_Lampung'!idxSatuSampaiDuaPuluh,--LEFT(RIGHT(nilai,8),1)+1)&amp;" puluh "&amp;INDEX('421_AGM_Lampung'!idxSatuSampaiDuaPuluh,--LEFT(RIGHT(nilai,7),1)+1))&amp;IF(OR(LEN(nilai)&lt;=6,--LEFT(TEXT(RIGHT(nilai,9),REPT("0",9)),3)={0;1}),""," juta / ")</definedName>
    <definedName name="juta2" localSheetId="17">" "&amp;INDEX('421_Ibu Eni_Pasuruan'!idxRatusan,--LEFT(TEXT(RIGHT([0]!nilai,9),REPT("0",9)),1)+1)&amp;" "&amp;IF((--MID(TEXT(RIGHT([0]!nilai,9),REPT("0",9)),2,2)+1)&lt;=20,IF(--LEFT(TEXT(RIGHT([0]!nilai,9),REPT("0",9)),3)=1," satu juta / ",INDEX('421_Ibu Eni_Pasuruan'!idxSatuSampaiDuaPuluh,--LEFT(TEXT(RIGHT([0]!nilai,8),REPT("0",8)),2)+1)),INDEX('421_Ibu Eni_Pasuruan'!idxSatuSampaiDuaPuluh,--LEFT(RIGHT([0]!nilai,8),1)+1)&amp;" puluh "&amp;INDEX('421_Ibu Eni_Pasuruan'!idxSatuSampaiDuaPuluh,--LEFT(RIGHT([0]!nilai,7),1)+1))&amp;IF(OR(LEN([0]!nilai)&lt;=6,--LEFT(TEXT(RIGHT([0]!nilai,9),REPT("0",9)),3)={0;1}),""," juta / ")</definedName>
    <definedName name="juta2" localSheetId="18">" "&amp;INDEX('422_Bpk. Ambar_Makasar'!idxRatusan,--LEFT(TEXT(RIGHT([0]!nilai,9),REPT("0",9)),1)+1)&amp;" "&amp;IF((--MID(TEXT(RIGHT([0]!nilai,9),REPT("0",9)),2,2)+1)&lt;=20,IF(--LEFT(TEXT(RIGHT([0]!nilai,9),REPT("0",9)),3)=1," satu juta / ",INDEX('422_Bpk. Ambar_Makasar'!idxSatuSampaiDuaPuluh,--LEFT(TEXT(RIGHT([0]!nilai,8),REPT("0",8)),2)+1)),INDEX('422_Bpk. Ambar_Makasar'!idxSatuSampaiDuaPuluh,--LEFT(RIGHT([0]!nilai,8),1)+1)&amp;" puluh "&amp;INDEX('422_Bpk. Ambar_Makasar'!idxSatuSampaiDuaPuluh,--LEFT(RIGHT([0]!nilai,7),1)+1))&amp;IF(OR(LEN([0]!nilai)&lt;=6,--LEFT(TEXT(RIGHT([0]!nilai,9),REPT("0",9)),3)={0;1}),""," juta / ")</definedName>
    <definedName name="juta2" localSheetId="19">" "&amp;INDEX('423_Xiu Liu_Batan'!idxRatusan,--LEFT(TEXT(RIGHT([0]!nilai,9),REPT("0",9)),1)+1)&amp;" "&amp;IF((--MID(TEXT(RIGHT([0]!nilai,9),REPT("0",9)),2,2)+1)&lt;=20,IF(--LEFT(TEXT(RIGHT([0]!nilai,9),REPT("0",9)),3)=1," satu juta / ",INDEX('423_Xiu Liu_Batan'!idxSatuSampaiDuaPuluh,--LEFT(TEXT(RIGHT([0]!nilai,8),REPT("0",8)),2)+1)),INDEX('423_Xiu Liu_Batan'!idxSatuSampaiDuaPuluh,--LEFT(RIGHT([0]!nilai,8),1)+1)&amp;" puluh "&amp;INDEX('423_Xiu Liu_Batan'!idxSatuSampaiDuaPuluh,--LEFT(RIGHT([0]!nilai,7),1)+1))&amp;IF(OR(LEN([0]!nilai)&lt;=6,--LEFT(TEXT(RIGHT([0]!nilai,9),REPT("0",9)),3)={0;1}),""," juta / ")</definedName>
    <definedName name="juta2" localSheetId="20">" "&amp;INDEX('424_Bpk Rahman_Pulogebang'!idxRatusan,--LEFT(TEXT(RIGHT([0]!nilai,9),REPT("0",9)),1)+1)&amp;" "&amp;IF((--MID(TEXT(RIGHT([0]!nilai,9),REPT("0",9)),2,2)+1)&lt;=20,IF(--LEFT(TEXT(RIGHT([0]!nilai,9),REPT("0",9)),3)=1," satu juta / ",INDEX('424_Bpk Rahman_Pulogebang'!idxSatuSampaiDuaPuluh,--LEFT(TEXT(RIGHT([0]!nilai,8),REPT("0",8)),2)+1)),INDEX('424_Bpk Rahman_Pulogebang'!idxSatuSampaiDuaPuluh,--LEFT(RIGHT([0]!nilai,8),1)+1)&amp;" puluh "&amp;INDEX('424_Bpk Rahman_Pulogebang'!idxSatuSampaiDuaPuluh,--LEFT(RIGHT([0]!nilai,7),1)+1))&amp;IF(OR(LEN([0]!nilai)&lt;=6,--LEFT(TEXT(RIGHT([0]!nilai,9),REPT("0",9)),3)={0;1}),""," juta / ")</definedName>
    <definedName name="juta2" localSheetId="21">" "&amp;INDEX('425_BBI_Mix'!idxRatusan,--LEFT(TEXT(RIGHT(nilai,9),REPT("0",9)),1)+1)&amp;" "&amp;IF((--MID(TEXT(RIGHT(nilai,9),REPT("0",9)),2,2)+1)&lt;=20,IF(--LEFT(TEXT(RIGHT(nilai,9),REPT("0",9)),3)=1," satu juta / ",INDEX('425_BBI_Mix'!idxSatuSampaiDuaPuluh,--LEFT(TEXT(RIGHT(nilai,8),REPT("0",8)),2)+1)),INDEX('425_BBI_Mix'!idxSatuSampaiDuaPuluh,--LEFT(RIGHT(nilai,8),1)+1)&amp;" puluh "&amp;INDEX('425_BBI_Mix'!idxSatuSampaiDuaPuluh,--LEFT(RIGHT(nilai,7),1)+1))&amp;IF(OR(LEN(nilai)&lt;=6,--LEFT(TEXT(RIGHT(nilai,9),REPT("0",9)),3)={0;1}),""," juta / ")</definedName>
    <definedName name="juta2" localSheetId="22">" "&amp;INDEX('426_LEN_Medan'!idxRatusan,--LEFT(TEXT(RIGHT([0]!nilai,9),REPT("0",9)),1)+1)&amp;" "&amp;IF((--MID(TEXT(RIGHT([0]!nilai,9),REPT("0",9)),2,2)+1)&lt;=20,IF(--LEFT(TEXT(RIGHT([0]!nilai,9),REPT("0",9)),3)=1," satu juta / ",INDEX('426_LEN_Medan'!idxSatuSampaiDuaPuluh,--LEFT(TEXT(RIGHT([0]!nilai,8),REPT("0",8)),2)+1)),INDEX('426_LEN_Medan'!idxSatuSampaiDuaPuluh,--LEFT(RIGHT([0]!nilai,8),1)+1)&amp;" puluh "&amp;INDEX('426_LEN_Medan'!idxSatuSampaiDuaPuluh,--LEFT(RIGHT([0]!nilai,7),1)+1))&amp;IF(OR(LEN([0]!nilai)&lt;=6,--LEFT(TEXT(RIGHT([0]!nilai,9),REPT("0",9)),3)={0;1}),""," juta / ")</definedName>
    <definedName name="juta2" localSheetId="23">" "&amp;INDEX('427_CMT_MALINAU'!idxRatusan,--LEFT(TEXT(RIGHT(nilai,9),REPT("0",9)),1)+1)&amp;" "&amp;IF((--MID(TEXT(RIGHT(nilai,9),REPT("0",9)),2,2)+1)&lt;=20,IF(--LEFT(TEXT(RIGHT(nilai,9),REPT("0",9)),3)=1," satu juta / ",INDEX('427_CMT_MALINAU'!idxSatuSampaiDuaPuluh,--LEFT(TEXT(RIGHT(nilai,8),REPT("0",8)),2)+1)),INDEX('427_CMT_MALINAU'!idxSatuSampaiDuaPuluh,--LEFT(RIGHT(nilai,8),1)+1)&amp;" puluh "&amp;INDEX('427_CMT_MALINAU'!idxSatuSampaiDuaPuluh,--LEFT(RIGHT(nilai,7),1)+1))&amp;IF(OR(LEN(nilai)&lt;=6,--LEFT(TEXT(RIGHT(nilai,9),REPT("0",9)),3)={0;1}),""," juta / ")</definedName>
    <definedName name="juta2" localSheetId="24">" "&amp;INDEX('428_SST_Medan'!idxRatusan,--LEFT(TEXT(RIGHT([0]!nilai,9),REPT("0",9)),1)+1)&amp;" "&amp;IF((--MID(TEXT(RIGHT([0]!nilai,9),REPT("0",9)),2,2)+1)&lt;=20,IF(--LEFT(TEXT(RIGHT([0]!nilai,9),REPT("0",9)),3)=1," satu juta / ",INDEX('428_SST_Medan'!idxSatuSampaiDuaPuluh,--LEFT(TEXT(RIGHT([0]!nilai,8),REPT("0",8)),2)+1)),INDEX('428_SST_Medan'!idxSatuSampaiDuaPuluh,--LEFT(RIGHT([0]!nilai,8),1)+1)&amp;" puluh "&amp;INDEX('428_SST_Medan'!idxSatuSampaiDuaPuluh,--LEFT(RIGHT([0]!nilai,7),1)+1))&amp;IF(OR(LEN([0]!nilai)&lt;=6,--LEFT(TEXT(RIGHT([0]!nilai,9),REPT("0",9)),3)={0;1}),""," juta / ")</definedName>
    <definedName name="juta2" localSheetId="25">" "&amp;INDEX('429_Lion_Palembang'!idxRatusan,--LEFT(TEXT(RIGHT([0]!nilai,9),REPT("0",9)),1)+1)&amp;" "&amp;IF((--MID(TEXT(RIGHT([0]!nilai,9),REPT("0",9)),2,2)+1)&lt;=20,IF(--LEFT(TEXT(RIGHT([0]!nilai,9),REPT("0",9)),3)=1," satu juta / ",INDEX('429_Lion_Palembang'!idxSatuSampaiDuaPuluh,--LEFT(TEXT(RIGHT([0]!nilai,8),REPT("0",8)),2)+1)),INDEX('429_Lion_Palembang'!idxSatuSampaiDuaPuluh,--LEFT(RIGHT([0]!nilai,8),1)+1)&amp;" puluh "&amp;INDEX('429_Lion_Palembang'!idxSatuSampaiDuaPuluh,--LEFT(RIGHT([0]!nilai,7),1)+1))&amp;IF(OR(LEN([0]!nilai)&lt;=6,--LEFT(TEXT(RIGHT([0]!nilai,9),REPT("0",9)),3)={0;1}),""," juta / ")</definedName>
    <definedName name="juta2" localSheetId="26">" "&amp;INDEX('430_Ibu Neneng_Batam'!idxRatusan,--LEFT(TEXT(RIGHT([0]!nilai,9),REPT("0",9)),1)+1)&amp;" "&amp;IF((--MID(TEXT(RIGHT([0]!nilai,9),REPT("0",9)),2,2)+1)&lt;=20,IF(--LEFT(TEXT(RIGHT([0]!nilai,9),REPT("0",9)),3)=1," satu juta / ",INDEX('430_Ibu Neneng_Batam'!idxSatuSampaiDuaPuluh,--LEFT(TEXT(RIGHT([0]!nilai,8),REPT("0",8)),2)+1)),INDEX('430_Ibu Neneng_Batam'!idxSatuSampaiDuaPuluh,--LEFT(RIGHT([0]!nilai,8),1)+1)&amp;" puluh "&amp;INDEX('430_Ibu Neneng_Batam'!idxSatuSampaiDuaPuluh,--LEFT(RIGHT([0]!nilai,7),1)+1))&amp;IF(OR(LEN([0]!nilai)&lt;=6,--LEFT(TEXT(RIGHT([0]!nilai,9),REPT("0",9)),3)={0;1}),""," juta / ")</definedName>
    <definedName name="juta2" localSheetId="28">" "&amp;INDEX('432_BBI_Jakarta'!idxRatusan,--LEFT(TEXT(RIGHT([0]!nilai,9),REPT("0",9)),1)+1)&amp;" "&amp;IF((--MID(TEXT(RIGHT([0]!nilai,9),REPT("0",9)),2,2)+1)&lt;=20,IF(--LEFT(TEXT(RIGHT([0]!nilai,9),REPT("0",9)),3)=1," satu juta / ",INDEX('432_BBI_Jakarta'!idxSatuSampaiDuaPuluh,--LEFT(TEXT(RIGHT([0]!nilai,8),REPT("0",8)),2)+1)),INDEX('432_BBI_Jakarta'!idxSatuSampaiDuaPuluh,--LEFT(RIGHT([0]!nilai,8),1)+1)&amp;" puluh "&amp;INDEX('432_BBI_Jakarta'!idxSatuSampaiDuaPuluh,--LEFT(RIGHT([0]!nilai,7),1)+1))&amp;IF(OR(LEN([0]!nilai)&lt;=6,--LEFT(TEXT(RIGHT([0]!nilai,9),REPT("0",9)),3)={0;1}),""," juta / ")</definedName>
    <definedName name="juta2" localSheetId="36">" "&amp;INDEX('440_Bpk. Henry_Banyuwangi'!idxRatusan,--LEFT(TEXT(RIGHT([0]!nilai,9),REPT("0",9)),1)+1)&amp;" "&amp;IF((--MID(TEXT(RIGHT([0]!nilai,9),REPT("0",9)),2,2)+1)&lt;=20,IF(--LEFT(TEXT(RIGHT([0]!nilai,9),REPT("0",9)),3)=1," satu juta / ",INDEX('440_Bpk. Henry_Banyuwangi'!idxSatuSampaiDuaPuluh,--LEFT(TEXT(RIGHT([0]!nilai,8),REPT("0",8)),2)+1)),INDEX('440_Bpk. Henry_Banyuwangi'!idxSatuSampaiDuaPuluh,--LEFT(RIGHT([0]!nilai,8),1)+1)&amp;" puluh "&amp;INDEX('440_Bpk. Henry_Banyuwangi'!idxSatuSampaiDuaPuluh,--LEFT(RIGHT([0]!nilai,7),1)+1))&amp;IF(OR(LEN([0]!nilai)&lt;=6,--LEFT(TEXT(RIGHT([0]!nilai,9),REPT("0",9)),3)={0;1}),""," juta / ")</definedName>
    <definedName name="juta2" localSheetId="37">" "&amp;INDEX('441_BBI_Mix '!idxRatusan,--LEFT(TEXT(RIGHT([0]!nilai,9),REPT("0",9)),1)+1)&amp;" "&amp;IF((--MID(TEXT(RIGHT([0]!nilai,9),REPT("0",9)),2,2)+1)&lt;=20,IF(--LEFT(TEXT(RIGHT([0]!nilai,9),REPT("0",9)),3)=1," satu juta / ",INDEX('441_BBI_Mix '!idxSatuSampaiDuaPuluh,--LEFT(TEXT(RIGHT([0]!nilai,8),REPT("0",8)),2)+1)),INDEX('441_BBI_Mix '!idxSatuSampaiDuaPuluh,--LEFT(RIGHT([0]!nilai,8),1)+1)&amp;" puluh "&amp;INDEX('441_BBI_Mix '!idxSatuSampaiDuaPuluh,--LEFT(RIGHT([0]!nilai,7),1)+1))&amp;IF(OR(LEN([0]!nilai)&lt;=6,--LEFT(TEXT(RIGHT([0]!nilai,9),REPT("0",9)),3)={0;1}),""," juta / ")</definedName>
    <definedName name="juta2" localSheetId="38">" "&amp;INDEX('442_TPL_Jambi'!idxRatusan,--LEFT(TEXT(RIGHT([0]!nilai,9),REPT("0",9)),1)+1)&amp;" "&amp;IF((--MID(TEXT(RIGHT([0]!nilai,9),REPT("0",9)),2,2)+1)&lt;=20,IF(--LEFT(TEXT(RIGHT([0]!nilai,9),REPT("0",9)),3)=1," satu juta / ",INDEX('442_TPL_Jambi'!idxSatuSampaiDuaPuluh,--LEFT(TEXT(RIGHT([0]!nilai,8),REPT("0",8)),2)+1)),INDEX('442_TPL_Jambi'!idxSatuSampaiDuaPuluh,--LEFT(RIGHT([0]!nilai,8),1)+1)&amp;" puluh "&amp;INDEX('442_TPL_Jambi'!idxSatuSampaiDuaPuluh,--LEFT(RIGHT([0]!nilai,7),1)+1))&amp;IF(OR(LEN([0]!nilai)&lt;=6,--LEFT(TEXT(RIGHT([0]!nilai,9),REPT("0",9)),3)={0;1}),""," juta / ")</definedName>
    <definedName name="juta2" localSheetId="39">" "&amp;INDEX('443_Tensindo_Manggarai'!idxRatusan,--LEFT(TEXT(RIGHT([0]!nilai,9),REPT("0",9)),1)+1)&amp;" "&amp;IF((--MID(TEXT(RIGHT([0]!nilai,9),REPT("0",9)),2,2)+1)&lt;=20,IF(--LEFT(TEXT(RIGHT([0]!nilai,9),REPT("0",9)),3)=1," satu juta / ",INDEX('443_Tensindo_Manggarai'!idxSatuSampaiDuaPuluh,--LEFT(TEXT(RIGHT([0]!nilai,8),REPT("0",8)),2)+1)),INDEX('443_Tensindo_Manggarai'!idxSatuSampaiDuaPuluh,--LEFT(RIGHT([0]!nilai,8),1)+1)&amp;" puluh "&amp;INDEX('443_Tensindo_Manggarai'!idxSatuSampaiDuaPuluh,--LEFT(RIGHT([0]!nilai,7),1)+1))&amp;IF(OR(LEN([0]!nilai)&lt;=6,--LEFT(TEXT(RIGHT([0]!nilai,9),REPT("0",9)),3)={0;1}),""," juta / ")</definedName>
    <definedName name="juta2" localSheetId="40">" "&amp;INDEX('444_Mandaka_Pati'!idxRatusan,--LEFT(TEXT(RIGHT([0]!nilai,9),REPT("0",9)),1)+1)&amp;" "&amp;IF((--MID(TEXT(RIGHT([0]!nilai,9),REPT("0",9)),2,2)+1)&lt;=20,IF(--LEFT(TEXT(RIGHT([0]!nilai,9),REPT("0",9)),3)=1," satu juta / ",INDEX('444_Mandaka_Pati'!idxSatuSampaiDuaPuluh,--LEFT(TEXT(RIGHT([0]!nilai,8),REPT("0",8)),2)+1)),INDEX('444_Mandaka_Pati'!idxSatuSampaiDuaPuluh,--LEFT(RIGHT([0]!nilai,8),1)+1)&amp;" puluh "&amp;INDEX('444_Mandaka_Pati'!idxSatuSampaiDuaPuluh,--LEFT(RIGHT([0]!nilai,7),1)+1))&amp;IF(OR(LEN([0]!nilai)&lt;=6,--LEFT(TEXT(RIGHT([0]!nilai,9),REPT("0",9)),3)={0;1}),""," juta / ")</definedName>
    <definedName name="juta2" localSheetId="41">" "&amp;INDEX('445_Mega Gloryoung_Makasar'!idxRatusan,--LEFT(TEXT(RIGHT([0]!nilai,9),REPT("0",9)),1)+1)&amp;" "&amp;IF((--MID(TEXT(RIGHT([0]!nilai,9),REPT("0",9)),2,2)+1)&lt;=20,IF(--LEFT(TEXT(RIGHT([0]!nilai,9),REPT("0",9)),3)=1," satu juta / ",INDEX('445_Mega Gloryoung_Makasar'!idxSatuSampaiDuaPuluh,--LEFT(TEXT(RIGHT([0]!nilai,8),REPT("0",8)),2)+1)),INDEX('445_Mega Gloryoung_Makasar'!idxSatuSampaiDuaPuluh,--LEFT(RIGHT([0]!nilai,8),1)+1)&amp;" puluh "&amp;INDEX('445_Mega Gloryoung_Makasar'!idxSatuSampaiDuaPuluh,--LEFT(RIGHT([0]!nilai,7),1)+1))&amp;IF(OR(LEN([0]!nilai)&lt;=6,--LEFT(TEXT(RIGHT([0]!nilai,9),REPT("0",9)),3)={0;1}),""," juta / ")</definedName>
    <definedName name="juta2" localSheetId="42">" "&amp;INDEX('446_Padi_Bali'!idxRatusan,--LEFT(TEXT(RIGHT([0]!nilai,9),REPT("0",9)),1)+1)&amp;" "&amp;IF((--MID(TEXT(RIGHT([0]!nilai,9),REPT("0",9)),2,2)+1)&lt;=20,IF(--LEFT(TEXT(RIGHT([0]!nilai,9),REPT("0",9)),3)=1," satu juta / ",INDEX('446_Padi_Bali'!idxSatuSampaiDuaPuluh,--LEFT(TEXT(RIGHT([0]!nilai,8),REPT("0",8)),2)+1)),INDEX('446_Padi_Bali'!idxSatuSampaiDuaPuluh,--LEFT(RIGHT([0]!nilai,8),1)+1)&amp;" puluh "&amp;INDEX('446_Padi_Bali'!idxSatuSampaiDuaPuluh,--LEFT(RIGHT([0]!nilai,7),1)+1))&amp;IF(OR(LEN([0]!nilai)&lt;=6,--LEFT(TEXT(RIGHT([0]!nilai,9),REPT("0",9)),3)={0;1}),""," juta / ")</definedName>
    <definedName name="juta2" localSheetId="43">" "&amp;INDEX('447_Sandi Banawi'!idxRatusan,--LEFT(TEXT(RIGHT([0]!nilai,9),REPT("0",9)),1)+1)&amp;" "&amp;IF((--MID(TEXT(RIGHT([0]!nilai,9),REPT("0",9)),2,2)+1)&lt;=20,IF(--LEFT(TEXT(RIGHT([0]!nilai,9),REPT("0",9)),3)=1," satu juta / ",INDEX('447_Sandi Banawi'!idxSatuSampaiDuaPuluh,--LEFT(TEXT(RIGHT([0]!nilai,8),REPT("0",8)),2)+1)),INDEX('447_Sandi Banawi'!idxSatuSampaiDuaPuluh,--LEFT(RIGHT([0]!nilai,8),1)+1)&amp;" puluh "&amp;INDEX('447_Sandi Banawi'!idxSatuSampaiDuaPuluh,--LEFT(RIGHT([0]!nilai,7),1)+1))&amp;IF(OR(LEN([0]!nilai)&lt;=6,--LEFT(TEXT(RIGHT([0]!nilai,9),REPT("0",9)),3)={0;1}),"","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"&amp;INDEX('405_Infratek_Rokan Hilir'!idxRatusan,--LEFT(TEXT(RIGHT('[2]Pos Log Serang 260721'!XFD1,9),REPT("0",9)),1)+1)&amp;" "&amp;IF((--MID(TEXT(RIGHT('[2]Pos Log Serang 260721'!XFD1,9),REPT("0",9)),2,2)+1)&lt;=20,IF(--LEFT(TEXT(RIGHT('[2]Pos Log Serang 260721'!XFD1,9),REPT("0",9)),3)=1," satu juta",INDEX('405_Infratek_Rokan Hilir'!idxSatuSampaiDuaPuluh,--LEFT(TEXT(RIGHT('[2]Pos Log Serang 260721'!XFD1,8),REPT("0",8)),2)+1)),INDEX('405_Infratek_Rokan Hilir'!idxSatuSampaiDuaPuluh,--LEFT(RIGHT('[2]Pos Log Serang 260721'!XFD1,8),1)+1)&amp;" puluh "&amp;INDEX('405_Infratek_Rokan Hilir'!idxSatuSampaiDuaPuluh,--LEFT(RIGHT('[2]Pos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"&amp;INDEX('407_Tensindo_Manggarai'!idxRatusan,--LEFT(TEXT(RIGHT('[2]Pos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juta",INDEX('407_Tensindo_Manggarai'!idxSatuSampaiDuaPuluh,--LEFT(TEXT(RIGHT('[2]Pos Log Serang 260721'!XFD1,8),REPT("0",8)),2)+1)),INDEX('407_Tensindo_Manggarai'!idxSatuSampaiDuaPuluh,--LEFT(RIGHT('[2]Pos Log Serang 260721'!XFD1,8),1)+1)&amp;" puluh "&amp;INDEX('407_Tensindo_Manggarai'!idxSatuSampaiDuaPuluh,--LEFT(RIGHT('[2]Pos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"&amp;INDEX('418_Tensindo_Karawang'!idxRatusan,--LEFT(TEXT(RIGHT('[2]Pos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juta",INDEX('418_Tensindo_Karawang'!idxSatuSampaiDuaPuluh,--LEFT(TEXT(RIGHT('[2]Pos Log Serang 260721'!XFD1,8),REPT("0",8)),2)+1)),INDEX('418_Tensindo_Karawang'!idxSatuSampaiDuaPuluh,--LEFT(RIGHT('[2]Pos Log Serang 260721'!XFD1,8),1)+1)&amp;" puluh "&amp;INDEX('418_Tensindo_Karawang'!idxSatuSampaiDuaPuluh,--LEFT(RIGHT('[2]Pos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"&amp;INDEX('419_Tensindo_Karawang'!idxRatusan,--LEFT(TEXT(RIGHT('[2]Pos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juta",INDEX('419_Tensindo_Karawang'!idxSatuSampaiDuaPuluh,--LEFT(TEXT(RIGHT('[2]Pos Log Serang 260721'!XFD1,8),REPT("0",8)),2)+1)),INDEX('419_Tensindo_Karawang'!idxSatuSampaiDuaPuluh,--LEFT(RIGHT('[2]Pos Log Serang 260721'!XFD1,8),1)+1)&amp;" puluh "&amp;INDEX('419_Tensindo_Karawang'!idxSatuSampaiDuaPuluh,--LEFT(RIGHT('[2]Pos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5">" "&amp;INDEX('420_Tensindo_Manggarai'!idxRatusan,--LEFT(TEXT(RIGHT('[2]Pos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juta",INDEX('420_Tensindo_Manggarai'!idxSatuSampaiDuaPuluh,--LEFT(TEXT(RIGHT('[2]Pos Log Serang 260721'!XFD1,8),REPT("0",8)),2)+1)),INDEX('420_Tensindo_Manggarai'!idxSatuSampaiDuaPuluh,--LEFT(RIGHT('[2]Pos Log Serang 260721'!XFD1,8),1)+1)&amp;" puluh "&amp;INDEX('420_Tensindo_Manggarai'!idxSatuSampaiDuaPuluh,--LEFT(RIGHT('[2]Pos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6">" "&amp;INDEX('421_AGM_Lampung'!idxRatusan,--LEFT(TEXT(RIGHT('[2]Pos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juta",INDEX('421_AGM_Lampung'!idxSatuSampaiDuaPuluh,--LEFT(TEXT(RIGHT('[2]Pos Log Serang 260721'!XFD1,8),REPT("0",8)),2)+1)),INDEX('421_AGM_Lampung'!idxSatuSampaiDuaPuluh,--LEFT(RIGHT('[2]Pos Log Serang 260721'!XFD1,8),1)+1)&amp;" puluh "&amp;INDEX('421_AGM_Lampung'!idxSatuSampaiDuaPuluh,--LEFT(RIGHT('[2]Pos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7">" "&amp;INDEX('421_Ibu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juta",INDEX('421_Ibu Eni_Pasuruan'!idxSatuSampaiDuaPuluh,--LEFT(TEXT(RIGHT('[2]Pos Log Serang 260721'!XFD1,8),REPT("0",8)),2)+1)),INDEX('421_Ibu Eni_Pasuruan'!idxSatuSampaiDuaPuluh,--LEFT(RIGHT('[2]Pos Log Serang 260721'!XFD1,8),1)+1)&amp;" puluh "&amp;INDEX('421_Ibu Eni_Pasuruan'!idxSatuSampaiDuaPuluh,--LEFT(RIGHT('[2]Pos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"&amp;INDEX('422_Bpk. Ambar_Makasar'!idxRatusan,--LEFT(TEXT(RIGHT('[2]Pos Log Serang 260721'!XFD1,9),REPT("0",9)),1)+1)&amp;" "&amp;IF((--MID(TEXT(RIGHT('[2]Pos Log Serang 260721'!XFD1,9),REPT("0",9)),2,2)+1)&lt;=20,IF(--LEFT(TEXT(RIGHT('[2]Pos Log Serang 260721'!XFD1,9),REPT("0",9)),3)=1," satu juta",INDEX('422_Bpk. Ambar_Makasar'!idxSatuSampaiDuaPuluh,--LEFT(TEXT(RIGHT('[2]Pos Log Serang 260721'!XFD1,8),REPT("0",8)),2)+1)),INDEX('422_Bpk. Ambar_Makasar'!idxSatuSampaiDuaPuluh,--LEFT(RIGHT('[2]Pos Log Serang 260721'!XFD1,8),1)+1)&amp;" puluh "&amp;INDEX('422_Bpk. Ambar_Makasar'!idxSatuSampaiDuaPuluh,--LEFT(RIGHT('[2]Pos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"&amp;INDEX('423_Xiu Liu_Batan'!idxRatusan,--LEFT(TEXT(RIGHT('[2]Pos Log Serang 260721'!XFD1,9),REPT("0",9)),1)+1)&amp;" "&amp;IF((--MID(TEXT(RIGHT('[2]Pos Log Serang 260721'!XFD1,9),REPT("0",9)),2,2)+1)&lt;=20,IF(--LEFT(TEXT(RIGHT('[2]Pos Log Serang 260721'!XFD1,9),REPT("0",9)),3)=1," satu juta",INDEX('423_Xiu Liu_Batan'!idxSatuSampaiDuaPuluh,--LEFT(TEXT(RIGHT('[2]Pos Log Serang 260721'!XFD1,8),REPT("0",8)),2)+1)),INDEX('423_Xiu Liu_Batan'!idxSatuSampaiDuaPuluh,--LEFT(RIGHT('[2]Pos Log Serang 260721'!XFD1,8),1)+1)&amp;" puluh "&amp;INDEX('423_Xiu Liu_Batan'!idxSatuSampaiDuaPuluh,--LEFT(RIGHT('[2]Pos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"&amp;INDEX('424_Bpk Rahman_Pulogebang'!idxRatusan,--LEFT(TEXT(RIGHT('[2]Pos Log Serang 260721'!XFD1,9),REPT("0",9)),1)+1)&amp;" "&amp;IF((--MID(TEXT(RIGHT('[2]Pos Log Serang 260721'!XFD1,9),REPT("0",9)),2,2)+1)&lt;=20,IF(--LEFT(TEXT(RIGHT('[2]Pos Log Serang 260721'!XFD1,9),REPT("0",9)),3)=1," satu juta",INDEX('424_Bpk Rahman_Pulogebang'!idxSatuSampaiDuaPuluh,--LEFT(TEXT(RIGHT('[2]Pos Log Serang 260721'!XFD1,8),REPT("0",8)),2)+1)),INDEX('424_Bpk Rahman_Pulogebang'!idxSatuSampaiDuaPuluh,--LEFT(RIGHT('[2]Pos Log Serang 260721'!XFD1,8),1)+1)&amp;" puluh "&amp;INDEX('424_Bpk Rahman_Pulogebang'!idxSatuSampaiDuaPuluh,--LEFT(RIGHT('[2]Pos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"&amp;INDEX('425_BBI_Mix'!idxRatusan,--LEFT(TEXT(RIGHT('[2]Pos Log Serang 260721'!XFD1,9),REPT("0",9)),1)+1)&amp;" "&amp;IF((--MID(TEXT(RIGHT('[2]Pos Log Serang 260721'!XFD1,9),REPT("0",9)),2,2)+1)&lt;=20,IF(--LEFT(TEXT(RIGHT('[2]Pos Log Serang 260721'!XFD1,9),REPT("0",9)),3)=1," satu juta",INDEX('425_BBI_Mix'!idxSatuSampaiDuaPuluh,--LEFT(TEXT(RIGHT('[2]Pos Log Serang 260721'!XFD1,8),REPT("0",8)),2)+1)),INDEX('425_BBI_Mix'!idxSatuSampaiDuaPuluh,--LEFT(RIGHT('[2]Pos Log Serang 260721'!XFD1,8),1)+1)&amp;" puluh "&amp;INDEX('425_BBI_Mix'!idxSatuSampaiDuaPuluh,--LEFT(RIGHT('[2]Pos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"&amp;INDEX('426_LEN_Medan'!idxRatusan,--LEFT(TEXT(RIGHT('[2]Pos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juta",INDEX('426_LEN_Medan'!idxSatuSampaiDuaPuluh,--LEFT(TEXT(RIGHT('[2]Pos Log Serang 260721'!XFD1,8),REPT("0",8)),2)+1)),INDEX('426_LEN_Medan'!idxSatuSampaiDuaPuluh,--LEFT(RIGHT('[2]Pos Log Serang 260721'!XFD1,8),1)+1)&amp;" puluh "&amp;INDEX('426_LEN_Medan'!idxSatuSampaiDuaPuluh,--LEFT(RIGHT('[2]Pos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"&amp;INDEX('427_CMT_MALINAU'!idxRatusan,--LEFT(TEXT(RIGHT('[2]Pos Log Serang 260721'!XFD1,9),REPT("0",9)),1)+1)&amp;" "&amp;IF((--MID(TEXT(RIGHT('[2]Pos Log Serang 260721'!XFD1,9),REPT("0",9)),2,2)+1)&lt;=20,IF(--LEFT(TEXT(RIGHT('[2]Pos Log Serang 260721'!XFD1,9),REPT("0",9)),3)=1," satu juta",INDEX('427_CMT_MALINAU'!idxSatuSampaiDuaPuluh,--LEFT(TEXT(RIGHT('[2]Pos Log Serang 260721'!XFD1,8),REPT("0",8)),2)+1)),INDEX('427_CMT_MALINAU'!idxSatuSampaiDuaPuluh,--LEFT(RIGHT('[2]Pos Log Serang 260721'!XFD1,8),1)+1)&amp;" puluh "&amp;INDEX('427_CMT_MALINAU'!idxSatuSampaiDuaPuluh,--LEFT(RIGHT('[2]Pos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"&amp;INDEX('428_SST_Medan'!idxRatusan,--LEFT(TEXT(RIGHT('[2]Pos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juta",INDEX('428_SST_Medan'!idxSatuSampaiDuaPuluh,--LEFT(TEXT(RIGHT('[2]Pos Log Serang 260721'!XFD1,8),REPT("0",8)),2)+1)),INDEX('428_SST_Medan'!idxSatuSampaiDuaPuluh,--LEFT(RIGHT('[2]Pos Log Serang 260721'!XFD1,8),1)+1)&amp;" puluh "&amp;INDEX('428_SST_Medan'!idxSatuSampaiDuaPuluh,--LEFT(RIGHT('[2]Pos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"&amp;INDEX('429_Lion_Palembang'!idxRatusan,--LEFT(TEXT(RIGHT('[2]Pos Log Serang 260721'!XFD1,9),REPT("0",9)),1)+1)&amp;" "&amp;IF((--MID(TEXT(RIGHT('[2]Pos Log Serang 260721'!XFD1,9),REPT("0",9)),2,2)+1)&lt;=20,IF(--LEFT(TEXT(RIGHT('[2]Pos Log Serang 260721'!XFD1,9),REPT("0",9)),3)=1," satu juta",INDEX('429_Lion_Palembang'!idxSatuSampaiDuaPuluh,--LEFT(TEXT(RIGHT('[2]Pos Log Serang 260721'!XFD1,8),REPT("0",8)),2)+1)),INDEX('429_Lion_Palembang'!idxSatuSampaiDuaPuluh,--LEFT(RIGHT('[2]Pos Log Serang 260721'!XFD1,8),1)+1)&amp;" puluh "&amp;INDEX('429_Lion_Palembang'!idxSatuSampaiDuaPuluh,--LEFT(RIGHT('[2]Pos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26">" "&amp;INDEX('430_Ibu Neneng_Batam'!idxRatusan,--LEFT(TEXT(RIGHT('[2]Pos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juta",INDEX('430_Ibu Neneng_Batam'!idxSatuSampaiDuaPuluh,--LEFT(TEXT(RIGHT('[2]Pos Log Serang 260721'!XFD1,8),REPT("0",8)),2)+1)),INDEX('430_Ibu Neneng_Batam'!idxSatuSampaiDuaPuluh,--LEFT(RIGHT('[2]Pos Log Serang 260721'!XFD1,8),1)+1)&amp;" puluh "&amp;INDEX('430_Ibu Neneng_Batam'!idxSatuSampaiDuaPuluh,--LEFT(RIGHT('[2]Pos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28">" "&amp;INDEX('432_BBI_Jakarta'!idxRatusan,--LEFT(TEXT(RIGHT('[2]Pos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juta",INDEX('432_BBI_Jakarta'!idxSatuSampaiDuaPuluh,--LEFT(TEXT(RIGHT('[2]Pos Log Serang 260721'!XFD1,8),REPT("0",8)),2)+1)),INDEX('432_BBI_Jakarta'!idxSatuSampaiDuaPuluh,--LEFT(RIGHT('[2]Pos Log Serang 260721'!XFD1,8),1)+1)&amp;" puluh "&amp;INDEX('432_BBI_Jakarta'!idxSatuSampaiDuaPuluh,--LEFT(RIGHT('[2]Pos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"&amp;INDEX('440_Bpk. Henry_Banyuwangi'!idxRatusan,--LEFT(TEXT(RIGHT('[2]Pos Log Serang 260721'!XFD1,9),REPT("0",9)),1)+1)&amp;" "&amp;IF((--MID(TEXT(RIGHT('[2]Pos Log Serang 260721'!XFD1,9),REPT("0",9)),2,2)+1)&lt;=20,IF(--LEFT(TEXT(RIGHT('[2]Pos Log Serang 260721'!XFD1,9),REPT("0",9)),3)=1," satu juta",INDEX('440_Bpk. Henry_Banyuwangi'!idxSatuSampaiDuaPuluh,--LEFT(TEXT(RIGHT('[2]Pos Log Serang 260721'!XFD1,8),REPT("0",8)),2)+1)),INDEX('440_Bpk. Henry_Banyuwangi'!idxSatuSampaiDuaPuluh,--LEFT(RIGHT('[2]Pos Log Serang 260721'!XFD1,8),1)+1)&amp;" puluh "&amp;INDEX('440_Bpk. Henry_Banyuwangi'!idxSatuSampaiDuaPuluh,--LEFT(RIGHT('[2]Pos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"&amp;INDEX('441_BBI_Mix '!idxRatusan,--LEFT(TEXT(RIGHT('[2]Pos Log Serang 260721'!XFD1,9),REPT("0",9)),1)+1)&amp;" "&amp;IF((--MID(TEXT(RIGHT('[2]Pos Log Serang 260721'!XFD1,9),REPT("0",9)),2,2)+1)&lt;=20,IF(--LEFT(TEXT(RIGHT('[2]Pos Log Serang 260721'!XFD1,9),REPT("0",9)),3)=1," satu juta",INDEX('441_BBI_Mix '!idxSatuSampaiDuaPuluh,--LEFT(TEXT(RIGHT('[2]Pos Log Serang 260721'!XFD1,8),REPT("0",8)),2)+1)),INDEX('441_BBI_Mix '!idxSatuSampaiDuaPuluh,--LEFT(RIGHT('[2]Pos Log Serang 260721'!XFD1,8),1)+1)&amp;" puluh "&amp;INDEX('441_BBI_Mix 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"&amp;INDEX('442_TPL_Jambi'!idxRatusan,--LEFT(TEXT(RIGHT('[2]Pos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juta",INDEX('442_TPL_Jambi'!idxSatuSampaiDuaPuluh,--LEFT(TEXT(RIGHT('[2]Pos Log Serang 260721'!XFD1,8),REPT("0",8)),2)+1)),INDEX('442_TPL_Jambi'!idxSatuSampaiDuaPuluh,--LEFT(RIGHT('[2]Pos Log Serang 260721'!XFD1,8),1)+1)&amp;" puluh "&amp;INDEX('442_TPL_Jambi'!idxSatuSampaiDuaPuluh,--LEFT(RIGHT('[2]Pos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"&amp;INDEX('443_Tensindo_Manggarai'!idxRatusan,--LEFT(TEXT(RIGHT('[2]Pos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juta",INDEX('443_Tensindo_Manggarai'!idxSatuSampaiDuaPuluh,--LEFT(TEXT(RIGHT('[2]Pos Log Serang 260721'!XFD1,8),REPT("0",8)),2)+1)),INDEX('443_Tensindo_Manggarai'!idxSatuSampaiDuaPuluh,--LEFT(RIGHT('[2]Pos Log Serang 260721'!XFD1,8),1)+1)&amp;" puluh "&amp;INDEX('443_Tensindo_Manggarai'!idxSatuSampaiDuaPuluh,--LEFT(RIGHT('[2]Pos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"&amp;INDEX('444_Mandaka_Pati'!idxRatusan,--LEFT(TEXT(RIGHT('[2]Pos Log Serang 260721'!XFD1,9),REPT("0",9)),1)+1)&amp;" "&amp;IF((--MID(TEXT(RIGHT('[2]Pos Log Serang 260721'!XFD1,9),REPT("0",9)),2,2)+1)&lt;=20,IF(--LEFT(TEXT(RIGHT('[2]Pos Log Serang 260721'!XFD1,9),REPT("0",9)),3)=1," satu juta",INDEX('444_Mandaka_Pati'!idxSatuSampaiDuaPuluh,--LEFT(TEXT(RIGHT('[2]Pos Log Serang 260721'!XFD1,8),REPT("0",8)),2)+1)),INDEX('444_Mandaka_Pati'!idxSatuSampaiDuaPuluh,--LEFT(RIGHT('[2]Pos Log Serang 260721'!XFD1,8),1)+1)&amp;" puluh "&amp;INDEX('444_Mandaka_Pati'!idxSatuSampaiDuaPuluh,--LEFT(RIGHT('[2]Pos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"&amp;INDEX('445_Mega Gloryoung_Makasar'!idxRatusan,--LEFT(TEXT(RIGHT('[2]Pos Log Serang 260721'!XFD1,9),REPT("0",9)),1)+1)&amp;" "&amp;IF((--MID(TEXT(RIGHT('[2]Pos Log Serang 260721'!XFD1,9),REPT("0",9)),2,2)+1)&lt;=20,IF(--LEFT(TEXT(RIGHT('[2]Pos Log Serang 260721'!XFD1,9),REPT("0",9)),3)=1," satu juta",INDEX('445_Mega Gloryoung_Makasar'!idxSatuSampaiDuaPuluh,--LEFT(TEXT(RIGHT('[2]Pos Log Serang 260721'!XFD1,8),REPT("0",8)),2)+1)),INDEX('445_Mega Gloryoung_Makasar'!idxSatuSampaiDuaPuluh,--LEFT(RIGHT('[2]Pos Log Serang 260721'!XFD1,8),1)+1)&amp;" puluh "&amp;INDEX('445_Mega Gloryoung_Makasar'!idxSatuSampaiDuaPuluh,--LEFT(RIGHT('[2]Pos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42">" "&amp;INDEX('446_Padi_Bali'!idxRatusan,--LEFT(TEXT(RIGHT('[2]Pos Log Serang 260721'!XFD1,9),REPT("0",9)),1)+1)&amp;" "&amp;IF((--MID(TEXT(RIGHT('[2]Pos Log Serang 260721'!XFD1,9),REPT("0",9)),2,2)+1)&lt;=20,IF(--LEFT(TEXT(RIGHT('[2]Pos Log Serang 260721'!XFD1,9),REPT("0",9)),3)=1," satu juta",INDEX('446_Padi_Bali'!idxSatuSampaiDuaPuluh,--LEFT(TEXT(RIGHT('[2]Pos Log Serang 260721'!XFD1,8),REPT("0",8)),2)+1)),INDEX('446_Padi_Bali'!idxSatuSampaiDuaPuluh,--LEFT(RIGHT('[2]Pos Log Serang 260721'!XFD1,8),1)+1)&amp;" puluh "&amp;INDEX('446_Padi_Bali'!idxSatuSampaiDuaPuluh,--LEFT(RIGHT('[2]Pos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"&amp;INDEX('447_Sandi Banawi'!idxRatusan,--LEFT(TEXT(RIGHT('[2]Pos Log Serang 260721'!XFD1,9),REPT("0",9)),1)+1)&amp;" "&amp;IF((--MID(TEXT(RIGHT('[2]Pos Log Serang 260721'!XFD1,9),REPT("0",9)),2,2)+1)&lt;=20,IF(--LEFT(TEXT(RIGHT('[2]Pos Log Serang 260721'!XFD1,9),REPT("0",9)),3)=1," satu juta",INDEX('447_Sandi Banawi'!idxSatuSampaiDuaPuluh,--LEFT(TEXT(RIGHT('[2]Pos Log Serang 260721'!XFD1,8),REPT("0",8)),2)+1)),INDEX('447_Sandi Banawi'!idxSatuSampaiDuaPuluh,--LEFT(RIGHT('[2]Pos Log Serang 260721'!XFD1,8),1)+1)&amp;" puluh "&amp;INDEX('447_Sandi Banawi'!idxSatuSampaiDuaPuluh,--LEFT(RIGHT('[2]Pos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"&amp;INDEX('405_Infratek_Rokan Hilir'!idxRatusan,--LEFT(TEXT(RIGHT('[2]Pos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",INDEX('405_Infratek_Rokan Hilir'!idxSatuSampaiDuaPuluh,--LEFT(TEXT(RIGHT('[2]Pos Log Serang 260721'!XFD1,8),REPT("0",8)),2)+1)),INDEX('405_Infratek_Rokan Hilir'!idxSatuSampaiDuaPuluh,--LEFT(RIGHT('[2]Pos Log Serang 260721'!XFD1,8),1)+1)&amp;" puluh "&amp;INDEX('405_Infratek_Rokan Hilir'!idxSatuSampaiDuaPuluh,--LEFT(RIGHT('[2]Pos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"&amp;INDEX('407_Tensindo_Manggarai'!idxRatusan,--LEFT(TEXT(RIGHT('[2]Pos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",INDEX('407_Tensindo_Manggarai'!idxSatuSampaiDuaPuluh,--LEFT(TEXT(RIGHT('[2]Pos Log Serang 260721'!XFD1,8),REPT("0",8)),2)+1)),INDEX('407_Tensindo_Manggarai'!idxSatuSampaiDuaPuluh,--LEFT(RIGHT('[2]Pos Log Serang 260721'!XFD1,8),1)+1)&amp;" puluh "&amp;INDEX('407_Tensindo_Manggarai'!idxSatuSampaiDuaPuluh,--LEFT(RIGHT('[2]Pos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"&amp;INDEX('418_Tensindo_Karawang'!idxRatusan,--LEFT(TEXT(RIGHT('[2]Pos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",INDEX('418_Tensindo_Karawang'!idxSatuSampaiDuaPuluh,--LEFT(TEXT(RIGHT('[2]Pos Log Serang 260721'!XFD1,8),REPT("0",8)),2)+1)),INDEX('418_Tensindo_Karawang'!idxSatuSampaiDuaPuluh,--LEFT(RIGHT('[2]Pos Log Serang 260721'!XFD1,8),1)+1)&amp;" puluh "&amp;INDEX('418_Tensindo_Karawang'!idxSatuSampaiDuaPuluh,--LEFT(RIGHT('[2]Pos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"&amp;INDEX('419_Tensindo_Karawang'!idxRatusan,--LEFT(TEXT(RIGHT('[2]Pos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",INDEX('419_Tensindo_Karawang'!idxSatuSampaiDuaPuluh,--LEFT(TEXT(RIGHT('[2]Pos Log Serang 260721'!XFD1,8),REPT("0",8)),2)+1)),INDEX('419_Tensindo_Karawang'!idxSatuSampaiDuaPuluh,--LEFT(RIGHT('[2]Pos Log Serang 260721'!XFD1,8),1)+1)&amp;" puluh "&amp;INDEX('419_Tensindo_Karawang'!idxSatuSampaiDuaPuluh,--LEFT(RIGHT('[2]Pos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5">" "&amp;INDEX('420_Tensindo_Manggarai'!idxRatusan,--LEFT(TEXT(RIGHT('[2]Pos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",INDEX('420_Tensindo_Manggarai'!idxSatuSampaiDuaPuluh,--LEFT(TEXT(RIGHT('[2]Pos Log Serang 260721'!XFD1,8),REPT("0",8)),2)+1)),INDEX('420_Tensindo_Manggarai'!idxSatuSampaiDuaPuluh,--LEFT(RIGHT('[2]Pos Log Serang 260721'!XFD1,8),1)+1)&amp;" puluh "&amp;INDEX('420_Tensindo_Manggarai'!idxSatuSampaiDuaPuluh,--LEFT(RIGHT('[2]Pos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6">" "&amp;INDEX('421_AGM_Lampung'!idxRatusan,--LEFT(TEXT(RIGHT('[2]Pos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",INDEX('421_AGM_Lampung'!idxSatuSampaiDuaPuluh,--LEFT(TEXT(RIGHT('[2]Pos Log Serang 260721'!XFD1,8),REPT("0",8)),2)+1)),INDEX('421_AGM_Lampung'!idxSatuSampaiDuaPuluh,--LEFT(RIGHT('[2]Pos Log Serang 260721'!XFD1,8),1)+1)&amp;" puluh "&amp;INDEX('421_AGM_Lampung'!idxSatuSampaiDuaPuluh,--LEFT(RIGHT('[2]Pos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7">" "&amp;INDEX('421_Ibu Eni_Pasuruan'!idxRatusan,--LEFT(TEXT(RIGHT('[2]Pos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",INDEX('421_Ibu Eni_Pasuruan'!idxSatuSampaiDuaPuluh,--LEFT(TEXT(RIGHT('[2]Pos Log Serang 260721'!XFD1,8),REPT("0",8)),2)+1)),INDEX('421_Ibu Eni_Pasuruan'!idxSatuSampaiDuaPuluh,--LEFT(RIGHT('[2]Pos Log Serang 260721'!XFD1,8),1)+1)&amp;" puluh "&amp;INDEX('421_Ibu Eni_Pasuruan'!idxSatuSampaiDuaPuluh,--LEFT(RIGHT('[2]Pos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"&amp;INDEX('422_Bpk. Ambar_Makasar'!idxRatusan,--LEFT(TEXT(RIGHT('[2]Pos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",INDEX('422_Bpk. Ambar_Makasar'!idxSatuSampaiDuaPuluh,--LEFT(TEXT(RIGHT('[2]Pos Log Serang 260721'!XFD1,8),REPT("0",8)),2)+1)),INDEX('422_Bpk. Ambar_Makasar'!idxSatuSampaiDuaPuluh,--LEFT(RIGHT('[2]Pos Log Serang 260721'!XFD1,8),1)+1)&amp;" puluh "&amp;INDEX('422_Bpk. Ambar_Makasar'!idxSatuSampaiDuaPuluh,--LEFT(RIGHT('[2]Pos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"&amp;INDEX('423_Xiu Liu_Batan'!idxRatusan,--LEFT(TEXT(RIGHT('[2]Pos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",INDEX('423_Xiu Liu_Batan'!idxSatuSampaiDuaPuluh,--LEFT(TEXT(RIGHT('[2]Pos Log Serang 260721'!XFD1,8),REPT("0",8)),2)+1)),INDEX('423_Xiu Liu_Batan'!idxSatuSampaiDuaPuluh,--LEFT(RIGHT('[2]Pos Log Serang 260721'!XFD1,8),1)+1)&amp;" puluh "&amp;INDEX('423_Xiu Liu_Batan'!idxSatuSampaiDuaPuluh,--LEFT(RIGHT('[2]Pos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"&amp;INDEX('424_Bpk Rahman_Pulogebang'!idxRatusan,--LEFT(TEXT(RIGHT('[2]Pos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",INDEX('424_Bpk Rahman_Pulogebang'!idxSatuSampaiDuaPuluh,--LEFT(TEXT(RIGHT('[2]Pos Log Serang 260721'!XFD1,8),REPT("0",8)),2)+1)),INDEX('424_Bpk Rahman_Pulogebang'!idxSatuSampaiDuaPuluh,--LEFT(RIGHT('[2]Pos Log Serang 260721'!XFD1,8),1)+1)&amp;" puluh "&amp;INDEX('424_Bpk Rahman_Pulogebang'!idxSatuSampaiDuaPuluh,--LEFT(RIGHT('[2]Pos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"&amp;INDEX('425_BBI_Mix'!idxRatusan,--LEFT(TEXT(RIGHT('[2]Pos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",INDEX('425_BBI_Mix'!idxSatuSampaiDuaPuluh,--LEFT(TEXT(RIGHT('[2]Pos Log Serang 260721'!XFD1,8),REPT("0",8)),2)+1)),INDEX('425_BBI_Mix'!idxSatuSampaiDuaPuluh,--LEFT(RIGHT('[2]Pos Log Serang 260721'!XFD1,8),1)+1)&amp;" puluh "&amp;INDEX('425_BBI_Mix'!idxSatuSampaiDuaPuluh,--LEFT(RIGHT('[2]Pos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"&amp;INDEX('426_LEN_Medan'!idxRatusan,--LEFT(TEXT(RIGHT('[2]Pos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",INDEX('426_LEN_Medan'!idxSatuSampaiDuaPuluh,--LEFT(TEXT(RIGHT('[2]Pos Log Serang 260721'!XFD1,8),REPT("0",8)),2)+1)),INDEX('426_LEN_Medan'!idxSatuSampaiDuaPuluh,--LEFT(RIGHT('[2]Pos Log Serang 260721'!XFD1,8),1)+1)&amp;" puluh "&amp;INDEX('426_LEN_Medan'!idxSatuSampaiDuaPuluh,--LEFT(RIGHT('[2]Pos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"&amp;INDEX('427_CMT_MALINAU'!idxRatusan,--LEFT(TEXT(RIGHT('[2]Pos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",INDEX('427_CMT_MALINAU'!idxSatuSampaiDuaPuluh,--LEFT(TEXT(RIGHT('[2]Pos Log Serang 260721'!XFD1,8),REPT("0",8)),2)+1)),INDEX('427_CMT_MALINAU'!idxSatuSampaiDuaPuluh,--LEFT(RIGHT('[2]Pos Log Serang 260721'!XFD1,8),1)+1)&amp;" puluh "&amp;INDEX('427_CMT_MALINAU'!idxSatuSampaiDuaPuluh,--LEFT(RIGHT('[2]Pos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"&amp;INDEX('428_SST_Medan'!idxRatusan,--LEFT(TEXT(RIGHT('[2]Pos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",INDEX('428_SST_Medan'!idxSatuSampaiDuaPuluh,--LEFT(TEXT(RIGHT('[2]Pos Log Serang 260721'!XFD1,8),REPT("0",8)),2)+1)),INDEX('428_SST_Medan'!idxSatuSampaiDuaPuluh,--LEFT(RIGHT('[2]Pos Log Serang 260721'!XFD1,8),1)+1)&amp;" puluh "&amp;INDEX('428_SST_Medan'!idxSatuSampaiDuaPuluh,--LEFT(RIGHT('[2]Pos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"&amp;INDEX('429_Lion_Palembang'!idxRatusan,--LEFT(TEXT(RIGHT('[2]Pos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",INDEX('429_Lion_Palembang'!idxSatuSampaiDuaPuluh,--LEFT(TEXT(RIGHT('[2]Pos Log Serang 260721'!XFD1,8),REPT("0",8)),2)+1)),INDEX('429_Lion_Palembang'!idxSatuSampaiDuaPuluh,--LEFT(RIGHT('[2]Pos Log Serang 260721'!XFD1,8),1)+1)&amp;" puluh "&amp;INDEX('429_Lion_Palembang'!idxSatuSampaiDuaPuluh,--LEFT(RIGHT('[2]Pos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6">" "&amp;INDEX('430_Ibu Neneng_Batam'!idxRatusan,--LEFT(TEXT(RIGHT('[2]Pos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",INDEX('430_Ibu Neneng_Batam'!idxSatuSampaiDuaPuluh,--LEFT(TEXT(RIGHT('[2]Pos Log Serang 260721'!XFD1,8),REPT("0",8)),2)+1)),INDEX('430_Ibu Neneng_Batam'!idxSatuSampaiDuaPuluh,--LEFT(RIGHT('[2]Pos Log Serang 260721'!XFD1,8),1)+1)&amp;" puluh "&amp;INDEX('430_Ibu Neneng_Batam'!idxSatuSampaiDuaPuluh,--LEFT(RIGHT('[2]Pos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8">" "&amp;INDEX('432_BBI_Jakarta'!idxRatusan,--LEFT(TEXT(RIGHT('[2]Pos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",INDEX('432_BBI_Jakarta'!idxSatuSampaiDuaPuluh,--LEFT(TEXT(RIGHT('[2]Pos Log Serang 260721'!XFD1,8),REPT("0",8)),2)+1)),INDEX('432_BBI_Jakarta'!idxSatuSampaiDuaPuluh,--LEFT(RIGHT('[2]Pos Log Serang 260721'!XFD1,8),1)+1)&amp;" puluh "&amp;INDEX('432_BBI_Jakarta'!idxSatuSampaiDuaPuluh,--LEFT(RIGHT('[2]Pos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"&amp;INDEX('440_Bpk. Henry_Banyuwangi'!idxRatusan,--LEFT(TEXT(RIGHT('[2]Pos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",INDEX('440_Bpk. Henry_Banyuwangi'!idxSatuSampaiDuaPuluh,--LEFT(TEXT(RIGHT('[2]Pos Log Serang 260721'!XFD1,8),REPT("0",8)),2)+1)),INDEX('440_Bpk. Henry_Banyuwangi'!idxSatuSampaiDuaPuluh,--LEFT(RIGHT('[2]Pos Log Serang 260721'!XFD1,8),1)+1)&amp;" puluh "&amp;INDEX('440_Bpk. Henry_Banyuwangi'!idxSatuSampaiDuaPuluh,--LEFT(RIGHT('[2]Pos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"&amp;INDEX('441_BBI_Mix 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",INDEX('441_BBI_Mix '!idxSatuSampaiDuaPuluh,--LEFT(TEXT(RIGHT('[2]Pos Log Serang 260721'!XFD1,8),REPT("0",8)),2)+1)),INDEX('441_BBI_Mix '!idxSatuSampaiDuaPuluh,--LEFT(RIGHT('[2]Pos Log Serang 260721'!XFD1,8),1)+1)&amp;" puluh "&amp;INDEX('441_BBI_Mix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"&amp;INDEX('442_TPL_Jambi'!idxRatusan,--LEFT(TEXT(RIGHT('[2]Pos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",INDEX('442_TPL_Jambi'!idxSatuSampaiDuaPuluh,--LEFT(TEXT(RIGHT('[2]Pos Log Serang 260721'!XFD1,8),REPT("0",8)),2)+1)),INDEX('442_TPL_Jambi'!idxSatuSampaiDuaPuluh,--LEFT(RIGHT('[2]Pos Log Serang 260721'!XFD1,8),1)+1)&amp;" puluh "&amp;INDEX('442_TPL_Jambi'!idxSatuSampaiDuaPuluh,--LEFT(RIGHT('[2]Pos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"&amp;INDEX('443_Tensindo_Manggarai'!idxRatusan,--LEFT(TEXT(RIGHT('[2]Pos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",INDEX('443_Tensindo_Manggarai'!idxSatuSampaiDuaPuluh,--LEFT(TEXT(RIGHT('[2]Pos Log Serang 260721'!XFD1,8),REPT("0",8)),2)+1)),INDEX('443_Tensindo_Manggarai'!idxSatuSampaiDuaPuluh,--LEFT(RIGHT('[2]Pos Log Serang 260721'!XFD1,8),1)+1)&amp;" puluh "&amp;INDEX('443_Tensindo_Manggarai'!idxSatuSampaiDuaPuluh,--LEFT(RIGHT('[2]Pos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"&amp;INDEX('444_Mandaka_Pati'!idxRatusan,--LEFT(TEXT(RIGHT('[2]Pos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",INDEX('444_Mandaka_Pati'!idxSatuSampaiDuaPuluh,--LEFT(TEXT(RIGHT('[2]Pos Log Serang 260721'!XFD1,8),REPT("0",8)),2)+1)),INDEX('444_Mandaka_Pati'!idxSatuSampaiDuaPuluh,--LEFT(RIGHT('[2]Pos Log Serang 260721'!XFD1,8),1)+1)&amp;" puluh "&amp;INDEX('444_Mandaka_Pati'!idxSatuSampaiDuaPuluh,--LEFT(RIGHT('[2]Pos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"&amp;INDEX('445_Mega Gloryoung_Makasar'!idxRatusan,--LEFT(TEXT(RIGHT('[2]Pos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",INDEX('445_Mega Gloryoung_Makasar'!idxSatuSampaiDuaPuluh,--LEFT(TEXT(RIGHT('[2]Pos Log Serang 260721'!XFD1,8),REPT("0",8)),2)+1)),INDEX('445_Mega Gloryoung_Makasar'!idxSatuSampaiDuaPuluh,--LEFT(RIGHT('[2]Pos Log Serang 260721'!XFD1,8),1)+1)&amp;" puluh "&amp;INDEX('445_Mega Gloryoung_Makasar'!idxSatuSampaiDuaPuluh,--LEFT(RIGHT('[2]Pos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2">" "&amp;INDEX('446_Padi_Bali'!idxRatusan,--LEFT(TEXT(RIGHT('[2]Pos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",INDEX('446_Padi_Bali'!idxSatuSampaiDuaPuluh,--LEFT(TEXT(RIGHT('[2]Pos Log Serang 260721'!XFD1,8),REPT("0",8)),2)+1)),INDEX('446_Padi_Bali'!idxSatuSampaiDuaPuluh,--LEFT(RIGHT('[2]Pos Log Serang 260721'!XFD1,8),1)+1)&amp;" puluh "&amp;INDEX('446_Padi_Bali'!idxSatuSampaiDuaPuluh,--LEFT(RIGHT('[2]Pos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"&amp;INDEX('447_Sandi Banawi'!idxRatusan,--LEFT(TEXT(RIGHT('[2]Pos Log Serang 260721'!XFD1,9),REPT("0",9)),1)+1)&amp;" "&amp;IF((--MID(TEXT(RIGHT('[2]Pos Log Serang 260721'!XFD1,9),REPT("0",9)),2,2)+1)&lt;=20,IF(--LEFT(TEXT(RIGHT('[2]Pos Log Serang 260721'!XFD1,9),REPT("0",9)),3)=1," satu juta / ",INDEX('447_Sandi Banawi'!idxSatuSampaiDuaPuluh,--LEFT(TEXT(RIGHT('[2]Pos Log Serang 260721'!XFD1,8),REPT("0",8)),2)+1)),INDEX('447_Sandi Banawi'!idxSatuSampaiDuaPuluh,--LEFT(RIGHT('[2]Pos Log Serang 260721'!XFD1,8),1)+1)&amp;" puluh "&amp;INDEX('447_Sandi Banawi'!idxSatuSampaiDuaPuluh,--LEFT(RIGHT('[2]Pos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"&amp;INDEX('405_Infratek_Rokan Hilir'!idxRatusan,--LEFT(TEXT(RIGHT(nilai,12),REPT("0",12)),1)+1)&amp;" "&amp;IF((--MID(TEXT(RIGHT(nilai,12),REPT("0",12)),2,2)+1)&lt;=20,IF(--LEFT(TEXT(RIGHT(nilai,12),REPT("0",12)),3)=1," satu milyar",INDEX('405_Infratek_Rokan Hilir'!idxSatuSampaiDuaPuluh,--LEFT(TEXT(RIGHT(nilai,11),REPT("0",11)),2)+1)),INDEX('405_Infratek_Rokan Hilir'!idxSatuSampaiDuaPuluh,--LEFT(RIGHT(nilai,11),1)+1)&amp;" puluh "&amp;INDEX('405_Infratek_Rokan Hilir'!idxSatuSampaiDuaPuluh,--LEFT(RIGHT(nilai,10),1)+1))&amp;IF(OR(LEN(nilai)&lt;=9,--LEFT(TEXT(RIGHT(nilai,12),REPT("0",12)),3)={0;1}),""," milyar")</definedName>
    <definedName name="milyar" localSheetId="2">" "&amp;INDEX('407_Tensindo_Manggarai'!idxRatusan,--LEFT(TEXT(RIGHT(nilai,12),REPT("0",12)),1)+1)&amp;" "&amp;IF((--MID(TEXT(RIGHT(nilai,12),REPT("0",12)),2,2)+1)&lt;=20,IF(--LEFT(TEXT(RIGHT(nilai,12),REPT("0",12)),3)=1," satu milyar",INDEX('407_Tensindo_Manggarai'!idxSatuSampaiDuaPuluh,--LEFT(TEXT(RIGHT(nilai,11),REPT("0",11)),2)+1)),INDEX('407_Tensindo_Manggarai'!idxSatuSampaiDuaPuluh,--LEFT(RIGHT(nilai,11),1)+1)&amp;" puluh "&amp;INDEX('407_Tensindo_Manggarai'!idxSatuSampaiDuaPuluh,--LEFT(RIGHT(nilai,10),1)+1))&amp;IF(OR(LEN(nilai)&lt;=9,--LEFT(TEXT(RIGHT(nilai,12),REPT("0",12)),3)={0;1}),""," milyar")</definedName>
    <definedName name="milyar" localSheetId="13">" "&amp;INDEX('418_Tensindo_Karawang'!idxRatusan,--LEFT(TEXT(RIGHT([0]!nilai,12),REPT("0",12)),1)+1)&amp;" "&amp;IF((--MID(TEXT(RIGHT([0]!nilai,12),REPT("0",12)),2,2)+1)&lt;=20,IF(--LEFT(TEXT(RIGHT([0]!nilai,12),REPT("0",12)),3)=1," satu milyar",INDEX('418_Tensindo_Karawang'!idxSatuSampaiDuaPuluh,--LEFT(TEXT(RIGHT([0]!nilai,11),REPT("0",11)),2)+1)),INDEX('418_Tensindo_Karawang'!idxSatuSampaiDuaPuluh,--LEFT(RIGHT([0]!nilai,11),1)+1)&amp;" puluh "&amp;INDEX('418_Tensindo_Karawang'!idxSatuSampaiDuaPuluh,--LEFT(RIGHT([0]!nilai,10),1)+1))&amp;IF(OR(LEN([0]!nilai)&lt;=9,--LEFT(TEXT(RIGHT([0]!nilai,12),REPT("0",12)),3)={0;1}),""," milyar")</definedName>
    <definedName name="milyar" localSheetId="14">" "&amp;INDEX('419_Tensindo_Karawang'!idxRatusan,--LEFT(TEXT(RIGHT([0]!nilai,12),REPT("0",12)),1)+1)&amp;" "&amp;IF((--MID(TEXT(RIGHT([0]!nilai,12),REPT("0",12)),2,2)+1)&lt;=20,IF(--LEFT(TEXT(RIGHT([0]!nilai,12),REPT("0",12)),3)=1," satu milyar",INDEX('419_Tensindo_Karawang'!idxSatuSampaiDuaPuluh,--LEFT(TEXT(RIGHT([0]!nilai,11),REPT("0",11)),2)+1)),INDEX('419_Tensindo_Karawang'!idxSatuSampaiDuaPuluh,--LEFT(RIGHT([0]!nilai,11),1)+1)&amp;" puluh "&amp;INDEX('419_Tensindo_Karawang'!idxSatuSampaiDuaPuluh,--LEFT(RIGHT([0]!nilai,10),1)+1))&amp;IF(OR(LEN([0]!nilai)&lt;=9,--LEFT(TEXT(RIGHT([0]!nilai,12),REPT("0",12)),3)={0;1}),""," milyar")</definedName>
    <definedName name="milyar" localSheetId="15">" "&amp;INDEX('420_Tensindo_Manggarai'!idxRatusan,--LEFT(TEXT(RIGHT([0]!nilai,12),REPT("0",12)),1)+1)&amp;" "&amp;IF((--MID(TEXT(RIGHT([0]!nilai,12),REPT("0",12)),2,2)+1)&lt;=20,IF(--LEFT(TEXT(RIGHT([0]!nilai,12),REPT("0",12)),3)=1," satu milyar",INDEX('420_Tensindo_Manggarai'!idxSatuSampaiDuaPuluh,--LEFT(TEXT(RIGHT([0]!nilai,11),REPT("0",11)),2)+1)),INDEX('420_Tensindo_Manggarai'!idxSatuSampaiDuaPuluh,--LEFT(RIGHT([0]!nilai,11),1)+1)&amp;" puluh "&amp;INDEX('420_Tensindo_Manggarai'!idxSatuSampaiDuaPuluh,--LEFT(RIGHT([0]!nilai,10),1)+1))&amp;IF(OR(LEN([0]!nilai)&lt;=9,--LEFT(TEXT(RIGHT([0]!nilai,12),REPT("0",12)),3)={0;1}),""," milyar")</definedName>
    <definedName name="milyar" localSheetId="16">" "&amp;INDEX('421_AGM_Lampung'!idxRatusan,--LEFT(TEXT(RIGHT(nilai,12),REPT("0",12)),1)+1)&amp;" "&amp;IF((--MID(TEXT(RIGHT(nilai,12),REPT("0",12)),2,2)+1)&lt;=20,IF(--LEFT(TEXT(RIGHT(nilai,12),REPT("0",12)),3)=1," satu milyar",INDEX('421_AGM_Lampung'!idxSatuSampaiDuaPuluh,--LEFT(TEXT(RIGHT(nilai,11),REPT("0",11)),2)+1)),INDEX('421_AGM_Lampung'!idxSatuSampaiDuaPuluh,--LEFT(RIGHT(nilai,11),1)+1)&amp;" puluh "&amp;INDEX('421_AGM_Lampung'!idxSatuSampaiDuaPuluh,--LEFT(RIGHT(nilai,10),1)+1))&amp;IF(OR(LEN(nilai)&lt;=9,--LEFT(TEXT(RIGHT(nilai,12),REPT("0",12)),3)={0;1}),""," milyar")</definedName>
    <definedName name="milyar" localSheetId="17">" "&amp;INDEX('421_Ibu Eni_Pasuruan'!idxRatusan,--LEFT(TEXT(RIGHT([0]!nilai,12),REPT("0",12)),1)+1)&amp;" "&amp;IF((--MID(TEXT(RIGHT([0]!nilai,12),REPT("0",12)),2,2)+1)&lt;=20,IF(--LEFT(TEXT(RIGHT([0]!nilai,12),REPT("0",12)),3)=1," satu milyar",INDEX('421_Ibu Eni_Pasuruan'!idxSatuSampaiDuaPuluh,--LEFT(TEXT(RIGHT([0]!nilai,11),REPT("0",11)),2)+1)),INDEX('421_Ibu Eni_Pasuruan'!idxSatuSampaiDuaPuluh,--LEFT(RIGHT([0]!nilai,11),1)+1)&amp;" puluh "&amp;INDEX('421_Ibu Eni_Pasuruan'!idxSatuSampaiDuaPuluh,--LEFT(RIGHT([0]!nilai,10),1)+1))&amp;IF(OR(LEN([0]!nilai)&lt;=9,--LEFT(TEXT(RIGHT([0]!nilai,12),REPT("0",12)),3)={0;1}),""," milyar")</definedName>
    <definedName name="milyar" localSheetId="18">" "&amp;INDEX('422_Bpk. Ambar_Makasar'!idxRatusan,--LEFT(TEXT(RIGHT([0]!nilai,12),REPT("0",12)),1)+1)&amp;" "&amp;IF((--MID(TEXT(RIGHT([0]!nilai,12),REPT("0",12)),2,2)+1)&lt;=20,IF(--LEFT(TEXT(RIGHT([0]!nilai,12),REPT("0",12)),3)=1," satu milyar",INDEX('422_Bpk. Ambar_Makasar'!idxSatuSampaiDuaPuluh,--LEFT(TEXT(RIGHT([0]!nilai,11),REPT("0",11)),2)+1)),INDEX('422_Bpk. Ambar_Makasar'!idxSatuSampaiDuaPuluh,--LEFT(RIGHT([0]!nilai,11),1)+1)&amp;" puluh "&amp;INDEX('422_Bpk. Ambar_Makasar'!idxSatuSampaiDuaPuluh,--LEFT(RIGHT([0]!nilai,10),1)+1))&amp;IF(OR(LEN([0]!nilai)&lt;=9,--LEFT(TEXT(RIGHT([0]!nilai,12),REPT("0",12)),3)={0;1}),""," milyar")</definedName>
    <definedName name="milyar" localSheetId="19">" "&amp;INDEX('423_Xiu Liu_Batan'!idxRatusan,--LEFT(TEXT(RIGHT([0]!nilai,12),REPT("0",12)),1)+1)&amp;" "&amp;IF((--MID(TEXT(RIGHT([0]!nilai,12),REPT("0",12)),2,2)+1)&lt;=20,IF(--LEFT(TEXT(RIGHT([0]!nilai,12),REPT("0",12)),3)=1," satu milyar",INDEX('423_Xiu Liu_Batan'!idxSatuSampaiDuaPuluh,--LEFT(TEXT(RIGHT([0]!nilai,11),REPT("0",11)),2)+1)),INDEX('423_Xiu Liu_Batan'!idxSatuSampaiDuaPuluh,--LEFT(RIGHT([0]!nilai,11),1)+1)&amp;" puluh "&amp;INDEX('423_Xiu Liu_Batan'!idxSatuSampaiDuaPuluh,--LEFT(RIGHT([0]!nilai,10),1)+1))&amp;IF(OR(LEN([0]!nilai)&lt;=9,--LEFT(TEXT(RIGHT([0]!nilai,12),REPT("0",12)),3)={0;1}),""," milyar")</definedName>
    <definedName name="milyar" localSheetId="20">" "&amp;INDEX('424_Bpk Rahman_Pulogebang'!idxRatusan,--LEFT(TEXT(RIGHT([0]!nilai,12),REPT("0",12)),1)+1)&amp;" "&amp;IF((--MID(TEXT(RIGHT([0]!nilai,12),REPT("0",12)),2,2)+1)&lt;=20,IF(--LEFT(TEXT(RIGHT([0]!nilai,12),REPT("0",12)),3)=1," satu milyar",INDEX('424_Bpk Rahman_Pulogebang'!idxSatuSampaiDuaPuluh,--LEFT(TEXT(RIGHT([0]!nilai,11),REPT("0",11)),2)+1)),INDEX('424_Bpk Rahman_Pulogebang'!idxSatuSampaiDuaPuluh,--LEFT(RIGHT([0]!nilai,11),1)+1)&amp;" puluh "&amp;INDEX('424_Bpk Rahman_Pulogebang'!idxSatuSampaiDuaPuluh,--LEFT(RIGHT([0]!nilai,10),1)+1))&amp;IF(OR(LEN([0]!nilai)&lt;=9,--LEFT(TEXT(RIGHT([0]!nilai,12),REPT("0",12)),3)={0;1}),""," milyar")</definedName>
    <definedName name="milyar" localSheetId="21">" "&amp;INDEX('425_BBI_Mix'!idxRatusan,--LEFT(TEXT(RIGHT(nilai,12),REPT("0",12)),1)+1)&amp;" "&amp;IF((--MID(TEXT(RIGHT(nilai,12),REPT("0",12)),2,2)+1)&lt;=20,IF(--LEFT(TEXT(RIGHT(nilai,12),REPT("0",12)),3)=1," satu milyar",INDEX('425_BBI_Mix'!idxSatuSampaiDuaPuluh,--LEFT(TEXT(RIGHT(nilai,11),REPT("0",11)),2)+1)),INDEX('425_BBI_Mix'!idxSatuSampaiDuaPuluh,--LEFT(RIGHT(nilai,11),1)+1)&amp;" puluh "&amp;INDEX('425_BBI_Mix'!idxSatuSampaiDuaPuluh,--LEFT(RIGHT(nilai,10),1)+1))&amp;IF(OR(LEN(nilai)&lt;=9,--LEFT(TEXT(RIGHT(nilai,12),REPT("0",12)),3)={0;1}),""," milyar")</definedName>
    <definedName name="milyar" localSheetId="22">" "&amp;INDEX('426_LEN_Medan'!idxRatusan,--LEFT(TEXT(RIGHT([0]!nilai,12),REPT("0",12)),1)+1)&amp;" "&amp;IF((--MID(TEXT(RIGHT([0]!nilai,12),REPT("0",12)),2,2)+1)&lt;=20,IF(--LEFT(TEXT(RIGHT([0]!nilai,12),REPT("0",12)),3)=1," satu milyar",INDEX('426_LEN_Medan'!idxSatuSampaiDuaPuluh,--LEFT(TEXT(RIGHT([0]!nilai,11),REPT("0",11)),2)+1)),INDEX('426_LEN_Medan'!idxSatuSampaiDuaPuluh,--LEFT(RIGHT([0]!nilai,11),1)+1)&amp;" puluh "&amp;INDEX('426_LEN_Medan'!idxSatuSampaiDuaPuluh,--LEFT(RIGHT([0]!nilai,10),1)+1))&amp;IF(OR(LEN([0]!nilai)&lt;=9,--LEFT(TEXT(RIGHT([0]!nilai,12),REPT("0",12)),3)={0;1}),""," milyar")</definedName>
    <definedName name="milyar" localSheetId="23">" "&amp;INDEX('427_CMT_MALINAU'!idxRatusan,--LEFT(TEXT(RIGHT(nilai,12),REPT("0",12)),1)+1)&amp;" "&amp;IF((--MID(TEXT(RIGHT(nilai,12),REPT("0",12)),2,2)+1)&lt;=20,IF(--LEFT(TEXT(RIGHT(nilai,12),REPT("0",12)),3)=1," satu milyar",INDEX('427_CMT_MALINAU'!idxSatuSampaiDuaPuluh,--LEFT(TEXT(RIGHT(nilai,11),REPT("0",11)),2)+1)),INDEX('427_CMT_MALINAU'!idxSatuSampaiDuaPuluh,--LEFT(RIGHT(nilai,11),1)+1)&amp;" puluh "&amp;INDEX('427_CMT_MALINAU'!idxSatuSampaiDuaPuluh,--LEFT(RIGHT(nilai,10),1)+1))&amp;IF(OR(LEN(nilai)&lt;=9,--LEFT(TEXT(RIGHT(nilai,12),REPT("0",12)),3)={0;1}),""," milyar")</definedName>
    <definedName name="milyar" localSheetId="24">" "&amp;INDEX('428_SST_Medan'!idxRatusan,--LEFT(TEXT(RIGHT([0]!nilai,12),REPT("0",12)),1)+1)&amp;" "&amp;IF((--MID(TEXT(RIGHT([0]!nilai,12),REPT("0",12)),2,2)+1)&lt;=20,IF(--LEFT(TEXT(RIGHT([0]!nilai,12),REPT("0",12)),3)=1," satu milyar",INDEX('428_SST_Medan'!idxSatuSampaiDuaPuluh,--LEFT(TEXT(RIGHT([0]!nilai,11),REPT("0",11)),2)+1)),INDEX('428_SST_Medan'!idxSatuSampaiDuaPuluh,--LEFT(RIGHT([0]!nilai,11),1)+1)&amp;" puluh "&amp;INDEX('428_SST_Medan'!idxSatuSampaiDuaPuluh,--LEFT(RIGHT([0]!nilai,10),1)+1))&amp;IF(OR(LEN([0]!nilai)&lt;=9,--LEFT(TEXT(RIGHT([0]!nilai,12),REPT("0",12)),3)={0;1}),""," milyar")</definedName>
    <definedName name="milyar" localSheetId="25">" "&amp;INDEX('429_Lion_Palembang'!idxRatusan,--LEFT(TEXT(RIGHT([0]!nilai,12),REPT("0",12)),1)+1)&amp;" "&amp;IF((--MID(TEXT(RIGHT([0]!nilai,12),REPT("0",12)),2,2)+1)&lt;=20,IF(--LEFT(TEXT(RIGHT([0]!nilai,12),REPT("0",12)),3)=1," satu milyar",INDEX('429_Lion_Palembang'!idxSatuSampaiDuaPuluh,--LEFT(TEXT(RIGHT([0]!nilai,11),REPT("0",11)),2)+1)),INDEX('429_Lion_Palembang'!idxSatuSampaiDuaPuluh,--LEFT(RIGHT([0]!nilai,11),1)+1)&amp;" puluh "&amp;INDEX('429_Lion_Palembang'!idxSatuSampaiDuaPuluh,--LEFT(RIGHT([0]!nilai,10),1)+1))&amp;IF(OR(LEN([0]!nilai)&lt;=9,--LEFT(TEXT(RIGHT([0]!nilai,12),REPT("0",12)),3)={0;1}),""," milyar")</definedName>
    <definedName name="milyar" localSheetId="26">" "&amp;INDEX('430_Ibu Neneng_Batam'!idxRatusan,--LEFT(TEXT(RIGHT([0]!nilai,12),REPT("0",12)),1)+1)&amp;" "&amp;IF((--MID(TEXT(RIGHT([0]!nilai,12),REPT("0",12)),2,2)+1)&lt;=20,IF(--LEFT(TEXT(RIGHT([0]!nilai,12),REPT("0",12)),3)=1," satu milyar",INDEX('430_Ibu Neneng_Batam'!idxSatuSampaiDuaPuluh,--LEFT(TEXT(RIGHT([0]!nilai,11),REPT("0",11)),2)+1)),INDEX('430_Ibu Neneng_Batam'!idxSatuSampaiDuaPuluh,--LEFT(RIGHT([0]!nilai,11),1)+1)&amp;" puluh "&amp;INDEX('430_Ibu Neneng_Batam'!idxSatuSampaiDuaPuluh,--LEFT(RIGHT([0]!nilai,10),1)+1))&amp;IF(OR(LEN([0]!nilai)&lt;=9,--LEFT(TEXT(RIGHT([0]!nilai,12),REPT("0",12)),3)={0;1}),""," milyar")</definedName>
    <definedName name="milyar" localSheetId="28">" "&amp;INDEX('432_BBI_Jakarta'!idxRatusan,--LEFT(TEXT(RIGHT([0]!nilai,12),REPT("0",12)),1)+1)&amp;" "&amp;IF((--MID(TEXT(RIGHT([0]!nilai,12),REPT("0",12)),2,2)+1)&lt;=20,IF(--LEFT(TEXT(RIGHT([0]!nilai,12),REPT("0",12)),3)=1," satu milyar",INDEX('432_BBI_Jakarta'!idxSatuSampaiDuaPuluh,--LEFT(TEXT(RIGHT([0]!nilai,11),REPT("0",11)),2)+1)),INDEX('432_BBI_Jakarta'!idxSatuSampaiDuaPuluh,--LEFT(RIGHT([0]!nilai,11),1)+1)&amp;" puluh "&amp;INDEX('432_BBI_Jakarta'!idxSatuSampaiDuaPuluh,--LEFT(RIGHT([0]!nilai,10),1)+1))&amp;IF(OR(LEN([0]!nilai)&lt;=9,--LEFT(TEXT(RIGHT([0]!nilai,12),REPT("0",12)),3)={0;1}),""," milyar")</definedName>
    <definedName name="milyar" localSheetId="36">" "&amp;INDEX('440_Bpk. Henry_Banyuwangi'!idxRatusan,--LEFT(TEXT(RIGHT([0]!nilai,12),REPT("0",12)),1)+1)&amp;" "&amp;IF((--MID(TEXT(RIGHT([0]!nilai,12),REPT("0",12)),2,2)+1)&lt;=20,IF(--LEFT(TEXT(RIGHT([0]!nilai,12),REPT("0",12)),3)=1," satu milyar",INDEX('440_Bpk. Henry_Banyuwangi'!idxSatuSampaiDuaPuluh,--LEFT(TEXT(RIGHT([0]!nilai,11),REPT("0",11)),2)+1)),INDEX('440_Bpk. Henry_Banyuwangi'!idxSatuSampaiDuaPuluh,--LEFT(RIGHT([0]!nilai,11),1)+1)&amp;" puluh "&amp;INDEX('440_Bpk. Henry_Banyuwangi'!idxSatuSampaiDuaPuluh,--LEFT(RIGHT([0]!nilai,10),1)+1))&amp;IF(OR(LEN([0]!nilai)&lt;=9,--LEFT(TEXT(RIGHT([0]!nilai,12),REPT("0",12)),3)={0;1}),""," milyar")</definedName>
    <definedName name="milyar" localSheetId="37">" "&amp;INDEX('441_BBI_Mix '!idxRatusan,--LEFT(TEXT(RIGHT([0]!nilai,12),REPT("0",12)),1)+1)&amp;" "&amp;IF((--MID(TEXT(RIGHT([0]!nilai,12),REPT("0",12)),2,2)+1)&lt;=20,IF(--LEFT(TEXT(RIGHT([0]!nilai,12),REPT("0",12)),3)=1," satu milyar",INDEX('441_BBI_Mix '!idxSatuSampaiDuaPuluh,--LEFT(TEXT(RIGHT([0]!nilai,11),REPT("0",11)),2)+1)),INDEX('441_BBI_Mix '!idxSatuSampaiDuaPuluh,--LEFT(RIGHT([0]!nilai,11),1)+1)&amp;" puluh "&amp;INDEX('441_BBI_Mix '!idxSatuSampaiDuaPuluh,--LEFT(RIGHT([0]!nilai,10),1)+1))&amp;IF(OR(LEN([0]!nilai)&lt;=9,--LEFT(TEXT(RIGHT([0]!nilai,12),REPT("0",12)),3)={0;1}),""," milyar")</definedName>
    <definedName name="milyar" localSheetId="38">" "&amp;INDEX('442_TPL_Jambi'!idxRatusan,--LEFT(TEXT(RIGHT([0]!nilai,12),REPT("0",12)),1)+1)&amp;" "&amp;IF((--MID(TEXT(RIGHT([0]!nilai,12),REPT("0",12)),2,2)+1)&lt;=20,IF(--LEFT(TEXT(RIGHT([0]!nilai,12),REPT("0",12)),3)=1," satu milyar",INDEX('442_TPL_Jambi'!idxSatuSampaiDuaPuluh,--LEFT(TEXT(RIGHT([0]!nilai,11),REPT("0",11)),2)+1)),INDEX('442_TPL_Jambi'!idxSatuSampaiDuaPuluh,--LEFT(RIGHT([0]!nilai,11),1)+1)&amp;" puluh "&amp;INDEX('442_TPL_Jambi'!idxSatuSampaiDuaPuluh,--LEFT(RIGHT([0]!nilai,10),1)+1))&amp;IF(OR(LEN([0]!nilai)&lt;=9,--LEFT(TEXT(RIGHT([0]!nilai,12),REPT("0",12)),3)={0;1}),""," milyar")</definedName>
    <definedName name="milyar" localSheetId="39">" "&amp;INDEX('443_Tensindo_Manggarai'!idxRatusan,--LEFT(TEXT(RIGHT([0]!nilai,12),REPT("0",12)),1)+1)&amp;" "&amp;IF((--MID(TEXT(RIGHT([0]!nilai,12),REPT("0",12)),2,2)+1)&lt;=20,IF(--LEFT(TEXT(RIGHT([0]!nilai,12),REPT("0",12)),3)=1," satu milyar",INDEX('443_Tensindo_Manggarai'!idxSatuSampaiDuaPuluh,--LEFT(TEXT(RIGHT([0]!nilai,11),REPT("0",11)),2)+1)),INDEX('443_Tensindo_Manggarai'!idxSatuSampaiDuaPuluh,--LEFT(RIGHT([0]!nilai,11),1)+1)&amp;" puluh "&amp;INDEX('443_Tensindo_Manggarai'!idxSatuSampaiDuaPuluh,--LEFT(RIGHT([0]!nilai,10),1)+1))&amp;IF(OR(LEN([0]!nilai)&lt;=9,--LEFT(TEXT(RIGHT([0]!nilai,12),REPT("0",12)),3)={0;1}),""," milyar")</definedName>
    <definedName name="milyar" localSheetId="40">" "&amp;INDEX('444_Mandaka_Pati'!idxRatusan,--LEFT(TEXT(RIGHT([0]!nilai,12),REPT("0",12)),1)+1)&amp;" "&amp;IF((--MID(TEXT(RIGHT([0]!nilai,12),REPT("0",12)),2,2)+1)&lt;=20,IF(--LEFT(TEXT(RIGHT([0]!nilai,12),REPT("0",12)),3)=1," satu milyar",INDEX('444_Mandaka_Pati'!idxSatuSampaiDuaPuluh,--LEFT(TEXT(RIGHT([0]!nilai,11),REPT("0",11)),2)+1)),INDEX('444_Mandaka_Pati'!idxSatuSampaiDuaPuluh,--LEFT(RIGHT([0]!nilai,11),1)+1)&amp;" puluh "&amp;INDEX('444_Mandaka_Pati'!idxSatuSampaiDuaPuluh,--LEFT(RIGHT([0]!nilai,10),1)+1))&amp;IF(OR(LEN([0]!nilai)&lt;=9,--LEFT(TEXT(RIGHT([0]!nilai,12),REPT("0",12)),3)={0;1}),""," milyar")</definedName>
    <definedName name="milyar" localSheetId="41">" "&amp;INDEX('445_Mega Gloryoung_Makasar'!idxRatusan,--LEFT(TEXT(RIGHT([0]!nilai,12),REPT("0",12)),1)+1)&amp;" "&amp;IF((--MID(TEXT(RIGHT([0]!nilai,12),REPT("0",12)),2,2)+1)&lt;=20,IF(--LEFT(TEXT(RIGHT([0]!nilai,12),REPT("0",12)),3)=1," satu milyar",INDEX('445_Mega Gloryoung_Makasar'!idxSatuSampaiDuaPuluh,--LEFT(TEXT(RIGHT([0]!nilai,11),REPT("0",11)),2)+1)),INDEX('445_Mega Gloryoung_Makasar'!idxSatuSampaiDuaPuluh,--LEFT(RIGHT([0]!nilai,11),1)+1)&amp;" puluh "&amp;INDEX('445_Mega Gloryoung_Makasar'!idxSatuSampaiDuaPuluh,--LEFT(RIGHT([0]!nilai,10),1)+1))&amp;IF(OR(LEN([0]!nilai)&lt;=9,--LEFT(TEXT(RIGHT([0]!nilai,12),REPT("0",12)),3)={0;1}),""," milyar")</definedName>
    <definedName name="milyar" localSheetId="42">" "&amp;INDEX('446_Padi_Bali'!idxRatusan,--LEFT(TEXT(RIGHT([0]!nilai,12),REPT("0",12)),1)+1)&amp;" "&amp;IF((--MID(TEXT(RIGHT([0]!nilai,12),REPT("0",12)),2,2)+1)&lt;=20,IF(--LEFT(TEXT(RIGHT([0]!nilai,12),REPT("0",12)),3)=1," satu milyar",INDEX('446_Padi_Bali'!idxSatuSampaiDuaPuluh,--LEFT(TEXT(RIGHT([0]!nilai,11),REPT("0",11)),2)+1)),INDEX('446_Padi_Bali'!idxSatuSampaiDuaPuluh,--LEFT(RIGHT([0]!nilai,11),1)+1)&amp;" puluh "&amp;INDEX('446_Padi_Bali'!idxSatuSampaiDuaPuluh,--LEFT(RIGHT([0]!nilai,10),1)+1))&amp;IF(OR(LEN([0]!nilai)&lt;=9,--LEFT(TEXT(RIGHT([0]!nilai,12),REPT("0",12)),3)={0;1}),""," milyar")</definedName>
    <definedName name="milyar" localSheetId="43">" "&amp;INDEX('447_Sandi Banawi'!idxRatusan,--LEFT(TEXT(RIGHT([0]!nilai,12),REPT("0",12)),1)+1)&amp;" "&amp;IF((--MID(TEXT(RIGHT([0]!nilai,12),REPT("0",12)),2,2)+1)&lt;=20,IF(--LEFT(TEXT(RIGHT([0]!nilai,12),REPT("0",12)),3)=1," satu milyar",INDEX('447_Sandi Banawi'!idxSatuSampaiDuaPuluh,--LEFT(TEXT(RIGHT([0]!nilai,11),REPT("0",11)),2)+1)),INDEX('447_Sandi Banawi'!idxSatuSampaiDuaPuluh,--LEFT(RIGHT([0]!nilai,11),1)+1)&amp;" puluh "&amp;INDEX('447_Sandi Banawi'!idxSatuSampaiDuaPuluh,--LEFT(RIGHT([0]!nilai,10),1)+1))&amp;IF(OR(LEN([0]!nilai)&lt;=9,--LEFT(TEXT(RIGHT([0]!nilai,12),REPT("0",12)),3)={0;1}),"","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"&amp;INDEX('405_Infratek_Rokan Hilir'!idxRatusan,--LEFT(TEXT(RIGHT(nilai,12),REPT("0",12)),1)+1)&amp;" "&amp;IF((--MID(TEXT(RIGHT(nilai,12),REPT("0",12)),2,2)+1)&lt;=20,IF(--LEFT(TEXT(RIGHT(nilai,12),REPT("0",12)),3)=1," satu milyar / ",INDEX('405_Infratek_Rokan Hilir'!idxSatuSampaiDuaPuluh,--LEFT(TEXT(RIGHT(nilai,11),REPT("0",11)),2)+1)),INDEX('405_Infratek_Rokan Hilir'!idxSatuSampaiDuaPuluh,--LEFT(RIGHT(nilai,11),1)+1)&amp;" puluh "&amp;INDEX('405_Infratek_Rokan Hilir'!idxSatuSampaiDuaPuluh,--LEFT(RIGHT(nilai,10),1)+1))&amp;IF(OR(LEN(nilai)&lt;=9,--LEFT(TEXT(RIGHT(nilai,12),REPT("0",12)),3)={0;1}),""," milyar / ")</definedName>
    <definedName name="milyar2" localSheetId="2">" "&amp;INDEX('407_Tensindo_Manggarai'!idxRatusan,--LEFT(TEXT(RIGHT(nilai,12),REPT("0",12)),1)+1)&amp;" "&amp;IF((--MID(TEXT(RIGHT(nilai,12),REPT("0",12)),2,2)+1)&lt;=20,IF(--LEFT(TEXT(RIGHT(nilai,12),REPT("0",12)),3)=1," satu milyar / ",INDEX('407_Tensindo_Manggarai'!idxSatuSampaiDuaPuluh,--LEFT(TEXT(RIGHT(nilai,11),REPT("0",11)),2)+1)),INDEX('407_Tensindo_Manggarai'!idxSatuSampaiDuaPuluh,--LEFT(RIGHT(nilai,11),1)+1)&amp;" puluh "&amp;INDEX('407_Tensindo_Manggarai'!idxSatuSampaiDuaPuluh,--LEFT(RIGHT(nilai,10),1)+1))&amp;IF(OR(LEN(nilai)&lt;=9,--LEFT(TEXT(RIGHT(nilai,12),REPT("0",12)),3)={0;1}),""," milyar / ")</definedName>
    <definedName name="milyar2" localSheetId="13">" "&amp;INDEX('418_Tensindo_Karawang'!idxRatusan,--LEFT(TEXT(RIGHT([0]!nilai,12),REPT("0",12)),1)+1)&amp;" "&amp;IF((--MID(TEXT(RIGHT([0]!nilai,12),REPT("0",12)),2,2)+1)&lt;=20,IF(--LEFT(TEXT(RIGHT([0]!nilai,12),REPT("0",12)),3)=1," satu milyar / ",INDEX('418_Tensindo_Karawang'!idxSatuSampaiDuaPuluh,--LEFT(TEXT(RIGHT([0]!nilai,11),REPT("0",11)),2)+1)),INDEX('418_Tensindo_Karawang'!idxSatuSampaiDuaPuluh,--LEFT(RIGHT([0]!nilai,11),1)+1)&amp;" puluh "&amp;INDEX('418_Tensindo_Karawang'!idxSatuSampaiDuaPuluh,--LEFT(RIGHT([0]!nilai,10),1)+1))&amp;IF(OR(LEN([0]!nilai)&lt;=9,--LEFT(TEXT(RIGHT([0]!nilai,12),REPT("0",12)),3)={0;1}),""," milyar / ")</definedName>
    <definedName name="milyar2" localSheetId="14">" "&amp;INDEX('419_Tensindo_Karawang'!idxRatusan,--LEFT(TEXT(RIGHT([0]!nilai,12),REPT("0",12)),1)+1)&amp;" "&amp;IF((--MID(TEXT(RIGHT([0]!nilai,12),REPT("0",12)),2,2)+1)&lt;=20,IF(--LEFT(TEXT(RIGHT([0]!nilai,12),REPT("0",12)),3)=1," satu milyar / ",INDEX('419_Tensindo_Karawang'!idxSatuSampaiDuaPuluh,--LEFT(TEXT(RIGHT([0]!nilai,11),REPT("0",11)),2)+1)),INDEX('419_Tensindo_Karawang'!idxSatuSampaiDuaPuluh,--LEFT(RIGHT([0]!nilai,11),1)+1)&amp;" puluh "&amp;INDEX('419_Tensindo_Karawang'!idxSatuSampaiDuaPuluh,--LEFT(RIGHT([0]!nilai,10),1)+1))&amp;IF(OR(LEN([0]!nilai)&lt;=9,--LEFT(TEXT(RIGHT([0]!nilai,12),REPT("0",12)),3)={0;1}),""," milyar / ")</definedName>
    <definedName name="milyar2" localSheetId="15">" "&amp;INDEX('420_Tensindo_Manggarai'!idxRatusan,--LEFT(TEXT(RIGHT([0]!nilai,12),REPT("0",12)),1)+1)&amp;" "&amp;IF((--MID(TEXT(RIGHT([0]!nilai,12),REPT("0",12)),2,2)+1)&lt;=20,IF(--LEFT(TEXT(RIGHT([0]!nilai,12),REPT("0",12)),3)=1," satu milyar / ",INDEX('420_Tensindo_Manggarai'!idxSatuSampaiDuaPuluh,--LEFT(TEXT(RIGHT([0]!nilai,11),REPT("0",11)),2)+1)),INDEX('420_Tensindo_Manggarai'!idxSatuSampaiDuaPuluh,--LEFT(RIGHT([0]!nilai,11),1)+1)&amp;" puluh "&amp;INDEX('420_Tensindo_Manggarai'!idxSatuSampaiDuaPuluh,--LEFT(RIGHT([0]!nilai,10),1)+1))&amp;IF(OR(LEN([0]!nilai)&lt;=9,--LEFT(TEXT(RIGHT([0]!nilai,12),REPT("0",12)),3)={0;1}),""," milyar / ")</definedName>
    <definedName name="milyar2" localSheetId="16">" "&amp;INDEX('421_AGM_Lampung'!idxRatusan,--LEFT(TEXT(RIGHT(nilai,12),REPT("0",12)),1)+1)&amp;" "&amp;IF((--MID(TEXT(RIGHT(nilai,12),REPT("0",12)),2,2)+1)&lt;=20,IF(--LEFT(TEXT(RIGHT(nilai,12),REPT("0",12)),3)=1," satu milyar / ",INDEX('421_AGM_Lampung'!idxSatuSampaiDuaPuluh,--LEFT(TEXT(RIGHT(nilai,11),REPT("0",11)),2)+1)),INDEX('421_AGM_Lampung'!idxSatuSampaiDuaPuluh,--LEFT(RIGHT(nilai,11),1)+1)&amp;" puluh "&amp;INDEX('421_AGM_Lampung'!idxSatuSampaiDuaPuluh,--LEFT(RIGHT(nilai,10),1)+1))&amp;IF(OR(LEN(nilai)&lt;=9,--LEFT(TEXT(RIGHT(nilai,12),REPT("0",12)),3)={0;1}),""," milyar / ")</definedName>
    <definedName name="milyar2" localSheetId="17">" "&amp;INDEX('421_Ibu Eni_Pasuruan'!idxRatusan,--LEFT(TEXT(RIGHT([0]!nilai,12),REPT("0",12)),1)+1)&amp;" "&amp;IF((--MID(TEXT(RIGHT([0]!nilai,12),REPT("0",12)),2,2)+1)&lt;=20,IF(--LEFT(TEXT(RIGHT([0]!nilai,12),REPT("0",12)),3)=1," satu milyar / ",INDEX('421_Ibu Eni_Pasuruan'!idxSatuSampaiDuaPuluh,--LEFT(TEXT(RIGHT([0]!nilai,11),REPT("0",11)),2)+1)),INDEX('421_Ibu Eni_Pasuruan'!idxSatuSampaiDuaPuluh,--LEFT(RIGHT([0]!nilai,11),1)+1)&amp;" puluh "&amp;INDEX('421_Ibu Eni_Pasuruan'!idxSatuSampaiDuaPuluh,--LEFT(RIGHT([0]!nilai,10),1)+1))&amp;IF(OR(LEN([0]!nilai)&lt;=9,--LEFT(TEXT(RIGHT([0]!nilai,12),REPT("0",12)),3)={0;1}),""," milyar / ")</definedName>
    <definedName name="milyar2" localSheetId="18">" "&amp;INDEX('422_Bpk. Ambar_Makasar'!idxRatusan,--LEFT(TEXT(RIGHT([0]!nilai,12),REPT("0",12)),1)+1)&amp;" "&amp;IF((--MID(TEXT(RIGHT([0]!nilai,12),REPT("0",12)),2,2)+1)&lt;=20,IF(--LEFT(TEXT(RIGHT([0]!nilai,12),REPT("0",12)),3)=1," satu milyar / ",INDEX('422_Bpk. Ambar_Makasar'!idxSatuSampaiDuaPuluh,--LEFT(TEXT(RIGHT([0]!nilai,11),REPT("0",11)),2)+1)),INDEX('422_Bpk. Ambar_Makasar'!idxSatuSampaiDuaPuluh,--LEFT(RIGHT([0]!nilai,11),1)+1)&amp;" puluh "&amp;INDEX('422_Bpk. Ambar_Makasar'!idxSatuSampaiDuaPuluh,--LEFT(RIGHT([0]!nilai,10),1)+1))&amp;IF(OR(LEN([0]!nilai)&lt;=9,--LEFT(TEXT(RIGHT([0]!nilai,12),REPT("0",12)),3)={0;1}),""," milyar / ")</definedName>
    <definedName name="milyar2" localSheetId="19">" "&amp;INDEX('423_Xiu Liu_Batan'!idxRatusan,--LEFT(TEXT(RIGHT([0]!nilai,12),REPT("0",12)),1)+1)&amp;" "&amp;IF((--MID(TEXT(RIGHT([0]!nilai,12),REPT("0",12)),2,2)+1)&lt;=20,IF(--LEFT(TEXT(RIGHT([0]!nilai,12),REPT("0",12)),3)=1," satu milyar / ",INDEX('423_Xiu Liu_Batan'!idxSatuSampaiDuaPuluh,--LEFT(TEXT(RIGHT([0]!nilai,11),REPT("0",11)),2)+1)),INDEX('423_Xiu Liu_Batan'!idxSatuSampaiDuaPuluh,--LEFT(RIGHT([0]!nilai,11),1)+1)&amp;" puluh "&amp;INDEX('423_Xiu Liu_Batan'!idxSatuSampaiDuaPuluh,--LEFT(RIGHT([0]!nilai,10),1)+1))&amp;IF(OR(LEN([0]!nilai)&lt;=9,--LEFT(TEXT(RIGHT([0]!nilai,12),REPT("0",12)),3)={0;1}),""," milyar / ")</definedName>
    <definedName name="milyar2" localSheetId="20">" "&amp;INDEX('424_Bpk Rahman_Pulogebang'!idxRatusan,--LEFT(TEXT(RIGHT([0]!nilai,12),REPT("0",12)),1)+1)&amp;" "&amp;IF((--MID(TEXT(RIGHT([0]!nilai,12),REPT("0",12)),2,2)+1)&lt;=20,IF(--LEFT(TEXT(RIGHT([0]!nilai,12),REPT("0",12)),3)=1," satu milyar / ",INDEX('424_Bpk Rahman_Pulogebang'!idxSatuSampaiDuaPuluh,--LEFT(TEXT(RIGHT([0]!nilai,11),REPT("0",11)),2)+1)),INDEX('424_Bpk Rahman_Pulogebang'!idxSatuSampaiDuaPuluh,--LEFT(RIGHT([0]!nilai,11),1)+1)&amp;" puluh "&amp;INDEX('424_Bpk Rahman_Pulogebang'!idxSatuSampaiDuaPuluh,--LEFT(RIGHT([0]!nilai,10),1)+1))&amp;IF(OR(LEN([0]!nilai)&lt;=9,--LEFT(TEXT(RIGHT([0]!nilai,12),REPT("0",12)),3)={0;1}),""," milyar / ")</definedName>
    <definedName name="milyar2" localSheetId="21">" "&amp;INDEX('425_BBI_Mix'!idxRatusan,--LEFT(TEXT(RIGHT(nilai,12),REPT("0",12)),1)+1)&amp;" "&amp;IF((--MID(TEXT(RIGHT(nilai,12),REPT("0",12)),2,2)+1)&lt;=20,IF(--LEFT(TEXT(RIGHT(nilai,12),REPT("0",12)),3)=1," satu milyar / ",INDEX('425_BBI_Mix'!idxSatuSampaiDuaPuluh,--LEFT(TEXT(RIGHT(nilai,11),REPT("0",11)),2)+1)),INDEX('425_BBI_Mix'!idxSatuSampaiDuaPuluh,--LEFT(RIGHT(nilai,11),1)+1)&amp;" puluh "&amp;INDEX('425_BBI_Mix'!idxSatuSampaiDuaPuluh,--LEFT(RIGHT(nilai,10),1)+1))&amp;IF(OR(LEN(nilai)&lt;=9,--LEFT(TEXT(RIGHT(nilai,12),REPT("0",12)),3)={0;1}),""," milyar / ")</definedName>
    <definedName name="milyar2" localSheetId="22">" "&amp;INDEX('426_LEN_Medan'!idxRatusan,--LEFT(TEXT(RIGHT([0]!nilai,12),REPT("0",12)),1)+1)&amp;" "&amp;IF((--MID(TEXT(RIGHT([0]!nilai,12),REPT("0",12)),2,2)+1)&lt;=20,IF(--LEFT(TEXT(RIGHT([0]!nilai,12),REPT("0",12)),3)=1," satu milyar / ",INDEX('426_LEN_Medan'!idxSatuSampaiDuaPuluh,--LEFT(TEXT(RIGHT([0]!nilai,11),REPT("0",11)),2)+1)),INDEX('426_LEN_Medan'!idxSatuSampaiDuaPuluh,--LEFT(RIGHT([0]!nilai,11),1)+1)&amp;" puluh "&amp;INDEX('426_LEN_Medan'!idxSatuSampaiDuaPuluh,--LEFT(RIGHT([0]!nilai,10),1)+1))&amp;IF(OR(LEN([0]!nilai)&lt;=9,--LEFT(TEXT(RIGHT([0]!nilai,12),REPT("0",12)),3)={0;1}),""," milyar / ")</definedName>
    <definedName name="milyar2" localSheetId="23">" "&amp;INDEX('427_CMT_MALINAU'!idxRatusan,--LEFT(TEXT(RIGHT(nilai,12),REPT("0",12)),1)+1)&amp;" "&amp;IF((--MID(TEXT(RIGHT(nilai,12),REPT("0",12)),2,2)+1)&lt;=20,IF(--LEFT(TEXT(RIGHT(nilai,12),REPT("0",12)),3)=1," satu milyar / ",INDEX('427_CMT_MALINAU'!idxSatuSampaiDuaPuluh,--LEFT(TEXT(RIGHT(nilai,11),REPT("0",11)),2)+1)),INDEX('427_CMT_MALINAU'!idxSatuSampaiDuaPuluh,--LEFT(RIGHT(nilai,11),1)+1)&amp;" puluh "&amp;INDEX('427_CMT_MALINAU'!idxSatuSampaiDuaPuluh,--LEFT(RIGHT(nilai,10),1)+1))&amp;IF(OR(LEN(nilai)&lt;=9,--LEFT(TEXT(RIGHT(nilai,12),REPT("0",12)),3)={0;1}),""," milyar / ")</definedName>
    <definedName name="milyar2" localSheetId="24">" "&amp;INDEX('428_SST_Medan'!idxRatusan,--LEFT(TEXT(RIGHT([0]!nilai,12),REPT("0",12)),1)+1)&amp;" "&amp;IF((--MID(TEXT(RIGHT([0]!nilai,12),REPT("0",12)),2,2)+1)&lt;=20,IF(--LEFT(TEXT(RIGHT([0]!nilai,12),REPT("0",12)),3)=1," satu milyar / ",INDEX('428_SST_Medan'!idxSatuSampaiDuaPuluh,--LEFT(TEXT(RIGHT([0]!nilai,11),REPT("0",11)),2)+1)),INDEX('428_SST_Medan'!idxSatuSampaiDuaPuluh,--LEFT(RIGHT([0]!nilai,11),1)+1)&amp;" puluh "&amp;INDEX('428_SST_Medan'!idxSatuSampaiDuaPuluh,--LEFT(RIGHT([0]!nilai,10),1)+1))&amp;IF(OR(LEN([0]!nilai)&lt;=9,--LEFT(TEXT(RIGHT([0]!nilai,12),REPT("0",12)),3)={0;1}),""," milyar / ")</definedName>
    <definedName name="milyar2" localSheetId="25">" "&amp;INDEX('429_Lion_Palembang'!idxRatusan,--LEFT(TEXT(RIGHT([0]!nilai,12),REPT("0",12)),1)+1)&amp;" "&amp;IF((--MID(TEXT(RIGHT([0]!nilai,12),REPT("0",12)),2,2)+1)&lt;=20,IF(--LEFT(TEXT(RIGHT([0]!nilai,12),REPT("0",12)),3)=1," satu milyar / ",INDEX('429_Lion_Palembang'!idxSatuSampaiDuaPuluh,--LEFT(TEXT(RIGHT([0]!nilai,11),REPT("0",11)),2)+1)),INDEX('429_Lion_Palembang'!idxSatuSampaiDuaPuluh,--LEFT(RIGHT([0]!nilai,11),1)+1)&amp;" puluh "&amp;INDEX('429_Lion_Palembang'!idxSatuSampaiDuaPuluh,--LEFT(RIGHT([0]!nilai,10),1)+1))&amp;IF(OR(LEN([0]!nilai)&lt;=9,--LEFT(TEXT(RIGHT([0]!nilai,12),REPT("0",12)),3)={0;1}),""," milyar / ")</definedName>
    <definedName name="milyar2" localSheetId="26">" "&amp;INDEX('430_Ibu Neneng_Batam'!idxRatusan,--LEFT(TEXT(RIGHT([0]!nilai,12),REPT("0",12)),1)+1)&amp;" "&amp;IF((--MID(TEXT(RIGHT([0]!nilai,12),REPT("0",12)),2,2)+1)&lt;=20,IF(--LEFT(TEXT(RIGHT([0]!nilai,12),REPT("0",12)),3)=1," satu milyar / ",INDEX('430_Ibu Neneng_Batam'!idxSatuSampaiDuaPuluh,--LEFT(TEXT(RIGHT([0]!nilai,11),REPT("0",11)),2)+1)),INDEX('430_Ibu Neneng_Batam'!idxSatuSampaiDuaPuluh,--LEFT(RIGHT([0]!nilai,11),1)+1)&amp;" puluh "&amp;INDEX('430_Ibu Neneng_Batam'!idxSatuSampaiDuaPuluh,--LEFT(RIGHT([0]!nilai,10),1)+1))&amp;IF(OR(LEN([0]!nilai)&lt;=9,--LEFT(TEXT(RIGHT([0]!nilai,12),REPT("0",12)),3)={0;1}),""," milyar / ")</definedName>
    <definedName name="milyar2" localSheetId="28">" "&amp;INDEX('432_BBI_Jakarta'!idxRatusan,--LEFT(TEXT(RIGHT([0]!nilai,12),REPT("0",12)),1)+1)&amp;" "&amp;IF((--MID(TEXT(RIGHT([0]!nilai,12),REPT("0",12)),2,2)+1)&lt;=20,IF(--LEFT(TEXT(RIGHT([0]!nilai,12),REPT("0",12)),3)=1," satu milyar / ",INDEX('432_BBI_Jakarta'!idxSatuSampaiDuaPuluh,--LEFT(TEXT(RIGHT([0]!nilai,11),REPT("0",11)),2)+1)),INDEX('432_BBI_Jakarta'!idxSatuSampaiDuaPuluh,--LEFT(RIGHT([0]!nilai,11),1)+1)&amp;" puluh "&amp;INDEX('432_BBI_Jakarta'!idxSatuSampaiDuaPuluh,--LEFT(RIGHT([0]!nilai,10),1)+1))&amp;IF(OR(LEN([0]!nilai)&lt;=9,--LEFT(TEXT(RIGHT([0]!nilai,12),REPT("0",12)),3)={0;1}),""," milyar / ")</definedName>
    <definedName name="milyar2" localSheetId="36">" "&amp;INDEX('440_Bpk. Henry_Banyuwangi'!idxRatusan,--LEFT(TEXT(RIGHT([0]!nilai,12),REPT("0",12)),1)+1)&amp;" "&amp;IF((--MID(TEXT(RIGHT([0]!nilai,12),REPT("0",12)),2,2)+1)&lt;=20,IF(--LEFT(TEXT(RIGHT([0]!nilai,12),REPT("0",12)),3)=1," satu milyar / ",INDEX('440_Bpk. Henry_Banyuwangi'!idxSatuSampaiDuaPuluh,--LEFT(TEXT(RIGHT([0]!nilai,11),REPT("0",11)),2)+1)),INDEX('440_Bpk. Henry_Banyuwangi'!idxSatuSampaiDuaPuluh,--LEFT(RIGHT([0]!nilai,11),1)+1)&amp;" puluh "&amp;INDEX('440_Bpk. Henry_Banyuwangi'!idxSatuSampaiDuaPuluh,--LEFT(RIGHT([0]!nilai,10),1)+1))&amp;IF(OR(LEN([0]!nilai)&lt;=9,--LEFT(TEXT(RIGHT([0]!nilai,12),REPT("0",12)),3)={0;1}),""," milyar / ")</definedName>
    <definedName name="milyar2" localSheetId="37">" "&amp;INDEX('441_BBI_Mix '!idxRatusan,--LEFT(TEXT(RIGHT([0]!nilai,12),REPT("0",12)),1)+1)&amp;" "&amp;IF((--MID(TEXT(RIGHT([0]!nilai,12),REPT("0",12)),2,2)+1)&lt;=20,IF(--LEFT(TEXT(RIGHT([0]!nilai,12),REPT("0",12)),3)=1," satu milyar / ",INDEX('441_BBI_Mix '!idxSatuSampaiDuaPuluh,--LEFT(TEXT(RIGHT([0]!nilai,11),REPT("0",11)),2)+1)),INDEX('441_BBI_Mix '!idxSatuSampaiDuaPuluh,--LEFT(RIGHT([0]!nilai,11),1)+1)&amp;" puluh "&amp;INDEX('441_BBI_Mix '!idxSatuSampaiDuaPuluh,--LEFT(RIGHT([0]!nilai,10),1)+1))&amp;IF(OR(LEN([0]!nilai)&lt;=9,--LEFT(TEXT(RIGHT([0]!nilai,12),REPT("0",12)),3)={0;1}),""," milyar / ")</definedName>
    <definedName name="milyar2" localSheetId="38">" "&amp;INDEX('442_TPL_Jambi'!idxRatusan,--LEFT(TEXT(RIGHT([0]!nilai,12),REPT("0",12)),1)+1)&amp;" "&amp;IF((--MID(TEXT(RIGHT([0]!nilai,12),REPT("0",12)),2,2)+1)&lt;=20,IF(--LEFT(TEXT(RIGHT([0]!nilai,12),REPT("0",12)),3)=1," satu milyar / ",INDEX('442_TPL_Jambi'!idxSatuSampaiDuaPuluh,--LEFT(TEXT(RIGHT([0]!nilai,11),REPT("0",11)),2)+1)),INDEX('442_TPL_Jambi'!idxSatuSampaiDuaPuluh,--LEFT(RIGHT([0]!nilai,11),1)+1)&amp;" puluh "&amp;INDEX('442_TPL_Jambi'!idxSatuSampaiDuaPuluh,--LEFT(RIGHT([0]!nilai,10),1)+1))&amp;IF(OR(LEN([0]!nilai)&lt;=9,--LEFT(TEXT(RIGHT([0]!nilai,12),REPT("0",12)),3)={0;1}),""," milyar / ")</definedName>
    <definedName name="milyar2" localSheetId="39">" "&amp;INDEX('443_Tensindo_Manggarai'!idxRatusan,--LEFT(TEXT(RIGHT([0]!nilai,12),REPT("0",12)),1)+1)&amp;" "&amp;IF((--MID(TEXT(RIGHT([0]!nilai,12),REPT("0",12)),2,2)+1)&lt;=20,IF(--LEFT(TEXT(RIGHT([0]!nilai,12),REPT("0",12)),3)=1," satu milyar / ",INDEX('443_Tensindo_Manggarai'!idxSatuSampaiDuaPuluh,--LEFT(TEXT(RIGHT([0]!nilai,11),REPT("0",11)),2)+1)),INDEX('443_Tensindo_Manggarai'!idxSatuSampaiDuaPuluh,--LEFT(RIGHT([0]!nilai,11),1)+1)&amp;" puluh "&amp;INDEX('443_Tensindo_Manggarai'!idxSatuSampaiDuaPuluh,--LEFT(RIGHT([0]!nilai,10),1)+1))&amp;IF(OR(LEN([0]!nilai)&lt;=9,--LEFT(TEXT(RIGHT([0]!nilai,12),REPT("0",12)),3)={0;1}),""," milyar / ")</definedName>
    <definedName name="milyar2" localSheetId="40">" "&amp;INDEX('444_Mandaka_Pati'!idxRatusan,--LEFT(TEXT(RIGHT([0]!nilai,12),REPT("0",12)),1)+1)&amp;" "&amp;IF((--MID(TEXT(RIGHT([0]!nilai,12),REPT("0",12)),2,2)+1)&lt;=20,IF(--LEFT(TEXT(RIGHT([0]!nilai,12),REPT("0",12)),3)=1," satu milyar / ",INDEX('444_Mandaka_Pati'!idxSatuSampaiDuaPuluh,--LEFT(TEXT(RIGHT([0]!nilai,11),REPT("0",11)),2)+1)),INDEX('444_Mandaka_Pati'!idxSatuSampaiDuaPuluh,--LEFT(RIGHT([0]!nilai,11),1)+1)&amp;" puluh "&amp;INDEX('444_Mandaka_Pati'!idxSatuSampaiDuaPuluh,--LEFT(RIGHT([0]!nilai,10),1)+1))&amp;IF(OR(LEN([0]!nilai)&lt;=9,--LEFT(TEXT(RIGHT([0]!nilai,12),REPT("0",12)),3)={0;1}),""," milyar / ")</definedName>
    <definedName name="milyar2" localSheetId="41">" "&amp;INDEX('445_Mega Gloryoung_Makasar'!idxRatusan,--LEFT(TEXT(RIGHT([0]!nilai,12),REPT("0",12)),1)+1)&amp;" "&amp;IF((--MID(TEXT(RIGHT([0]!nilai,12),REPT("0",12)),2,2)+1)&lt;=20,IF(--LEFT(TEXT(RIGHT([0]!nilai,12),REPT("0",12)),3)=1," satu milyar / ",INDEX('445_Mega Gloryoung_Makasar'!idxSatuSampaiDuaPuluh,--LEFT(TEXT(RIGHT([0]!nilai,11),REPT("0",11)),2)+1)),INDEX('445_Mega Gloryoung_Makasar'!idxSatuSampaiDuaPuluh,--LEFT(RIGHT([0]!nilai,11),1)+1)&amp;" puluh "&amp;INDEX('445_Mega Gloryoung_Makasar'!idxSatuSampaiDuaPuluh,--LEFT(RIGHT([0]!nilai,10),1)+1))&amp;IF(OR(LEN([0]!nilai)&lt;=9,--LEFT(TEXT(RIGHT([0]!nilai,12),REPT("0",12)),3)={0;1}),""," milyar / ")</definedName>
    <definedName name="milyar2" localSheetId="42">" "&amp;INDEX('446_Padi_Bali'!idxRatusan,--LEFT(TEXT(RIGHT([0]!nilai,12),REPT("0",12)),1)+1)&amp;" "&amp;IF((--MID(TEXT(RIGHT([0]!nilai,12),REPT("0",12)),2,2)+1)&lt;=20,IF(--LEFT(TEXT(RIGHT([0]!nilai,12),REPT("0",12)),3)=1," satu milyar / ",INDEX('446_Padi_Bali'!idxSatuSampaiDuaPuluh,--LEFT(TEXT(RIGHT([0]!nilai,11),REPT("0",11)),2)+1)),INDEX('446_Padi_Bali'!idxSatuSampaiDuaPuluh,--LEFT(RIGHT([0]!nilai,11),1)+1)&amp;" puluh "&amp;INDEX('446_Padi_Bali'!idxSatuSampaiDuaPuluh,--LEFT(RIGHT([0]!nilai,10),1)+1))&amp;IF(OR(LEN([0]!nilai)&lt;=9,--LEFT(TEXT(RIGHT([0]!nilai,12),REPT("0",12)),3)={0;1}),""," milyar / ")</definedName>
    <definedName name="milyar2" localSheetId="43">" "&amp;INDEX('447_Sandi Banawi'!idxRatusan,--LEFT(TEXT(RIGHT([0]!nilai,12),REPT("0",12)),1)+1)&amp;" "&amp;IF((--MID(TEXT(RIGHT([0]!nilai,12),REPT("0",12)),2,2)+1)&lt;=20,IF(--LEFT(TEXT(RIGHT([0]!nilai,12),REPT("0",12)),3)=1," satu milyar / ",INDEX('447_Sandi Banawi'!idxSatuSampaiDuaPuluh,--LEFT(TEXT(RIGHT([0]!nilai,11),REPT("0",11)),2)+1)),INDEX('447_Sandi Banawi'!idxSatuSampaiDuaPuluh,--LEFT(RIGHT([0]!nilai,11),1)+1)&amp;" puluh "&amp;INDEX('447_Sandi Banawi'!idxSatuSampaiDuaPuluh,--LEFT(RIGHT([0]!nilai,10),1)+1))&amp;IF(OR(LEN([0]!nilai)&lt;=9,--LEFT(TEXT(RIGHT([0]!nilai,12),REPT("0",12)),3)={0;1}),"","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"&amp;INDEX('405_Infratek_Rokan Hilir'!idxRatusan,--LEFT(TEXT(RIGHT('[2]Pos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milyar",INDEX('405_Infratek_Rokan Hilir'!idxSatuSampaiDuaPuluh,--LEFT(TEXT(RIGHT('[2]Pos Log Serang 260721'!XFD1,11),REPT("0",11)),2)+1)),INDEX('405_Infratek_Rokan Hilir'!idxSatuSampaiDuaPuluh,--LEFT(RIGHT('[2]Pos Log Serang 260721'!XFD1,11),1)+1)&amp;" puluh "&amp;INDEX('405_Infratek_Rokan Hilir'!idxSatuSampaiDuaPuluh,--LEFT(RIGHT('[2]Pos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"&amp;INDEX('407_Tensindo_Manggarai'!idxRatusan,--LEFT(TEXT(RIGHT('[2]Pos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milyar",INDEX('407_Tensindo_Manggarai'!idxSatuSampaiDuaPuluh,--LEFT(TEXT(RIGHT('[2]Pos Log Serang 260721'!XFD1,11),REPT("0",11)),2)+1)),INDEX('407_Tensindo_Manggarai'!idxSatuSampaiDuaPuluh,--LEFT(RIGHT('[2]Pos Log Serang 260721'!XFD1,11),1)+1)&amp;" puluh "&amp;INDEX('407_Tensindo_Manggarai'!idxSatuSampaiDuaPuluh,--LEFT(RIGHT('[2]Pos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"&amp;INDEX('418_Tensindo_Karawang'!idxRatusan,--LEFT(TEXT(RIGHT('[2]Pos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milyar",INDEX('418_Tensindo_Karawang'!idxSatuSampaiDuaPuluh,--LEFT(TEXT(RIGHT('[2]Pos Log Serang 260721'!XFD1,11),REPT("0",11)),2)+1)),INDEX('418_Tensindo_Karawang'!idxSatuSampaiDuaPuluh,--LEFT(RIGHT('[2]Pos Log Serang 260721'!XFD1,11),1)+1)&amp;" puluh "&amp;INDEX('418_Tensindo_Karawang'!idxSatuSampaiDuaPuluh,--LEFT(RIGHT('[2]Pos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"&amp;INDEX('419_Tensindo_Karawang'!idxRatusan,--LEFT(TEXT(RIGHT('[2]Pos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milyar",INDEX('419_Tensindo_Karawang'!idxSatuSampaiDuaPuluh,--LEFT(TEXT(RIGHT('[2]Pos Log Serang 260721'!XFD1,11),REPT("0",11)),2)+1)),INDEX('419_Tensindo_Karawang'!idxSatuSampaiDuaPuluh,--LEFT(RIGHT('[2]Pos Log Serang 260721'!XFD1,11),1)+1)&amp;" puluh "&amp;INDEX('419_Tensindo_Karawang'!idxSatuSampaiDuaPuluh,--LEFT(RIGHT('[2]Pos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5">" "&amp;INDEX('420_Tensindo_Manggarai'!idxRatusan,--LEFT(TEXT(RIGHT('[2]Pos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milyar",INDEX('420_Tensindo_Manggarai'!idxSatuSampaiDuaPuluh,--LEFT(TEXT(RIGHT('[2]Pos Log Serang 260721'!XFD1,11),REPT("0",11)),2)+1)),INDEX('420_Tensindo_Manggarai'!idxSatuSampaiDuaPuluh,--LEFT(RIGHT('[2]Pos Log Serang 260721'!XFD1,11),1)+1)&amp;" puluh "&amp;INDEX('420_Tensindo_Manggarai'!idxSatuSampaiDuaPuluh,--LEFT(RIGHT('[2]Pos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6">" "&amp;INDEX('421_AGM_Lampung'!idxRatusan,--LEFT(TEXT(RIGHT('[2]Pos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milyar",INDEX('421_AGM_Lampung'!idxSatuSampaiDuaPuluh,--LEFT(TEXT(RIGHT('[2]Pos Log Serang 260721'!XFD1,11),REPT("0",11)),2)+1)),INDEX('421_AGM_Lampung'!idxSatuSampaiDuaPuluh,--LEFT(RIGHT('[2]Pos Log Serang 260721'!XFD1,11),1)+1)&amp;" puluh "&amp;INDEX('421_AGM_Lampung'!idxSatuSampaiDuaPuluh,--LEFT(RIGHT('[2]Pos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7">" "&amp;INDEX('421_Ibu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milyar",INDEX('421_Ibu Eni_Pasuruan'!idxSatuSampaiDuaPuluh,--LEFT(TEXT(RIGHT('[2]Pos Log Serang 260721'!XFD1,11),REPT("0",11)),2)+1)),INDEX('421_Ibu Eni_Pasuruan'!idxSatuSampaiDuaPuluh,--LEFT(RIGHT('[2]Pos Log Serang 260721'!XFD1,11),1)+1)&amp;" puluh "&amp;INDEX('421_Ibu Eni_Pasuruan'!idxSatuSampaiDuaPuluh,--LEFT(RIGHT('[2]Pos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"&amp;INDEX('422_Bpk. Ambar_Makasar'!idxRatusan,--LEFT(TEXT(RIGHT('[2]Pos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milyar",INDEX('422_Bpk. Ambar_Makasar'!idxSatuSampaiDuaPuluh,--LEFT(TEXT(RIGHT('[2]Pos Log Serang 260721'!XFD1,11),REPT("0",11)),2)+1)),INDEX('422_Bpk. Ambar_Makasar'!idxSatuSampaiDuaPuluh,--LEFT(RIGHT('[2]Pos Log Serang 260721'!XFD1,11),1)+1)&amp;" puluh "&amp;INDEX('422_Bpk. Ambar_Makasar'!idxSatuSampaiDuaPuluh,--LEFT(RIGHT('[2]Pos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"&amp;INDEX('423_Xiu Liu_Batan'!idxRatusan,--LEFT(TEXT(RIGHT('[2]Pos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milyar",INDEX('423_Xiu Liu_Batan'!idxSatuSampaiDuaPuluh,--LEFT(TEXT(RIGHT('[2]Pos Log Serang 260721'!XFD1,11),REPT("0",11)),2)+1)),INDEX('423_Xiu Liu_Batan'!idxSatuSampaiDuaPuluh,--LEFT(RIGHT('[2]Pos Log Serang 260721'!XFD1,11),1)+1)&amp;" puluh "&amp;INDEX('423_Xiu Liu_Batan'!idxSatuSampaiDuaPuluh,--LEFT(RIGHT('[2]Pos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"&amp;INDEX('424_Bpk Rahman_Pulogebang'!idxRatusan,--LEFT(TEXT(RIGHT('[2]Pos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milyar",INDEX('424_Bpk Rahman_Pulogebang'!idxSatuSampaiDuaPuluh,--LEFT(TEXT(RIGHT('[2]Pos Log Serang 260721'!XFD1,11),REPT("0",11)),2)+1)),INDEX('424_Bpk Rahman_Pulogebang'!idxSatuSampaiDuaPuluh,--LEFT(RIGHT('[2]Pos Log Serang 260721'!XFD1,11),1)+1)&amp;" puluh "&amp;INDEX('424_Bpk Rahman_Pulogebang'!idxSatuSampaiDuaPuluh,--LEFT(RIGHT('[2]Pos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"&amp;INDEX('425_BBI_Mix'!idxRatusan,--LEFT(TEXT(RIGHT('[2]Pos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milyar",INDEX('425_BBI_Mix'!idxSatuSampaiDuaPuluh,--LEFT(TEXT(RIGHT('[2]Pos Log Serang 260721'!XFD1,11),REPT("0",11)),2)+1)),INDEX('425_BBI_Mix'!idxSatuSampaiDuaPuluh,--LEFT(RIGHT('[2]Pos Log Serang 260721'!XFD1,11),1)+1)&amp;" puluh "&amp;INDEX('425_BBI_Mix'!idxSatuSampaiDuaPuluh,--LEFT(RIGHT('[2]Pos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"&amp;INDEX('426_LEN_Medan'!idxRatusan,--LEFT(TEXT(RIGHT('[2]Pos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milyar",INDEX('426_LEN_Medan'!idxSatuSampaiDuaPuluh,--LEFT(TEXT(RIGHT('[2]Pos Log Serang 260721'!XFD1,11),REPT("0",11)),2)+1)),INDEX('426_LEN_Medan'!idxSatuSampaiDuaPuluh,--LEFT(RIGHT('[2]Pos Log Serang 260721'!XFD1,11),1)+1)&amp;" puluh "&amp;INDEX('426_LEN_Medan'!idxSatuSampaiDuaPuluh,--LEFT(RIGHT('[2]Pos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"&amp;INDEX('427_CMT_MALINAU'!idxRatusan,--LEFT(TEXT(RIGHT('[2]Pos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milyar",INDEX('427_CMT_MALINAU'!idxSatuSampaiDuaPuluh,--LEFT(TEXT(RIGHT('[2]Pos Log Serang 260721'!XFD1,11),REPT("0",11)),2)+1)),INDEX('427_CMT_MALINAU'!idxSatuSampaiDuaPuluh,--LEFT(RIGHT('[2]Pos Log Serang 260721'!XFD1,11),1)+1)&amp;" puluh "&amp;INDEX('427_CMT_MALINAU'!idxSatuSampaiDuaPuluh,--LEFT(RIGHT('[2]Pos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"&amp;INDEX('428_SST_Medan'!idxRatusan,--LEFT(TEXT(RIGHT('[2]Pos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milyar",INDEX('428_SST_Medan'!idxSatuSampaiDuaPuluh,--LEFT(TEXT(RIGHT('[2]Pos Log Serang 260721'!XFD1,11),REPT("0",11)),2)+1)),INDEX('428_SST_Medan'!idxSatuSampaiDuaPuluh,--LEFT(RIGHT('[2]Pos Log Serang 260721'!XFD1,11),1)+1)&amp;" puluh "&amp;INDEX('428_SST_Medan'!idxSatuSampaiDuaPuluh,--LEFT(RIGHT('[2]Pos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"&amp;INDEX('429_Lion_Palembang'!idxRatusan,--LEFT(TEXT(RIGHT('[2]Pos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milyar",INDEX('429_Lion_Palembang'!idxSatuSampaiDuaPuluh,--LEFT(TEXT(RIGHT('[2]Pos Log Serang 260721'!XFD1,11),REPT("0",11)),2)+1)),INDEX('429_Lion_Palembang'!idxSatuSampaiDuaPuluh,--LEFT(RIGHT('[2]Pos Log Serang 260721'!XFD1,11),1)+1)&amp;" puluh "&amp;INDEX('429_Lion_Palembang'!idxSatuSampaiDuaPuluh,--LEFT(RIGHT('[2]Pos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6">" "&amp;INDEX('430_Ibu Neneng_Batam'!idxRatusan,--LEFT(TEXT(RIGHT('[2]Pos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milyar",INDEX('430_Ibu Neneng_Batam'!idxSatuSampaiDuaPuluh,--LEFT(TEXT(RIGHT('[2]Pos Log Serang 260721'!XFD1,11),REPT("0",11)),2)+1)),INDEX('430_Ibu Neneng_Batam'!idxSatuSampaiDuaPuluh,--LEFT(RIGHT('[2]Pos Log Serang 260721'!XFD1,11),1)+1)&amp;" puluh "&amp;INDEX('430_Ibu Neneng_Batam'!idxSatuSampaiDuaPuluh,--LEFT(RIGHT('[2]Pos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8">" "&amp;INDEX('432_BBI_Jakarta'!idxRatusan,--LEFT(TEXT(RIGHT('[2]Pos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milyar",INDEX('432_BBI_Jakarta'!idxSatuSampaiDuaPuluh,--LEFT(TEXT(RIGHT('[2]Pos Log Serang 260721'!XFD1,11),REPT("0",11)),2)+1)),INDEX('432_BBI_Jakarta'!idxSatuSampaiDuaPuluh,--LEFT(RIGHT('[2]Pos Log Serang 260721'!XFD1,11),1)+1)&amp;" puluh "&amp;INDEX('432_BBI_Jakarta'!idxSatuSampaiDuaPuluh,--LEFT(RIGHT('[2]Pos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"&amp;INDEX('440_Bpk. Henry_Banyuwangi'!idxRatusan,--LEFT(TEXT(RIGHT('[2]Pos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milyar",INDEX('440_Bpk. Henry_Banyuwangi'!idxSatuSampaiDuaPuluh,--LEFT(TEXT(RIGHT('[2]Pos Log Serang 260721'!XFD1,11),REPT("0",11)),2)+1)),INDEX('440_Bpk. Henry_Banyuwangi'!idxSatuSampaiDuaPuluh,--LEFT(RIGHT('[2]Pos Log Serang 260721'!XFD1,11),1)+1)&amp;" puluh "&amp;INDEX('440_Bpk. Henry_Banyuwangi'!idxSatuSampaiDuaPuluh,--LEFT(RIGHT('[2]Pos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"&amp;INDEX('441_BBI_Mix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milyar",INDEX('441_BBI_Mix '!idxSatuSampaiDuaPuluh,--LEFT(TEXT(RIGHT('[2]Pos Log Serang 260721'!XFD1,11),REPT("0",11)),2)+1)),INDEX('441_BBI_Mix '!idxSatuSampaiDuaPuluh,--LEFT(RIGHT('[2]Pos Log Serang 260721'!XFD1,11),1)+1)&amp;" puluh "&amp;INDEX('441_BBI_Mix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"&amp;INDEX('442_TPL_Jambi'!idxRatusan,--LEFT(TEXT(RIGHT('[2]Pos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milyar",INDEX('442_TPL_Jambi'!idxSatuSampaiDuaPuluh,--LEFT(TEXT(RIGHT('[2]Pos Log Serang 260721'!XFD1,11),REPT("0",11)),2)+1)),INDEX('442_TPL_Jambi'!idxSatuSampaiDuaPuluh,--LEFT(RIGHT('[2]Pos Log Serang 260721'!XFD1,11),1)+1)&amp;" puluh "&amp;INDEX('442_TPL_Jambi'!idxSatuSampaiDuaPuluh,--LEFT(RIGHT('[2]Pos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"&amp;INDEX('443_Tensindo_Manggarai'!idxRatusan,--LEFT(TEXT(RIGHT('[2]Pos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milyar",INDEX('443_Tensindo_Manggarai'!idxSatuSampaiDuaPuluh,--LEFT(TEXT(RIGHT('[2]Pos Log Serang 260721'!XFD1,11),REPT("0",11)),2)+1)),INDEX('443_Tensindo_Manggarai'!idxSatuSampaiDuaPuluh,--LEFT(RIGHT('[2]Pos Log Serang 260721'!XFD1,11),1)+1)&amp;" puluh "&amp;INDEX('443_Tensindo_Manggarai'!idxSatuSampaiDuaPuluh,--LEFT(RIGHT('[2]Pos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"&amp;INDEX('444_Mandaka_Pati'!idxRatusan,--LEFT(TEXT(RIGHT('[2]Pos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milyar",INDEX('444_Mandaka_Pati'!idxSatuSampaiDuaPuluh,--LEFT(TEXT(RIGHT('[2]Pos Log Serang 260721'!XFD1,11),REPT("0",11)),2)+1)),INDEX('444_Mandaka_Pati'!idxSatuSampaiDuaPuluh,--LEFT(RIGHT('[2]Pos Log Serang 260721'!XFD1,11),1)+1)&amp;" puluh "&amp;INDEX('444_Mandaka_Pati'!idxSatuSampaiDuaPuluh,--LEFT(RIGHT('[2]Pos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"&amp;INDEX('445_Mega Gloryoung_Makasar'!idxRatusan,--LEFT(TEXT(RIGHT('[2]Pos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milyar",INDEX('445_Mega Gloryoung_Makasar'!idxSatuSampaiDuaPuluh,--LEFT(TEXT(RIGHT('[2]Pos Log Serang 260721'!XFD1,11),REPT("0",11)),2)+1)),INDEX('445_Mega Gloryoung_Makasar'!idxSatuSampaiDuaPuluh,--LEFT(RIGHT('[2]Pos Log Serang 260721'!XFD1,11),1)+1)&amp;" puluh "&amp;INDEX('445_Mega Gloryoung_Makasar'!idxSatuSampaiDuaPuluh,--LEFT(RIGHT('[2]Pos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2">" "&amp;INDEX('446_Padi_Bali'!idxRatusan,--LEFT(TEXT(RIGHT('[2]Pos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milyar",INDEX('446_Padi_Bali'!idxSatuSampaiDuaPuluh,--LEFT(TEXT(RIGHT('[2]Pos Log Serang 260721'!XFD1,11),REPT("0",11)),2)+1)),INDEX('446_Padi_Bali'!idxSatuSampaiDuaPuluh,--LEFT(RIGHT('[2]Pos Log Serang 260721'!XFD1,11),1)+1)&amp;" puluh "&amp;INDEX('446_Padi_Bali'!idxSatuSampaiDuaPuluh,--LEFT(RIGHT('[2]Pos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"&amp;INDEX('447_Sandi Banawi'!idxRatusan,--LEFT(TEXT(RIGHT('[2]Pos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milyar",INDEX('447_Sandi Banawi'!idxSatuSampaiDuaPuluh,--LEFT(TEXT(RIGHT('[2]Pos Log Serang 260721'!XFD1,11),REPT("0",11)),2)+1)),INDEX('447_Sandi Banawi'!idxSatuSampaiDuaPuluh,--LEFT(RIGHT('[2]Pos Log Serang 260721'!XFD1,11),1)+1)&amp;" puluh "&amp;INDEX('447_Sandi Banawi'!idxSatuSampaiDuaPuluh,--LEFT(RIGHT('[2]Pos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"&amp;INDEX('405_Infratek_Rokan Hilir'!idxRatusan,--LEFT(TEXT(RIGHT('[2]Pos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",INDEX('405_Infratek_Rokan Hilir'!idxSatuSampaiDuaPuluh,--LEFT(TEXT(RIGHT('[2]Pos Log Serang 260721'!XFD1,11),REPT("0",11)),2)+1)),INDEX('405_Infratek_Rokan Hilir'!idxSatuSampaiDuaPuluh,--LEFT(RIGHT('[2]Pos Log Serang 260721'!XFD1,11),1)+1)&amp;" puluh "&amp;INDEX('405_Infratek_Rokan Hilir'!idxSatuSampaiDuaPuluh,--LEFT(RIGHT('[2]Pos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"&amp;INDEX('407_Tensindo_Manggarai'!idxRatusan,--LEFT(TEXT(RIGHT('[2]Pos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",INDEX('407_Tensindo_Manggarai'!idxSatuSampaiDuaPuluh,--LEFT(TEXT(RIGHT('[2]Pos Log Serang 260721'!XFD1,11),REPT("0",11)),2)+1)),INDEX('407_Tensindo_Manggarai'!idxSatuSampaiDuaPuluh,--LEFT(RIGHT('[2]Pos Log Serang 260721'!XFD1,11),1)+1)&amp;" puluh "&amp;INDEX('407_Tensindo_Manggarai'!idxSatuSampaiDuaPuluh,--LEFT(RIGHT('[2]Pos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"&amp;INDEX('418_Tensindo_Karawang'!idxRatusan,--LEFT(TEXT(RIGHT('[2]Pos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",INDEX('418_Tensindo_Karawang'!idxSatuSampaiDuaPuluh,--LEFT(TEXT(RIGHT('[2]Pos Log Serang 260721'!XFD1,11),REPT("0",11)),2)+1)),INDEX('418_Tensindo_Karawang'!idxSatuSampaiDuaPuluh,--LEFT(RIGHT('[2]Pos Log Serang 260721'!XFD1,11),1)+1)&amp;" puluh "&amp;INDEX('418_Tensindo_Karawang'!idxSatuSampaiDuaPuluh,--LEFT(RIGHT('[2]Pos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"&amp;INDEX('419_Tensindo_Karawang'!idxRatusan,--LEFT(TEXT(RIGHT('[2]Pos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",INDEX('419_Tensindo_Karawang'!idxSatuSampaiDuaPuluh,--LEFT(TEXT(RIGHT('[2]Pos Log Serang 260721'!XFD1,11),REPT("0",11)),2)+1)),INDEX('419_Tensindo_Karawang'!idxSatuSampaiDuaPuluh,--LEFT(RIGHT('[2]Pos Log Serang 260721'!XFD1,11),1)+1)&amp;" puluh "&amp;INDEX('419_Tensindo_Karawang'!idxSatuSampaiDuaPuluh,--LEFT(RIGHT('[2]Pos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5">" "&amp;INDEX('420_Tensindo_Manggarai'!idxRatusan,--LEFT(TEXT(RIGHT('[2]Pos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",INDEX('420_Tensindo_Manggarai'!idxSatuSampaiDuaPuluh,--LEFT(TEXT(RIGHT('[2]Pos Log Serang 260721'!XFD1,11),REPT("0",11)),2)+1)),INDEX('420_Tensindo_Manggarai'!idxSatuSampaiDuaPuluh,--LEFT(RIGHT('[2]Pos Log Serang 260721'!XFD1,11),1)+1)&amp;" puluh "&amp;INDEX('420_Tensindo_Manggarai'!idxSatuSampaiDuaPuluh,--LEFT(RIGHT('[2]Pos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6">" "&amp;INDEX('421_AGM_Lampung'!idxRatusan,--LEFT(TEXT(RIGHT('[2]Pos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",INDEX('421_AGM_Lampung'!idxSatuSampaiDuaPuluh,--LEFT(TEXT(RIGHT('[2]Pos Log Serang 260721'!XFD1,11),REPT("0",11)),2)+1)),INDEX('421_AGM_Lampung'!idxSatuSampaiDuaPuluh,--LEFT(RIGHT('[2]Pos Log Serang 260721'!XFD1,11),1)+1)&amp;" puluh "&amp;INDEX('421_AGM_Lampung'!idxSatuSampaiDuaPuluh,--LEFT(RIGHT('[2]Pos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7">" "&amp;INDEX('421_Ibu Eni_Pasuruan'!idxRatusan,--LEFT(TEXT(RIGHT('[2]Pos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",INDEX('421_Ibu Eni_Pasuruan'!idxSatuSampaiDuaPuluh,--LEFT(TEXT(RIGHT('[2]Pos Log Serang 260721'!XFD1,11),REPT("0",11)),2)+1)),INDEX('421_Ibu Eni_Pasuruan'!idxSatuSampaiDuaPuluh,--LEFT(RIGHT('[2]Pos Log Serang 260721'!XFD1,11),1)+1)&amp;" puluh "&amp;INDEX('421_Ibu Eni_Pasuruan'!idxSatuSampaiDuaPuluh,--LEFT(RIGHT('[2]Pos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"&amp;INDEX('422_Bpk. Ambar_Makasar'!idxRatusan,--LEFT(TEXT(RIGHT('[2]Pos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",INDEX('422_Bpk. Ambar_Makasar'!idxSatuSampaiDuaPuluh,--LEFT(TEXT(RIGHT('[2]Pos Log Serang 260721'!XFD1,11),REPT("0",11)),2)+1)),INDEX('422_Bpk. Ambar_Makasar'!idxSatuSampaiDuaPuluh,--LEFT(RIGHT('[2]Pos Log Serang 260721'!XFD1,11),1)+1)&amp;" puluh "&amp;INDEX('422_Bpk. Ambar_Makasar'!idxSatuSampaiDuaPuluh,--LEFT(RIGHT('[2]Pos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"&amp;INDEX('423_Xiu Liu_Batan'!idxRatusan,--LEFT(TEXT(RIGHT('[2]Pos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",INDEX('423_Xiu Liu_Batan'!idxSatuSampaiDuaPuluh,--LEFT(TEXT(RIGHT('[2]Pos Log Serang 260721'!XFD1,11),REPT("0",11)),2)+1)),INDEX('423_Xiu Liu_Batan'!idxSatuSampaiDuaPuluh,--LEFT(RIGHT('[2]Pos Log Serang 260721'!XFD1,11),1)+1)&amp;" puluh "&amp;INDEX('423_Xiu Liu_Batan'!idxSatuSampaiDuaPuluh,--LEFT(RIGHT('[2]Pos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"&amp;INDEX('424_Bpk Rahman_Pulogebang'!idxRatusan,--LEFT(TEXT(RIGHT('[2]Pos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",INDEX('424_Bpk Rahman_Pulogebang'!idxSatuSampaiDuaPuluh,--LEFT(TEXT(RIGHT('[2]Pos Log Serang 260721'!XFD1,11),REPT("0",11)),2)+1)),INDEX('424_Bpk Rahman_Pulogebang'!idxSatuSampaiDuaPuluh,--LEFT(RIGHT('[2]Pos Log Serang 260721'!XFD1,11),1)+1)&amp;" puluh "&amp;INDEX('424_Bpk Rahman_Pulogebang'!idxSatuSampaiDuaPuluh,--LEFT(RIGHT('[2]Pos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"&amp;INDEX('425_BBI_Mix'!idxRatusan,--LEFT(TEXT(RIGHT('[2]Pos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",INDEX('425_BBI_Mix'!idxSatuSampaiDuaPuluh,--LEFT(TEXT(RIGHT('[2]Pos Log Serang 260721'!XFD1,11),REPT("0",11)),2)+1)),INDEX('425_BBI_Mix'!idxSatuSampaiDuaPuluh,--LEFT(RIGHT('[2]Pos Log Serang 260721'!XFD1,11),1)+1)&amp;" puluh "&amp;INDEX('425_BBI_Mix'!idxSatuSampaiDuaPuluh,--LEFT(RIGHT('[2]Pos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"&amp;INDEX('426_LEN_Medan'!idxRatusan,--LEFT(TEXT(RIGHT('[2]Pos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",INDEX('426_LEN_Medan'!idxSatuSampaiDuaPuluh,--LEFT(TEXT(RIGHT('[2]Pos Log Serang 260721'!XFD1,11),REPT("0",11)),2)+1)),INDEX('426_LEN_Medan'!idxSatuSampaiDuaPuluh,--LEFT(RIGHT('[2]Pos Log Serang 260721'!XFD1,11),1)+1)&amp;" puluh "&amp;INDEX('426_LEN_Medan'!idxSatuSampaiDuaPuluh,--LEFT(RIGHT('[2]Pos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"&amp;INDEX('427_CMT_MALINAU'!idxRatusan,--LEFT(TEXT(RIGHT('[2]Pos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",INDEX('427_CMT_MALINAU'!idxSatuSampaiDuaPuluh,--LEFT(TEXT(RIGHT('[2]Pos Log Serang 260721'!XFD1,11),REPT("0",11)),2)+1)),INDEX('427_CMT_MALINAU'!idxSatuSampaiDuaPuluh,--LEFT(RIGHT('[2]Pos Log Serang 260721'!XFD1,11),1)+1)&amp;" puluh "&amp;INDEX('427_CMT_MALINAU'!idxSatuSampaiDuaPuluh,--LEFT(RIGHT('[2]Pos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"&amp;INDEX('428_SST_Medan'!idxRatusan,--LEFT(TEXT(RIGHT('[2]Pos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",INDEX('428_SST_Medan'!idxSatuSampaiDuaPuluh,--LEFT(TEXT(RIGHT('[2]Pos Log Serang 260721'!XFD1,11),REPT("0",11)),2)+1)),INDEX('428_SST_Medan'!idxSatuSampaiDuaPuluh,--LEFT(RIGHT('[2]Pos Log Serang 260721'!XFD1,11),1)+1)&amp;" puluh "&amp;INDEX('428_SST_Medan'!idxSatuSampaiDuaPuluh,--LEFT(RIGHT('[2]Pos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"&amp;INDEX('429_Lion_Palembang'!idxRatusan,--LEFT(TEXT(RIGHT('[2]Pos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",INDEX('429_Lion_Palembang'!idxSatuSampaiDuaPuluh,--LEFT(TEXT(RIGHT('[2]Pos Log Serang 260721'!XFD1,11),REPT("0",11)),2)+1)),INDEX('429_Lion_Palembang'!idxSatuSampaiDuaPuluh,--LEFT(RIGHT('[2]Pos Log Serang 260721'!XFD1,11),1)+1)&amp;" puluh "&amp;INDEX('429_Lion_Palembang'!idxSatuSampaiDuaPuluh,--LEFT(RIGHT('[2]Pos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6">" "&amp;INDEX('430_Ibu Neneng_Batam'!idxRatusan,--LEFT(TEXT(RIGHT('[2]Pos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",INDEX('430_Ibu Neneng_Batam'!idxSatuSampaiDuaPuluh,--LEFT(TEXT(RIGHT('[2]Pos Log Serang 260721'!XFD1,11),REPT("0",11)),2)+1)),INDEX('430_Ibu Neneng_Batam'!idxSatuSampaiDuaPuluh,--LEFT(RIGHT('[2]Pos Log Serang 260721'!XFD1,11),1)+1)&amp;" puluh "&amp;INDEX('430_Ibu Neneng_Batam'!idxSatuSampaiDuaPuluh,--LEFT(RIGHT('[2]Pos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8">" "&amp;INDEX('432_BBI_Jakarta'!idxRatusan,--LEFT(TEXT(RIGHT('[2]Pos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",INDEX('432_BBI_Jakarta'!idxSatuSampaiDuaPuluh,--LEFT(TEXT(RIGHT('[2]Pos Log Serang 260721'!XFD1,11),REPT("0",11)),2)+1)),INDEX('432_BBI_Jakarta'!idxSatuSampaiDuaPuluh,--LEFT(RIGHT('[2]Pos Log Serang 260721'!XFD1,11),1)+1)&amp;" puluh "&amp;INDEX('432_BBI_Jakarta'!idxSatuSampaiDuaPuluh,--LEFT(RIGHT('[2]Pos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"&amp;INDEX('440_Bpk. Henry_Banyuwangi'!idxRatusan,--LEFT(TEXT(RIGHT('[2]Pos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",INDEX('440_Bpk. Henry_Banyuwangi'!idxSatuSampaiDuaPuluh,--LEFT(TEXT(RIGHT('[2]Pos Log Serang 260721'!XFD1,11),REPT("0",11)),2)+1)),INDEX('440_Bpk. Henry_Banyuwangi'!idxSatuSampaiDuaPuluh,--LEFT(RIGHT('[2]Pos Log Serang 260721'!XFD1,11),1)+1)&amp;" puluh "&amp;INDEX('440_Bpk. Henry_Banyuwangi'!idxSatuSampaiDuaPuluh,--LEFT(RIGHT('[2]Pos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"&amp;INDEX('441_BBI_Mix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",INDEX('441_BBI_Mix '!idxSatuSampaiDuaPuluh,--LEFT(TEXT(RIGHT('[2]Pos Log Serang 260721'!XFD1,11),REPT("0",11)),2)+1)),INDEX('441_BBI_Mix '!idxSatuSampaiDuaPuluh,--LEFT(RIGHT('[2]Pos Log Serang 260721'!XFD1,11),1)+1)&amp;" puluh "&amp;INDEX('441_BBI_Mix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"&amp;INDEX('442_TPL_Jambi'!idxRatusan,--LEFT(TEXT(RIGHT('[2]Pos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",INDEX('442_TPL_Jambi'!idxSatuSampaiDuaPuluh,--LEFT(TEXT(RIGHT('[2]Pos Log Serang 260721'!XFD1,11),REPT("0",11)),2)+1)),INDEX('442_TPL_Jambi'!idxSatuSampaiDuaPuluh,--LEFT(RIGHT('[2]Pos Log Serang 260721'!XFD1,11),1)+1)&amp;" puluh "&amp;INDEX('442_TPL_Jambi'!idxSatuSampaiDuaPuluh,--LEFT(RIGHT('[2]Pos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"&amp;INDEX('443_Tensindo_Manggarai'!idxRatusan,--LEFT(TEXT(RIGHT('[2]Pos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",INDEX('443_Tensindo_Manggarai'!idxSatuSampaiDuaPuluh,--LEFT(TEXT(RIGHT('[2]Pos Log Serang 260721'!XFD1,11),REPT("0",11)),2)+1)),INDEX('443_Tensindo_Manggarai'!idxSatuSampaiDuaPuluh,--LEFT(RIGHT('[2]Pos Log Serang 260721'!XFD1,11),1)+1)&amp;" puluh "&amp;INDEX('443_Tensindo_Manggarai'!idxSatuSampaiDuaPuluh,--LEFT(RIGHT('[2]Pos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"&amp;INDEX('444_Mandaka_Pati'!idxRatusan,--LEFT(TEXT(RIGHT('[2]Pos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",INDEX('444_Mandaka_Pati'!idxSatuSampaiDuaPuluh,--LEFT(TEXT(RIGHT('[2]Pos Log Serang 260721'!XFD1,11),REPT("0",11)),2)+1)),INDEX('444_Mandaka_Pati'!idxSatuSampaiDuaPuluh,--LEFT(RIGHT('[2]Pos Log Serang 260721'!XFD1,11),1)+1)&amp;" puluh "&amp;INDEX('444_Mandaka_Pati'!idxSatuSampaiDuaPuluh,--LEFT(RIGHT('[2]Pos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"&amp;INDEX('445_Mega Gloryoung_Makasar'!idxRatusan,--LEFT(TEXT(RIGHT('[2]Pos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",INDEX('445_Mega Gloryoung_Makasar'!idxSatuSampaiDuaPuluh,--LEFT(TEXT(RIGHT('[2]Pos Log Serang 260721'!XFD1,11),REPT("0",11)),2)+1)),INDEX('445_Mega Gloryoung_Makasar'!idxSatuSampaiDuaPuluh,--LEFT(RIGHT('[2]Pos Log Serang 260721'!XFD1,11),1)+1)&amp;" puluh "&amp;INDEX('445_Mega Gloryoung_Makasar'!idxSatuSampaiDuaPuluh,--LEFT(RIGHT('[2]Pos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2">" "&amp;INDEX('446_Padi_Bali'!idxRatusan,--LEFT(TEXT(RIGHT('[2]Pos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",INDEX('446_Padi_Bali'!idxSatuSampaiDuaPuluh,--LEFT(TEXT(RIGHT('[2]Pos Log Serang 260721'!XFD1,11),REPT("0",11)),2)+1)),INDEX('446_Padi_Bali'!idxSatuSampaiDuaPuluh,--LEFT(RIGHT('[2]Pos Log Serang 260721'!XFD1,11),1)+1)&amp;" puluh "&amp;INDEX('446_Padi_Bali'!idxSatuSampaiDuaPuluh,--LEFT(RIGHT('[2]Pos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"&amp;INDEX('447_Sandi Banawi'!idxRatusan,--LEFT(TEXT(RIGHT('[2]Pos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",INDEX('447_Sandi Banawi'!idxSatuSampaiDuaPuluh,--LEFT(TEXT(RIGHT('[2]Pos Log Serang 260721'!XFD1,11),REPT("0",11)),2)+1)),INDEX('447_Sandi Banawi'!idxSatuSampaiDuaPuluh,--LEFT(RIGHT('[2]Pos Log Serang 260721'!XFD1,11),1)+1)&amp;" puluh "&amp;INDEX('447_Sandi Banawi'!idxSatuSampaiDuaPuluh,--LEFT(RIGHT('[2]Pos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16">'421_AGM_Lampung'!$A$1:$I$40</definedName>
    <definedName name="_xlnm.Print_Area" localSheetId="17">'421_Ibu Eni_Pasuruan'!$A$2:$J$42</definedName>
    <definedName name="_xlnm.Print_Area" localSheetId="18">'422_Bpk. Ambar_Makasar'!$A$2:$J$44</definedName>
    <definedName name="_xlnm.Print_Area" localSheetId="19">'423_Xiu Liu_Batan'!$A$2:$J$43</definedName>
    <definedName name="_xlnm.Print_Area" localSheetId="20">'424_Bpk Rahman_Pulogebang'!$A$2:$J$42</definedName>
    <definedName name="_xlnm.Print_Area" localSheetId="21">'425_BBI_Mix'!$A$2:$J$44</definedName>
    <definedName name="_xlnm.Print_Area" localSheetId="22">'426_LEN_Medan'!$A$2:$J$42</definedName>
    <definedName name="_xlnm.Print_Area" localSheetId="23">'427_CMT_MALINAU'!$A$2:$J$42</definedName>
    <definedName name="_xlnm.Print_Area" localSheetId="24">'428_SST_Medan'!$A$2:$J$42</definedName>
    <definedName name="_xlnm.Print_Area" localSheetId="25">'429_Lion_Palembang'!$A$2:$J$43</definedName>
    <definedName name="_xlnm.Print_Area" localSheetId="26">'430_Ibu Neneng_Batam'!$A$2:$J$43</definedName>
    <definedName name="_xlnm.Print_Area" localSheetId="28">'432_BBI_Jakarta'!$A$2:$J$38</definedName>
    <definedName name="_xlnm.Print_Area" localSheetId="36">'440_Bpk. Henry_Banyuwangi'!$A$2:$I$38</definedName>
    <definedName name="_xlnm.Print_Area" localSheetId="37">'441_BBI_Mix '!$A$2:$J$40</definedName>
    <definedName name="_xlnm.Print_Area" localSheetId="38">'442_TPL_Jambi'!$A$2:$J$38</definedName>
    <definedName name="_xlnm.Print_Area" localSheetId="40">'444_Mandaka_Pati'!$A$2:$J$38</definedName>
    <definedName name="_xlnm.Print_Area" localSheetId="41">'445_Mega Gloryoung_Makasar'!$A$2:$J$39</definedName>
    <definedName name="_xlnm.Print_Area" localSheetId="42">'446_Padi_Bali'!$A$2:$J$43</definedName>
    <definedName name="_xlnm.Print_Area" localSheetId="43">'447_Sandi Banawi'!$A$2:$J$38</definedName>
    <definedName name="_xlnm.Print_Titles" localSheetId="3">'408_PI_Menara_Java'!$1:$16</definedName>
    <definedName name="_xlnm.Print_Titles" localSheetId="4">'409_Menara_Sumatera'!$1:$16</definedName>
    <definedName name="_xlnm.Print_Titles" localSheetId="8">'413_Menara_Kaliamtan 2'!$1:$16</definedName>
    <definedName name="_xlnm.Print_Titles" localSheetId="9">'414_Menara_Kaliamtan 1'!$1:$16</definedName>
    <definedName name="_xlnm.Print_Titles" localSheetId="10">'415_Menara_Bali NT'!$1:$16</definedName>
    <definedName name="_xlnm.Print_Titles" localSheetId="11">'416_Menara_Sulawesi 1'!$1:$16</definedName>
    <definedName name="_xlnm.Print_Titles" localSheetId="12">'417_Menara_Sulawesi 2'!$1:$16</definedName>
    <definedName name="_xlnm.Print_Titles" localSheetId="29">'433_Menara_Sumatera '!$1:$16</definedName>
    <definedName name="_xlnm.Print_Titles" localSheetId="30">'434_Menara_Kaliamtan 2 '!$1:$16</definedName>
    <definedName name="_xlnm.Print_Titles" localSheetId="31">'435_Menara_Kaliamtan 1'!$1:$16</definedName>
    <definedName name="_xlnm.Print_Titles" localSheetId="32">'436_Menara_Sulawesi 2'!$1:$16</definedName>
    <definedName name="_xlnm.Print_Titles" localSheetId="33">'437_Menara_Bali NT '!$1:$16</definedName>
    <definedName name="_xlnm.Print_Titles" localSheetId="34">'438_Menara_Java Susulan'!$1:$16</definedName>
    <definedName name="_xlnm.Print_Titles" localSheetId="35">'439_Menara_Menara_Sumatera_ssln'!$1:$16</definedName>
    <definedName name="_xlnm.Print_Titles" localSheetId="44">'448_Menara_Surabaya'!$1:$16</definedName>
    <definedName name="ratus" localSheetId="0">" "&amp;INDEX('405_Infratek_Rokan Hilir'!idxRatusan,--LEFT(TEXT(RIGHT(nilai,3),"000"),1)+1)&amp;" "&amp;IF(--RIGHT(nilai,2)&lt;=20,INDEX('405_Infratek_Rokan Hilir'!idxSatuSampaiDuaPuluh,--LEFT(RIGHT(nilai,2),2)+1),INDEX('405_Infratek_Rokan Hilir'!idxSatuSampaiDuaPuluh,--LEFT(RIGHT(nilai,2),1)+1)&amp;" puluh "&amp;INDEX('405_Infratek_Rokan Hilir'!idxSatuSampaiDuaPuluh,--RIGHT(nilai,1)+1))</definedName>
    <definedName name="ratus" localSheetId="2">" "&amp;INDEX('407_Tensindo_Manggarai'!idxRatusan,--LEFT(TEXT(RIGHT(nilai,3),"000"),1)+1)&amp;" "&amp;IF(--RIGHT(nilai,2)&lt;=20,INDEX('407_Tensindo_Manggarai'!idxSatuSampaiDuaPuluh,--LEFT(RIGHT(nilai,2),2)+1),INDEX('407_Tensindo_Manggarai'!idxSatuSampaiDuaPuluh,--LEFT(RIGHT(nilai,2),1)+1)&amp;" puluh "&amp;INDEX('407_Tensindo_Manggarai'!idxSatuSampaiDuaPuluh,--RIGHT(nilai,1)+1))</definedName>
    <definedName name="ratus" localSheetId="13">" "&amp;INDEX('418_Tensindo_Karawang'!idxRatusan,--LEFT(TEXT(RIGHT([0]!nilai,3),"000"),1)+1)&amp;" "&amp;IF(--RIGHT([0]!nilai,2)&lt;=20,INDEX('418_Tensindo_Karawang'!idxSatuSampaiDuaPuluh,--LEFT(RIGHT([0]!nilai,2),2)+1),INDEX('418_Tensindo_Karawang'!idxSatuSampaiDuaPuluh,--LEFT(RIGHT([0]!nilai,2),1)+1)&amp;" puluh "&amp;INDEX('418_Tensindo_Karawang'!idxSatuSampaiDuaPuluh,--RIGHT([0]!nilai,1)+1))</definedName>
    <definedName name="ratus" localSheetId="14">" "&amp;INDEX('419_Tensindo_Karawang'!idxRatusan,--LEFT(TEXT(RIGHT([0]!nilai,3),"000"),1)+1)&amp;" "&amp;IF(--RIGHT([0]!nilai,2)&lt;=20,INDEX('419_Tensindo_Karawang'!idxSatuSampaiDuaPuluh,--LEFT(RIGHT([0]!nilai,2),2)+1),INDEX('419_Tensindo_Karawang'!idxSatuSampaiDuaPuluh,--LEFT(RIGHT([0]!nilai,2),1)+1)&amp;" puluh "&amp;INDEX('419_Tensindo_Karawang'!idxSatuSampaiDuaPuluh,--RIGHT([0]!nilai,1)+1))</definedName>
    <definedName name="ratus" localSheetId="15">" "&amp;INDEX('420_Tensindo_Manggarai'!idxRatusan,--LEFT(TEXT(RIGHT([0]!nilai,3),"000"),1)+1)&amp;" "&amp;IF(--RIGHT([0]!nilai,2)&lt;=20,INDEX('420_Tensindo_Manggarai'!idxSatuSampaiDuaPuluh,--LEFT(RIGHT([0]!nilai,2),2)+1),INDEX('420_Tensindo_Manggarai'!idxSatuSampaiDuaPuluh,--LEFT(RIGHT([0]!nilai,2),1)+1)&amp;" puluh "&amp;INDEX('420_Tensindo_Manggarai'!idxSatuSampaiDuaPuluh,--RIGHT([0]!nilai,1)+1))</definedName>
    <definedName name="ratus" localSheetId="16">" "&amp;INDEX('421_AGM_Lampung'!idxRatusan,--LEFT(TEXT(RIGHT(nilai,3),"000"),1)+1)&amp;" "&amp;IF(--RIGHT(nilai,2)&lt;=20,INDEX('421_AGM_Lampung'!idxSatuSampaiDuaPuluh,--LEFT(RIGHT(nilai,2),2)+1),INDEX('421_AGM_Lampung'!idxSatuSampaiDuaPuluh,--LEFT(RIGHT(nilai,2),1)+1)&amp;" puluh "&amp;INDEX('421_AGM_Lampung'!idxSatuSampaiDuaPuluh,--RIGHT(nilai,1)+1))</definedName>
    <definedName name="ratus" localSheetId="17">" "&amp;INDEX('421_Ibu Eni_Pasuruan'!idxRatusan,--LEFT(TEXT(RIGHT([0]!nilai,3),"000"),1)+1)&amp;" "&amp;IF(--RIGHT([0]!nilai,2)&lt;=20,INDEX('421_Ibu Eni_Pasuruan'!idxSatuSampaiDuaPuluh,--LEFT(RIGHT([0]!nilai,2),2)+1),INDEX('421_Ibu Eni_Pasuruan'!idxSatuSampaiDuaPuluh,--LEFT(RIGHT([0]!nilai,2),1)+1)&amp;" puluh "&amp;INDEX('421_Ibu Eni_Pasuruan'!idxSatuSampaiDuaPuluh,--RIGHT([0]!nilai,1)+1))</definedName>
    <definedName name="ratus" localSheetId="18">" "&amp;INDEX('422_Bpk. Ambar_Makasar'!idxRatusan,--LEFT(TEXT(RIGHT([0]!nilai,3),"000"),1)+1)&amp;" "&amp;IF(--RIGHT([0]!nilai,2)&lt;=20,INDEX('422_Bpk. Ambar_Makasar'!idxSatuSampaiDuaPuluh,--LEFT(RIGHT([0]!nilai,2),2)+1),INDEX('422_Bpk. Ambar_Makasar'!idxSatuSampaiDuaPuluh,--LEFT(RIGHT([0]!nilai,2),1)+1)&amp;" puluh "&amp;INDEX('422_Bpk. Ambar_Makasar'!idxSatuSampaiDuaPuluh,--RIGHT([0]!nilai,1)+1))</definedName>
    <definedName name="ratus" localSheetId="19">" "&amp;INDEX('423_Xiu Liu_Batan'!idxRatusan,--LEFT(TEXT(RIGHT([0]!nilai,3),"000"),1)+1)&amp;" "&amp;IF(--RIGHT([0]!nilai,2)&lt;=20,INDEX('423_Xiu Liu_Batan'!idxSatuSampaiDuaPuluh,--LEFT(RIGHT([0]!nilai,2),2)+1),INDEX('423_Xiu Liu_Batan'!idxSatuSampaiDuaPuluh,--LEFT(RIGHT([0]!nilai,2),1)+1)&amp;" puluh "&amp;INDEX('423_Xiu Liu_Batan'!idxSatuSampaiDuaPuluh,--RIGHT([0]!nilai,1)+1))</definedName>
    <definedName name="ratus" localSheetId="20">" "&amp;INDEX('424_Bpk Rahman_Pulogebang'!idxRatusan,--LEFT(TEXT(RIGHT([0]!nilai,3),"000"),1)+1)&amp;" "&amp;IF(--RIGHT([0]!nilai,2)&lt;=20,INDEX('424_Bpk Rahman_Pulogebang'!idxSatuSampaiDuaPuluh,--LEFT(RIGHT([0]!nilai,2),2)+1),INDEX('424_Bpk Rahman_Pulogebang'!idxSatuSampaiDuaPuluh,--LEFT(RIGHT([0]!nilai,2),1)+1)&amp;" puluh "&amp;INDEX('424_Bpk Rahman_Pulogebang'!idxSatuSampaiDuaPuluh,--RIGHT([0]!nilai,1)+1))</definedName>
    <definedName name="ratus" localSheetId="21">" "&amp;INDEX('425_BBI_Mix'!idxRatusan,--LEFT(TEXT(RIGHT(nilai,3),"000"),1)+1)&amp;" "&amp;IF(--RIGHT(nilai,2)&lt;=20,INDEX('425_BBI_Mix'!idxSatuSampaiDuaPuluh,--LEFT(RIGHT(nilai,2),2)+1),INDEX('425_BBI_Mix'!idxSatuSampaiDuaPuluh,--LEFT(RIGHT(nilai,2),1)+1)&amp;" puluh "&amp;INDEX('425_BBI_Mix'!idxSatuSampaiDuaPuluh,--RIGHT(nilai,1)+1))</definedName>
    <definedName name="ratus" localSheetId="22">" "&amp;INDEX('426_LEN_Medan'!idxRatusan,--LEFT(TEXT(RIGHT([0]!nilai,3),"000"),1)+1)&amp;" "&amp;IF(--RIGHT([0]!nilai,2)&lt;=20,INDEX('426_LEN_Medan'!idxSatuSampaiDuaPuluh,--LEFT(RIGHT([0]!nilai,2),2)+1),INDEX('426_LEN_Medan'!idxSatuSampaiDuaPuluh,--LEFT(RIGHT([0]!nilai,2),1)+1)&amp;" puluh "&amp;INDEX('426_LEN_Medan'!idxSatuSampaiDuaPuluh,--RIGHT([0]!nilai,1)+1))</definedName>
    <definedName name="ratus" localSheetId="23">" "&amp;INDEX('427_CMT_MALINAU'!idxRatusan,--LEFT(TEXT(RIGHT(nilai,3),"000"),1)+1)&amp;" "&amp;IF(--RIGHT(nilai,2)&lt;=20,INDEX('427_CMT_MALINAU'!idxSatuSampaiDuaPuluh,--LEFT(RIGHT(nilai,2),2)+1),INDEX('427_CMT_MALINAU'!idxSatuSampaiDuaPuluh,--LEFT(RIGHT(nilai,2),1)+1)&amp;" puluh "&amp;INDEX('427_CMT_MALINAU'!idxSatuSampaiDuaPuluh,--RIGHT(nilai,1)+1))</definedName>
    <definedName name="ratus" localSheetId="24">" "&amp;INDEX('428_SST_Medan'!idxRatusan,--LEFT(TEXT(RIGHT([0]!nilai,3),"000"),1)+1)&amp;" "&amp;IF(--RIGHT([0]!nilai,2)&lt;=20,INDEX('428_SST_Medan'!idxSatuSampaiDuaPuluh,--LEFT(RIGHT([0]!nilai,2),2)+1),INDEX('428_SST_Medan'!idxSatuSampaiDuaPuluh,--LEFT(RIGHT([0]!nilai,2),1)+1)&amp;" puluh "&amp;INDEX('428_SST_Medan'!idxSatuSampaiDuaPuluh,--RIGHT([0]!nilai,1)+1))</definedName>
    <definedName name="ratus" localSheetId="25">" "&amp;INDEX('429_Lion_Palembang'!idxRatusan,--LEFT(TEXT(RIGHT([0]!nilai,3),"000"),1)+1)&amp;" "&amp;IF(--RIGHT([0]!nilai,2)&lt;=20,INDEX('429_Lion_Palembang'!idxSatuSampaiDuaPuluh,--LEFT(RIGHT([0]!nilai,2),2)+1),INDEX('429_Lion_Palembang'!idxSatuSampaiDuaPuluh,--LEFT(RIGHT([0]!nilai,2),1)+1)&amp;" puluh "&amp;INDEX('429_Lion_Palembang'!idxSatuSampaiDuaPuluh,--RIGHT([0]!nilai,1)+1))</definedName>
    <definedName name="ratus" localSheetId="26">" "&amp;INDEX('430_Ibu Neneng_Batam'!idxRatusan,--LEFT(TEXT(RIGHT([0]!nilai,3),"000"),1)+1)&amp;" "&amp;IF(--RIGHT([0]!nilai,2)&lt;=20,INDEX('430_Ibu Neneng_Batam'!idxSatuSampaiDuaPuluh,--LEFT(RIGHT([0]!nilai,2),2)+1),INDEX('430_Ibu Neneng_Batam'!idxSatuSampaiDuaPuluh,--LEFT(RIGHT([0]!nilai,2),1)+1)&amp;" puluh "&amp;INDEX('430_Ibu Neneng_Batam'!idxSatuSampaiDuaPuluh,--RIGHT([0]!nilai,1)+1))</definedName>
    <definedName name="ratus" localSheetId="28">" "&amp;INDEX('432_BBI_Jakarta'!idxRatusan,--LEFT(TEXT(RIGHT([0]!nilai,3),"000"),1)+1)&amp;" "&amp;IF(--RIGHT([0]!nilai,2)&lt;=20,INDEX('432_BBI_Jakarta'!idxSatuSampaiDuaPuluh,--LEFT(RIGHT([0]!nilai,2),2)+1),INDEX('432_BBI_Jakarta'!idxSatuSampaiDuaPuluh,--LEFT(RIGHT([0]!nilai,2),1)+1)&amp;" puluh "&amp;INDEX('432_BBI_Jakarta'!idxSatuSampaiDuaPuluh,--RIGHT([0]!nilai,1)+1))</definedName>
    <definedName name="ratus" localSheetId="36">" "&amp;INDEX('440_Bpk. Henry_Banyuwangi'!idxRatusan,--LEFT(TEXT(RIGHT([0]!nilai,3),"000"),1)+1)&amp;" "&amp;IF(--RIGHT([0]!nilai,2)&lt;=20,INDEX('440_Bpk. Henry_Banyuwangi'!idxSatuSampaiDuaPuluh,--LEFT(RIGHT([0]!nilai,2),2)+1),INDEX('440_Bpk. Henry_Banyuwangi'!idxSatuSampaiDuaPuluh,--LEFT(RIGHT([0]!nilai,2),1)+1)&amp;" puluh "&amp;INDEX('440_Bpk. Henry_Banyuwangi'!idxSatuSampaiDuaPuluh,--RIGHT([0]!nilai,1)+1))</definedName>
    <definedName name="ratus" localSheetId="37">" "&amp;INDEX('441_BBI_Mix '!idxRatusan,--LEFT(TEXT(RIGHT([0]!nilai,3),"000"),1)+1)&amp;" "&amp;IF(--RIGHT([0]!nilai,2)&lt;=20,INDEX('441_BBI_Mix '!idxSatuSampaiDuaPuluh,--LEFT(RIGHT([0]!nilai,2),2)+1),INDEX('441_BBI_Mix '!idxSatuSampaiDuaPuluh,--LEFT(RIGHT([0]!nilai,2),1)+1)&amp;" puluh "&amp;INDEX('441_BBI_Mix '!idxSatuSampaiDuaPuluh,--RIGHT([0]!nilai,1)+1))</definedName>
    <definedName name="ratus" localSheetId="38">" "&amp;INDEX('442_TPL_Jambi'!idxRatusan,--LEFT(TEXT(RIGHT([0]!nilai,3),"000"),1)+1)&amp;" "&amp;IF(--RIGHT([0]!nilai,2)&lt;=20,INDEX('442_TPL_Jambi'!idxSatuSampaiDuaPuluh,--LEFT(RIGHT([0]!nilai,2),2)+1),INDEX('442_TPL_Jambi'!idxSatuSampaiDuaPuluh,--LEFT(RIGHT([0]!nilai,2),1)+1)&amp;" puluh "&amp;INDEX('442_TPL_Jambi'!idxSatuSampaiDuaPuluh,--RIGHT([0]!nilai,1)+1))</definedName>
    <definedName name="ratus" localSheetId="39">" "&amp;INDEX('443_Tensindo_Manggarai'!idxRatusan,--LEFT(TEXT(RIGHT([0]!nilai,3),"000"),1)+1)&amp;" "&amp;IF(--RIGHT([0]!nilai,2)&lt;=20,INDEX('443_Tensindo_Manggarai'!idxSatuSampaiDuaPuluh,--LEFT(RIGHT([0]!nilai,2),2)+1),INDEX('443_Tensindo_Manggarai'!idxSatuSampaiDuaPuluh,--LEFT(RIGHT([0]!nilai,2),1)+1)&amp;" puluh "&amp;INDEX('443_Tensindo_Manggarai'!idxSatuSampaiDuaPuluh,--RIGHT([0]!nilai,1)+1))</definedName>
    <definedName name="ratus" localSheetId="40">" "&amp;INDEX('444_Mandaka_Pati'!idxRatusan,--LEFT(TEXT(RIGHT([0]!nilai,3),"000"),1)+1)&amp;" "&amp;IF(--RIGHT([0]!nilai,2)&lt;=20,INDEX('444_Mandaka_Pati'!idxSatuSampaiDuaPuluh,--LEFT(RIGHT([0]!nilai,2),2)+1),INDEX('444_Mandaka_Pati'!idxSatuSampaiDuaPuluh,--LEFT(RIGHT([0]!nilai,2),1)+1)&amp;" puluh "&amp;INDEX('444_Mandaka_Pati'!idxSatuSampaiDuaPuluh,--RIGHT([0]!nilai,1)+1))</definedName>
    <definedName name="ratus" localSheetId="41">" "&amp;INDEX('445_Mega Gloryoung_Makasar'!idxRatusan,--LEFT(TEXT(RIGHT([0]!nilai,3),"000"),1)+1)&amp;" "&amp;IF(--RIGHT([0]!nilai,2)&lt;=20,INDEX('445_Mega Gloryoung_Makasar'!idxSatuSampaiDuaPuluh,--LEFT(RIGHT([0]!nilai,2),2)+1),INDEX('445_Mega Gloryoung_Makasar'!idxSatuSampaiDuaPuluh,--LEFT(RIGHT([0]!nilai,2),1)+1)&amp;" puluh "&amp;INDEX('445_Mega Gloryoung_Makasar'!idxSatuSampaiDuaPuluh,--RIGHT([0]!nilai,1)+1))</definedName>
    <definedName name="ratus" localSheetId="42">" "&amp;INDEX('446_Padi_Bali'!idxRatusan,--LEFT(TEXT(RIGHT([0]!nilai,3),"000"),1)+1)&amp;" "&amp;IF(--RIGHT([0]!nilai,2)&lt;=20,INDEX('446_Padi_Bali'!idxSatuSampaiDuaPuluh,--LEFT(RIGHT([0]!nilai,2),2)+1),INDEX('446_Padi_Bali'!idxSatuSampaiDuaPuluh,--LEFT(RIGHT([0]!nilai,2),1)+1)&amp;" puluh "&amp;INDEX('446_Padi_Bali'!idxSatuSampaiDuaPuluh,--RIGHT([0]!nilai,1)+1))</definedName>
    <definedName name="ratus" localSheetId="43">" "&amp;INDEX('447_Sandi Banawi'!idxRatusan,--LEFT(TEXT(RIGHT([0]!nilai,3),"000"),1)+1)&amp;" "&amp;IF(--RIGHT([0]!nilai,2)&lt;=20,INDEX('447_Sandi Banawi'!idxSatuSampaiDuaPuluh,--LEFT(RIGHT([0]!nilai,2),2)+1),INDEX('447_Sandi Banawi'!idxSatuSampaiDuaPuluh,--LEFT(RIGHT([0]!nilai,2),1)+1)&amp;" puluh "&amp;INDEX('447_Sandi Banawi'!idxSatuSampaiDuaPuluh,--RIGHT([0]!nilai,1)+1))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"&amp;INDEX('405_Infratek_Rokan Hilir'!idxRatusan,--LEFT(TEXT(RIGHT(nilai,3),"000"),1)+1)&amp;" "&amp;IF(--RIGHT(nilai,2)&lt;=20,INDEX('405_Infratek_Rokan Hilir'!idxSatuSampaiDuaPuluh,--LEFT(RIGHT(nilai,2),2)+1),INDEX('405_Infratek_Rokan Hilir'!idxSatuSampaiDuaPuluh,--LEFT(RIGHT(nilai,2),1)+1)&amp;" puluh "&amp;INDEX('405_Infratek_Rokan Hilir'!idxSatuSampaiDuaPuluh,--RIGHT(nilai,1)+1))</definedName>
    <definedName name="ratus2" localSheetId="2">" "&amp;INDEX('407_Tensindo_Manggarai'!idxRatusan,--LEFT(TEXT(RIGHT(nilai,3),"000"),1)+1)&amp;" "&amp;IF(--RIGHT(nilai,2)&lt;=20,INDEX('407_Tensindo_Manggarai'!idxSatuSampaiDuaPuluh,--LEFT(RIGHT(nilai,2),2)+1),INDEX('407_Tensindo_Manggarai'!idxSatuSampaiDuaPuluh,--LEFT(RIGHT(nilai,2),1)+1)&amp;" puluh "&amp;INDEX('407_Tensindo_Manggarai'!idxSatuSampaiDuaPuluh,--RIGHT(nilai,1)+1))</definedName>
    <definedName name="ratus2" localSheetId="13">" "&amp;INDEX('418_Tensindo_Karawang'!idxRatusan,--LEFT(TEXT(RIGHT([0]!nilai,3),"000"),1)+1)&amp;" "&amp;IF(--RIGHT([0]!nilai,2)&lt;=20,INDEX('418_Tensindo_Karawang'!idxSatuSampaiDuaPuluh,--LEFT(RIGHT([0]!nilai,2),2)+1),INDEX('418_Tensindo_Karawang'!idxSatuSampaiDuaPuluh,--LEFT(RIGHT([0]!nilai,2),1)+1)&amp;" puluh "&amp;INDEX('418_Tensindo_Karawang'!idxSatuSampaiDuaPuluh,--RIGHT([0]!nilai,1)+1))</definedName>
    <definedName name="ratus2" localSheetId="14">" "&amp;INDEX('419_Tensindo_Karawang'!idxRatusan,--LEFT(TEXT(RIGHT([0]!nilai,3),"000"),1)+1)&amp;" "&amp;IF(--RIGHT([0]!nilai,2)&lt;=20,INDEX('419_Tensindo_Karawang'!idxSatuSampaiDuaPuluh,--LEFT(RIGHT([0]!nilai,2),2)+1),INDEX('419_Tensindo_Karawang'!idxSatuSampaiDuaPuluh,--LEFT(RIGHT([0]!nilai,2),1)+1)&amp;" puluh "&amp;INDEX('419_Tensindo_Karawang'!idxSatuSampaiDuaPuluh,--RIGHT([0]!nilai,1)+1))</definedName>
    <definedName name="ratus2" localSheetId="15">" "&amp;INDEX('420_Tensindo_Manggarai'!idxRatusan,--LEFT(TEXT(RIGHT([0]!nilai,3),"000"),1)+1)&amp;" "&amp;IF(--RIGHT([0]!nilai,2)&lt;=20,INDEX('420_Tensindo_Manggarai'!idxSatuSampaiDuaPuluh,--LEFT(RIGHT([0]!nilai,2),2)+1),INDEX('420_Tensindo_Manggarai'!idxSatuSampaiDuaPuluh,--LEFT(RIGHT([0]!nilai,2),1)+1)&amp;" puluh "&amp;INDEX('420_Tensindo_Manggarai'!idxSatuSampaiDuaPuluh,--RIGHT([0]!nilai,1)+1))</definedName>
    <definedName name="ratus2" localSheetId="16">" "&amp;INDEX('421_AGM_Lampung'!idxRatusan,--LEFT(TEXT(RIGHT(nilai,3),"000"),1)+1)&amp;" "&amp;IF(--RIGHT(nilai,2)&lt;=20,INDEX('421_AGM_Lampung'!idxSatuSampaiDuaPuluh,--LEFT(RIGHT(nilai,2),2)+1),INDEX('421_AGM_Lampung'!idxSatuSampaiDuaPuluh,--LEFT(RIGHT(nilai,2),1)+1)&amp;" puluh "&amp;INDEX('421_AGM_Lampung'!idxSatuSampaiDuaPuluh,--RIGHT(nilai,1)+1))</definedName>
    <definedName name="ratus2" localSheetId="17">" "&amp;INDEX('421_Ibu Eni_Pasuruan'!idxRatusan,--LEFT(TEXT(RIGHT([0]!nilai,3),"000"),1)+1)&amp;" "&amp;IF(--RIGHT([0]!nilai,2)&lt;=20,INDEX('421_Ibu Eni_Pasuruan'!idxSatuSampaiDuaPuluh,--LEFT(RIGHT([0]!nilai,2),2)+1),INDEX('421_Ibu Eni_Pasuruan'!idxSatuSampaiDuaPuluh,--LEFT(RIGHT([0]!nilai,2),1)+1)&amp;" puluh "&amp;INDEX('421_Ibu Eni_Pasuruan'!idxSatuSampaiDuaPuluh,--RIGHT([0]!nilai,1)+1))</definedName>
    <definedName name="ratus2" localSheetId="18">" "&amp;INDEX('422_Bpk. Ambar_Makasar'!idxRatusan,--LEFT(TEXT(RIGHT([0]!nilai,3),"000"),1)+1)&amp;" "&amp;IF(--RIGHT([0]!nilai,2)&lt;=20,INDEX('422_Bpk. Ambar_Makasar'!idxSatuSampaiDuaPuluh,--LEFT(RIGHT([0]!nilai,2),2)+1),INDEX('422_Bpk. Ambar_Makasar'!idxSatuSampaiDuaPuluh,--LEFT(RIGHT([0]!nilai,2),1)+1)&amp;" puluh "&amp;INDEX('422_Bpk. Ambar_Makasar'!idxSatuSampaiDuaPuluh,--RIGHT([0]!nilai,1)+1))</definedName>
    <definedName name="ratus2" localSheetId="19">" "&amp;INDEX('423_Xiu Liu_Batan'!idxRatusan,--LEFT(TEXT(RIGHT([0]!nilai,3),"000"),1)+1)&amp;" "&amp;IF(--RIGHT([0]!nilai,2)&lt;=20,INDEX('423_Xiu Liu_Batan'!idxSatuSampaiDuaPuluh,--LEFT(RIGHT([0]!nilai,2),2)+1),INDEX('423_Xiu Liu_Batan'!idxSatuSampaiDuaPuluh,--LEFT(RIGHT([0]!nilai,2),1)+1)&amp;" puluh "&amp;INDEX('423_Xiu Liu_Batan'!idxSatuSampaiDuaPuluh,--RIGHT([0]!nilai,1)+1))</definedName>
    <definedName name="ratus2" localSheetId="20">" "&amp;INDEX('424_Bpk Rahman_Pulogebang'!idxRatusan,--LEFT(TEXT(RIGHT([0]!nilai,3),"000"),1)+1)&amp;" "&amp;IF(--RIGHT([0]!nilai,2)&lt;=20,INDEX('424_Bpk Rahman_Pulogebang'!idxSatuSampaiDuaPuluh,--LEFT(RIGHT([0]!nilai,2),2)+1),INDEX('424_Bpk Rahman_Pulogebang'!idxSatuSampaiDuaPuluh,--LEFT(RIGHT([0]!nilai,2),1)+1)&amp;" puluh "&amp;INDEX('424_Bpk Rahman_Pulogebang'!idxSatuSampaiDuaPuluh,--RIGHT([0]!nilai,1)+1))</definedName>
    <definedName name="ratus2" localSheetId="21">" "&amp;INDEX('425_BBI_Mix'!idxRatusan,--LEFT(TEXT(RIGHT(nilai,3),"000"),1)+1)&amp;" "&amp;IF(--RIGHT(nilai,2)&lt;=20,INDEX('425_BBI_Mix'!idxSatuSampaiDuaPuluh,--LEFT(RIGHT(nilai,2),2)+1),INDEX('425_BBI_Mix'!idxSatuSampaiDuaPuluh,--LEFT(RIGHT(nilai,2),1)+1)&amp;" puluh "&amp;INDEX('425_BBI_Mix'!idxSatuSampaiDuaPuluh,--RIGHT(nilai,1)+1))</definedName>
    <definedName name="ratus2" localSheetId="22">" "&amp;INDEX('426_LEN_Medan'!idxRatusan,--LEFT(TEXT(RIGHT([0]!nilai,3),"000"),1)+1)&amp;" "&amp;IF(--RIGHT([0]!nilai,2)&lt;=20,INDEX('426_LEN_Medan'!idxSatuSampaiDuaPuluh,--LEFT(RIGHT([0]!nilai,2),2)+1),INDEX('426_LEN_Medan'!idxSatuSampaiDuaPuluh,--LEFT(RIGHT([0]!nilai,2),1)+1)&amp;" puluh "&amp;INDEX('426_LEN_Medan'!idxSatuSampaiDuaPuluh,--RIGHT([0]!nilai,1)+1))</definedName>
    <definedName name="ratus2" localSheetId="23">" "&amp;INDEX('427_CMT_MALINAU'!idxRatusan,--LEFT(TEXT(RIGHT(nilai,3),"000"),1)+1)&amp;" "&amp;IF(--RIGHT(nilai,2)&lt;=20,INDEX('427_CMT_MALINAU'!idxSatuSampaiDuaPuluh,--LEFT(RIGHT(nilai,2),2)+1),INDEX('427_CMT_MALINAU'!idxSatuSampaiDuaPuluh,--LEFT(RIGHT(nilai,2),1)+1)&amp;" puluh "&amp;INDEX('427_CMT_MALINAU'!idxSatuSampaiDuaPuluh,--RIGHT(nilai,1)+1))</definedName>
    <definedName name="ratus2" localSheetId="24">" "&amp;INDEX('428_SST_Medan'!idxRatusan,--LEFT(TEXT(RIGHT([0]!nilai,3),"000"),1)+1)&amp;" "&amp;IF(--RIGHT([0]!nilai,2)&lt;=20,INDEX('428_SST_Medan'!idxSatuSampaiDuaPuluh,--LEFT(RIGHT([0]!nilai,2),2)+1),INDEX('428_SST_Medan'!idxSatuSampaiDuaPuluh,--LEFT(RIGHT([0]!nilai,2),1)+1)&amp;" puluh "&amp;INDEX('428_SST_Medan'!idxSatuSampaiDuaPuluh,--RIGHT([0]!nilai,1)+1))</definedName>
    <definedName name="ratus2" localSheetId="25">" "&amp;INDEX('429_Lion_Palembang'!idxRatusan,--LEFT(TEXT(RIGHT([0]!nilai,3),"000"),1)+1)&amp;" "&amp;IF(--RIGHT([0]!nilai,2)&lt;=20,INDEX('429_Lion_Palembang'!idxSatuSampaiDuaPuluh,--LEFT(RIGHT([0]!nilai,2),2)+1),INDEX('429_Lion_Palembang'!idxSatuSampaiDuaPuluh,--LEFT(RIGHT([0]!nilai,2),1)+1)&amp;" puluh "&amp;INDEX('429_Lion_Palembang'!idxSatuSampaiDuaPuluh,--RIGHT([0]!nilai,1)+1))</definedName>
    <definedName name="ratus2" localSheetId="26">" "&amp;INDEX('430_Ibu Neneng_Batam'!idxRatusan,--LEFT(TEXT(RIGHT([0]!nilai,3),"000"),1)+1)&amp;" "&amp;IF(--RIGHT([0]!nilai,2)&lt;=20,INDEX('430_Ibu Neneng_Batam'!idxSatuSampaiDuaPuluh,--LEFT(RIGHT([0]!nilai,2),2)+1),INDEX('430_Ibu Neneng_Batam'!idxSatuSampaiDuaPuluh,--LEFT(RIGHT([0]!nilai,2),1)+1)&amp;" puluh "&amp;INDEX('430_Ibu Neneng_Batam'!idxSatuSampaiDuaPuluh,--RIGHT([0]!nilai,1)+1))</definedName>
    <definedName name="ratus2" localSheetId="28">" "&amp;INDEX('432_BBI_Jakarta'!idxRatusan,--LEFT(TEXT(RIGHT([0]!nilai,3),"000"),1)+1)&amp;" "&amp;IF(--RIGHT([0]!nilai,2)&lt;=20,INDEX('432_BBI_Jakarta'!idxSatuSampaiDuaPuluh,--LEFT(RIGHT([0]!nilai,2),2)+1),INDEX('432_BBI_Jakarta'!idxSatuSampaiDuaPuluh,--LEFT(RIGHT([0]!nilai,2),1)+1)&amp;" puluh "&amp;INDEX('432_BBI_Jakarta'!idxSatuSampaiDuaPuluh,--RIGHT([0]!nilai,1)+1))</definedName>
    <definedName name="ratus2" localSheetId="36">" "&amp;INDEX('440_Bpk. Henry_Banyuwangi'!idxRatusan,--LEFT(TEXT(RIGHT([0]!nilai,3),"000"),1)+1)&amp;" "&amp;IF(--RIGHT([0]!nilai,2)&lt;=20,INDEX('440_Bpk. Henry_Banyuwangi'!idxSatuSampaiDuaPuluh,--LEFT(RIGHT([0]!nilai,2),2)+1),INDEX('440_Bpk. Henry_Banyuwangi'!idxSatuSampaiDuaPuluh,--LEFT(RIGHT([0]!nilai,2),1)+1)&amp;" puluh "&amp;INDEX('440_Bpk. Henry_Banyuwangi'!idxSatuSampaiDuaPuluh,--RIGHT([0]!nilai,1)+1))</definedName>
    <definedName name="ratus2" localSheetId="37">" "&amp;INDEX('441_BBI_Mix '!idxRatusan,--LEFT(TEXT(RIGHT([0]!nilai,3),"000"),1)+1)&amp;" "&amp;IF(--RIGHT([0]!nilai,2)&lt;=20,INDEX('441_BBI_Mix '!idxSatuSampaiDuaPuluh,--LEFT(RIGHT([0]!nilai,2),2)+1),INDEX('441_BBI_Mix '!idxSatuSampaiDuaPuluh,--LEFT(RIGHT([0]!nilai,2),1)+1)&amp;" puluh "&amp;INDEX('441_BBI_Mix '!idxSatuSampaiDuaPuluh,--RIGHT([0]!nilai,1)+1))</definedName>
    <definedName name="ratus2" localSheetId="38">" "&amp;INDEX('442_TPL_Jambi'!idxRatusan,--LEFT(TEXT(RIGHT([0]!nilai,3),"000"),1)+1)&amp;" "&amp;IF(--RIGHT([0]!nilai,2)&lt;=20,INDEX('442_TPL_Jambi'!idxSatuSampaiDuaPuluh,--LEFT(RIGHT([0]!nilai,2),2)+1),INDEX('442_TPL_Jambi'!idxSatuSampaiDuaPuluh,--LEFT(RIGHT([0]!nilai,2),1)+1)&amp;" puluh "&amp;INDEX('442_TPL_Jambi'!idxSatuSampaiDuaPuluh,--RIGHT([0]!nilai,1)+1))</definedName>
    <definedName name="ratus2" localSheetId="39">" "&amp;INDEX('443_Tensindo_Manggarai'!idxRatusan,--LEFT(TEXT(RIGHT([0]!nilai,3),"000"),1)+1)&amp;" "&amp;IF(--RIGHT([0]!nilai,2)&lt;=20,INDEX('443_Tensindo_Manggarai'!idxSatuSampaiDuaPuluh,--LEFT(RIGHT([0]!nilai,2),2)+1),INDEX('443_Tensindo_Manggarai'!idxSatuSampaiDuaPuluh,--LEFT(RIGHT([0]!nilai,2),1)+1)&amp;" puluh "&amp;INDEX('443_Tensindo_Manggarai'!idxSatuSampaiDuaPuluh,--RIGHT([0]!nilai,1)+1))</definedName>
    <definedName name="ratus2" localSheetId="40">" "&amp;INDEX('444_Mandaka_Pati'!idxRatusan,--LEFT(TEXT(RIGHT([0]!nilai,3),"000"),1)+1)&amp;" "&amp;IF(--RIGHT([0]!nilai,2)&lt;=20,INDEX('444_Mandaka_Pati'!idxSatuSampaiDuaPuluh,--LEFT(RIGHT([0]!nilai,2),2)+1),INDEX('444_Mandaka_Pati'!idxSatuSampaiDuaPuluh,--LEFT(RIGHT([0]!nilai,2),1)+1)&amp;" puluh "&amp;INDEX('444_Mandaka_Pati'!idxSatuSampaiDuaPuluh,--RIGHT([0]!nilai,1)+1))</definedName>
    <definedName name="ratus2" localSheetId="41">" "&amp;INDEX('445_Mega Gloryoung_Makasar'!idxRatusan,--LEFT(TEXT(RIGHT([0]!nilai,3),"000"),1)+1)&amp;" "&amp;IF(--RIGHT([0]!nilai,2)&lt;=20,INDEX('445_Mega Gloryoung_Makasar'!idxSatuSampaiDuaPuluh,--LEFT(RIGHT([0]!nilai,2),2)+1),INDEX('445_Mega Gloryoung_Makasar'!idxSatuSampaiDuaPuluh,--LEFT(RIGHT([0]!nilai,2),1)+1)&amp;" puluh "&amp;INDEX('445_Mega Gloryoung_Makasar'!idxSatuSampaiDuaPuluh,--RIGHT([0]!nilai,1)+1))</definedName>
    <definedName name="ratus2" localSheetId="42">" "&amp;INDEX('446_Padi_Bali'!idxRatusan,--LEFT(TEXT(RIGHT([0]!nilai,3),"000"),1)+1)&amp;" "&amp;IF(--RIGHT([0]!nilai,2)&lt;=20,INDEX('446_Padi_Bali'!idxSatuSampaiDuaPuluh,--LEFT(RIGHT([0]!nilai,2),2)+1),INDEX('446_Padi_Bali'!idxSatuSampaiDuaPuluh,--LEFT(RIGHT([0]!nilai,2),1)+1)&amp;" puluh "&amp;INDEX('446_Padi_Bali'!idxSatuSampaiDuaPuluh,--RIGHT([0]!nilai,1)+1))</definedName>
    <definedName name="ratus2" localSheetId="43">" "&amp;INDEX('447_Sandi Banawi'!idxRatusan,--LEFT(TEXT(RIGHT([0]!nilai,3),"000"),1)+1)&amp;" "&amp;IF(--RIGHT([0]!nilai,2)&lt;=20,INDEX('447_Sandi Banawi'!idxSatuSampaiDuaPuluh,--LEFT(RIGHT([0]!nilai,2),2)+1),INDEX('447_Sandi Banawi'!idxSatuSampaiDuaPuluh,--LEFT(RIGHT([0]!nilai,2),1)+1)&amp;" puluh "&amp;INDEX('447_Sandi Banawi'!idxSatuSampaiDuaPuluh,--RIGHT([0]!nilai,1)+1))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"&amp;INDEX('405_Infratek_Rokan Hilir'!idxRatusan,--LEFT(TEXT(RIGHT('[2]Pos Log Serang 260721'!XFD1,3),"000"),1)+1)&amp;" "&amp;IF(--RIGHT('[2]Pos Log Serang 260721'!XFD1,2)&lt;=20,INDEX('405_Infratek_Rokan Hilir'!idxSatuSampaiDuaPuluh,--LEFT(RIGHT('[2]Pos Log Serang 260721'!XFD1,2),2)+1),INDEX('405_Infratek_Rokan Hilir'!idxSatuSampaiDuaPuluh,--LEFT(RIGHT('[2]Pos Log Serang 260721'!XFD1,2),1)+1)&amp;" puluh "&amp;INDEX('405_Infratek_Rokan Hilir'!idxSatuSampaiDuaPuluh,--RIGHT('[2]Pos Log Serang 260721'!XFD1,1)+1))</definedName>
    <definedName name="ratus3" localSheetId="2">" "&amp;INDEX('407_Tensindo_Manggarai'!idxRatusan,--LEFT(TEXT(RIGHT('[2]Pos Log Serang 260721'!XFD1,3),"000"),1)+1)&amp;" "&amp;IF(--RIGHT('[2]Pos Log Serang 260721'!XFD1,2)&lt;=20,INDEX('407_Tensindo_Manggarai'!idxSatuSampaiDuaPuluh,--LEFT(RIGHT('[2]Pos Log Serang 260721'!XFD1,2),2)+1),INDEX('407_Tensindo_Manggarai'!idxSatuSampaiDuaPuluh,--LEFT(RIGHT('[2]Pos Log Serang 260721'!XFD1,2),1)+1)&amp;" puluh "&amp;INDEX('407_Tensindo_Manggarai'!idxSatuSampaiDuaPuluh,--RIGHT('[2]Pos Log Serang 260721'!XFD1,1)+1))</definedName>
    <definedName name="ratus3" localSheetId="13">" "&amp;INDEX('418_Tensindo_Karawang'!idxRatusan,--LEFT(TEXT(RIGHT('[2]Pos Log Serang 260721'!XFD1,3),"000"),1)+1)&amp;" "&amp;IF(--RIGHT('[2]Pos Log Serang 260721'!XFD1,2)&lt;=20,INDEX('418_Tensindo_Karawang'!idxSatuSampaiDuaPuluh,--LEFT(RIGHT('[2]Pos Log Serang 260721'!XFD1,2),2)+1),INDEX('418_Tensindo_Karawang'!idxSatuSampaiDuaPuluh,--LEFT(RIGHT('[2]Pos Log Serang 260721'!XFD1,2),1)+1)&amp;" puluh "&amp;INDEX('418_Tensindo_Karawang'!idxSatuSampaiDuaPuluh,--RIGHT('[2]Pos Log Serang 260721'!XFD1,1)+1))</definedName>
    <definedName name="ratus3" localSheetId="14">" "&amp;INDEX('419_Tensindo_Karawang'!idxRatusan,--LEFT(TEXT(RIGHT('[2]Pos Log Serang 260721'!XFD1,3),"000"),1)+1)&amp;" "&amp;IF(--RIGHT('[2]Pos Log Serang 260721'!XFD1,2)&lt;=20,INDEX('419_Tensindo_Karawang'!idxSatuSampaiDuaPuluh,--LEFT(RIGHT('[2]Pos Log Serang 260721'!XFD1,2),2)+1),INDEX('419_Tensindo_Karawang'!idxSatuSampaiDuaPuluh,--LEFT(RIGHT('[2]Pos Log Serang 260721'!XFD1,2),1)+1)&amp;" puluh "&amp;INDEX('419_Tensindo_Karawang'!idxSatuSampaiDuaPuluh,--RIGHT('[2]Pos Log Serang 260721'!XFD1,1)+1))</definedName>
    <definedName name="ratus3" localSheetId="15">" "&amp;INDEX('420_Tensindo_Manggarai'!idxRatusan,--LEFT(TEXT(RIGHT('[2]Pos Log Serang 260721'!XFD1,3),"000"),1)+1)&amp;" "&amp;IF(--RIGHT('[2]Pos Log Serang 260721'!XFD1,2)&lt;=20,INDEX('420_Tensindo_Manggarai'!idxSatuSampaiDuaPuluh,--LEFT(RIGHT('[2]Pos Log Serang 260721'!XFD1,2),2)+1),INDEX('420_Tensindo_Manggarai'!idxSatuSampaiDuaPuluh,--LEFT(RIGHT('[2]Pos Log Serang 260721'!XFD1,2),1)+1)&amp;" puluh "&amp;INDEX('420_Tensindo_Manggarai'!idxSatuSampaiDuaPuluh,--RIGHT('[2]Pos Log Serang 260721'!XFD1,1)+1))</definedName>
    <definedName name="ratus3" localSheetId="16">" "&amp;INDEX('421_AGM_Lampung'!idxRatusan,--LEFT(TEXT(RIGHT('[2]Pos Log Serang 260721'!XFD1,3),"000"),1)+1)&amp;" "&amp;IF(--RIGHT('[2]Pos Log Serang 260721'!XFD1,2)&lt;=20,INDEX('421_AGM_Lampung'!idxSatuSampaiDuaPuluh,--LEFT(RIGHT('[2]Pos Log Serang 260721'!XFD1,2),2)+1),INDEX('421_AGM_Lampung'!idxSatuSampaiDuaPuluh,--LEFT(RIGHT('[2]Pos Log Serang 260721'!XFD1,2),1)+1)&amp;" puluh "&amp;INDEX('421_AGM_Lampung'!idxSatuSampaiDuaPuluh,--RIGHT('[2]Pos Log Serang 260721'!XFD1,1)+1))</definedName>
    <definedName name="ratus3" localSheetId="17">" "&amp;INDEX('421_Ibu Eni_Pasuruan'!idxRatusan,--LEFT(TEXT(RIGHT('[2]Pos Log Serang 260721'!XFD1,3),"000"),1)+1)&amp;" "&amp;IF(--RIGHT('[2]Pos Log Serang 260721'!XFD1,2)&lt;=20,INDEX('421_Ibu Eni_Pasuruan'!idxSatuSampaiDuaPuluh,--LEFT(RIGHT('[2]Pos Log Serang 260721'!XFD1,2),2)+1),INDEX('421_Ibu Eni_Pasuruan'!idxSatuSampaiDuaPuluh,--LEFT(RIGHT('[2]Pos Log Serang 260721'!XFD1,2),1)+1)&amp;" puluh "&amp;INDEX('421_Ibu Eni_Pasuruan'!idxSatuSampaiDuaPuluh,--RIGHT('[2]Pos Log Serang 260721'!XFD1,1)+1))</definedName>
    <definedName name="ratus3" localSheetId="18">" "&amp;INDEX('422_Bpk. Ambar_Makasar'!idxRatusan,--LEFT(TEXT(RIGHT('[2]Pos Log Serang 260721'!XFD1,3),"000"),1)+1)&amp;" "&amp;IF(--RIGHT('[2]Pos Log Serang 260721'!XFD1,2)&lt;=20,INDEX('422_Bpk. Ambar_Makasar'!idxSatuSampaiDuaPuluh,--LEFT(RIGHT('[2]Pos Log Serang 260721'!XFD1,2),2)+1),INDEX('422_Bpk. Ambar_Makasar'!idxSatuSampaiDuaPuluh,--LEFT(RIGHT('[2]Pos Log Serang 260721'!XFD1,2),1)+1)&amp;" puluh "&amp;INDEX('422_Bpk. Ambar_Makasar'!idxSatuSampaiDuaPuluh,--RIGHT('[2]Pos Log Serang 260721'!XFD1,1)+1))</definedName>
    <definedName name="ratus3" localSheetId="19">" "&amp;INDEX('423_Xiu Liu_Batan'!idxRatusan,--LEFT(TEXT(RIGHT('[2]Pos Log Serang 260721'!XFD1,3),"000"),1)+1)&amp;" "&amp;IF(--RIGHT('[2]Pos Log Serang 260721'!XFD1,2)&lt;=20,INDEX('423_Xiu Liu_Batan'!idxSatuSampaiDuaPuluh,--LEFT(RIGHT('[2]Pos Log Serang 260721'!XFD1,2),2)+1),INDEX('423_Xiu Liu_Batan'!idxSatuSampaiDuaPuluh,--LEFT(RIGHT('[2]Pos Log Serang 260721'!XFD1,2),1)+1)&amp;" puluh "&amp;INDEX('423_Xiu Liu_Batan'!idxSatuSampaiDuaPuluh,--RIGHT('[2]Pos Log Serang 260721'!XFD1,1)+1))</definedName>
    <definedName name="ratus3" localSheetId="20">" "&amp;INDEX('424_Bpk Rahman_Pulogebang'!idxRatusan,--LEFT(TEXT(RIGHT('[2]Pos Log Serang 260721'!XFD1,3),"000"),1)+1)&amp;" "&amp;IF(--RIGHT('[2]Pos Log Serang 260721'!XFD1,2)&lt;=20,INDEX('424_Bpk Rahman_Pulogebang'!idxSatuSampaiDuaPuluh,--LEFT(RIGHT('[2]Pos Log Serang 260721'!XFD1,2),2)+1),INDEX('424_Bpk Rahman_Pulogebang'!idxSatuSampaiDuaPuluh,--LEFT(RIGHT('[2]Pos Log Serang 260721'!XFD1,2),1)+1)&amp;" puluh "&amp;INDEX('424_Bpk Rahman_Pulogebang'!idxSatuSampaiDuaPuluh,--RIGHT('[2]Pos Log Serang 260721'!XFD1,1)+1))</definedName>
    <definedName name="ratus3" localSheetId="21">" "&amp;INDEX('425_BBI_Mix'!idxRatusan,--LEFT(TEXT(RIGHT('[2]Pos Log Serang 260721'!XFD1,3),"000"),1)+1)&amp;" "&amp;IF(--RIGHT('[2]Pos Log Serang 260721'!XFD1,2)&lt;=20,INDEX('425_BBI_Mix'!idxSatuSampaiDuaPuluh,--LEFT(RIGHT('[2]Pos Log Serang 260721'!XFD1,2),2)+1),INDEX('425_BBI_Mix'!idxSatuSampaiDuaPuluh,--LEFT(RIGHT('[2]Pos Log Serang 260721'!XFD1,2),1)+1)&amp;" puluh "&amp;INDEX('425_BBI_Mix'!idxSatuSampaiDuaPuluh,--RIGHT('[2]Pos Log Serang 260721'!XFD1,1)+1))</definedName>
    <definedName name="ratus3" localSheetId="22">" "&amp;INDEX('426_LEN_Medan'!idxRatusan,--LEFT(TEXT(RIGHT('[2]Pos Log Serang 260721'!XFD1,3),"000"),1)+1)&amp;" "&amp;IF(--RIGHT('[2]Pos Log Serang 260721'!XFD1,2)&lt;=20,INDEX('426_LEN_Medan'!idxSatuSampaiDuaPuluh,--LEFT(RIGHT('[2]Pos Log Serang 260721'!XFD1,2),2)+1),INDEX('426_LEN_Medan'!idxSatuSampaiDuaPuluh,--LEFT(RIGHT('[2]Pos Log Serang 260721'!XFD1,2),1)+1)&amp;" puluh "&amp;INDEX('426_LEN_Medan'!idxSatuSampaiDuaPuluh,--RIGHT('[2]Pos Log Serang 260721'!XFD1,1)+1))</definedName>
    <definedName name="ratus3" localSheetId="23">" "&amp;INDEX('427_CMT_MALINAU'!idxRatusan,--LEFT(TEXT(RIGHT('[2]Pos Log Serang 260721'!XFD1,3),"000"),1)+1)&amp;" "&amp;IF(--RIGHT('[2]Pos Log Serang 260721'!XFD1,2)&lt;=20,INDEX('427_CMT_MALINAU'!idxSatuSampaiDuaPuluh,--LEFT(RIGHT('[2]Pos Log Serang 260721'!XFD1,2),2)+1),INDEX('427_CMT_MALINAU'!idxSatuSampaiDuaPuluh,--LEFT(RIGHT('[2]Pos Log Serang 260721'!XFD1,2),1)+1)&amp;" puluh "&amp;INDEX('427_CMT_MALINAU'!idxSatuSampaiDuaPuluh,--RIGHT('[2]Pos Log Serang 260721'!XFD1,1)+1))</definedName>
    <definedName name="ratus3" localSheetId="24">" "&amp;INDEX('428_SST_Medan'!idxRatusan,--LEFT(TEXT(RIGHT('[2]Pos Log Serang 260721'!XFD1,3),"000"),1)+1)&amp;" "&amp;IF(--RIGHT('[2]Pos Log Serang 260721'!XFD1,2)&lt;=20,INDEX('428_SST_Medan'!idxSatuSampaiDuaPuluh,--LEFT(RIGHT('[2]Pos Log Serang 260721'!XFD1,2),2)+1),INDEX('428_SST_Medan'!idxSatuSampaiDuaPuluh,--LEFT(RIGHT('[2]Pos Log Serang 260721'!XFD1,2),1)+1)&amp;" puluh "&amp;INDEX('428_SST_Medan'!idxSatuSampaiDuaPuluh,--RIGHT('[2]Pos Log Serang 260721'!XFD1,1)+1))</definedName>
    <definedName name="ratus3" localSheetId="25">" "&amp;INDEX('429_Lion_Palembang'!idxRatusan,--LEFT(TEXT(RIGHT('[2]Pos Log Serang 260721'!XFD1,3),"000"),1)+1)&amp;" "&amp;IF(--RIGHT('[2]Pos Log Serang 260721'!XFD1,2)&lt;=20,INDEX('429_Lion_Palembang'!idxSatuSampaiDuaPuluh,--LEFT(RIGHT('[2]Pos Log Serang 260721'!XFD1,2),2)+1),INDEX('429_Lion_Palembang'!idxSatuSampaiDuaPuluh,--LEFT(RIGHT('[2]Pos Log Serang 260721'!XFD1,2),1)+1)&amp;" puluh "&amp;INDEX('429_Lion_Palembang'!idxSatuSampaiDuaPuluh,--RIGHT('[2]Pos Log Serang 260721'!XFD1,1)+1))</definedName>
    <definedName name="ratus3" localSheetId="26">" "&amp;INDEX('430_Ibu Neneng_Batam'!idxRatusan,--LEFT(TEXT(RIGHT('[2]Pos Log Serang 260721'!XFD1,3),"000"),1)+1)&amp;" "&amp;IF(--RIGHT('[2]Pos Log Serang 260721'!XFD1,2)&lt;=20,INDEX('430_Ibu Neneng_Batam'!idxSatuSampaiDuaPuluh,--LEFT(RIGHT('[2]Pos Log Serang 260721'!XFD1,2),2)+1),INDEX('430_Ibu Neneng_Batam'!idxSatuSampaiDuaPuluh,--LEFT(RIGHT('[2]Pos Log Serang 260721'!XFD1,2),1)+1)&amp;" puluh "&amp;INDEX('430_Ibu Neneng_Batam'!idxSatuSampaiDuaPuluh,--RIGHT('[2]Pos Log Serang 260721'!XFD1,1)+1))</definedName>
    <definedName name="ratus3" localSheetId="28">" "&amp;INDEX('432_BBI_Jakarta'!idxRatusan,--LEFT(TEXT(RIGHT('[2]Pos Log Serang 260721'!XFD1,3),"000"),1)+1)&amp;" "&amp;IF(--RIGHT('[2]Pos Log Serang 260721'!XFD1,2)&lt;=20,INDEX('432_BBI_Jakarta'!idxSatuSampaiDuaPuluh,--LEFT(RIGHT('[2]Pos Log Serang 260721'!XFD1,2),2)+1),INDEX('432_BBI_Jakarta'!idxSatuSampaiDuaPuluh,--LEFT(RIGHT('[2]Pos Log Serang 260721'!XFD1,2),1)+1)&amp;" puluh "&amp;INDEX('432_BBI_Jakarta'!idxSatuSampaiDuaPuluh,--RIGHT('[2]Pos Log Serang 260721'!XFD1,1)+1))</definedName>
    <definedName name="ratus3" localSheetId="36">" "&amp;INDEX('440_Bpk. Henry_Banyuwangi'!idxRatusan,--LEFT(TEXT(RIGHT('[2]Pos Log Serang 260721'!XFD1,3),"000"),1)+1)&amp;" "&amp;IF(--RIGHT('[2]Pos Log Serang 260721'!XFD1,2)&lt;=20,INDEX('440_Bpk. Henry_Banyuwangi'!idxSatuSampaiDuaPuluh,--LEFT(RIGHT('[2]Pos Log Serang 260721'!XFD1,2),2)+1),INDEX('440_Bpk. Henry_Banyuwangi'!idxSatuSampaiDuaPuluh,--LEFT(RIGHT('[2]Pos Log Serang 260721'!XFD1,2),1)+1)&amp;" puluh "&amp;INDEX('440_Bpk. Henry_Banyuwangi'!idxSatuSampaiDuaPuluh,--RIGHT('[2]Pos Log Serang 260721'!XFD1,1)+1))</definedName>
    <definedName name="ratus3" localSheetId="37">" "&amp;INDEX('441_BBI_Mix '!idxRatusan,--LEFT(TEXT(RIGHT('[2]Pos Log Serang 260721'!XFD1,3),"000"),1)+1)&amp;" "&amp;IF(--RIGHT('[2]Pos Log Serang 260721'!XFD1,2)&lt;=20,INDEX('441_BBI_Mix '!idxSatuSampaiDuaPuluh,--LEFT(RIGHT('[2]Pos Log Serang 260721'!XFD1,2),2)+1),INDEX('441_BBI_Mix '!idxSatuSampaiDuaPuluh,--LEFT(RIGHT('[2]Pos Log Serang 260721'!XFD1,2),1)+1)&amp;" puluh "&amp;INDEX('441_BBI_Mix '!idxSatuSampaiDuaPuluh,--RIGHT('[2]Pos Log Serang 260721'!XFD1,1)+1))</definedName>
    <definedName name="ratus3" localSheetId="38">" "&amp;INDEX('442_TPL_Jambi'!idxRatusan,--LEFT(TEXT(RIGHT('[2]Pos Log Serang 260721'!XFD1,3),"000"),1)+1)&amp;" "&amp;IF(--RIGHT('[2]Pos Log Serang 260721'!XFD1,2)&lt;=20,INDEX('442_TPL_Jambi'!idxSatuSampaiDuaPuluh,--LEFT(RIGHT('[2]Pos Log Serang 260721'!XFD1,2),2)+1),INDEX('442_TPL_Jambi'!idxSatuSampaiDuaPuluh,--LEFT(RIGHT('[2]Pos Log Serang 260721'!XFD1,2),1)+1)&amp;" puluh "&amp;INDEX('442_TPL_Jambi'!idxSatuSampaiDuaPuluh,--RIGHT('[2]Pos Log Serang 260721'!XFD1,1)+1))</definedName>
    <definedName name="ratus3" localSheetId="39">" "&amp;INDEX('443_Tensindo_Manggarai'!idxRatusan,--LEFT(TEXT(RIGHT('[2]Pos Log Serang 260721'!XFD1,3),"000"),1)+1)&amp;" "&amp;IF(--RIGHT('[2]Pos Log Serang 260721'!XFD1,2)&lt;=20,INDEX('443_Tensindo_Manggarai'!idxSatuSampaiDuaPuluh,--LEFT(RIGHT('[2]Pos Log Serang 260721'!XFD1,2),2)+1),INDEX('443_Tensindo_Manggarai'!idxSatuSampaiDuaPuluh,--LEFT(RIGHT('[2]Pos Log Serang 260721'!XFD1,2),1)+1)&amp;" puluh "&amp;INDEX('443_Tensindo_Manggarai'!idxSatuSampaiDuaPuluh,--RIGHT('[2]Pos Log Serang 260721'!XFD1,1)+1))</definedName>
    <definedName name="ratus3" localSheetId="40">" "&amp;INDEX('444_Mandaka_Pati'!idxRatusan,--LEFT(TEXT(RIGHT('[2]Pos Log Serang 260721'!XFD1,3),"000"),1)+1)&amp;" "&amp;IF(--RIGHT('[2]Pos Log Serang 260721'!XFD1,2)&lt;=20,INDEX('444_Mandaka_Pati'!idxSatuSampaiDuaPuluh,--LEFT(RIGHT('[2]Pos Log Serang 260721'!XFD1,2),2)+1),INDEX('444_Mandaka_Pati'!idxSatuSampaiDuaPuluh,--LEFT(RIGHT('[2]Pos Log Serang 260721'!XFD1,2),1)+1)&amp;" puluh "&amp;INDEX('444_Mandaka_Pati'!idxSatuSampaiDuaPuluh,--RIGHT('[2]Pos Log Serang 260721'!XFD1,1)+1))</definedName>
    <definedName name="ratus3" localSheetId="41">" "&amp;INDEX('445_Mega Gloryoung_Makasar'!idxRatusan,--LEFT(TEXT(RIGHT('[2]Pos Log Serang 260721'!XFD1,3),"000"),1)+1)&amp;" "&amp;IF(--RIGHT('[2]Pos Log Serang 260721'!XFD1,2)&lt;=20,INDEX('445_Mega Gloryoung_Makasar'!idxSatuSampaiDuaPuluh,--LEFT(RIGHT('[2]Pos Log Serang 260721'!XFD1,2),2)+1),INDEX('445_Mega Gloryoung_Makasar'!idxSatuSampaiDuaPuluh,--LEFT(RIGHT('[2]Pos Log Serang 260721'!XFD1,2),1)+1)&amp;" puluh "&amp;INDEX('445_Mega Gloryoung_Makasar'!idxSatuSampaiDuaPuluh,--RIGHT('[2]Pos Log Serang 260721'!XFD1,1)+1))</definedName>
    <definedName name="ratus3" localSheetId="42">" "&amp;INDEX('446_Padi_Bali'!idxRatusan,--LEFT(TEXT(RIGHT('[2]Pos Log Serang 260721'!XFD1,3),"000"),1)+1)&amp;" "&amp;IF(--RIGHT('[2]Pos Log Serang 260721'!XFD1,2)&lt;=20,INDEX('446_Padi_Bali'!idxSatuSampaiDuaPuluh,--LEFT(RIGHT('[2]Pos Log Serang 260721'!XFD1,2),2)+1),INDEX('446_Padi_Bali'!idxSatuSampaiDuaPuluh,--LEFT(RIGHT('[2]Pos Log Serang 260721'!XFD1,2),1)+1)&amp;" puluh "&amp;INDEX('446_Padi_Bali'!idxSatuSampaiDuaPuluh,--RIGHT('[2]Pos Log Serang 260721'!XFD1,1)+1))</definedName>
    <definedName name="ratus3" localSheetId="43">" "&amp;INDEX('447_Sandi Banawi'!idxRatusan,--LEFT(TEXT(RIGHT('[2]Pos Log Serang 260721'!XFD1,3),"000"),1)+1)&amp;" "&amp;IF(--RIGHT('[2]Pos Log Serang 260721'!XFD1,2)&lt;=20,INDEX('447_Sandi Banawi'!idxSatuSampaiDuaPuluh,--LEFT(RIGHT('[2]Pos Log Serang 260721'!XFD1,2),2)+1),INDEX('447_Sandi Banawi'!idxSatuSampaiDuaPuluh,--LEFT(RIGHT('[2]Pos Log Serang 260721'!XFD1,2),1)+1)&amp;" puluh "&amp;INDEX('447_Sandi Banawi'!idxSatuSampaiDuaPuluh,--RIGHT('[2]Pos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"&amp;INDEX('405_Infratek_Rokan Hilir'!idxRatusan,--LEFT(TEXT(RIGHT('[2]Pos Log Serang 260721'!XFD1,3),"000"),1)+1)&amp;" "&amp;IF(--RIGHT('[2]Pos Log Serang 260721'!XFD1,2)&lt;=20,INDEX('405_Infratek_Rokan Hilir'!idxSatuSampaiDuaPuluh,--LEFT(RIGHT('[2]Pos Log Serang 260721'!XFD1,2),2)+1),INDEX('405_Infratek_Rokan Hilir'!idxSatuSampaiDuaPuluh,--LEFT(RIGHT('[2]Pos Log Serang 260721'!XFD1,2),1)+1)&amp;" puluh "&amp;INDEX('405_Infratek_Rokan Hilir'!idxSatuSampaiDuaPuluh,--RIGHT('[2]Pos Log Serang 260721'!XFD1,1)+1))</definedName>
    <definedName name="ratus4" localSheetId="2">" "&amp;INDEX('407_Tensindo_Manggarai'!idxRatusan,--LEFT(TEXT(RIGHT('[2]Pos Log Serang 260721'!XFD1,3),"000"),1)+1)&amp;" "&amp;IF(--RIGHT('[2]Pos Log Serang 260721'!XFD1,2)&lt;=20,INDEX('407_Tensindo_Manggarai'!idxSatuSampaiDuaPuluh,--LEFT(RIGHT('[2]Pos Log Serang 260721'!XFD1,2),2)+1),INDEX('407_Tensindo_Manggarai'!idxSatuSampaiDuaPuluh,--LEFT(RIGHT('[2]Pos Log Serang 260721'!XFD1,2),1)+1)&amp;" puluh "&amp;INDEX('407_Tensindo_Manggarai'!idxSatuSampaiDuaPuluh,--RIGHT('[2]Pos Log Serang 260721'!XFD1,1)+1))</definedName>
    <definedName name="ratus4" localSheetId="13">" "&amp;INDEX('418_Tensindo_Karawang'!idxRatusan,--LEFT(TEXT(RIGHT('[2]Pos Log Serang 260721'!XFD1,3),"000"),1)+1)&amp;" "&amp;IF(--RIGHT('[2]Pos Log Serang 260721'!XFD1,2)&lt;=20,INDEX('418_Tensindo_Karawang'!idxSatuSampaiDuaPuluh,--LEFT(RIGHT('[2]Pos Log Serang 260721'!XFD1,2),2)+1),INDEX('418_Tensindo_Karawang'!idxSatuSampaiDuaPuluh,--LEFT(RIGHT('[2]Pos Log Serang 260721'!XFD1,2),1)+1)&amp;" puluh "&amp;INDEX('418_Tensindo_Karawang'!idxSatuSampaiDuaPuluh,--RIGHT('[2]Pos Log Serang 260721'!XFD1,1)+1))</definedName>
    <definedName name="ratus4" localSheetId="14">" "&amp;INDEX('419_Tensindo_Karawang'!idxRatusan,--LEFT(TEXT(RIGHT('[2]Pos Log Serang 260721'!XFD1,3),"000"),1)+1)&amp;" "&amp;IF(--RIGHT('[2]Pos Log Serang 260721'!XFD1,2)&lt;=20,INDEX('419_Tensindo_Karawang'!idxSatuSampaiDuaPuluh,--LEFT(RIGHT('[2]Pos Log Serang 260721'!XFD1,2),2)+1),INDEX('419_Tensindo_Karawang'!idxSatuSampaiDuaPuluh,--LEFT(RIGHT('[2]Pos Log Serang 260721'!XFD1,2),1)+1)&amp;" puluh "&amp;INDEX('419_Tensindo_Karawang'!idxSatuSampaiDuaPuluh,--RIGHT('[2]Pos Log Serang 260721'!XFD1,1)+1))</definedName>
    <definedName name="ratus4" localSheetId="15">" "&amp;INDEX('420_Tensindo_Manggarai'!idxRatusan,--LEFT(TEXT(RIGHT('[2]Pos Log Serang 260721'!XFD1,3),"000"),1)+1)&amp;" "&amp;IF(--RIGHT('[2]Pos Log Serang 260721'!XFD1,2)&lt;=20,INDEX('420_Tensindo_Manggarai'!idxSatuSampaiDuaPuluh,--LEFT(RIGHT('[2]Pos Log Serang 260721'!XFD1,2),2)+1),INDEX('420_Tensindo_Manggarai'!idxSatuSampaiDuaPuluh,--LEFT(RIGHT('[2]Pos Log Serang 260721'!XFD1,2),1)+1)&amp;" puluh "&amp;INDEX('420_Tensindo_Manggarai'!idxSatuSampaiDuaPuluh,--RIGHT('[2]Pos Log Serang 260721'!XFD1,1)+1))</definedName>
    <definedName name="ratus4" localSheetId="16">" "&amp;INDEX('421_AGM_Lampung'!idxRatusan,--LEFT(TEXT(RIGHT('[2]Pos Log Serang 260721'!XFD1,3),"000"),1)+1)&amp;" "&amp;IF(--RIGHT('[2]Pos Log Serang 260721'!XFD1,2)&lt;=20,INDEX('421_AGM_Lampung'!idxSatuSampaiDuaPuluh,--LEFT(RIGHT('[2]Pos Log Serang 260721'!XFD1,2),2)+1),INDEX('421_AGM_Lampung'!idxSatuSampaiDuaPuluh,--LEFT(RIGHT('[2]Pos Log Serang 260721'!XFD1,2),1)+1)&amp;" puluh "&amp;INDEX('421_AGM_Lampung'!idxSatuSampaiDuaPuluh,--RIGHT('[2]Pos Log Serang 260721'!XFD1,1)+1))</definedName>
    <definedName name="ratus4" localSheetId="17">" "&amp;INDEX('421_Ibu Eni_Pasuruan'!idxRatusan,--LEFT(TEXT(RIGHT('[2]Pos Log Serang 260721'!XFD1,3),"000"),1)+1)&amp;" "&amp;IF(--RIGHT('[2]Pos Log Serang 260721'!XFD1,2)&lt;=20,INDEX('421_Ibu Eni_Pasuruan'!idxSatuSampaiDuaPuluh,--LEFT(RIGHT('[2]Pos Log Serang 260721'!XFD1,2),2)+1),INDEX('421_Ibu Eni_Pasuruan'!idxSatuSampaiDuaPuluh,--LEFT(RIGHT('[2]Pos Log Serang 260721'!XFD1,2),1)+1)&amp;" puluh "&amp;INDEX('421_Ibu Eni_Pasuruan'!idxSatuSampaiDuaPuluh,--RIGHT('[2]Pos Log Serang 260721'!XFD1,1)+1))</definedName>
    <definedName name="ratus4" localSheetId="18">" "&amp;INDEX('422_Bpk. Ambar_Makasar'!idxRatusan,--LEFT(TEXT(RIGHT('[2]Pos Log Serang 260721'!XFD1,3),"000"),1)+1)&amp;" "&amp;IF(--RIGHT('[2]Pos Log Serang 260721'!XFD1,2)&lt;=20,INDEX('422_Bpk. Ambar_Makasar'!idxSatuSampaiDuaPuluh,--LEFT(RIGHT('[2]Pos Log Serang 260721'!XFD1,2),2)+1),INDEX('422_Bpk. Ambar_Makasar'!idxSatuSampaiDuaPuluh,--LEFT(RIGHT('[2]Pos Log Serang 260721'!XFD1,2),1)+1)&amp;" puluh "&amp;INDEX('422_Bpk. Ambar_Makasar'!idxSatuSampaiDuaPuluh,--RIGHT('[2]Pos Log Serang 260721'!XFD1,1)+1))</definedName>
    <definedName name="ratus4" localSheetId="19">" "&amp;INDEX('423_Xiu Liu_Batan'!idxRatusan,--LEFT(TEXT(RIGHT('[2]Pos Log Serang 260721'!XFD1,3),"000"),1)+1)&amp;" "&amp;IF(--RIGHT('[2]Pos Log Serang 260721'!XFD1,2)&lt;=20,INDEX('423_Xiu Liu_Batan'!idxSatuSampaiDuaPuluh,--LEFT(RIGHT('[2]Pos Log Serang 260721'!XFD1,2),2)+1),INDEX('423_Xiu Liu_Batan'!idxSatuSampaiDuaPuluh,--LEFT(RIGHT('[2]Pos Log Serang 260721'!XFD1,2),1)+1)&amp;" puluh "&amp;INDEX('423_Xiu Liu_Batan'!idxSatuSampaiDuaPuluh,--RIGHT('[2]Pos Log Serang 260721'!XFD1,1)+1))</definedName>
    <definedName name="ratus4" localSheetId="20">" "&amp;INDEX('424_Bpk Rahman_Pulogebang'!idxRatusan,--LEFT(TEXT(RIGHT('[2]Pos Log Serang 260721'!XFD1,3),"000"),1)+1)&amp;" "&amp;IF(--RIGHT('[2]Pos Log Serang 260721'!XFD1,2)&lt;=20,INDEX('424_Bpk Rahman_Pulogebang'!idxSatuSampaiDuaPuluh,--LEFT(RIGHT('[2]Pos Log Serang 260721'!XFD1,2),2)+1),INDEX('424_Bpk Rahman_Pulogebang'!idxSatuSampaiDuaPuluh,--LEFT(RIGHT('[2]Pos Log Serang 260721'!XFD1,2),1)+1)&amp;" puluh "&amp;INDEX('424_Bpk Rahman_Pulogebang'!idxSatuSampaiDuaPuluh,--RIGHT('[2]Pos Log Serang 260721'!XFD1,1)+1))</definedName>
    <definedName name="ratus4" localSheetId="21">" "&amp;INDEX('425_BBI_Mix'!idxRatusan,--LEFT(TEXT(RIGHT('[2]Pos Log Serang 260721'!XFD1,3),"000"),1)+1)&amp;" "&amp;IF(--RIGHT('[2]Pos Log Serang 260721'!XFD1,2)&lt;=20,INDEX('425_BBI_Mix'!idxSatuSampaiDuaPuluh,--LEFT(RIGHT('[2]Pos Log Serang 260721'!XFD1,2),2)+1),INDEX('425_BBI_Mix'!idxSatuSampaiDuaPuluh,--LEFT(RIGHT('[2]Pos Log Serang 260721'!XFD1,2),1)+1)&amp;" puluh "&amp;INDEX('425_BBI_Mix'!idxSatuSampaiDuaPuluh,--RIGHT('[2]Pos Log Serang 260721'!XFD1,1)+1))</definedName>
    <definedName name="ratus4" localSheetId="22">" "&amp;INDEX('426_LEN_Medan'!idxRatusan,--LEFT(TEXT(RIGHT('[2]Pos Log Serang 260721'!XFD1,3),"000"),1)+1)&amp;" "&amp;IF(--RIGHT('[2]Pos Log Serang 260721'!XFD1,2)&lt;=20,INDEX('426_LEN_Medan'!idxSatuSampaiDuaPuluh,--LEFT(RIGHT('[2]Pos Log Serang 260721'!XFD1,2),2)+1),INDEX('426_LEN_Medan'!idxSatuSampaiDuaPuluh,--LEFT(RIGHT('[2]Pos Log Serang 260721'!XFD1,2),1)+1)&amp;" puluh "&amp;INDEX('426_LEN_Medan'!idxSatuSampaiDuaPuluh,--RIGHT('[2]Pos Log Serang 260721'!XFD1,1)+1))</definedName>
    <definedName name="ratus4" localSheetId="23">" "&amp;INDEX('427_CMT_MALINAU'!idxRatusan,--LEFT(TEXT(RIGHT('[2]Pos Log Serang 260721'!XFD1,3),"000"),1)+1)&amp;" "&amp;IF(--RIGHT('[2]Pos Log Serang 260721'!XFD1,2)&lt;=20,INDEX('427_CMT_MALINAU'!idxSatuSampaiDuaPuluh,--LEFT(RIGHT('[2]Pos Log Serang 260721'!XFD1,2),2)+1),INDEX('427_CMT_MALINAU'!idxSatuSampaiDuaPuluh,--LEFT(RIGHT('[2]Pos Log Serang 260721'!XFD1,2),1)+1)&amp;" puluh "&amp;INDEX('427_CMT_MALINAU'!idxSatuSampaiDuaPuluh,--RIGHT('[2]Pos Log Serang 260721'!XFD1,1)+1))</definedName>
    <definedName name="ratus4" localSheetId="24">" "&amp;INDEX('428_SST_Medan'!idxRatusan,--LEFT(TEXT(RIGHT('[2]Pos Log Serang 260721'!XFD1,3),"000"),1)+1)&amp;" "&amp;IF(--RIGHT('[2]Pos Log Serang 260721'!XFD1,2)&lt;=20,INDEX('428_SST_Medan'!idxSatuSampaiDuaPuluh,--LEFT(RIGHT('[2]Pos Log Serang 260721'!XFD1,2),2)+1),INDEX('428_SST_Medan'!idxSatuSampaiDuaPuluh,--LEFT(RIGHT('[2]Pos Log Serang 260721'!XFD1,2),1)+1)&amp;" puluh "&amp;INDEX('428_SST_Medan'!idxSatuSampaiDuaPuluh,--RIGHT('[2]Pos Log Serang 260721'!XFD1,1)+1))</definedName>
    <definedName name="ratus4" localSheetId="25">" "&amp;INDEX('429_Lion_Palembang'!idxRatusan,--LEFT(TEXT(RIGHT('[2]Pos Log Serang 260721'!XFD1,3),"000"),1)+1)&amp;" "&amp;IF(--RIGHT('[2]Pos Log Serang 260721'!XFD1,2)&lt;=20,INDEX('429_Lion_Palembang'!idxSatuSampaiDuaPuluh,--LEFT(RIGHT('[2]Pos Log Serang 260721'!XFD1,2),2)+1),INDEX('429_Lion_Palembang'!idxSatuSampaiDuaPuluh,--LEFT(RIGHT('[2]Pos Log Serang 260721'!XFD1,2),1)+1)&amp;" puluh "&amp;INDEX('429_Lion_Palembang'!idxSatuSampaiDuaPuluh,--RIGHT('[2]Pos Log Serang 260721'!XFD1,1)+1))</definedName>
    <definedName name="ratus4" localSheetId="26">" "&amp;INDEX('430_Ibu Neneng_Batam'!idxRatusan,--LEFT(TEXT(RIGHT('[2]Pos Log Serang 260721'!XFD1,3),"000"),1)+1)&amp;" "&amp;IF(--RIGHT('[2]Pos Log Serang 260721'!XFD1,2)&lt;=20,INDEX('430_Ibu Neneng_Batam'!idxSatuSampaiDuaPuluh,--LEFT(RIGHT('[2]Pos Log Serang 260721'!XFD1,2),2)+1),INDEX('430_Ibu Neneng_Batam'!idxSatuSampaiDuaPuluh,--LEFT(RIGHT('[2]Pos Log Serang 260721'!XFD1,2),1)+1)&amp;" puluh "&amp;INDEX('430_Ibu Neneng_Batam'!idxSatuSampaiDuaPuluh,--RIGHT('[2]Pos Log Serang 260721'!XFD1,1)+1))</definedName>
    <definedName name="ratus4" localSheetId="28">" "&amp;INDEX('432_BBI_Jakarta'!idxRatusan,--LEFT(TEXT(RIGHT('[2]Pos Log Serang 260721'!XFD1,3),"000"),1)+1)&amp;" "&amp;IF(--RIGHT('[2]Pos Log Serang 260721'!XFD1,2)&lt;=20,INDEX('432_BBI_Jakarta'!idxSatuSampaiDuaPuluh,--LEFT(RIGHT('[2]Pos Log Serang 260721'!XFD1,2),2)+1),INDEX('432_BBI_Jakarta'!idxSatuSampaiDuaPuluh,--LEFT(RIGHT('[2]Pos Log Serang 260721'!XFD1,2),1)+1)&amp;" puluh "&amp;INDEX('432_BBI_Jakarta'!idxSatuSampaiDuaPuluh,--RIGHT('[2]Pos Log Serang 260721'!XFD1,1)+1))</definedName>
    <definedName name="ratus4" localSheetId="36">" "&amp;INDEX('440_Bpk. Henry_Banyuwangi'!idxRatusan,--LEFT(TEXT(RIGHT('[2]Pos Log Serang 260721'!XFD1,3),"000"),1)+1)&amp;" "&amp;IF(--RIGHT('[2]Pos Log Serang 260721'!XFD1,2)&lt;=20,INDEX('440_Bpk. Henry_Banyuwangi'!idxSatuSampaiDuaPuluh,--LEFT(RIGHT('[2]Pos Log Serang 260721'!XFD1,2),2)+1),INDEX('440_Bpk. Henry_Banyuwangi'!idxSatuSampaiDuaPuluh,--LEFT(RIGHT('[2]Pos Log Serang 260721'!XFD1,2),1)+1)&amp;" puluh "&amp;INDEX('440_Bpk. Henry_Banyuwangi'!idxSatuSampaiDuaPuluh,--RIGHT('[2]Pos Log Serang 260721'!XFD1,1)+1))</definedName>
    <definedName name="ratus4" localSheetId="37">" "&amp;INDEX('441_BBI_Mix '!idxRatusan,--LEFT(TEXT(RIGHT('[2]Pos Log Serang 260721'!XFD1,3),"000"),1)+1)&amp;" "&amp;IF(--RIGHT('[2]Pos Log Serang 260721'!XFD1,2)&lt;=20,INDEX('441_BBI_Mix '!idxSatuSampaiDuaPuluh,--LEFT(RIGHT('[2]Pos Log Serang 260721'!XFD1,2),2)+1),INDEX('441_BBI_Mix '!idxSatuSampaiDuaPuluh,--LEFT(RIGHT('[2]Pos Log Serang 260721'!XFD1,2),1)+1)&amp;" puluh "&amp;INDEX('441_BBI_Mix '!idxSatuSampaiDuaPuluh,--RIGHT('[2]Pos Log Serang 260721'!XFD1,1)+1))</definedName>
    <definedName name="ratus4" localSheetId="38">" "&amp;INDEX('442_TPL_Jambi'!idxRatusan,--LEFT(TEXT(RIGHT('[2]Pos Log Serang 260721'!XFD1,3),"000"),1)+1)&amp;" "&amp;IF(--RIGHT('[2]Pos Log Serang 260721'!XFD1,2)&lt;=20,INDEX('442_TPL_Jambi'!idxSatuSampaiDuaPuluh,--LEFT(RIGHT('[2]Pos Log Serang 260721'!XFD1,2),2)+1),INDEX('442_TPL_Jambi'!idxSatuSampaiDuaPuluh,--LEFT(RIGHT('[2]Pos Log Serang 260721'!XFD1,2),1)+1)&amp;" puluh "&amp;INDEX('442_TPL_Jambi'!idxSatuSampaiDuaPuluh,--RIGHT('[2]Pos Log Serang 260721'!XFD1,1)+1))</definedName>
    <definedName name="ratus4" localSheetId="39">" "&amp;INDEX('443_Tensindo_Manggarai'!idxRatusan,--LEFT(TEXT(RIGHT('[2]Pos Log Serang 260721'!XFD1,3),"000"),1)+1)&amp;" "&amp;IF(--RIGHT('[2]Pos Log Serang 260721'!XFD1,2)&lt;=20,INDEX('443_Tensindo_Manggarai'!idxSatuSampaiDuaPuluh,--LEFT(RIGHT('[2]Pos Log Serang 260721'!XFD1,2),2)+1),INDEX('443_Tensindo_Manggarai'!idxSatuSampaiDuaPuluh,--LEFT(RIGHT('[2]Pos Log Serang 260721'!XFD1,2),1)+1)&amp;" puluh "&amp;INDEX('443_Tensindo_Manggarai'!idxSatuSampaiDuaPuluh,--RIGHT('[2]Pos Log Serang 260721'!XFD1,1)+1))</definedName>
    <definedName name="ratus4" localSheetId="40">" "&amp;INDEX('444_Mandaka_Pati'!idxRatusan,--LEFT(TEXT(RIGHT('[2]Pos Log Serang 260721'!XFD1,3),"000"),1)+1)&amp;" "&amp;IF(--RIGHT('[2]Pos Log Serang 260721'!XFD1,2)&lt;=20,INDEX('444_Mandaka_Pati'!idxSatuSampaiDuaPuluh,--LEFT(RIGHT('[2]Pos Log Serang 260721'!XFD1,2),2)+1),INDEX('444_Mandaka_Pati'!idxSatuSampaiDuaPuluh,--LEFT(RIGHT('[2]Pos Log Serang 260721'!XFD1,2),1)+1)&amp;" puluh "&amp;INDEX('444_Mandaka_Pati'!idxSatuSampaiDuaPuluh,--RIGHT('[2]Pos Log Serang 260721'!XFD1,1)+1))</definedName>
    <definedName name="ratus4" localSheetId="41">" "&amp;INDEX('445_Mega Gloryoung_Makasar'!idxRatusan,--LEFT(TEXT(RIGHT('[2]Pos Log Serang 260721'!XFD1,3),"000"),1)+1)&amp;" "&amp;IF(--RIGHT('[2]Pos Log Serang 260721'!XFD1,2)&lt;=20,INDEX('445_Mega Gloryoung_Makasar'!idxSatuSampaiDuaPuluh,--LEFT(RIGHT('[2]Pos Log Serang 260721'!XFD1,2),2)+1),INDEX('445_Mega Gloryoung_Makasar'!idxSatuSampaiDuaPuluh,--LEFT(RIGHT('[2]Pos Log Serang 260721'!XFD1,2),1)+1)&amp;" puluh "&amp;INDEX('445_Mega Gloryoung_Makasar'!idxSatuSampaiDuaPuluh,--RIGHT('[2]Pos Log Serang 260721'!XFD1,1)+1))</definedName>
    <definedName name="ratus4" localSheetId="42">" "&amp;INDEX('446_Padi_Bali'!idxRatusan,--LEFT(TEXT(RIGHT('[2]Pos Log Serang 260721'!XFD1,3),"000"),1)+1)&amp;" "&amp;IF(--RIGHT('[2]Pos Log Serang 260721'!XFD1,2)&lt;=20,INDEX('446_Padi_Bali'!idxSatuSampaiDuaPuluh,--LEFT(RIGHT('[2]Pos Log Serang 260721'!XFD1,2),2)+1),INDEX('446_Padi_Bali'!idxSatuSampaiDuaPuluh,--LEFT(RIGHT('[2]Pos Log Serang 260721'!XFD1,2),1)+1)&amp;" puluh "&amp;INDEX('446_Padi_Bali'!idxSatuSampaiDuaPuluh,--RIGHT('[2]Pos Log Serang 260721'!XFD1,1)+1))</definedName>
    <definedName name="ratus4" localSheetId="43">" "&amp;INDEX('447_Sandi Banawi'!idxRatusan,--LEFT(TEXT(RIGHT('[2]Pos Log Serang 260721'!XFD1,3),"000"),1)+1)&amp;" "&amp;IF(--RIGHT('[2]Pos Log Serang 260721'!XFD1,2)&lt;=20,INDEX('447_Sandi Banawi'!idxSatuSampaiDuaPuluh,--LEFT(RIGHT('[2]Pos Log Serang 260721'!XFD1,2),2)+1),INDEX('447_Sandi Banawi'!idxSatuSampaiDuaPuluh,--LEFT(RIGHT('[2]Pos Log Serang 260721'!XFD1,2),1)+1)&amp;" puluh "&amp;INDEX('447_Sandi Banawi'!idxSatuSampaiDuaPuluh,--RIGHT('[2]Pos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"&amp;INDEX('405_Infratek_Rokan Hilir'!idxRatusan,--LEFT(TEXT(RIGHT(nilai,6),REPT("0",6)),1)+1)&amp;" "&amp;IF((--MID(TEXT(RIGHT(nilai,6),REPT("0",6)),2,2)+1)&lt;=20,IF(--LEFT(TEXT(RIGHT(nilai,6),REPT("0",6)),3)=1," seribu",INDEX('405_Infratek_Rokan Hilir'!idxSatuSampaiDuaPuluh,--LEFT(TEXT(RIGHT(nilai,5),REPT("0",5)),2)+1)),INDEX('405_Infratek_Rokan Hilir'!idxSatuSampaiDuaPuluh,--LEFT(RIGHT(nilai,5),1)+1)&amp;" puluh "&amp;INDEX('405_Infratek_Rokan Hilir'!idxSatuSampaiDuaPuluh,--LEFT(RIGHT(nilai,4),1)+1))&amp;IF(OR(LEN(nilai)&lt;=3,--LEFT(TEXT(RIGHT(nilai,6),REPT("0",6)),3)={0;1}),""," ribu")</definedName>
    <definedName name="ribu" localSheetId="2">" "&amp;INDEX('407_Tensindo_Manggarai'!idxRatusan,--LEFT(TEXT(RIGHT(nilai,6),REPT("0",6)),1)+1)&amp;" "&amp;IF((--MID(TEXT(RIGHT(nilai,6),REPT("0",6)),2,2)+1)&lt;=20,IF(--LEFT(TEXT(RIGHT(nilai,6),REPT("0",6)),3)=1," seribu",INDEX('407_Tensindo_Manggarai'!idxSatuSampaiDuaPuluh,--LEFT(TEXT(RIGHT(nilai,5),REPT("0",5)),2)+1)),INDEX('407_Tensindo_Manggarai'!idxSatuSampaiDuaPuluh,--LEFT(RIGHT(nilai,5),1)+1)&amp;" puluh "&amp;INDEX('407_Tensindo_Manggarai'!idxSatuSampaiDuaPuluh,--LEFT(RIGHT(nilai,4),1)+1))&amp;IF(OR(LEN(nilai)&lt;=3,--LEFT(TEXT(RIGHT(nilai,6),REPT("0",6)),3)={0;1}),""," ribu")</definedName>
    <definedName name="ribu" localSheetId="13">" "&amp;INDEX('418_Tensindo_Karawang'!idxRatusan,--LEFT(TEXT(RIGHT([0]!nilai,6),REPT("0",6)),1)+1)&amp;" "&amp;IF((--MID(TEXT(RIGHT([0]!nilai,6),REPT("0",6)),2,2)+1)&lt;=20,IF(--LEFT(TEXT(RIGHT([0]!nilai,6),REPT("0",6)),3)=1," seribu",INDEX('418_Tensindo_Karawang'!idxSatuSampaiDuaPuluh,--LEFT(TEXT(RIGHT([0]!nilai,5),REPT("0",5)),2)+1)),INDEX('418_Tensindo_Karawang'!idxSatuSampaiDuaPuluh,--LEFT(RIGHT([0]!nilai,5),1)+1)&amp;" puluh "&amp;INDEX('418_Tensindo_Karawang'!idxSatuSampaiDuaPuluh,--LEFT(RIGHT([0]!nilai,4),1)+1))&amp;IF(OR(LEN([0]!nilai)&lt;=3,--LEFT(TEXT(RIGHT([0]!nilai,6),REPT("0",6)),3)={0;1}),""," ribu")</definedName>
    <definedName name="ribu" localSheetId="14">" "&amp;INDEX('419_Tensindo_Karawang'!idxRatusan,--LEFT(TEXT(RIGHT([0]!nilai,6),REPT("0",6)),1)+1)&amp;" "&amp;IF((--MID(TEXT(RIGHT([0]!nilai,6),REPT("0",6)),2,2)+1)&lt;=20,IF(--LEFT(TEXT(RIGHT([0]!nilai,6),REPT("0",6)),3)=1," seribu",INDEX('419_Tensindo_Karawang'!idxSatuSampaiDuaPuluh,--LEFT(TEXT(RIGHT([0]!nilai,5),REPT("0",5)),2)+1)),INDEX('419_Tensindo_Karawang'!idxSatuSampaiDuaPuluh,--LEFT(RIGHT([0]!nilai,5),1)+1)&amp;" puluh "&amp;INDEX('419_Tensindo_Karawang'!idxSatuSampaiDuaPuluh,--LEFT(RIGHT([0]!nilai,4),1)+1))&amp;IF(OR(LEN([0]!nilai)&lt;=3,--LEFT(TEXT(RIGHT([0]!nilai,6),REPT("0",6)),3)={0;1}),""," ribu")</definedName>
    <definedName name="ribu" localSheetId="15">" "&amp;INDEX('420_Tensindo_Manggarai'!idxRatusan,--LEFT(TEXT(RIGHT([0]!nilai,6),REPT("0",6)),1)+1)&amp;" "&amp;IF((--MID(TEXT(RIGHT([0]!nilai,6),REPT("0",6)),2,2)+1)&lt;=20,IF(--LEFT(TEXT(RIGHT([0]!nilai,6),REPT("0",6)),3)=1," seribu",INDEX('420_Tensindo_Manggarai'!idxSatuSampaiDuaPuluh,--LEFT(TEXT(RIGHT([0]!nilai,5),REPT("0",5)),2)+1)),INDEX('420_Tensindo_Manggarai'!idxSatuSampaiDuaPuluh,--LEFT(RIGHT([0]!nilai,5),1)+1)&amp;" puluh "&amp;INDEX('420_Tensindo_Manggarai'!idxSatuSampaiDuaPuluh,--LEFT(RIGHT([0]!nilai,4),1)+1))&amp;IF(OR(LEN([0]!nilai)&lt;=3,--LEFT(TEXT(RIGHT([0]!nilai,6),REPT("0",6)),3)={0;1}),""," ribu")</definedName>
    <definedName name="ribu" localSheetId="16">" "&amp;INDEX('421_AGM_Lampung'!idxRatusan,--LEFT(TEXT(RIGHT(nilai,6),REPT("0",6)),1)+1)&amp;" "&amp;IF((--MID(TEXT(RIGHT(nilai,6),REPT("0",6)),2,2)+1)&lt;=20,IF(--LEFT(TEXT(RIGHT(nilai,6),REPT("0",6)),3)=1," seribu",INDEX('421_AGM_Lampung'!idxSatuSampaiDuaPuluh,--LEFT(TEXT(RIGHT(nilai,5),REPT("0",5)),2)+1)),INDEX('421_AGM_Lampung'!idxSatuSampaiDuaPuluh,--LEFT(RIGHT(nilai,5),1)+1)&amp;" puluh "&amp;INDEX('421_AGM_Lampung'!idxSatuSampaiDuaPuluh,--LEFT(RIGHT(nilai,4),1)+1))&amp;IF(OR(LEN(nilai)&lt;=3,--LEFT(TEXT(RIGHT(nilai,6),REPT("0",6)),3)={0;1}),""," ribu")</definedName>
    <definedName name="ribu" localSheetId="17">" "&amp;INDEX('421_Ibu Eni_Pasuruan'!idxRatusan,--LEFT(TEXT(RIGHT([0]!nilai,6),REPT("0",6)),1)+1)&amp;" "&amp;IF((--MID(TEXT(RIGHT([0]!nilai,6),REPT("0",6)),2,2)+1)&lt;=20,IF(--LEFT(TEXT(RIGHT([0]!nilai,6),REPT("0",6)),3)=1," seribu",INDEX('421_Ibu Eni_Pasuruan'!idxSatuSampaiDuaPuluh,--LEFT(TEXT(RIGHT([0]!nilai,5),REPT("0",5)),2)+1)),INDEX('421_Ibu Eni_Pasuruan'!idxSatuSampaiDuaPuluh,--LEFT(RIGHT([0]!nilai,5),1)+1)&amp;" puluh "&amp;INDEX('421_Ibu Eni_Pasuruan'!idxSatuSampaiDuaPuluh,--LEFT(RIGHT([0]!nilai,4),1)+1))&amp;IF(OR(LEN([0]!nilai)&lt;=3,--LEFT(TEXT(RIGHT([0]!nilai,6),REPT("0",6)),3)={0;1}),""," ribu")</definedName>
    <definedName name="ribu" localSheetId="18">" "&amp;INDEX('422_Bpk. Ambar_Makasar'!idxRatusan,--LEFT(TEXT(RIGHT([0]!nilai,6),REPT("0",6)),1)+1)&amp;" "&amp;IF((--MID(TEXT(RIGHT([0]!nilai,6),REPT("0",6)),2,2)+1)&lt;=20,IF(--LEFT(TEXT(RIGHT([0]!nilai,6),REPT("0",6)),3)=1," seribu",INDEX('422_Bpk. Ambar_Makasar'!idxSatuSampaiDuaPuluh,--LEFT(TEXT(RIGHT([0]!nilai,5),REPT("0",5)),2)+1)),INDEX('422_Bpk. Ambar_Makasar'!idxSatuSampaiDuaPuluh,--LEFT(RIGHT([0]!nilai,5),1)+1)&amp;" puluh "&amp;INDEX('422_Bpk. Ambar_Makasar'!idxSatuSampaiDuaPuluh,--LEFT(RIGHT([0]!nilai,4),1)+1))&amp;IF(OR(LEN([0]!nilai)&lt;=3,--LEFT(TEXT(RIGHT([0]!nilai,6),REPT("0",6)),3)={0;1}),""," ribu")</definedName>
    <definedName name="ribu" localSheetId="19">" "&amp;INDEX('423_Xiu Liu_Batan'!idxRatusan,--LEFT(TEXT(RIGHT([0]!nilai,6),REPT("0",6)),1)+1)&amp;" "&amp;IF((--MID(TEXT(RIGHT([0]!nilai,6),REPT("0",6)),2,2)+1)&lt;=20,IF(--LEFT(TEXT(RIGHT([0]!nilai,6),REPT("0",6)),3)=1," seribu",INDEX('423_Xiu Liu_Batan'!idxSatuSampaiDuaPuluh,--LEFT(TEXT(RIGHT([0]!nilai,5),REPT("0",5)),2)+1)),INDEX('423_Xiu Liu_Batan'!idxSatuSampaiDuaPuluh,--LEFT(RIGHT([0]!nilai,5),1)+1)&amp;" puluh "&amp;INDEX('423_Xiu Liu_Batan'!idxSatuSampaiDuaPuluh,--LEFT(RIGHT([0]!nilai,4),1)+1))&amp;IF(OR(LEN([0]!nilai)&lt;=3,--LEFT(TEXT(RIGHT([0]!nilai,6),REPT("0",6)),3)={0;1}),""," ribu")</definedName>
    <definedName name="ribu" localSheetId="20">" "&amp;INDEX('424_Bpk Rahman_Pulogebang'!idxRatusan,--LEFT(TEXT(RIGHT([0]!nilai,6),REPT("0",6)),1)+1)&amp;" "&amp;IF((--MID(TEXT(RIGHT([0]!nilai,6),REPT("0",6)),2,2)+1)&lt;=20,IF(--LEFT(TEXT(RIGHT([0]!nilai,6),REPT("0",6)),3)=1," seribu",INDEX('424_Bpk Rahman_Pulogebang'!idxSatuSampaiDuaPuluh,--LEFT(TEXT(RIGHT([0]!nilai,5),REPT("0",5)),2)+1)),INDEX('424_Bpk Rahman_Pulogebang'!idxSatuSampaiDuaPuluh,--LEFT(RIGHT([0]!nilai,5),1)+1)&amp;" puluh "&amp;INDEX('424_Bpk Rahman_Pulogebang'!idxSatuSampaiDuaPuluh,--LEFT(RIGHT([0]!nilai,4),1)+1))&amp;IF(OR(LEN([0]!nilai)&lt;=3,--LEFT(TEXT(RIGHT([0]!nilai,6),REPT("0",6)),3)={0;1}),""," ribu")</definedName>
    <definedName name="ribu" localSheetId="21">" "&amp;INDEX('425_BBI_Mix'!idxRatusan,--LEFT(TEXT(RIGHT(nilai,6),REPT("0",6)),1)+1)&amp;" "&amp;IF((--MID(TEXT(RIGHT(nilai,6),REPT("0",6)),2,2)+1)&lt;=20,IF(--LEFT(TEXT(RIGHT(nilai,6),REPT("0",6)),3)=1," seribu",INDEX('425_BBI_Mix'!idxSatuSampaiDuaPuluh,--LEFT(TEXT(RIGHT(nilai,5),REPT("0",5)),2)+1)),INDEX('425_BBI_Mix'!idxSatuSampaiDuaPuluh,--LEFT(RIGHT(nilai,5),1)+1)&amp;" puluh "&amp;INDEX('425_BBI_Mix'!idxSatuSampaiDuaPuluh,--LEFT(RIGHT(nilai,4),1)+1))&amp;IF(OR(LEN(nilai)&lt;=3,--LEFT(TEXT(RIGHT(nilai,6),REPT("0",6)),3)={0;1}),""," ribu")</definedName>
    <definedName name="ribu" localSheetId="22">" "&amp;INDEX('426_LEN_Medan'!idxRatusan,--LEFT(TEXT(RIGHT([0]!nilai,6),REPT("0",6)),1)+1)&amp;" "&amp;IF((--MID(TEXT(RIGHT([0]!nilai,6),REPT("0",6)),2,2)+1)&lt;=20,IF(--LEFT(TEXT(RIGHT([0]!nilai,6),REPT("0",6)),3)=1," seribu",INDEX('426_LEN_Medan'!idxSatuSampaiDuaPuluh,--LEFT(TEXT(RIGHT([0]!nilai,5),REPT("0",5)),2)+1)),INDEX('426_LEN_Medan'!idxSatuSampaiDuaPuluh,--LEFT(RIGHT([0]!nilai,5),1)+1)&amp;" puluh "&amp;INDEX('426_LEN_Medan'!idxSatuSampaiDuaPuluh,--LEFT(RIGHT([0]!nilai,4),1)+1))&amp;IF(OR(LEN([0]!nilai)&lt;=3,--LEFT(TEXT(RIGHT([0]!nilai,6),REPT("0",6)),3)={0;1}),""," ribu")</definedName>
    <definedName name="ribu" localSheetId="23">" "&amp;INDEX('427_CMT_MALINAU'!idxRatusan,--LEFT(TEXT(RIGHT(nilai,6),REPT("0",6)),1)+1)&amp;" "&amp;IF((--MID(TEXT(RIGHT(nilai,6),REPT("0",6)),2,2)+1)&lt;=20,IF(--LEFT(TEXT(RIGHT(nilai,6),REPT("0",6)),3)=1," seribu",INDEX('427_CMT_MALINAU'!idxSatuSampaiDuaPuluh,--LEFT(TEXT(RIGHT(nilai,5),REPT("0",5)),2)+1)),INDEX('427_CMT_MALINAU'!idxSatuSampaiDuaPuluh,--LEFT(RIGHT(nilai,5),1)+1)&amp;" puluh "&amp;INDEX('427_CMT_MALINAU'!idxSatuSampaiDuaPuluh,--LEFT(RIGHT(nilai,4),1)+1))&amp;IF(OR(LEN(nilai)&lt;=3,--LEFT(TEXT(RIGHT(nilai,6),REPT("0",6)),3)={0;1}),""," ribu")</definedName>
    <definedName name="ribu" localSheetId="24">" "&amp;INDEX('428_SST_Medan'!idxRatusan,--LEFT(TEXT(RIGHT([0]!nilai,6),REPT("0",6)),1)+1)&amp;" "&amp;IF((--MID(TEXT(RIGHT([0]!nilai,6),REPT("0",6)),2,2)+1)&lt;=20,IF(--LEFT(TEXT(RIGHT([0]!nilai,6),REPT("0",6)),3)=1," seribu",INDEX('428_SST_Medan'!idxSatuSampaiDuaPuluh,--LEFT(TEXT(RIGHT([0]!nilai,5),REPT("0",5)),2)+1)),INDEX('428_SST_Medan'!idxSatuSampaiDuaPuluh,--LEFT(RIGHT([0]!nilai,5),1)+1)&amp;" puluh "&amp;INDEX('428_SST_Medan'!idxSatuSampaiDuaPuluh,--LEFT(RIGHT([0]!nilai,4),1)+1))&amp;IF(OR(LEN([0]!nilai)&lt;=3,--LEFT(TEXT(RIGHT([0]!nilai,6),REPT("0",6)),3)={0;1}),""," ribu")</definedName>
    <definedName name="ribu" localSheetId="25">" "&amp;INDEX('429_Lion_Palembang'!idxRatusan,--LEFT(TEXT(RIGHT([0]!nilai,6),REPT("0",6)),1)+1)&amp;" "&amp;IF((--MID(TEXT(RIGHT([0]!nilai,6),REPT("0",6)),2,2)+1)&lt;=20,IF(--LEFT(TEXT(RIGHT([0]!nilai,6),REPT("0",6)),3)=1," seribu",INDEX('429_Lion_Palembang'!idxSatuSampaiDuaPuluh,--LEFT(TEXT(RIGHT([0]!nilai,5),REPT("0",5)),2)+1)),INDEX('429_Lion_Palembang'!idxSatuSampaiDuaPuluh,--LEFT(RIGHT([0]!nilai,5),1)+1)&amp;" puluh "&amp;INDEX('429_Lion_Palembang'!idxSatuSampaiDuaPuluh,--LEFT(RIGHT([0]!nilai,4),1)+1))&amp;IF(OR(LEN([0]!nilai)&lt;=3,--LEFT(TEXT(RIGHT([0]!nilai,6),REPT("0",6)),3)={0;1}),""," ribu")</definedName>
    <definedName name="ribu" localSheetId="26">" "&amp;INDEX('430_Ibu Neneng_Batam'!idxRatusan,--LEFT(TEXT(RIGHT([0]!nilai,6),REPT("0",6)),1)+1)&amp;" "&amp;IF((--MID(TEXT(RIGHT([0]!nilai,6),REPT("0",6)),2,2)+1)&lt;=20,IF(--LEFT(TEXT(RIGHT([0]!nilai,6),REPT("0",6)),3)=1," seribu",INDEX('430_Ibu Neneng_Batam'!idxSatuSampaiDuaPuluh,--LEFT(TEXT(RIGHT([0]!nilai,5),REPT("0",5)),2)+1)),INDEX('430_Ibu Neneng_Batam'!idxSatuSampaiDuaPuluh,--LEFT(RIGHT([0]!nilai,5),1)+1)&amp;" puluh "&amp;INDEX('430_Ibu Neneng_Batam'!idxSatuSampaiDuaPuluh,--LEFT(RIGHT([0]!nilai,4),1)+1))&amp;IF(OR(LEN([0]!nilai)&lt;=3,--LEFT(TEXT(RIGHT([0]!nilai,6),REPT("0",6)),3)={0;1}),""," ribu")</definedName>
    <definedName name="ribu" localSheetId="28">" "&amp;INDEX('432_BBI_Jakarta'!idxRatusan,--LEFT(TEXT(RIGHT([0]!nilai,6),REPT("0",6)),1)+1)&amp;" "&amp;IF((--MID(TEXT(RIGHT([0]!nilai,6),REPT("0",6)),2,2)+1)&lt;=20,IF(--LEFT(TEXT(RIGHT([0]!nilai,6),REPT("0",6)),3)=1," seribu",INDEX('432_BBI_Jakarta'!idxSatuSampaiDuaPuluh,--LEFT(TEXT(RIGHT([0]!nilai,5),REPT("0",5)),2)+1)),INDEX('432_BBI_Jakarta'!idxSatuSampaiDuaPuluh,--LEFT(RIGHT([0]!nilai,5),1)+1)&amp;" puluh "&amp;INDEX('432_BBI_Jakarta'!idxSatuSampaiDuaPuluh,--LEFT(RIGHT([0]!nilai,4),1)+1))&amp;IF(OR(LEN([0]!nilai)&lt;=3,--LEFT(TEXT(RIGHT([0]!nilai,6),REPT("0",6)),3)={0;1}),""," ribu")</definedName>
    <definedName name="ribu" localSheetId="36">" "&amp;INDEX('440_Bpk. Henry_Banyuwangi'!idxRatusan,--LEFT(TEXT(RIGHT([0]!nilai,6),REPT("0",6)),1)+1)&amp;" "&amp;IF((--MID(TEXT(RIGHT([0]!nilai,6),REPT("0",6)),2,2)+1)&lt;=20,IF(--LEFT(TEXT(RIGHT([0]!nilai,6),REPT("0",6)),3)=1," seribu",INDEX('440_Bpk. Henry_Banyuwangi'!idxSatuSampaiDuaPuluh,--LEFT(TEXT(RIGHT([0]!nilai,5),REPT("0",5)),2)+1)),INDEX('440_Bpk. Henry_Banyuwangi'!idxSatuSampaiDuaPuluh,--LEFT(RIGHT([0]!nilai,5),1)+1)&amp;" puluh "&amp;INDEX('440_Bpk. Henry_Banyuwangi'!idxSatuSampaiDuaPuluh,--LEFT(RIGHT([0]!nilai,4),1)+1))&amp;IF(OR(LEN([0]!nilai)&lt;=3,--LEFT(TEXT(RIGHT([0]!nilai,6),REPT("0",6)),3)={0;1}),""," ribu")</definedName>
    <definedName name="ribu" localSheetId="37">" "&amp;INDEX('441_BBI_Mix '!idxRatusan,--LEFT(TEXT(RIGHT([0]!nilai,6),REPT("0",6)),1)+1)&amp;" "&amp;IF((--MID(TEXT(RIGHT([0]!nilai,6),REPT("0",6)),2,2)+1)&lt;=20,IF(--LEFT(TEXT(RIGHT([0]!nilai,6),REPT("0",6)),3)=1," seribu",INDEX('441_BBI_Mix '!idxSatuSampaiDuaPuluh,--LEFT(TEXT(RIGHT([0]!nilai,5),REPT("0",5)),2)+1)),INDEX('441_BBI_Mix '!idxSatuSampaiDuaPuluh,--LEFT(RIGHT([0]!nilai,5),1)+1)&amp;" puluh "&amp;INDEX('441_BBI_Mix '!idxSatuSampaiDuaPuluh,--LEFT(RIGHT([0]!nilai,4),1)+1))&amp;IF(OR(LEN([0]!nilai)&lt;=3,--LEFT(TEXT(RIGHT([0]!nilai,6),REPT("0",6)),3)={0;1}),""," ribu")</definedName>
    <definedName name="ribu" localSheetId="38">" "&amp;INDEX('442_TPL_Jambi'!idxRatusan,--LEFT(TEXT(RIGHT([0]!nilai,6),REPT("0",6)),1)+1)&amp;" "&amp;IF((--MID(TEXT(RIGHT([0]!nilai,6),REPT("0",6)),2,2)+1)&lt;=20,IF(--LEFT(TEXT(RIGHT([0]!nilai,6),REPT("0",6)),3)=1," seribu",INDEX('442_TPL_Jambi'!idxSatuSampaiDuaPuluh,--LEFT(TEXT(RIGHT([0]!nilai,5),REPT("0",5)),2)+1)),INDEX('442_TPL_Jambi'!idxSatuSampaiDuaPuluh,--LEFT(RIGHT([0]!nilai,5),1)+1)&amp;" puluh "&amp;INDEX('442_TPL_Jambi'!idxSatuSampaiDuaPuluh,--LEFT(RIGHT([0]!nilai,4),1)+1))&amp;IF(OR(LEN([0]!nilai)&lt;=3,--LEFT(TEXT(RIGHT([0]!nilai,6),REPT("0",6)),3)={0;1}),""," ribu")</definedName>
    <definedName name="ribu" localSheetId="39">" "&amp;INDEX('443_Tensindo_Manggarai'!idxRatusan,--LEFT(TEXT(RIGHT([0]!nilai,6),REPT("0",6)),1)+1)&amp;" "&amp;IF((--MID(TEXT(RIGHT([0]!nilai,6),REPT("0",6)),2,2)+1)&lt;=20,IF(--LEFT(TEXT(RIGHT([0]!nilai,6),REPT("0",6)),3)=1," seribu",INDEX('443_Tensindo_Manggarai'!idxSatuSampaiDuaPuluh,--LEFT(TEXT(RIGHT([0]!nilai,5),REPT("0",5)),2)+1)),INDEX('443_Tensindo_Manggarai'!idxSatuSampaiDuaPuluh,--LEFT(RIGHT([0]!nilai,5),1)+1)&amp;" puluh "&amp;INDEX('443_Tensindo_Manggarai'!idxSatuSampaiDuaPuluh,--LEFT(RIGHT([0]!nilai,4),1)+1))&amp;IF(OR(LEN([0]!nilai)&lt;=3,--LEFT(TEXT(RIGHT([0]!nilai,6),REPT("0",6)),3)={0;1}),""," ribu")</definedName>
    <definedName name="ribu" localSheetId="40">" "&amp;INDEX('444_Mandaka_Pati'!idxRatusan,--LEFT(TEXT(RIGHT([0]!nilai,6),REPT("0",6)),1)+1)&amp;" "&amp;IF((--MID(TEXT(RIGHT([0]!nilai,6),REPT("0",6)),2,2)+1)&lt;=20,IF(--LEFT(TEXT(RIGHT([0]!nilai,6),REPT("0",6)),3)=1," seribu",INDEX('444_Mandaka_Pati'!idxSatuSampaiDuaPuluh,--LEFT(TEXT(RIGHT([0]!nilai,5),REPT("0",5)),2)+1)),INDEX('444_Mandaka_Pati'!idxSatuSampaiDuaPuluh,--LEFT(RIGHT([0]!nilai,5),1)+1)&amp;" puluh "&amp;INDEX('444_Mandaka_Pati'!idxSatuSampaiDuaPuluh,--LEFT(RIGHT([0]!nilai,4),1)+1))&amp;IF(OR(LEN([0]!nilai)&lt;=3,--LEFT(TEXT(RIGHT([0]!nilai,6),REPT("0",6)),3)={0;1}),""," ribu")</definedName>
    <definedName name="ribu" localSheetId="41">" "&amp;INDEX('445_Mega Gloryoung_Makasar'!idxRatusan,--LEFT(TEXT(RIGHT([0]!nilai,6),REPT("0",6)),1)+1)&amp;" "&amp;IF((--MID(TEXT(RIGHT([0]!nilai,6),REPT("0",6)),2,2)+1)&lt;=20,IF(--LEFT(TEXT(RIGHT([0]!nilai,6),REPT("0",6)),3)=1," seribu",INDEX('445_Mega Gloryoung_Makasar'!idxSatuSampaiDuaPuluh,--LEFT(TEXT(RIGHT([0]!nilai,5),REPT("0",5)),2)+1)),INDEX('445_Mega Gloryoung_Makasar'!idxSatuSampaiDuaPuluh,--LEFT(RIGHT([0]!nilai,5),1)+1)&amp;" puluh "&amp;INDEX('445_Mega Gloryoung_Makasar'!idxSatuSampaiDuaPuluh,--LEFT(RIGHT([0]!nilai,4),1)+1))&amp;IF(OR(LEN([0]!nilai)&lt;=3,--LEFT(TEXT(RIGHT([0]!nilai,6),REPT("0",6)),3)={0;1}),""," ribu")</definedName>
    <definedName name="ribu" localSheetId="42">" "&amp;INDEX('446_Padi_Bali'!idxRatusan,--LEFT(TEXT(RIGHT([0]!nilai,6),REPT("0",6)),1)+1)&amp;" "&amp;IF((--MID(TEXT(RIGHT([0]!nilai,6),REPT("0",6)),2,2)+1)&lt;=20,IF(--LEFT(TEXT(RIGHT([0]!nilai,6),REPT("0",6)),3)=1," seribu",INDEX('446_Padi_Bali'!idxSatuSampaiDuaPuluh,--LEFT(TEXT(RIGHT([0]!nilai,5),REPT("0",5)),2)+1)),INDEX('446_Padi_Bali'!idxSatuSampaiDuaPuluh,--LEFT(RIGHT([0]!nilai,5),1)+1)&amp;" puluh "&amp;INDEX('446_Padi_Bali'!idxSatuSampaiDuaPuluh,--LEFT(RIGHT([0]!nilai,4),1)+1))&amp;IF(OR(LEN([0]!nilai)&lt;=3,--LEFT(TEXT(RIGHT([0]!nilai,6),REPT("0",6)),3)={0;1}),""," ribu")</definedName>
    <definedName name="ribu" localSheetId="43">" "&amp;INDEX('447_Sandi Banawi'!idxRatusan,--LEFT(TEXT(RIGHT([0]!nilai,6),REPT("0",6)),1)+1)&amp;" "&amp;IF((--MID(TEXT(RIGHT([0]!nilai,6),REPT("0",6)),2,2)+1)&lt;=20,IF(--LEFT(TEXT(RIGHT([0]!nilai,6),REPT("0",6)),3)=1," seribu",INDEX('447_Sandi Banawi'!idxSatuSampaiDuaPuluh,--LEFT(TEXT(RIGHT([0]!nilai,5),REPT("0",5)),2)+1)),INDEX('447_Sandi Banawi'!idxSatuSampaiDuaPuluh,--LEFT(RIGHT([0]!nilai,5),1)+1)&amp;" puluh "&amp;INDEX('447_Sandi Banawi'!idxSatuSampaiDuaPuluh,--LEFT(RIGHT([0]!nilai,4),1)+1))&amp;IF(OR(LEN([0]!nilai)&lt;=3,--LEFT(TEXT(RIGHT([0]!nilai,6),REPT("0",6)),3)={0;1}),"","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"&amp;INDEX('405_Infratek_Rokan Hilir'!idxRatusan,--LEFT(TEXT(RIGHT(nilai,6),REPT("0",6)),1)+1)&amp;" "&amp;IF((--MID(TEXT(RIGHT(nilai,6),REPT("0",6)),2,2)+1)&lt;=20,IF(--LEFT(TEXT(RIGHT(nilai,6),REPT("0",6)),3)=1," seribu / ",INDEX('405_Infratek_Rokan Hilir'!idxSatuSampaiDuaPuluh,--LEFT(TEXT(RIGHT(nilai,5),REPT("0",5)),2)+1)),INDEX('405_Infratek_Rokan Hilir'!idxSatuSampaiDuaPuluh,--LEFT(RIGHT(nilai,5),1)+1)&amp;" puluh "&amp;INDEX('405_Infratek_Rokan Hilir'!idxSatuSampaiDuaPuluh,--LEFT(RIGHT(nilai,4),1)+1))&amp;IF(OR(LEN(nilai)&lt;=3,--LEFT(TEXT(RIGHT(nilai,6),REPT("0",6)),3)={0;1}),""," ribu / ")</definedName>
    <definedName name="ribu2" localSheetId="2">" "&amp;INDEX('407_Tensindo_Manggarai'!idxRatusan,--LEFT(TEXT(RIGHT(nilai,6),REPT("0",6)),1)+1)&amp;" "&amp;IF((--MID(TEXT(RIGHT(nilai,6),REPT("0",6)),2,2)+1)&lt;=20,IF(--LEFT(TEXT(RIGHT(nilai,6),REPT("0",6)),3)=1," seribu / ",INDEX('407_Tensindo_Manggarai'!idxSatuSampaiDuaPuluh,--LEFT(TEXT(RIGHT(nilai,5),REPT("0",5)),2)+1)),INDEX('407_Tensindo_Manggarai'!idxSatuSampaiDuaPuluh,--LEFT(RIGHT(nilai,5),1)+1)&amp;" puluh "&amp;INDEX('407_Tensindo_Manggarai'!idxSatuSampaiDuaPuluh,--LEFT(RIGHT(nilai,4),1)+1))&amp;IF(OR(LEN(nilai)&lt;=3,--LEFT(TEXT(RIGHT(nilai,6),REPT("0",6)),3)={0;1}),""," ribu / ")</definedName>
    <definedName name="ribu2" localSheetId="13">" "&amp;INDEX('418_Tensindo_Karawang'!idxRatusan,--LEFT(TEXT(RIGHT([0]!nilai,6),REPT("0",6)),1)+1)&amp;" "&amp;IF((--MID(TEXT(RIGHT([0]!nilai,6),REPT("0",6)),2,2)+1)&lt;=20,IF(--LEFT(TEXT(RIGHT([0]!nilai,6),REPT("0",6)),3)=1," seribu / ",INDEX('418_Tensindo_Karawang'!idxSatuSampaiDuaPuluh,--LEFT(TEXT(RIGHT([0]!nilai,5),REPT("0",5)),2)+1)),INDEX('418_Tensindo_Karawang'!idxSatuSampaiDuaPuluh,--LEFT(RIGHT([0]!nilai,5),1)+1)&amp;" puluh "&amp;INDEX('418_Tensindo_Karawang'!idxSatuSampaiDuaPuluh,--LEFT(RIGHT([0]!nilai,4),1)+1))&amp;IF(OR(LEN([0]!nilai)&lt;=3,--LEFT(TEXT(RIGHT([0]!nilai,6),REPT("0",6)),3)={0;1}),""," ribu / ")</definedName>
    <definedName name="ribu2" localSheetId="14">" "&amp;INDEX('419_Tensindo_Karawang'!idxRatusan,--LEFT(TEXT(RIGHT([0]!nilai,6),REPT("0",6)),1)+1)&amp;" "&amp;IF((--MID(TEXT(RIGHT([0]!nilai,6),REPT("0",6)),2,2)+1)&lt;=20,IF(--LEFT(TEXT(RIGHT([0]!nilai,6),REPT("0",6)),3)=1," seribu / ",INDEX('419_Tensindo_Karawang'!idxSatuSampaiDuaPuluh,--LEFT(TEXT(RIGHT([0]!nilai,5),REPT("0",5)),2)+1)),INDEX('419_Tensindo_Karawang'!idxSatuSampaiDuaPuluh,--LEFT(RIGHT([0]!nilai,5),1)+1)&amp;" puluh "&amp;INDEX('419_Tensindo_Karawang'!idxSatuSampaiDuaPuluh,--LEFT(RIGHT([0]!nilai,4),1)+1))&amp;IF(OR(LEN([0]!nilai)&lt;=3,--LEFT(TEXT(RIGHT([0]!nilai,6),REPT("0",6)),3)={0;1}),""," ribu / ")</definedName>
    <definedName name="ribu2" localSheetId="15">" "&amp;INDEX('420_Tensindo_Manggarai'!idxRatusan,--LEFT(TEXT(RIGHT([0]!nilai,6),REPT("0",6)),1)+1)&amp;" "&amp;IF((--MID(TEXT(RIGHT([0]!nilai,6),REPT("0",6)),2,2)+1)&lt;=20,IF(--LEFT(TEXT(RIGHT([0]!nilai,6),REPT("0",6)),3)=1," seribu / ",INDEX('420_Tensindo_Manggarai'!idxSatuSampaiDuaPuluh,--LEFT(TEXT(RIGHT([0]!nilai,5),REPT("0",5)),2)+1)),INDEX('420_Tensindo_Manggarai'!idxSatuSampaiDuaPuluh,--LEFT(RIGHT([0]!nilai,5),1)+1)&amp;" puluh "&amp;INDEX('420_Tensindo_Manggarai'!idxSatuSampaiDuaPuluh,--LEFT(RIGHT([0]!nilai,4),1)+1))&amp;IF(OR(LEN([0]!nilai)&lt;=3,--LEFT(TEXT(RIGHT([0]!nilai,6),REPT("0",6)),3)={0;1}),""," ribu / ")</definedName>
    <definedName name="ribu2" localSheetId="16">" "&amp;INDEX('421_AGM_Lampung'!idxRatusan,--LEFT(TEXT(RIGHT(nilai,6),REPT("0",6)),1)+1)&amp;" "&amp;IF((--MID(TEXT(RIGHT(nilai,6),REPT("0",6)),2,2)+1)&lt;=20,IF(--LEFT(TEXT(RIGHT(nilai,6),REPT("0",6)),3)=1," seribu / ",INDEX('421_AGM_Lampung'!idxSatuSampaiDuaPuluh,--LEFT(TEXT(RIGHT(nilai,5),REPT("0",5)),2)+1)),INDEX('421_AGM_Lampung'!idxSatuSampaiDuaPuluh,--LEFT(RIGHT(nilai,5),1)+1)&amp;" puluh "&amp;INDEX('421_AGM_Lampung'!idxSatuSampaiDuaPuluh,--LEFT(RIGHT(nilai,4),1)+1))&amp;IF(OR(LEN(nilai)&lt;=3,--LEFT(TEXT(RIGHT(nilai,6),REPT("0",6)),3)={0;1}),""," ribu / ")</definedName>
    <definedName name="ribu2" localSheetId="17">" "&amp;INDEX('421_Ibu Eni_Pasuruan'!idxRatusan,--LEFT(TEXT(RIGHT([0]!nilai,6),REPT("0",6)),1)+1)&amp;" "&amp;IF((--MID(TEXT(RIGHT([0]!nilai,6),REPT("0",6)),2,2)+1)&lt;=20,IF(--LEFT(TEXT(RIGHT([0]!nilai,6),REPT("0",6)),3)=1," seribu / ",INDEX('421_Ibu Eni_Pasuruan'!idxSatuSampaiDuaPuluh,--LEFT(TEXT(RIGHT([0]!nilai,5),REPT("0",5)),2)+1)),INDEX('421_Ibu Eni_Pasuruan'!idxSatuSampaiDuaPuluh,--LEFT(RIGHT([0]!nilai,5),1)+1)&amp;" puluh "&amp;INDEX('421_Ibu Eni_Pasuruan'!idxSatuSampaiDuaPuluh,--LEFT(RIGHT([0]!nilai,4),1)+1))&amp;IF(OR(LEN([0]!nilai)&lt;=3,--LEFT(TEXT(RIGHT([0]!nilai,6),REPT("0",6)),3)={0;1}),""," ribu / ")</definedName>
    <definedName name="ribu2" localSheetId="18">" "&amp;INDEX('422_Bpk. Ambar_Makasar'!idxRatusan,--LEFT(TEXT(RIGHT([0]!nilai,6),REPT("0",6)),1)+1)&amp;" "&amp;IF((--MID(TEXT(RIGHT([0]!nilai,6),REPT("0",6)),2,2)+1)&lt;=20,IF(--LEFT(TEXT(RIGHT([0]!nilai,6),REPT("0",6)),3)=1," seribu / ",INDEX('422_Bpk. Ambar_Makasar'!idxSatuSampaiDuaPuluh,--LEFT(TEXT(RIGHT([0]!nilai,5),REPT("0",5)),2)+1)),INDEX('422_Bpk. Ambar_Makasar'!idxSatuSampaiDuaPuluh,--LEFT(RIGHT([0]!nilai,5),1)+1)&amp;" puluh "&amp;INDEX('422_Bpk. Ambar_Makasar'!idxSatuSampaiDuaPuluh,--LEFT(RIGHT([0]!nilai,4),1)+1))&amp;IF(OR(LEN([0]!nilai)&lt;=3,--LEFT(TEXT(RIGHT([0]!nilai,6),REPT("0",6)),3)={0;1}),""," ribu / ")</definedName>
    <definedName name="ribu2" localSheetId="19">" "&amp;INDEX('423_Xiu Liu_Batan'!idxRatusan,--LEFT(TEXT(RIGHT([0]!nilai,6),REPT("0",6)),1)+1)&amp;" "&amp;IF((--MID(TEXT(RIGHT([0]!nilai,6),REPT("0",6)),2,2)+1)&lt;=20,IF(--LEFT(TEXT(RIGHT([0]!nilai,6),REPT("0",6)),3)=1," seribu / ",INDEX('423_Xiu Liu_Batan'!idxSatuSampaiDuaPuluh,--LEFT(TEXT(RIGHT([0]!nilai,5),REPT("0",5)),2)+1)),INDEX('423_Xiu Liu_Batan'!idxSatuSampaiDuaPuluh,--LEFT(RIGHT([0]!nilai,5),1)+1)&amp;" puluh "&amp;INDEX('423_Xiu Liu_Batan'!idxSatuSampaiDuaPuluh,--LEFT(RIGHT([0]!nilai,4),1)+1))&amp;IF(OR(LEN([0]!nilai)&lt;=3,--LEFT(TEXT(RIGHT([0]!nilai,6),REPT("0",6)),3)={0;1}),""," ribu / ")</definedName>
    <definedName name="ribu2" localSheetId="20">" "&amp;INDEX('424_Bpk Rahman_Pulogebang'!idxRatusan,--LEFT(TEXT(RIGHT([0]!nilai,6),REPT("0",6)),1)+1)&amp;" "&amp;IF((--MID(TEXT(RIGHT([0]!nilai,6),REPT("0",6)),2,2)+1)&lt;=20,IF(--LEFT(TEXT(RIGHT([0]!nilai,6),REPT("0",6)),3)=1," seribu / ",INDEX('424_Bpk Rahman_Pulogebang'!idxSatuSampaiDuaPuluh,--LEFT(TEXT(RIGHT([0]!nilai,5),REPT("0",5)),2)+1)),INDEX('424_Bpk Rahman_Pulogebang'!idxSatuSampaiDuaPuluh,--LEFT(RIGHT([0]!nilai,5),1)+1)&amp;" puluh "&amp;INDEX('424_Bpk Rahman_Pulogebang'!idxSatuSampaiDuaPuluh,--LEFT(RIGHT([0]!nilai,4),1)+1))&amp;IF(OR(LEN([0]!nilai)&lt;=3,--LEFT(TEXT(RIGHT([0]!nilai,6),REPT("0",6)),3)={0;1}),""," ribu / ")</definedName>
    <definedName name="ribu2" localSheetId="21">" "&amp;INDEX('425_BBI_Mix'!idxRatusan,--LEFT(TEXT(RIGHT(nilai,6),REPT("0",6)),1)+1)&amp;" "&amp;IF((--MID(TEXT(RIGHT(nilai,6),REPT("0",6)),2,2)+1)&lt;=20,IF(--LEFT(TEXT(RIGHT(nilai,6),REPT("0",6)),3)=1," seribu / ",INDEX('425_BBI_Mix'!idxSatuSampaiDuaPuluh,--LEFT(TEXT(RIGHT(nilai,5),REPT("0",5)),2)+1)),INDEX('425_BBI_Mix'!idxSatuSampaiDuaPuluh,--LEFT(RIGHT(nilai,5),1)+1)&amp;" puluh "&amp;INDEX('425_BBI_Mix'!idxSatuSampaiDuaPuluh,--LEFT(RIGHT(nilai,4),1)+1))&amp;IF(OR(LEN(nilai)&lt;=3,--LEFT(TEXT(RIGHT(nilai,6),REPT("0",6)),3)={0;1}),""," ribu / ")</definedName>
    <definedName name="ribu2" localSheetId="22">" "&amp;INDEX('426_LEN_Medan'!idxRatusan,--LEFT(TEXT(RIGHT([0]!nilai,6),REPT("0",6)),1)+1)&amp;" "&amp;IF((--MID(TEXT(RIGHT([0]!nilai,6),REPT("0",6)),2,2)+1)&lt;=20,IF(--LEFT(TEXT(RIGHT([0]!nilai,6),REPT("0",6)),3)=1," seribu / ",INDEX('426_LEN_Medan'!idxSatuSampaiDuaPuluh,--LEFT(TEXT(RIGHT([0]!nilai,5),REPT("0",5)),2)+1)),INDEX('426_LEN_Medan'!idxSatuSampaiDuaPuluh,--LEFT(RIGHT([0]!nilai,5),1)+1)&amp;" puluh "&amp;INDEX('426_LEN_Medan'!idxSatuSampaiDuaPuluh,--LEFT(RIGHT([0]!nilai,4),1)+1))&amp;IF(OR(LEN([0]!nilai)&lt;=3,--LEFT(TEXT(RIGHT([0]!nilai,6),REPT("0",6)),3)={0;1}),""," ribu / ")</definedName>
    <definedName name="ribu2" localSheetId="23">" "&amp;INDEX('427_CMT_MALINAU'!idxRatusan,--LEFT(TEXT(RIGHT(nilai,6),REPT("0",6)),1)+1)&amp;" "&amp;IF((--MID(TEXT(RIGHT(nilai,6),REPT("0",6)),2,2)+1)&lt;=20,IF(--LEFT(TEXT(RIGHT(nilai,6),REPT("0",6)),3)=1," seribu / ",INDEX('427_CMT_MALINAU'!idxSatuSampaiDuaPuluh,--LEFT(TEXT(RIGHT(nilai,5),REPT("0",5)),2)+1)),INDEX('427_CMT_MALINAU'!idxSatuSampaiDuaPuluh,--LEFT(RIGHT(nilai,5),1)+1)&amp;" puluh "&amp;INDEX('427_CMT_MALINAU'!idxSatuSampaiDuaPuluh,--LEFT(RIGHT(nilai,4),1)+1))&amp;IF(OR(LEN(nilai)&lt;=3,--LEFT(TEXT(RIGHT(nilai,6),REPT("0",6)),3)={0;1}),""," ribu / ")</definedName>
    <definedName name="ribu2" localSheetId="24">" "&amp;INDEX('428_SST_Medan'!idxRatusan,--LEFT(TEXT(RIGHT([0]!nilai,6),REPT("0",6)),1)+1)&amp;" "&amp;IF((--MID(TEXT(RIGHT([0]!nilai,6),REPT("0",6)),2,2)+1)&lt;=20,IF(--LEFT(TEXT(RIGHT([0]!nilai,6),REPT("0",6)),3)=1," seribu / ",INDEX('428_SST_Medan'!idxSatuSampaiDuaPuluh,--LEFT(TEXT(RIGHT([0]!nilai,5),REPT("0",5)),2)+1)),INDEX('428_SST_Medan'!idxSatuSampaiDuaPuluh,--LEFT(RIGHT([0]!nilai,5),1)+1)&amp;" puluh "&amp;INDEX('428_SST_Medan'!idxSatuSampaiDuaPuluh,--LEFT(RIGHT([0]!nilai,4),1)+1))&amp;IF(OR(LEN([0]!nilai)&lt;=3,--LEFT(TEXT(RIGHT([0]!nilai,6),REPT("0",6)),3)={0;1}),""," ribu / ")</definedName>
    <definedName name="ribu2" localSheetId="25">" "&amp;INDEX('429_Lion_Palembang'!idxRatusan,--LEFT(TEXT(RIGHT([0]!nilai,6),REPT("0",6)),1)+1)&amp;" "&amp;IF((--MID(TEXT(RIGHT([0]!nilai,6),REPT("0",6)),2,2)+1)&lt;=20,IF(--LEFT(TEXT(RIGHT([0]!nilai,6),REPT("0",6)),3)=1," seribu / ",INDEX('429_Lion_Palembang'!idxSatuSampaiDuaPuluh,--LEFT(TEXT(RIGHT([0]!nilai,5),REPT("0",5)),2)+1)),INDEX('429_Lion_Palembang'!idxSatuSampaiDuaPuluh,--LEFT(RIGHT([0]!nilai,5),1)+1)&amp;" puluh "&amp;INDEX('429_Lion_Palembang'!idxSatuSampaiDuaPuluh,--LEFT(RIGHT([0]!nilai,4),1)+1))&amp;IF(OR(LEN([0]!nilai)&lt;=3,--LEFT(TEXT(RIGHT([0]!nilai,6),REPT("0",6)),3)={0;1}),""," ribu / ")</definedName>
    <definedName name="ribu2" localSheetId="26">" "&amp;INDEX('430_Ibu Neneng_Batam'!idxRatusan,--LEFT(TEXT(RIGHT([0]!nilai,6),REPT("0",6)),1)+1)&amp;" "&amp;IF((--MID(TEXT(RIGHT([0]!nilai,6),REPT("0",6)),2,2)+1)&lt;=20,IF(--LEFT(TEXT(RIGHT([0]!nilai,6),REPT("0",6)),3)=1," seribu / ",INDEX('430_Ibu Neneng_Batam'!idxSatuSampaiDuaPuluh,--LEFT(TEXT(RIGHT([0]!nilai,5),REPT("0",5)),2)+1)),INDEX('430_Ibu Neneng_Batam'!idxSatuSampaiDuaPuluh,--LEFT(RIGHT([0]!nilai,5),1)+1)&amp;" puluh "&amp;INDEX('430_Ibu Neneng_Batam'!idxSatuSampaiDuaPuluh,--LEFT(RIGHT([0]!nilai,4),1)+1))&amp;IF(OR(LEN([0]!nilai)&lt;=3,--LEFT(TEXT(RIGHT([0]!nilai,6),REPT("0",6)),3)={0;1}),""," ribu / ")</definedName>
    <definedName name="ribu2" localSheetId="28">" "&amp;INDEX('432_BBI_Jakarta'!idxRatusan,--LEFT(TEXT(RIGHT([0]!nilai,6),REPT("0",6)),1)+1)&amp;" "&amp;IF((--MID(TEXT(RIGHT([0]!nilai,6),REPT("0",6)),2,2)+1)&lt;=20,IF(--LEFT(TEXT(RIGHT([0]!nilai,6),REPT("0",6)),3)=1," seribu / ",INDEX('432_BBI_Jakarta'!idxSatuSampaiDuaPuluh,--LEFT(TEXT(RIGHT([0]!nilai,5),REPT("0",5)),2)+1)),INDEX('432_BBI_Jakarta'!idxSatuSampaiDuaPuluh,--LEFT(RIGHT([0]!nilai,5),1)+1)&amp;" puluh "&amp;INDEX('432_BBI_Jakarta'!idxSatuSampaiDuaPuluh,--LEFT(RIGHT([0]!nilai,4),1)+1))&amp;IF(OR(LEN([0]!nilai)&lt;=3,--LEFT(TEXT(RIGHT([0]!nilai,6),REPT("0",6)),3)={0;1}),""," ribu / ")</definedName>
    <definedName name="ribu2" localSheetId="36">" "&amp;INDEX('440_Bpk. Henry_Banyuwangi'!idxRatusan,--LEFT(TEXT(RIGHT([0]!nilai,6),REPT("0",6)),1)+1)&amp;" "&amp;IF((--MID(TEXT(RIGHT([0]!nilai,6),REPT("0",6)),2,2)+1)&lt;=20,IF(--LEFT(TEXT(RIGHT([0]!nilai,6),REPT("0",6)),3)=1," seribu / ",INDEX('440_Bpk. Henry_Banyuwangi'!idxSatuSampaiDuaPuluh,--LEFT(TEXT(RIGHT([0]!nilai,5),REPT("0",5)),2)+1)),INDEX('440_Bpk. Henry_Banyuwangi'!idxSatuSampaiDuaPuluh,--LEFT(RIGHT([0]!nilai,5),1)+1)&amp;" puluh "&amp;INDEX('440_Bpk. Henry_Banyuwangi'!idxSatuSampaiDuaPuluh,--LEFT(RIGHT([0]!nilai,4),1)+1))&amp;IF(OR(LEN([0]!nilai)&lt;=3,--LEFT(TEXT(RIGHT([0]!nilai,6),REPT("0",6)),3)={0;1}),""," ribu / ")</definedName>
    <definedName name="ribu2" localSheetId="37">" "&amp;INDEX('441_BBI_Mix '!idxRatusan,--LEFT(TEXT(RIGHT([0]!nilai,6),REPT("0",6)),1)+1)&amp;" "&amp;IF((--MID(TEXT(RIGHT([0]!nilai,6),REPT("0",6)),2,2)+1)&lt;=20,IF(--LEFT(TEXT(RIGHT([0]!nilai,6),REPT("0",6)),3)=1," seribu / ",INDEX('441_BBI_Mix '!idxSatuSampaiDuaPuluh,--LEFT(TEXT(RIGHT([0]!nilai,5),REPT("0",5)),2)+1)),INDEX('441_BBI_Mix '!idxSatuSampaiDuaPuluh,--LEFT(RIGHT([0]!nilai,5),1)+1)&amp;" puluh "&amp;INDEX('441_BBI_Mix '!idxSatuSampaiDuaPuluh,--LEFT(RIGHT([0]!nilai,4),1)+1))&amp;IF(OR(LEN([0]!nilai)&lt;=3,--LEFT(TEXT(RIGHT([0]!nilai,6),REPT("0",6)),3)={0;1}),""," ribu / ")</definedName>
    <definedName name="ribu2" localSheetId="38">" "&amp;INDEX('442_TPL_Jambi'!idxRatusan,--LEFT(TEXT(RIGHT([0]!nilai,6),REPT("0",6)),1)+1)&amp;" "&amp;IF((--MID(TEXT(RIGHT([0]!nilai,6),REPT("0",6)),2,2)+1)&lt;=20,IF(--LEFT(TEXT(RIGHT([0]!nilai,6),REPT("0",6)),3)=1," seribu / ",INDEX('442_TPL_Jambi'!idxSatuSampaiDuaPuluh,--LEFT(TEXT(RIGHT([0]!nilai,5),REPT("0",5)),2)+1)),INDEX('442_TPL_Jambi'!idxSatuSampaiDuaPuluh,--LEFT(RIGHT([0]!nilai,5),1)+1)&amp;" puluh "&amp;INDEX('442_TPL_Jambi'!idxSatuSampaiDuaPuluh,--LEFT(RIGHT([0]!nilai,4),1)+1))&amp;IF(OR(LEN([0]!nilai)&lt;=3,--LEFT(TEXT(RIGHT([0]!nilai,6),REPT("0",6)),3)={0;1}),""," ribu / ")</definedName>
    <definedName name="ribu2" localSheetId="39">" "&amp;INDEX('443_Tensindo_Manggarai'!idxRatusan,--LEFT(TEXT(RIGHT([0]!nilai,6),REPT("0",6)),1)+1)&amp;" "&amp;IF((--MID(TEXT(RIGHT([0]!nilai,6),REPT("0",6)),2,2)+1)&lt;=20,IF(--LEFT(TEXT(RIGHT([0]!nilai,6),REPT("0",6)),3)=1," seribu / ",INDEX('443_Tensindo_Manggarai'!idxSatuSampaiDuaPuluh,--LEFT(TEXT(RIGHT([0]!nilai,5),REPT("0",5)),2)+1)),INDEX('443_Tensindo_Manggarai'!idxSatuSampaiDuaPuluh,--LEFT(RIGHT([0]!nilai,5),1)+1)&amp;" puluh "&amp;INDEX('443_Tensindo_Manggarai'!idxSatuSampaiDuaPuluh,--LEFT(RIGHT([0]!nilai,4),1)+1))&amp;IF(OR(LEN([0]!nilai)&lt;=3,--LEFT(TEXT(RIGHT([0]!nilai,6),REPT("0",6)),3)={0;1}),""," ribu / ")</definedName>
    <definedName name="ribu2" localSheetId="40">" "&amp;INDEX('444_Mandaka_Pati'!idxRatusan,--LEFT(TEXT(RIGHT([0]!nilai,6),REPT("0",6)),1)+1)&amp;" "&amp;IF((--MID(TEXT(RIGHT([0]!nilai,6),REPT("0",6)),2,2)+1)&lt;=20,IF(--LEFT(TEXT(RIGHT([0]!nilai,6),REPT("0",6)),3)=1," seribu / ",INDEX('444_Mandaka_Pati'!idxSatuSampaiDuaPuluh,--LEFT(TEXT(RIGHT([0]!nilai,5),REPT("0",5)),2)+1)),INDEX('444_Mandaka_Pati'!idxSatuSampaiDuaPuluh,--LEFT(RIGHT([0]!nilai,5),1)+1)&amp;" puluh "&amp;INDEX('444_Mandaka_Pati'!idxSatuSampaiDuaPuluh,--LEFT(RIGHT([0]!nilai,4),1)+1))&amp;IF(OR(LEN([0]!nilai)&lt;=3,--LEFT(TEXT(RIGHT([0]!nilai,6),REPT("0",6)),3)={0;1}),""," ribu / ")</definedName>
    <definedName name="ribu2" localSheetId="41">" "&amp;INDEX('445_Mega Gloryoung_Makasar'!idxRatusan,--LEFT(TEXT(RIGHT([0]!nilai,6),REPT("0",6)),1)+1)&amp;" "&amp;IF((--MID(TEXT(RIGHT([0]!nilai,6),REPT("0",6)),2,2)+1)&lt;=20,IF(--LEFT(TEXT(RIGHT([0]!nilai,6),REPT("0",6)),3)=1," seribu / ",INDEX('445_Mega Gloryoung_Makasar'!idxSatuSampaiDuaPuluh,--LEFT(TEXT(RIGHT([0]!nilai,5),REPT("0",5)),2)+1)),INDEX('445_Mega Gloryoung_Makasar'!idxSatuSampaiDuaPuluh,--LEFT(RIGHT([0]!nilai,5),1)+1)&amp;" puluh "&amp;INDEX('445_Mega Gloryoung_Makasar'!idxSatuSampaiDuaPuluh,--LEFT(RIGHT([0]!nilai,4),1)+1))&amp;IF(OR(LEN([0]!nilai)&lt;=3,--LEFT(TEXT(RIGHT([0]!nilai,6),REPT("0",6)),3)={0;1}),""," ribu / ")</definedName>
    <definedName name="ribu2" localSheetId="42">" "&amp;INDEX('446_Padi_Bali'!idxRatusan,--LEFT(TEXT(RIGHT([0]!nilai,6),REPT("0",6)),1)+1)&amp;" "&amp;IF((--MID(TEXT(RIGHT([0]!nilai,6),REPT("0",6)),2,2)+1)&lt;=20,IF(--LEFT(TEXT(RIGHT([0]!nilai,6),REPT("0",6)),3)=1," seribu / ",INDEX('446_Padi_Bali'!idxSatuSampaiDuaPuluh,--LEFT(TEXT(RIGHT([0]!nilai,5),REPT("0",5)),2)+1)),INDEX('446_Padi_Bali'!idxSatuSampaiDuaPuluh,--LEFT(RIGHT([0]!nilai,5),1)+1)&amp;" puluh "&amp;INDEX('446_Padi_Bali'!idxSatuSampaiDuaPuluh,--LEFT(RIGHT([0]!nilai,4),1)+1))&amp;IF(OR(LEN([0]!nilai)&lt;=3,--LEFT(TEXT(RIGHT([0]!nilai,6),REPT("0",6)),3)={0;1}),""," ribu / ")</definedName>
    <definedName name="ribu2" localSheetId="43">" "&amp;INDEX('447_Sandi Banawi'!idxRatusan,--LEFT(TEXT(RIGHT([0]!nilai,6),REPT("0",6)),1)+1)&amp;" "&amp;IF((--MID(TEXT(RIGHT([0]!nilai,6),REPT("0",6)),2,2)+1)&lt;=20,IF(--LEFT(TEXT(RIGHT([0]!nilai,6),REPT("0",6)),3)=1," seribu / ",INDEX('447_Sandi Banawi'!idxSatuSampaiDuaPuluh,--LEFT(TEXT(RIGHT([0]!nilai,5),REPT("0",5)),2)+1)),INDEX('447_Sandi Banawi'!idxSatuSampaiDuaPuluh,--LEFT(RIGHT([0]!nilai,5),1)+1)&amp;" puluh "&amp;INDEX('447_Sandi Banawi'!idxSatuSampaiDuaPuluh,--LEFT(RIGHT([0]!nilai,4),1)+1))&amp;IF(OR(LEN([0]!nilai)&lt;=3,--LEFT(TEXT(RIGHT([0]!nilai,6),REPT("0",6)),3)={0;1}),"","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"&amp;INDEX('405_Infratek_Rokan Hilir'!idxRatusan,--LEFT(TEXT(RIGHT('[2]Pos Log Serang 260721'!XFD1,6),REPT("0",6)),1)+1)&amp;" "&amp;IF((--MID(TEXT(RIGHT('[2]Pos Log Serang 260721'!XFD1,6),REPT("0",6)),2,2)+1)&lt;=20,IF(--LEFT(TEXT(RIGHT('[2]Pos Log Serang 260721'!XFD1,6),REPT("0",6)),3)=1," seribu",INDEX('405_Infratek_Rokan Hilir'!idxSatuSampaiDuaPuluh,--LEFT(TEXT(RIGHT('[2]Pos Log Serang 260721'!XFD1,5),REPT("0",5)),2)+1)),INDEX('405_Infratek_Rokan Hilir'!idxSatuSampaiDuaPuluh,--LEFT(RIGHT('[2]Pos Log Serang 260721'!XFD1,5),1)+1)&amp;" puluh "&amp;INDEX('405_Infratek_Rokan Hilir'!idxSatuSampaiDuaPuluh,--LEFT(RIGHT('[2]Pos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"&amp;INDEX('407_Tensindo_Manggarai'!idxRatusan,--LEFT(TEXT(RIGHT('[2]Pos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seribu",INDEX('407_Tensindo_Manggarai'!idxSatuSampaiDuaPuluh,--LEFT(TEXT(RIGHT('[2]Pos Log Serang 260721'!XFD1,5),REPT("0",5)),2)+1)),INDEX('407_Tensindo_Manggarai'!idxSatuSampaiDuaPuluh,--LEFT(RIGHT('[2]Pos Log Serang 260721'!XFD1,5),1)+1)&amp;" puluh "&amp;INDEX('407_Tensindo_Manggarai'!idxSatuSampaiDuaPuluh,--LEFT(RIGHT('[2]Pos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"&amp;INDEX('418_Tensindo_Karawang'!idxRatusan,--LEFT(TEXT(RIGHT('[2]Pos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seribu",INDEX('418_Tensindo_Karawang'!idxSatuSampaiDuaPuluh,--LEFT(TEXT(RIGHT('[2]Pos Log Serang 260721'!XFD1,5),REPT("0",5)),2)+1)),INDEX('418_Tensindo_Karawang'!idxSatuSampaiDuaPuluh,--LEFT(RIGHT('[2]Pos Log Serang 260721'!XFD1,5),1)+1)&amp;" puluh "&amp;INDEX('418_Tensindo_Karawang'!idxSatuSampaiDuaPuluh,--LEFT(RIGHT('[2]Pos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"&amp;INDEX('419_Tensindo_Karawang'!idxRatusan,--LEFT(TEXT(RIGHT('[2]Pos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seribu",INDEX('419_Tensindo_Karawang'!idxSatuSampaiDuaPuluh,--LEFT(TEXT(RIGHT('[2]Pos Log Serang 260721'!XFD1,5),REPT("0",5)),2)+1)),INDEX('419_Tensindo_Karawang'!idxSatuSampaiDuaPuluh,--LEFT(RIGHT('[2]Pos Log Serang 260721'!XFD1,5),1)+1)&amp;" puluh "&amp;INDEX('419_Tensindo_Karawang'!idxSatuSampaiDuaPuluh,--LEFT(RIGHT('[2]Pos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5">" "&amp;INDEX('420_Tensindo_Manggarai'!idxRatusan,--LEFT(TEXT(RIGHT('[2]Pos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seribu",INDEX('420_Tensindo_Manggarai'!idxSatuSampaiDuaPuluh,--LEFT(TEXT(RIGHT('[2]Pos Log Serang 260721'!XFD1,5),REPT("0",5)),2)+1)),INDEX('420_Tensindo_Manggarai'!idxSatuSampaiDuaPuluh,--LEFT(RIGHT('[2]Pos Log Serang 260721'!XFD1,5),1)+1)&amp;" puluh "&amp;INDEX('420_Tensindo_Manggarai'!idxSatuSampaiDuaPuluh,--LEFT(RIGHT('[2]Pos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6">" "&amp;INDEX('421_AGM_Lampung'!idxRatusan,--LEFT(TEXT(RIGHT('[2]Pos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seribu",INDEX('421_AGM_Lampung'!idxSatuSampaiDuaPuluh,--LEFT(TEXT(RIGHT('[2]Pos Log Serang 260721'!XFD1,5),REPT("0",5)),2)+1)),INDEX('421_AGM_Lampung'!idxSatuSampaiDuaPuluh,--LEFT(RIGHT('[2]Pos Log Serang 260721'!XFD1,5),1)+1)&amp;" puluh "&amp;INDEX('421_AGM_Lampung'!idxSatuSampaiDuaPuluh,--LEFT(RIGHT('[2]Pos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7">" "&amp;INDEX('421_Ibu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seribu",INDEX('421_Ibu Eni_Pasuruan'!idxSatuSampaiDuaPuluh,--LEFT(TEXT(RIGHT('[2]Pos Log Serang 260721'!XFD1,5),REPT("0",5)),2)+1)),INDEX('421_Ibu Eni_Pasuruan'!idxSatuSampaiDuaPuluh,--LEFT(RIGHT('[2]Pos Log Serang 260721'!XFD1,5),1)+1)&amp;" puluh "&amp;INDEX('421_Ibu Eni_Pasuruan'!idxSatuSampaiDuaPuluh,--LEFT(RIGHT('[2]Pos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"&amp;INDEX('422_Bpk. Ambar_Makasar'!idxRatusan,--LEFT(TEXT(RIGHT('[2]Pos Log Serang 260721'!XFD1,6),REPT("0",6)),1)+1)&amp;" "&amp;IF((--MID(TEXT(RIGHT('[2]Pos Log Serang 260721'!XFD1,6),REPT("0",6)),2,2)+1)&lt;=20,IF(--LEFT(TEXT(RIGHT('[2]Pos Log Serang 260721'!XFD1,6),REPT("0",6)),3)=1," seribu",INDEX('422_Bpk. Ambar_Makasar'!idxSatuSampaiDuaPuluh,--LEFT(TEXT(RIGHT('[2]Pos Log Serang 260721'!XFD1,5),REPT("0",5)),2)+1)),INDEX('422_Bpk. Ambar_Makasar'!idxSatuSampaiDuaPuluh,--LEFT(RIGHT('[2]Pos Log Serang 260721'!XFD1,5),1)+1)&amp;" puluh "&amp;INDEX('422_Bpk. Ambar_Makasar'!idxSatuSampaiDuaPuluh,--LEFT(RIGHT('[2]Pos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"&amp;INDEX('423_Xiu Liu_Batan'!idxRatusan,--LEFT(TEXT(RIGHT('[2]Pos Log Serang 260721'!XFD1,6),REPT("0",6)),1)+1)&amp;" "&amp;IF((--MID(TEXT(RIGHT('[2]Pos Log Serang 260721'!XFD1,6),REPT("0",6)),2,2)+1)&lt;=20,IF(--LEFT(TEXT(RIGHT('[2]Pos Log Serang 260721'!XFD1,6),REPT("0",6)),3)=1," seribu",INDEX('423_Xiu Liu_Batan'!idxSatuSampaiDuaPuluh,--LEFT(TEXT(RIGHT('[2]Pos Log Serang 260721'!XFD1,5),REPT("0",5)),2)+1)),INDEX('423_Xiu Liu_Batan'!idxSatuSampaiDuaPuluh,--LEFT(RIGHT('[2]Pos Log Serang 260721'!XFD1,5),1)+1)&amp;" puluh "&amp;INDEX('423_Xiu Liu_Batan'!idxSatuSampaiDuaPuluh,--LEFT(RIGHT('[2]Pos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"&amp;INDEX('424_Bpk Rahman_Pulogebang'!idxRatusan,--LEFT(TEXT(RIGHT('[2]Pos Log Serang 260721'!XFD1,6),REPT("0",6)),1)+1)&amp;" "&amp;IF((--MID(TEXT(RIGHT('[2]Pos Log Serang 260721'!XFD1,6),REPT("0",6)),2,2)+1)&lt;=20,IF(--LEFT(TEXT(RIGHT('[2]Pos Log Serang 260721'!XFD1,6),REPT("0",6)),3)=1," seribu",INDEX('424_Bpk Rahman_Pulogebang'!idxSatuSampaiDuaPuluh,--LEFT(TEXT(RIGHT('[2]Pos Log Serang 260721'!XFD1,5),REPT("0",5)),2)+1)),INDEX('424_Bpk Rahman_Pulogebang'!idxSatuSampaiDuaPuluh,--LEFT(RIGHT('[2]Pos Log Serang 260721'!XFD1,5),1)+1)&amp;" puluh "&amp;INDEX('424_Bpk Rahman_Pulogebang'!idxSatuSampaiDuaPuluh,--LEFT(RIGHT('[2]Pos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"&amp;INDEX('425_BBI_Mix'!idxRatusan,--LEFT(TEXT(RIGHT('[2]Pos Log Serang 260721'!XFD1,6),REPT("0",6)),1)+1)&amp;" "&amp;IF((--MID(TEXT(RIGHT('[2]Pos Log Serang 260721'!XFD1,6),REPT("0",6)),2,2)+1)&lt;=20,IF(--LEFT(TEXT(RIGHT('[2]Pos Log Serang 260721'!XFD1,6),REPT("0",6)),3)=1," seribu",INDEX('425_BBI_Mix'!idxSatuSampaiDuaPuluh,--LEFT(TEXT(RIGHT('[2]Pos Log Serang 260721'!XFD1,5),REPT("0",5)),2)+1)),INDEX('425_BBI_Mix'!idxSatuSampaiDuaPuluh,--LEFT(RIGHT('[2]Pos Log Serang 260721'!XFD1,5),1)+1)&amp;" puluh "&amp;INDEX('425_BBI_Mix'!idxSatuSampaiDuaPuluh,--LEFT(RIGHT('[2]Pos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"&amp;INDEX('426_LEN_Medan'!idxRatusan,--LEFT(TEXT(RIGHT('[2]Pos Log Serang 260721'!XFD1,6),REPT("0",6)),1)+1)&amp;" "&amp;IF((--MID(TEXT(RIGHT('[2]Pos Log Serang 260721'!XFD1,6),REPT("0",6)),2,2)+1)&lt;=20,IF(--LEFT(TEXT(RIGHT('[2]Pos Log Serang 260721'!XFD1,6),REPT("0",6)),3)=1," seribu",INDEX('426_LEN_Medan'!idxSatuSampaiDuaPuluh,--LEFT(TEXT(RIGHT('[2]Pos Log Serang 260721'!XFD1,5),REPT("0",5)),2)+1)),INDEX('426_LEN_Medan'!idxSatuSampaiDuaPuluh,--LEFT(RIGHT('[2]Pos Log Serang 260721'!XFD1,5),1)+1)&amp;" puluh "&amp;INDEX('426_LEN_Medan'!idxSatuSampaiDuaPuluh,--LEFT(RIGHT('[2]Pos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"&amp;INDEX('427_CMT_MALINAU'!idxRatusan,--LEFT(TEXT(RIGHT('[2]Pos Log Serang 260721'!XFD1,6),REPT("0",6)),1)+1)&amp;" "&amp;IF((--MID(TEXT(RIGHT('[2]Pos Log Serang 260721'!XFD1,6),REPT("0",6)),2,2)+1)&lt;=20,IF(--LEFT(TEXT(RIGHT('[2]Pos Log Serang 260721'!XFD1,6),REPT("0",6)),3)=1," seribu",INDEX('427_CMT_MALINAU'!idxSatuSampaiDuaPuluh,--LEFT(TEXT(RIGHT('[2]Pos Log Serang 260721'!XFD1,5),REPT("0",5)),2)+1)),INDEX('427_CMT_MALINAU'!idxSatuSampaiDuaPuluh,--LEFT(RIGHT('[2]Pos Log Serang 260721'!XFD1,5),1)+1)&amp;" puluh "&amp;INDEX('427_CMT_MALINAU'!idxSatuSampaiDuaPuluh,--LEFT(RIGHT('[2]Pos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"&amp;INDEX('428_SST_Medan'!idxRatusan,--LEFT(TEXT(RIGHT('[2]Pos Log Serang 260721'!XFD1,6),REPT("0",6)),1)+1)&amp;" "&amp;IF((--MID(TEXT(RIGHT('[2]Pos Log Serang 260721'!XFD1,6),REPT("0",6)),2,2)+1)&lt;=20,IF(--LEFT(TEXT(RIGHT('[2]Pos Log Serang 260721'!XFD1,6),REPT("0",6)),3)=1," seribu",INDEX('428_SST_Medan'!idxSatuSampaiDuaPuluh,--LEFT(TEXT(RIGHT('[2]Pos Log Serang 260721'!XFD1,5),REPT("0",5)),2)+1)),INDEX('428_SST_Medan'!idxSatuSampaiDuaPuluh,--LEFT(RIGHT('[2]Pos Log Serang 260721'!XFD1,5),1)+1)&amp;" puluh "&amp;INDEX('428_SST_Medan'!idxSatuSampaiDuaPuluh,--LEFT(RIGHT('[2]Pos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"&amp;INDEX('429_Lion_Palembang'!idxRatusan,--LEFT(TEXT(RIGHT('[2]Pos Log Serang 260721'!XFD1,6),REPT("0",6)),1)+1)&amp;" "&amp;IF((--MID(TEXT(RIGHT('[2]Pos Log Serang 260721'!XFD1,6),REPT("0",6)),2,2)+1)&lt;=20,IF(--LEFT(TEXT(RIGHT('[2]Pos Log Serang 260721'!XFD1,6),REPT("0",6)),3)=1," seribu",INDEX('429_Lion_Palembang'!idxSatuSampaiDuaPuluh,--LEFT(TEXT(RIGHT('[2]Pos Log Serang 260721'!XFD1,5),REPT("0",5)),2)+1)),INDEX('429_Lion_Palembang'!idxSatuSampaiDuaPuluh,--LEFT(RIGHT('[2]Pos Log Serang 260721'!XFD1,5),1)+1)&amp;" puluh "&amp;INDEX('429_Lion_Palembang'!idxSatuSampaiDuaPuluh,--LEFT(RIGHT('[2]Pos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26">" "&amp;INDEX('430_Ibu Neneng_Batam'!idxRatusan,--LEFT(TEXT(RIGHT('[2]Pos Log Serang 260721'!XFD1,6),REPT("0",6)),1)+1)&amp;" "&amp;IF((--MID(TEXT(RIGHT('[2]Pos Log Serang 260721'!XFD1,6),REPT("0",6)),2,2)+1)&lt;=20,IF(--LEFT(TEXT(RIGHT('[2]Pos Log Serang 260721'!XFD1,6),REPT("0",6)),3)=1," seribu",INDEX('430_Ibu Neneng_Batam'!idxSatuSampaiDuaPuluh,--LEFT(TEXT(RIGHT('[2]Pos Log Serang 260721'!XFD1,5),REPT("0",5)),2)+1)),INDEX('430_Ibu Neneng_Batam'!idxSatuSampaiDuaPuluh,--LEFT(RIGHT('[2]Pos Log Serang 260721'!XFD1,5),1)+1)&amp;" puluh "&amp;INDEX('430_Ibu Neneng_Batam'!idxSatuSampaiDuaPuluh,--LEFT(RIGHT('[2]Pos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28">" "&amp;INDEX('432_BBI_Jakarta'!idxRatusan,--LEFT(TEXT(RIGHT('[2]Pos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seribu",INDEX('432_BBI_Jakarta'!idxSatuSampaiDuaPuluh,--LEFT(TEXT(RIGHT('[2]Pos Log Serang 260721'!XFD1,5),REPT("0",5)),2)+1)),INDEX('432_BBI_Jakarta'!idxSatuSampaiDuaPuluh,--LEFT(RIGHT('[2]Pos Log Serang 260721'!XFD1,5),1)+1)&amp;" puluh "&amp;INDEX('432_BBI_Jakarta'!idxSatuSampaiDuaPuluh,--LEFT(RIGHT('[2]Pos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"&amp;INDEX('440_Bpk. Henry_Banyuwangi'!idxRatusan,--LEFT(TEXT(RIGHT('[2]Pos Log Serang 260721'!XFD1,6),REPT("0",6)),1)+1)&amp;" "&amp;IF((--MID(TEXT(RIGHT('[2]Pos Log Serang 260721'!XFD1,6),REPT("0",6)),2,2)+1)&lt;=20,IF(--LEFT(TEXT(RIGHT('[2]Pos Log Serang 260721'!XFD1,6),REPT("0",6)),3)=1," seribu",INDEX('440_Bpk. Henry_Banyuwangi'!idxSatuSampaiDuaPuluh,--LEFT(TEXT(RIGHT('[2]Pos Log Serang 260721'!XFD1,5),REPT("0",5)),2)+1)),INDEX('440_Bpk. Henry_Banyuwangi'!idxSatuSampaiDuaPuluh,--LEFT(RIGHT('[2]Pos Log Serang 260721'!XFD1,5),1)+1)&amp;" puluh "&amp;INDEX('440_Bpk. Henry_Banyuwangi'!idxSatuSampaiDuaPuluh,--LEFT(RIGHT('[2]Pos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"&amp;INDEX('441_BBI_Mix '!idxRatusan,--LEFT(TEXT(RIGHT('[2]Pos Log Serang 260721'!XFD1,6),REPT("0",6)),1)+1)&amp;" "&amp;IF((--MID(TEXT(RIGHT('[2]Pos Log Serang 260721'!XFD1,6),REPT("0",6)),2,2)+1)&lt;=20,IF(--LEFT(TEXT(RIGHT('[2]Pos Log Serang 260721'!XFD1,6),REPT("0",6)),3)=1," seribu",INDEX('441_BBI_Mix '!idxSatuSampaiDuaPuluh,--LEFT(TEXT(RIGHT('[2]Pos Log Serang 260721'!XFD1,5),REPT("0",5)),2)+1)),INDEX('441_BBI_Mix '!idxSatuSampaiDuaPuluh,--LEFT(RIGHT('[2]Pos Log Serang 260721'!XFD1,5),1)+1)&amp;" puluh "&amp;INDEX('441_BBI_Mix 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"&amp;INDEX('442_TPL_Jambi'!idxRatusan,--LEFT(TEXT(RIGHT('[2]Pos Log Serang 260721'!XFD1,6),REPT("0",6)),1)+1)&amp;" "&amp;IF((--MID(TEXT(RIGHT('[2]Pos Log Serang 260721'!XFD1,6),REPT("0",6)),2,2)+1)&lt;=20,IF(--LEFT(TEXT(RIGHT('[2]Pos Log Serang 260721'!XFD1,6),REPT("0",6)),3)=1," seribu",INDEX('442_TPL_Jambi'!idxSatuSampaiDuaPuluh,--LEFT(TEXT(RIGHT('[2]Pos Log Serang 260721'!XFD1,5),REPT("0",5)),2)+1)),INDEX('442_TPL_Jambi'!idxSatuSampaiDuaPuluh,--LEFT(RIGHT('[2]Pos Log Serang 260721'!XFD1,5),1)+1)&amp;" puluh "&amp;INDEX('442_TPL_Jambi'!idxSatuSampaiDuaPuluh,--LEFT(RIGHT('[2]Pos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"&amp;INDEX('443_Tensindo_Manggarai'!idxRatusan,--LEFT(TEXT(RIGHT('[2]Pos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seribu",INDEX('443_Tensindo_Manggarai'!idxSatuSampaiDuaPuluh,--LEFT(TEXT(RIGHT('[2]Pos Log Serang 260721'!XFD1,5),REPT("0",5)),2)+1)),INDEX('443_Tensindo_Manggarai'!idxSatuSampaiDuaPuluh,--LEFT(RIGHT('[2]Pos Log Serang 260721'!XFD1,5),1)+1)&amp;" puluh "&amp;INDEX('443_Tensindo_Manggarai'!idxSatuSampaiDuaPuluh,--LEFT(RIGHT('[2]Pos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"&amp;INDEX('444_Mandaka_Pati'!idxRatusan,--LEFT(TEXT(RIGHT('[2]Pos Log Serang 260721'!XFD1,6),REPT("0",6)),1)+1)&amp;" "&amp;IF((--MID(TEXT(RIGHT('[2]Pos Log Serang 260721'!XFD1,6),REPT("0",6)),2,2)+1)&lt;=20,IF(--LEFT(TEXT(RIGHT('[2]Pos Log Serang 260721'!XFD1,6),REPT("0",6)),3)=1," seribu",INDEX('444_Mandaka_Pati'!idxSatuSampaiDuaPuluh,--LEFT(TEXT(RIGHT('[2]Pos Log Serang 260721'!XFD1,5),REPT("0",5)),2)+1)),INDEX('444_Mandaka_Pati'!idxSatuSampaiDuaPuluh,--LEFT(RIGHT('[2]Pos Log Serang 260721'!XFD1,5),1)+1)&amp;" puluh "&amp;INDEX('444_Mandaka_Pati'!idxSatuSampaiDuaPuluh,--LEFT(RIGHT('[2]Pos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"&amp;INDEX('445_Mega Gloryoung_Makasar'!idxRatusan,--LEFT(TEXT(RIGHT('[2]Pos Log Serang 260721'!XFD1,6),REPT("0",6)),1)+1)&amp;" "&amp;IF((--MID(TEXT(RIGHT('[2]Pos Log Serang 260721'!XFD1,6),REPT("0",6)),2,2)+1)&lt;=20,IF(--LEFT(TEXT(RIGHT('[2]Pos Log Serang 260721'!XFD1,6),REPT("0",6)),3)=1," seribu",INDEX('445_Mega Gloryoung_Makasar'!idxSatuSampaiDuaPuluh,--LEFT(TEXT(RIGHT('[2]Pos Log Serang 260721'!XFD1,5),REPT("0",5)),2)+1)),INDEX('445_Mega Gloryoung_Makasar'!idxSatuSampaiDuaPuluh,--LEFT(RIGHT('[2]Pos Log Serang 260721'!XFD1,5),1)+1)&amp;" puluh "&amp;INDEX('445_Mega Gloryoung_Makasar'!idxSatuSampaiDuaPuluh,--LEFT(RIGHT('[2]Pos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42">" "&amp;INDEX('446_Padi_Bali'!idxRatusan,--LEFT(TEXT(RIGHT('[2]Pos Log Serang 260721'!XFD1,6),REPT("0",6)),1)+1)&amp;" "&amp;IF((--MID(TEXT(RIGHT('[2]Pos Log Serang 260721'!XFD1,6),REPT("0",6)),2,2)+1)&lt;=20,IF(--LEFT(TEXT(RIGHT('[2]Pos Log Serang 260721'!XFD1,6),REPT("0",6)),3)=1," seribu",INDEX('446_Padi_Bali'!idxSatuSampaiDuaPuluh,--LEFT(TEXT(RIGHT('[2]Pos Log Serang 260721'!XFD1,5),REPT("0",5)),2)+1)),INDEX('446_Padi_Bali'!idxSatuSampaiDuaPuluh,--LEFT(RIGHT('[2]Pos Log Serang 260721'!XFD1,5),1)+1)&amp;" puluh "&amp;INDEX('446_Padi_Bali'!idxSatuSampaiDuaPuluh,--LEFT(RIGHT('[2]Pos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"&amp;INDEX('447_Sandi Banawi'!idxRatusan,--LEFT(TEXT(RIGHT('[2]Pos Log Serang 260721'!XFD1,6),REPT("0",6)),1)+1)&amp;" "&amp;IF((--MID(TEXT(RIGHT('[2]Pos Log Serang 260721'!XFD1,6),REPT("0",6)),2,2)+1)&lt;=20,IF(--LEFT(TEXT(RIGHT('[2]Pos Log Serang 260721'!XFD1,6),REPT("0",6)),3)=1," seribu",INDEX('447_Sandi Banawi'!idxSatuSampaiDuaPuluh,--LEFT(TEXT(RIGHT('[2]Pos Log Serang 260721'!XFD1,5),REPT("0",5)),2)+1)),INDEX('447_Sandi Banawi'!idxSatuSampaiDuaPuluh,--LEFT(RIGHT('[2]Pos Log Serang 260721'!XFD1,5),1)+1)&amp;" puluh "&amp;INDEX('447_Sandi Banawi'!idxSatuSampaiDuaPuluh,--LEFT(RIGHT('[2]Pos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"&amp;INDEX('405_Infratek_Rokan Hilir'!idxRatusan,--LEFT(TEXT(RIGHT('[2]Pos Log Serang 260721'!XFD1,6),REPT("0",6)),1)+1)&amp;" "&amp;IF((--MID(TEXT(RIGHT('[2]Pos Log Serang 260721'!XFD1,6),REPT("0",6)),2,2)+1)&lt;=20,IF(--LEFT(TEXT(RIGHT('[2]Pos Log Serang 260721'!XFD1,6),REPT("0",6)),3)=1," seribu / ",INDEX('405_Infratek_Rokan Hilir'!idxSatuSampaiDuaPuluh,--LEFT(TEXT(RIGHT('[2]Pos Log Serang 260721'!XFD1,5),REPT("0",5)),2)+1)),INDEX('405_Infratek_Rokan Hilir'!idxSatuSampaiDuaPuluh,--LEFT(RIGHT('[2]Pos Log Serang 260721'!XFD1,5),1)+1)&amp;" puluh "&amp;INDEX('405_Infratek_Rokan Hilir'!idxSatuSampaiDuaPuluh,--LEFT(RIGHT('[2]Pos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"&amp;INDEX('407_Tensindo_Manggarai'!idxRatusan,--LEFT(TEXT(RIGHT('[2]Pos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 / ",INDEX('407_Tensindo_Manggarai'!idxSatuSampaiDuaPuluh,--LEFT(TEXT(RIGHT('[2]Pos Log Serang 260721'!XFD1,5),REPT("0",5)),2)+1)),INDEX('407_Tensindo_Manggarai'!idxSatuSampaiDuaPuluh,--LEFT(RIGHT('[2]Pos Log Serang 260721'!XFD1,5),1)+1)&amp;" puluh "&amp;INDEX('407_Tensindo_Manggarai'!idxSatuSampaiDuaPuluh,--LEFT(RIGHT('[2]Pos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"&amp;INDEX('418_Tensindo_Karawang'!idxRatusan,--LEFT(TEXT(RIGHT('[2]Pos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 / ",INDEX('418_Tensindo_Karawang'!idxSatuSampaiDuaPuluh,--LEFT(TEXT(RIGHT('[2]Pos Log Serang 260721'!XFD1,5),REPT("0",5)),2)+1)),INDEX('418_Tensindo_Karawang'!idxSatuSampaiDuaPuluh,--LEFT(RIGHT('[2]Pos Log Serang 260721'!XFD1,5),1)+1)&amp;" puluh "&amp;INDEX('418_Tensindo_Karawang'!idxSatuSampaiDuaPuluh,--LEFT(RIGHT('[2]Pos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"&amp;INDEX('419_Tensindo_Karawang'!idxRatusan,--LEFT(TEXT(RIGHT('[2]Pos Log Serang 260721'!XFD1,6),REPT("0",6)),1)+1)&amp;" "&amp;IF((--MID(TEXT(RIGHT('[2]Pos Log Serang 260721'!XFD1,6),REPT("0",6)),2,2)+1)&lt;=20,IF(--LEFT(TEXT(RIGHT('[2]Pos Log Serang 260721'!XFD1,6),REPT("0",6)),3)=1," seribu / ",INDEX('419_Tensindo_Karawang'!idxSatuSampaiDuaPuluh,--LEFT(TEXT(RIGHT('[2]Pos Log Serang 260721'!XFD1,5),REPT("0",5)),2)+1)),INDEX('419_Tensindo_Karawang'!idxSatuSampaiDuaPuluh,--LEFT(RIGHT('[2]Pos Log Serang 260721'!XFD1,5),1)+1)&amp;" puluh "&amp;INDEX('419_Tensindo_Karawang'!idxSatuSampaiDuaPuluh,--LEFT(RIGHT('[2]Pos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5">" "&amp;INDEX('420_Tensindo_Manggarai'!idxRatusan,--LEFT(TEXT(RIGHT('[2]Pos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 / ",INDEX('420_Tensindo_Manggarai'!idxSatuSampaiDuaPuluh,--LEFT(TEXT(RIGHT('[2]Pos Log Serang 260721'!XFD1,5),REPT("0",5)),2)+1)),INDEX('420_Tensindo_Manggarai'!idxSatuSampaiDuaPuluh,--LEFT(RIGHT('[2]Pos Log Serang 260721'!XFD1,5),1)+1)&amp;" puluh "&amp;INDEX('420_Tensindo_Manggarai'!idxSatuSampaiDuaPuluh,--LEFT(RIGHT('[2]Pos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6">" "&amp;INDEX('421_AGM_Lampung'!idxRatusan,--LEFT(TEXT(RIGHT('[2]Pos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",INDEX('421_AGM_Lampung'!idxSatuSampaiDuaPuluh,--LEFT(TEXT(RIGHT('[2]Pos Log Serang 260721'!XFD1,5),REPT("0",5)),2)+1)),INDEX('421_AGM_Lampung'!idxSatuSampaiDuaPuluh,--LEFT(RIGHT('[2]Pos Log Serang 260721'!XFD1,5),1)+1)&amp;" puluh "&amp;INDEX('421_AGM_Lampung'!idxSatuSampaiDuaPuluh,--LEFT(RIGHT('[2]Pos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7">" "&amp;INDEX('421_Ibu Eni_Pasuruan'!idxRatusan,--LEFT(TEXT(RIGHT('[2]Pos Log Serang 260721'!XFD1,6),REPT("0",6)),1)+1)&amp;" "&amp;IF((--MID(TEXT(RIGHT('[2]Pos Log Serang 260721'!XFD1,6),REPT("0",6)),2,2)+1)&lt;=20,IF(--LEFT(TEXT(RIGHT('[2]Pos Log Serang 260721'!XFD1,6),REPT("0",6)),3)=1," seribu / ",INDEX('421_Ibu Eni_Pasuruan'!idxSatuSampaiDuaPuluh,--LEFT(TEXT(RIGHT('[2]Pos Log Serang 260721'!XFD1,5),REPT("0",5)),2)+1)),INDEX('421_Ibu Eni_Pasuruan'!idxSatuSampaiDuaPuluh,--LEFT(RIGHT('[2]Pos Log Serang 260721'!XFD1,5),1)+1)&amp;" puluh "&amp;INDEX('421_Ibu Eni_Pasuruan'!idxSatuSampaiDuaPuluh,--LEFT(RIGHT('[2]Pos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"&amp;INDEX('422_Bpk. Ambar_Makasar'!idxRatusan,--LEFT(TEXT(RIGHT('[2]Pos Log Serang 260721'!XFD1,6),REPT("0",6)),1)+1)&amp;" "&amp;IF((--MID(TEXT(RIGHT('[2]Pos Log Serang 260721'!XFD1,6),REPT("0",6)),2,2)+1)&lt;=20,IF(--LEFT(TEXT(RIGHT('[2]Pos Log Serang 260721'!XFD1,6),REPT("0",6)),3)=1," seribu / ",INDEX('422_Bpk. Ambar_Makasar'!idxSatuSampaiDuaPuluh,--LEFT(TEXT(RIGHT('[2]Pos Log Serang 260721'!XFD1,5),REPT("0",5)),2)+1)),INDEX('422_Bpk. Ambar_Makasar'!idxSatuSampaiDuaPuluh,--LEFT(RIGHT('[2]Pos Log Serang 260721'!XFD1,5),1)+1)&amp;" puluh "&amp;INDEX('422_Bpk. Ambar_Makasar'!idxSatuSampaiDuaPuluh,--LEFT(RIGHT('[2]Pos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"&amp;INDEX('423_Xiu Liu_Batan'!idxRatusan,--LEFT(TEXT(RIGHT('[2]Pos Log Serang 260721'!XFD1,6),REPT("0",6)),1)+1)&amp;" "&amp;IF((--MID(TEXT(RIGHT('[2]Pos Log Serang 260721'!XFD1,6),REPT("0",6)),2,2)+1)&lt;=20,IF(--LEFT(TEXT(RIGHT('[2]Pos Log Serang 260721'!XFD1,6),REPT("0",6)),3)=1," seribu / ",INDEX('423_Xiu Liu_Batan'!idxSatuSampaiDuaPuluh,--LEFT(TEXT(RIGHT('[2]Pos Log Serang 260721'!XFD1,5),REPT("0",5)),2)+1)),INDEX('423_Xiu Liu_Batan'!idxSatuSampaiDuaPuluh,--LEFT(RIGHT('[2]Pos Log Serang 260721'!XFD1,5),1)+1)&amp;" puluh "&amp;INDEX('423_Xiu Liu_Batan'!idxSatuSampaiDuaPuluh,--LEFT(RIGHT('[2]Pos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"&amp;INDEX('424_Bpk Rahman_Pulogebang'!idxRatusan,--LEFT(TEXT(RIGHT('[2]Pos Log Serang 260721'!XFD1,6),REPT("0",6)),1)+1)&amp;" "&amp;IF((--MID(TEXT(RIGHT('[2]Pos Log Serang 260721'!XFD1,6),REPT("0",6)),2,2)+1)&lt;=20,IF(--LEFT(TEXT(RIGHT('[2]Pos Log Serang 260721'!XFD1,6),REPT("0",6)),3)=1," seribu / ",INDEX('424_Bpk Rahman_Pulogebang'!idxSatuSampaiDuaPuluh,--LEFT(TEXT(RIGHT('[2]Pos Log Serang 260721'!XFD1,5),REPT("0",5)),2)+1)),INDEX('424_Bpk Rahman_Pulogebang'!idxSatuSampaiDuaPuluh,--LEFT(RIGHT('[2]Pos Log Serang 260721'!XFD1,5),1)+1)&amp;" puluh "&amp;INDEX('424_Bpk Rahman_Pulogebang'!idxSatuSampaiDuaPuluh,--LEFT(RIGHT('[2]Pos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"&amp;INDEX('425_BBI_Mix'!idxRatusan,--LEFT(TEXT(RIGHT('[2]Pos Log Serang 260721'!XFD1,6),REPT("0",6)),1)+1)&amp;" "&amp;IF((--MID(TEXT(RIGHT('[2]Pos Log Serang 260721'!XFD1,6),REPT("0",6)),2,2)+1)&lt;=20,IF(--LEFT(TEXT(RIGHT('[2]Pos Log Serang 260721'!XFD1,6),REPT("0",6)),3)=1," seribu / ",INDEX('425_BBI_Mix'!idxSatuSampaiDuaPuluh,--LEFT(TEXT(RIGHT('[2]Pos Log Serang 260721'!XFD1,5),REPT("0",5)),2)+1)),INDEX('425_BBI_Mix'!idxSatuSampaiDuaPuluh,--LEFT(RIGHT('[2]Pos Log Serang 260721'!XFD1,5),1)+1)&amp;" puluh "&amp;INDEX('425_BBI_Mix'!idxSatuSampaiDuaPuluh,--LEFT(RIGHT('[2]Pos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"&amp;INDEX('426_LEN_Medan'!idxRatusan,--LEFT(TEXT(RIGHT('[2]Pos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",INDEX('426_LEN_Medan'!idxSatuSampaiDuaPuluh,--LEFT(TEXT(RIGHT('[2]Pos Log Serang 260721'!XFD1,5),REPT("0",5)),2)+1)),INDEX('426_LEN_Medan'!idxSatuSampaiDuaPuluh,--LEFT(RIGHT('[2]Pos Log Serang 260721'!XFD1,5),1)+1)&amp;" puluh "&amp;INDEX('426_LEN_Medan'!idxSatuSampaiDuaPuluh,--LEFT(RIGHT('[2]Pos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"&amp;INDEX('427_CMT_MALINAU'!idxRatusan,--LEFT(TEXT(RIGHT('[2]Pos Log Serang 260721'!XFD1,6),REPT("0",6)),1)+1)&amp;" "&amp;IF((--MID(TEXT(RIGHT('[2]Pos Log Serang 260721'!XFD1,6),REPT("0",6)),2,2)+1)&lt;=20,IF(--LEFT(TEXT(RIGHT('[2]Pos Log Serang 260721'!XFD1,6),REPT("0",6)),3)=1," seribu / ",INDEX('427_CMT_MALINAU'!idxSatuSampaiDuaPuluh,--LEFT(TEXT(RIGHT('[2]Pos Log Serang 260721'!XFD1,5),REPT("0",5)),2)+1)),INDEX('427_CMT_MALINAU'!idxSatuSampaiDuaPuluh,--LEFT(RIGHT('[2]Pos Log Serang 260721'!XFD1,5),1)+1)&amp;" puluh "&amp;INDEX('427_CMT_MALINAU'!idxSatuSampaiDuaPuluh,--LEFT(RIGHT('[2]Pos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"&amp;INDEX('428_SST_Medan'!idxRatusan,--LEFT(TEXT(RIGHT('[2]Pos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",INDEX('428_SST_Medan'!idxSatuSampaiDuaPuluh,--LEFT(TEXT(RIGHT('[2]Pos Log Serang 260721'!XFD1,5),REPT("0",5)),2)+1)),INDEX('428_SST_Medan'!idxSatuSampaiDuaPuluh,--LEFT(RIGHT('[2]Pos Log Serang 260721'!XFD1,5),1)+1)&amp;" puluh "&amp;INDEX('428_SST_Medan'!idxSatuSampaiDuaPuluh,--LEFT(RIGHT('[2]Pos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"&amp;INDEX('429_Lion_Palembang'!idxRatusan,--LEFT(TEXT(RIGHT('[2]Pos Log Serang 260721'!XFD1,6),REPT("0",6)),1)+1)&amp;" "&amp;IF((--MID(TEXT(RIGHT('[2]Pos Log Serang 260721'!XFD1,6),REPT("0",6)),2,2)+1)&lt;=20,IF(--LEFT(TEXT(RIGHT('[2]Pos Log Serang 260721'!XFD1,6),REPT("0",6)),3)=1," seribu / ",INDEX('429_Lion_Palembang'!idxSatuSampaiDuaPuluh,--LEFT(TEXT(RIGHT('[2]Pos Log Serang 260721'!XFD1,5),REPT("0",5)),2)+1)),INDEX('429_Lion_Palembang'!idxSatuSampaiDuaPuluh,--LEFT(RIGHT('[2]Pos Log Serang 260721'!XFD1,5),1)+1)&amp;" puluh "&amp;INDEX('429_Lion_Palembang'!idxSatuSampaiDuaPuluh,--LEFT(RIGHT('[2]Pos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6">" "&amp;INDEX('430_Ibu Neneng_Batam'!idxRatusan,--LEFT(TEXT(RIGHT('[2]Pos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",INDEX('430_Ibu Neneng_Batam'!idxSatuSampaiDuaPuluh,--LEFT(TEXT(RIGHT('[2]Pos Log Serang 260721'!XFD1,5),REPT("0",5)),2)+1)),INDEX('430_Ibu Neneng_Batam'!idxSatuSampaiDuaPuluh,--LEFT(RIGHT('[2]Pos Log Serang 260721'!XFD1,5),1)+1)&amp;" puluh "&amp;INDEX('430_Ibu Neneng_Batam'!idxSatuSampaiDuaPuluh,--LEFT(RIGHT('[2]Pos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8">" "&amp;INDEX('432_BBI_Jakarta'!idxRatusan,--LEFT(TEXT(RIGHT('[2]Pos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",INDEX('432_BBI_Jakarta'!idxSatuSampaiDuaPuluh,--LEFT(TEXT(RIGHT('[2]Pos Log Serang 260721'!XFD1,5),REPT("0",5)),2)+1)),INDEX('432_BBI_Jakarta'!idxSatuSampaiDuaPuluh,--LEFT(RIGHT('[2]Pos Log Serang 260721'!XFD1,5),1)+1)&amp;" puluh "&amp;INDEX('432_BBI_Jakarta'!idxSatuSampaiDuaPuluh,--LEFT(RIGHT('[2]Pos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"&amp;INDEX('440_Bpk. Henry_Banyuwangi'!idxRatusan,--LEFT(TEXT(RIGHT('[2]Pos Log Serang 260721'!XFD1,6),REPT("0",6)),1)+1)&amp;" "&amp;IF((--MID(TEXT(RIGHT('[2]Pos Log Serang 260721'!XFD1,6),REPT("0",6)),2,2)+1)&lt;=20,IF(--LEFT(TEXT(RIGHT('[2]Pos Log Serang 260721'!XFD1,6),REPT("0",6)),3)=1," seribu / ",INDEX('440_Bpk. Henry_Banyuwangi'!idxSatuSampaiDuaPuluh,--LEFT(TEXT(RIGHT('[2]Pos Log Serang 260721'!XFD1,5),REPT("0",5)),2)+1)),INDEX('440_Bpk. Henry_Banyuwangi'!idxSatuSampaiDuaPuluh,--LEFT(RIGHT('[2]Pos Log Serang 260721'!XFD1,5),1)+1)&amp;" puluh "&amp;INDEX('440_Bpk. Henry_Banyuwangi'!idxSatuSampaiDuaPuluh,--LEFT(RIGHT('[2]Pos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"&amp;INDEX('441_BBI_Mix '!idxRatusan,--LEFT(TEXT(RIGHT('[2]Pos Log Serang 260721'!XFD1,6),REPT("0",6)),1)+1)&amp;" "&amp;IF((--MID(TEXT(RIGHT('[2]Pos Log Serang 260721'!XFD1,6),REPT("0",6)),2,2)+1)&lt;=20,IF(--LEFT(TEXT(RIGHT('[2]Pos Log Serang 260721'!XFD1,6),REPT("0",6)),3)=1," seribu / ",INDEX('441_BBI_Mix '!idxSatuSampaiDuaPuluh,--LEFT(TEXT(RIGHT('[2]Pos Log Serang 260721'!XFD1,5),REPT("0",5)),2)+1)),INDEX('441_BBI_Mix '!idxSatuSampaiDuaPuluh,--LEFT(RIGHT('[2]Pos Log Serang 260721'!XFD1,5),1)+1)&amp;" puluh "&amp;INDEX('441_BBI_Mix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"&amp;INDEX('442_TPL_Jambi'!idxRatusan,--LEFT(TEXT(RIGHT('[2]Pos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",INDEX('442_TPL_Jambi'!idxSatuSampaiDuaPuluh,--LEFT(TEXT(RIGHT('[2]Pos Log Serang 260721'!XFD1,5),REPT("0",5)),2)+1)),INDEX('442_TPL_Jambi'!idxSatuSampaiDuaPuluh,--LEFT(RIGHT('[2]Pos Log Serang 260721'!XFD1,5),1)+1)&amp;" puluh "&amp;INDEX('442_TPL_Jambi'!idxSatuSampaiDuaPuluh,--LEFT(RIGHT('[2]Pos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"&amp;INDEX('443_Tensindo_Manggarai'!idxRatusan,--LEFT(TEXT(RIGHT('[2]Pos Log Serang 260721'!XFD1,6),REPT("0",6)),1)+1)&amp;" "&amp;IF((--MID(TEXT(RIGHT('[2]Pos Log Serang 260721'!XFD1,6),REPT("0",6)),2,2)+1)&lt;=20,IF(--LEFT(TEXT(RIGHT('[2]Pos Log Serang 260721'!XFD1,6),REPT("0",6)),3)=1," seribu / ",INDEX('443_Tensindo_Manggarai'!idxSatuSampaiDuaPuluh,--LEFT(TEXT(RIGHT('[2]Pos Log Serang 260721'!XFD1,5),REPT("0",5)),2)+1)),INDEX('443_Tensindo_Manggarai'!idxSatuSampaiDuaPuluh,--LEFT(RIGHT('[2]Pos Log Serang 260721'!XFD1,5),1)+1)&amp;" puluh "&amp;INDEX('443_Tensindo_Manggarai'!idxSatuSampaiDuaPuluh,--LEFT(RIGHT('[2]Pos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"&amp;INDEX('444_Mandaka_Pati'!idxRatusan,--LEFT(TEXT(RIGHT('[2]Pos Log Serang 260721'!XFD1,6),REPT("0",6)),1)+1)&amp;" "&amp;IF((--MID(TEXT(RIGHT('[2]Pos Log Serang 260721'!XFD1,6),REPT("0",6)),2,2)+1)&lt;=20,IF(--LEFT(TEXT(RIGHT('[2]Pos Log Serang 260721'!XFD1,6),REPT("0",6)),3)=1," seribu / ",INDEX('444_Mandaka_Pati'!idxSatuSampaiDuaPuluh,--LEFT(TEXT(RIGHT('[2]Pos Log Serang 260721'!XFD1,5),REPT("0",5)),2)+1)),INDEX('444_Mandaka_Pati'!idxSatuSampaiDuaPuluh,--LEFT(RIGHT('[2]Pos Log Serang 260721'!XFD1,5),1)+1)&amp;" puluh "&amp;INDEX('444_Mandaka_Pati'!idxSatuSampaiDuaPuluh,--LEFT(RIGHT('[2]Pos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"&amp;INDEX('445_Mega Gloryoung_Makasar'!idxRatusan,--LEFT(TEXT(RIGHT('[2]Pos Log Serang 260721'!XFD1,6),REPT("0",6)),1)+1)&amp;" "&amp;IF((--MID(TEXT(RIGHT('[2]Pos Log Serang 260721'!XFD1,6),REPT("0",6)),2,2)+1)&lt;=20,IF(--LEFT(TEXT(RIGHT('[2]Pos Log Serang 260721'!XFD1,6),REPT("0",6)),3)=1," seribu / ",INDEX('445_Mega Gloryoung_Makasar'!idxSatuSampaiDuaPuluh,--LEFT(TEXT(RIGHT('[2]Pos Log Serang 260721'!XFD1,5),REPT("0",5)),2)+1)),INDEX('445_Mega Gloryoung_Makasar'!idxSatuSampaiDuaPuluh,--LEFT(RIGHT('[2]Pos Log Serang 260721'!XFD1,5),1)+1)&amp;" puluh "&amp;INDEX('445_Mega Gloryoung_Makasar'!idxSatuSampaiDuaPuluh,--LEFT(RIGHT('[2]Pos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2">" "&amp;INDEX('446_Padi_Bali'!idxRatusan,--LEFT(TEXT(RIGHT('[2]Pos Log Serang 260721'!XFD1,6),REPT("0",6)),1)+1)&amp;" "&amp;IF((--MID(TEXT(RIGHT('[2]Pos Log Serang 260721'!XFD1,6),REPT("0",6)),2,2)+1)&lt;=20,IF(--LEFT(TEXT(RIGHT('[2]Pos Log Serang 260721'!XFD1,6),REPT("0",6)),3)=1," seribu / ",INDEX('446_Padi_Bali'!idxSatuSampaiDuaPuluh,--LEFT(TEXT(RIGHT('[2]Pos Log Serang 260721'!XFD1,5),REPT("0",5)),2)+1)),INDEX('446_Padi_Bali'!idxSatuSampaiDuaPuluh,--LEFT(RIGHT('[2]Pos Log Serang 260721'!XFD1,5),1)+1)&amp;" puluh "&amp;INDEX('446_Padi_Bali'!idxSatuSampaiDuaPuluh,--LEFT(RIGHT('[2]Pos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"&amp;INDEX('447_Sandi Banawi'!idxRatusan,--LEFT(TEXT(RIGHT('[2]Pos Log Serang 260721'!XFD1,6),REPT("0",6)),1)+1)&amp;" "&amp;IF((--MID(TEXT(RIGHT('[2]Pos Log Serang 260721'!XFD1,6),REPT("0",6)),2,2)+1)&lt;=20,IF(--LEFT(TEXT(RIGHT('[2]Pos Log Serang 260721'!XFD1,6),REPT("0",6)),3)=1," seribu / ",INDEX('447_Sandi Banawi'!idxSatuSampaiDuaPuluh,--LEFT(TEXT(RIGHT('[2]Pos Log Serang 260721'!XFD1,5),REPT("0",5)),2)+1)),INDEX('447_Sandi Banawi'!idxSatuSampaiDuaPuluh,--LEFT(RIGHT('[2]Pos Log Serang 260721'!XFD1,5),1)+1)&amp;" puluh "&amp;INDEX('447_Sandi Banawi'!idxSatuSampaiDuaPuluh,--LEFT(RIGHT('[2]Pos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IF(nilai=0,"nol",IF(TYPE(nilai)=1,IF(MOD(nilai,INT(nilai))=0,TRIM('405_Infratek_Rokan Hilir'!milyar&amp;'405_Infratek_Rokan Hilir'!juta&amp;'405_Infratek_Rokan Hilir'!ribu&amp;'405_Infratek_Rokan Hilir'!ratus),"ANGKA HARUS BILANGAN BULAT!"),"DATA TIDAK BOLEH BERTIPE TEKS!"))</definedName>
    <definedName name="terbilang" localSheetId="2">IF(nilai=0,"nol",IF(TYPE(nilai)=1,IF(MOD(nilai,INT(nilai))=0,TRIM('407_Tensindo_Manggarai'!milyar&amp;'407_Tensindo_Manggarai'!juta&amp;'407_Tensindo_Manggarai'!ribu&amp;'407_Tensindo_Manggarai'!ratus),"ANGKA HARUS BILANGAN BULAT!"),"DATA TIDAK BOLEH BERTIPE TEKS!"))</definedName>
    <definedName name="terbilang" localSheetId="13">IF([0]!nilai=0,"nol",IF(TYPE([0]!nilai)=1,IF(MOD([0]!nilai,INT([0]!nilai))=0,TRIM('418_Tensindo_Karawang'!milyar&amp;'418_Tensindo_Karawang'!juta&amp;'418_Tensindo_Karawang'!ribu&amp;'418_Tensindo_Karawang'!ratus),"ANGKA HARUS BILANGAN BULAT!"),"DATA TIDAK BOLEH BERTIPE TEKS!"))</definedName>
    <definedName name="terbilang" localSheetId="14">IF([0]!nilai=0,"nol",IF(TYPE([0]!nilai)=1,IF(MOD([0]!nilai,INT([0]!nilai))=0,TRIM('419_Tensindo_Karawang'!milyar&amp;'419_Tensindo_Karawang'!juta&amp;'419_Tensindo_Karawang'!ribu&amp;'419_Tensindo_Karawang'!ratus),"ANGKA HARUS BILANGAN BULAT!"),"DATA TIDAK BOLEH BERTIPE TEKS!"))</definedName>
    <definedName name="terbilang" localSheetId="15">IF([0]!nilai=0,"nol",IF(TYPE([0]!nilai)=1,IF(MOD([0]!nilai,INT([0]!nilai))=0,TRIM('420_Tensindo_Manggarai'!milyar&amp;'420_Tensindo_Manggarai'!juta&amp;'420_Tensindo_Manggarai'!ribu&amp;'420_Tensindo_Manggarai'!ratus),"ANGKA HARUS BILANGAN BULAT!"),"DATA TIDAK BOLEH BERTIPE TEKS!"))</definedName>
    <definedName name="terbilang" localSheetId="16">IF(nilai=0,"nol",IF(TYPE(nilai)=1,IF(MOD(nilai,INT(nilai))=0,TRIM('421_AGM_Lampung'!milyar&amp;'421_AGM_Lampung'!juta&amp;'421_AGM_Lampung'!ribu&amp;'421_AGM_Lampung'!ratus),"ANGKA HARUS BILANGAN BULAT!"),"DATA TIDAK BOLEH BERTIPE TEKS!"))</definedName>
    <definedName name="terbilang" localSheetId="17">IF([0]!nilai=0,"nol",IF(TYPE([0]!nilai)=1,IF(MOD([0]!nilai,INT([0]!nilai))=0,TRIM('421_Ibu Eni_Pasuruan'!milyar&amp;'421_Ibu Eni_Pasuruan'!juta&amp;'421_Ibu Eni_Pasuruan'!ribu&amp;'421_Ibu Eni_Pasuruan'!ratus),"ANGKA HARUS BILANGAN BULAT!"),"DATA TIDAK BOLEH BERTIPE TEKS!"))</definedName>
    <definedName name="terbilang" localSheetId="18">IF([0]!nilai=0,"nol",IF(TYPE([0]!nilai)=1,IF(MOD([0]!nilai,INT([0]!nilai))=0,TRIM('422_Bpk. Ambar_Makasar'!milyar&amp;'422_Bpk. Ambar_Makasar'!juta&amp;'422_Bpk. Ambar_Makasar'!ribu&amp;'422_Bpk. Ambar_Makasar'!ratus),"ANGKA HARUS BILANGAN BULAT!"),"DATA TIDAK BOLEH BERTIPE TEKS!"))</definedName>
    <definedName name="terbilang" localSheetId="19">IF([0]!nilai=0,"nol",IF(TYPE([0]!nilai)=1,IF(MOD([0]!nilai,INT([0]!nilai))=0,TRIM('423_Xiu Liu_Batan'!milyar&amp;'423_Xiu Liu_Batan'!juta&amp;'423_Xiu Liu_Batan'!ribu&amp;'423_Xiu Liu_Batan'!ratus),"ANGKA HARUS BILANGAN BULAT!"),"DATA TIDAK BOLEH BERTIPE TEKS!"))</definedName>
    <definedName name="terbilang" localSheetId="20">IF([0]!nilai=0,"nol",IF(TYPE([0]!nilai)=1,IF(MOD([0]!nilai,INT([0]!nilai))=0,TRIM('424_Bpk Rahman_Pulogebang'!milyar&amp;'424_Bpk Rahman_Pulogebang'!juta&amp;'424_Bpk Rahman_Pulogebang'!ribu&amp;'424_Bpk Rahman_Pulogebang'!ratus),"ANGKA HARUS BILANGAN BULAT!"),"DATA TIDAK BOLEH BERTIPE TEKS!"))</definedName>
    <definedName name="terbilang" localSheetId="21">IF(nilai=0,"nol",IF(TYPE(nilai)=1,IF(MOD(nilai,INT(nilai))=0,TRIM('425_BBI_Mix'!milyar&amp;'425_BBI_Mix'!juta&amp;'425_BBI_Mix'!ribu&amp;'425_BBI_Mix'!ratus),"ANGKA HARUS BILANGAN BULAT!"),"DATA TIDAK BOLEH BERTIPE TEKS!"))</definedName>
    <definedName name="terbilang" localSheetId="22">IF([0]!nilai=0,"nol",IF(TYPE([0]!nilai)=1,IF(MOD([0]!nilai,INT([0]!nilai))=0,TRIM('426_LEN_Medan'!milyar&amp;'426_LEN_Medan'!juta&amp;'426_LEN_Medan'!ribu&amp;'426_LEN_Medan'!ratus),"ANGKA HARUS BILANGAN BULAT!"),"DATA TIDAK BOLEH BERTIPE TEKS!"))</definedName>
    <definedName name="terbilang" localSheetId="23">IF(nilai=0,"nol",IF(TYPE(nilai)=1,IF(MOD(nilai,INT(nilai))=0,TRIM('427_CMT_MALINAU'!milyar&amp;'427_CMT_MALINAU'!juta&amp;'427_CMT_MALINAU'!ribu&amp;'427_CMT_MALINAU'!ratus),"ANGKA HARUS BILANGAN BULAT!"),"DATA TIDAK BOLEH BERTIPE TEKS!"))</definedName>
    <definedName name="terbilang" localSheetId="24">IF([0]!nilai=0,"nol",IF(TYPE([0]!nilai)=1,IF(MOD([0]!nilai,INT([0]!nilai))=0,TRIM('428_SST_Medan'!milyar&amp;'428_SST_Medan'!juta&amp;'428_SST_Medan'!ribu&amp;'428_SST_Medan'!ratus),"ANGKA HARUS BILANGAN BULAT!"),"DATA TIDAK BOLEH BERTIPE TEKS!"))</definedName>
    <definedName name="terbilang" localSheetId="25">IF([0]!nilai=0,"nol",IF(TYPE([0]!nilai)=1,IF(MOD([0]!nilai,INT([0]!nilai))=0,TRIM('429_Lion_Palembang'!milyar&amp;'429_Lion_Palembang'!juta&amp;'429_Lion_Palembang'!ribu&amp;'429_Lion_Palembang'!ratus),"ANGKA HARUS BILANGAN BULAT!"),"DATA TIDAK BOLEH BERTIPE TEKS!"))</definedName>
    <definedName name="terbilang" localSheetId="26">IF([0]!nilai=0,"nol",IF(TYPE([0]!nilai)=1,IF(MOD([0]!nilai,INT([0]!nilai))=0,TRIM('430_Ibu Neneng_Batam'!milyar&amp;'430_Ibu Neneng_Batam'!juta&amp;'430_Ibu Neneng_Batam'!ribu&amp;'430_Ibu Neneng_Batam'!ratus),"ANGKA HARUS BILANGAN BULAT!"),"DATA TIDAK BOLEH BERTIPE TEKS!"))</definedName>
    <definedName name="terbilang" localSheetId="28">IF([0]!nilai=0,"nol",IF(TYPE([0]!nilai)=1,IF(MOD([0]!nilai,INT([0]!nilai))=0,TRIM('432_BBI_Jakarta'!milyar&amp;'432_BBI_Jakarta'!juta&amp;'432_BBI_Jakarta'!ribu&amp;'432_BBI_Jakarta'!ratus),"ANGKA HARUS BILANGAN BULAT!"),"DATA TIDAK BOLEH BERTIPE TEKS!"))</definedName>
    <definedName name="terbilang" localSheetId="36">IF([0]!nilai=0,"nol",IF(TYPE([0]!nilai)=1,IF(MOD([0]!nilai,INT([0]!nilai))=0,TRIM('440_Bpk. Henry_Banyuwangi'!milyar&amp;'440_Bpk. Henry_Banyuwangi'!juta&amp;'440_Bpk. Henry_Banyuwangi'!ribu&amp;'440_Bpk. Henry_Banyuwangi'!ratus),"ANGKA HARUS BILANGAN BULAT!"),"DATA TIDAK BOLEH BERTIPE TEKS!"))</definedName>
    <definedName name="terbilang" localSheetId="37">IF([0]!nilai=0,"nol",IF(TYPE([0]!nilai)=1,IF(MOD([0]!nilai,INT([0]!nilai))=0,TRIM('441_BBI_Mix '!milyar&amp;'441_BBI_Mix '!juta&amp;'441_BBI_Mix '!ribu&amp;'441_BBI_Mix '!ratus),"ANGKA HARUS BILANGAN BULAT!"),"DATA TIDAK BOLEH BERTIPE TEKS!"))</definedName>
    <definedName name="terbilang" localSheetId="38">IF([0]!nilai=0,"nol",IF(TYPE([0]!nilai)=1,IF(MOD([0]!nilai,INT([0]!nilai))=0,TRIM('442_TPL_Jambi'!milyar&amp;'442_TPL_Jambi'!juta&amp;'442_TPL_Jambi'!ribu&amp;'442_TPL_Jambi'!ratus),"ANGKA HARUS BILANGAN BULAT!"),"DATA TIDAK BOLEH BERTIPE TEKS!"))</definedName>
    <definedName name="terbilang" localSheetId="39">IF([0]!nilai=0,"nol",IF(TYPE([0]!nilai)=1,IF(MOD([0]!nilai,INT([0]!nilai))=0,TRIM('443_Tensindo_Manggarai'!milyar&amp;'443_Tensindo_Manggarai'!juta&amp;'443_Tensindo_Manggarai'!ribu&amp;'443_Tensindo_Manggarai'!ratus),"ANGKA HARUS BILANGAN BULAT!"),"DATA TIDAK BOLEH BERTIPE TEKS!"))</definedName>
    <definedName name="terbilang" localSheetId="40">IF([0]!nilai=0,"nol",IF(TYPE([0]!nilai)=1,IF(MOD([0]!nilai,INT([0]!nilai))=0,TRIM('444_Mandaka_Pati'!milyar&amp;'444_Mandaka_Pati'!juta&amp;'444_Mandaka_Pati'!ribu&amp;'444_Mandaka_Pati'!ratus),"ANGKA HARUS BILANGAN BULAT!"),"DATA TIDAK BOLEH BERTIPE TEKS!"))</definedName>
    <definedName name="terbilang" localSheetId="41">IF([0]!nilai=0,"nol",IF(TYPE([0]!nilai)=1,IF(MOD([0]!nilai,INT([0]!nilai))=0,TRIM('445_Mega Gloryoung_Makasar'!milyar&amp;'445_Mega Gloryoung_Makasar'!juta&amp;'445_Mega Gloryoung_Makasar'!ribu&amp;'445_Mega Gloryoung_Makasar'!ratus),"ANGKA HARUS BILANGAN BULAT!"),"DATA TIDAK BOLEH BERTIPE TEKS!"))</definedName>
    <definedName name="terbilang" localSheetId="42">IF([0]!nilai=0,"nol",IF(TYPE([0]!nilai)=1,IF(MOD([0]!nilai,INT([0]!nilai))=0,TRIM('446_Padi_Bali'!milyar&amp;'446_Padi_Bali'!juta&amp;'446_Padi_Bali'!ribu&amp;'446_Padi_Bali'!ratus),"ANGKA HARUS BILANGAN BULAT!"),"DATA TIDAK BOLEH BERTIPE TEKS!"))</definedName>
    <definedName name="terbilang" localSheetId="43">IF([0]!nilai=0,"nol",IF(TYPE([0]!nilai)=1,IF(MOD([0]!nilai,INT([0]!nilai))=0,TRIM('447_Sandi Banawi'!milyar&amp;'447_Sandi Banawi'!juta&amp;'447_Sandi Banawi'!ribu&amp;'447_Sandi Banawi'!ratus),"ANGKA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TRIM(IF((MID('405_Infratek_Rokan Hilir'!trbl2,LEN('405_Infratek_Rokan Hilir'!trbl2),1))="/",LEFT('405_Infratek_Rokan Hilir'!trbl2,LEN('405_Infratek_Rokan Hilir'!trbl2)-1),'405_Infratek_Rokan Hilir'!trbl2))</definedName>
    <definedName name="terbilang2" localSheetId="2">TRIM(IF((MID('407_Tensindo_Manggarai'!trbl2,LEN('407_Tensindo_Manggarai'!trbl2),1))="/",LEFT('407_Tensindo_Manggarai'!trbl2,LEN('407_Tensindo_Manggarai'!trbl2)-1),'407_Tensindo_Manggarai'!trbl2))</definedName>
    <definedName name="terbilang2" localSheetId="13">TRIM(IF((MID('418_Tensindo_Karawang'!trbl2,LEN('418_Tensindo_Karawang'!trbl2),1))="/",LEFT('418_Tensindo_Karawang'!trbl2,LEN('418_Tensindo_Karawang'!trbl2)-1),'418_Tensindo_Karawang'!trbl2))</definedName>
    <definedName name="terbilang2" localSheetId="14">TRIM(IF((MID('419_Tensindo_Karawang'!trbl2,LEN('419_Tensindo_Karawang'!trbl2),1))="/",LEFT('419_Tensindo_Karawang'!trbl2,LEN('419_Tensindo_Karawang'!trbl2)-1),'419_Tensindo_Karawang'!trbl2))</definedName>
    <definedName name="terbilang2" localSheetId="15">TRIM(IF((MID('420_Tensindo_Manggarai'!trbl2,LEN('420_Tensindo_Manggarai'!trbl2),1))="/",LEFT('420_Tensindo_Manggarai'!trbl2,LEN('420_Tensindo_Manggarai'!trbl2)-1),'420_Tensindo_Manggarai'!trbl2))</definedName>
    <definedName name="terbilang2" localSheetId="16">TRIM(IF((MID('421_AGM_Lampung'!trbl2,LEN('421_AGM_Lampung'!trbl2),1))="/",LEFT('421_AGM_Lampung'!trbl2,LEN('421_AGM_Lampung'!trbl2)-1),'421_AGM_Lampung'!trbl2))</definedName>
    <definedName name="terbilang2" localSheetId="17">TRIM(IF((MID('421_Ibu Eni_Pasuruan'!trbl2,LEN('421_Ibu Eni_Pasuruan'!trbl2),1))="/",LEFT('421_Ibu Eni_Pasuruan'!trbl2,LEN('421_Ibu Eni_Pasuruan'!trbl2)-1),'421_Ibu Eni_Pasuruan'!trbl2))</definedName>
    <definedName name="terbilang2" localSheetId="18">TRIM(IF((MID('422_Bpk. Ambar_Makasar'!trbl2,LEN('422_Bpk. Ambar_Makasar'!trbl2),1))="/",LEFT('422_Bpk. Ambar_Makasar'!trbl2,LEN('422_Bpk. Ambar_Makasar'!trbl2)-1),'422_Bpk. Ambar_Makasar'!trbl2))</definedName>
    <definedName name="terbilang2" localSheetId="19">TRIM(IF((MID('423_Xiu Liu_Batan'!trbl2,LEN('423_Xiu Liu_Batan'!trbl2),1))="/",LEFT('423_Xiu Liu_Batan'!trbl2,LEN('423_Xiu Liu_Batan'!trbl2)-1),'423_Xiu Liu_Batan'!trbl2))</definedName>
    <definedName name="terbilang2" localSheetId="20">TRIM(IF((MID('424_Bpk Rahman_Pulogebang'!trbl2,LEN('424_Bpk Rahman_Pulogebang'!trbl2),1))="/",LEFT('424_Bpk Rahman_Pulogebang'!trbl2,LEN('424_Bpk Rahman_Pulogebang'!trbl2)-1),'424_Bpk Rahman_Pulogebang'!trbl2))</definedName>
    <definedName name="terbilang2" localSheetId="21">TRIM(IF((MID('425_BBI_Mix'!trbl2,LEN('425_BBI_Mix'!trbl2),1))="/",LEFT('425_BBI_Mix'!trbl2,LEN('425_BBI_Mix'!trbl2)-1),'425_BBI_Mix'!trbl2))</definedName>
    <definedName name="terbilang2" localSheetId="22">TRIM(IF((MID('426_LEN_Medan'!trbl2,LEN('426_LEN_Medan'!trbl2),1))="/",LEFT('426_LEN_Medan'!trbl2,LEN('426_LEN_Medan'!trbl2)-1),'426_LEN_Medan'!trbl2))</definedName>
    <definedName name="terbilang2" localSheetId="23">TRIM(IF((MID('427_CMT_MALINAU'!trbl2,LEN('427_CMT_MALINAU'!trbl2),1))="/",LEFT('427_CMT_MALINAU'!trbl2,LEN('427_CMT_MALINAU'!trbl2)-1),'427_CMT_MALINAU'!trbl2))</definedName>
    <definedName name="terbilang2" localSheetId="24">TRIM(IF((MID('428_SST_Medan'!trbl2,LEN('428_SST_Medan'!trbl2),1))="/",LEFT('428_SST_Medan'!trbl2,LEN('428_SST_Medan'!trbl2)-1),'428_SST_Medan'!trbl2))</definedName>
    <definedName name="terbilang2" localSheetId="25">TRIM(IF((MID('429_Lion_Palembang'!trbl2,LEN('429_Lion_Palembang'!trbl2),1))="/",LEFT('429_Lion_Palembang'!trbl2,LEN('429_Lion_Palembang'!trbl2)-1),'429_Lion_Palembang'!trbl2))</definedName>
    <definedName name="terbilang2" localSheetId="26">TRIM(IF((MID('430_Ibu Neneng_Batam'!trbl2,LEN('430_Ibu Neneng_Batam'!trbl2),1))="/",LEFT('430_Ibu Neneng_Batam'!trbl2,LEN('430_Ibu Neneng_Batam'!trbl2)-1),'430_Ibu Neneng_Batam'!trbl2))</definedName>
    <definedName name="terbilang2" localSheetId="28">TRIM(IF((MID('432_BBI_Jakarta'!trbl2,LEN('432_BBI_Jakarta'!trbl2),1))="/",LEFT('432_BBI_Jakarta'!trbl2,LEN('432_BBI_Jakarta'!trbl2)-1),'432_BBI_Jakarta'!trbl2))</definedName>
    <definedName name="terbilang2" localSheetId="36">TRIM(IF((MID('440_Bpk. Henry_Banyuwangi'!trbl2,LEN('440_Bpk. Henry_Banyuwangi'!trbl2),1))="/",LEFT('440_Bpk. Henry_Banyuwangi'!trbl2,LEN('440_Bpk. Henry_Banyuwangi'!trbl2)-1),'440_Bpk. Henry_Banyuwangi'!trbl2))</definedName>
    <definedName name="terbilang2" localSheetId="37">TRIM(IF((MID('441_BBI_Mix '!trbl2,LEN('441_BBI_Mix '!trbl2),1))="/",LEFT('441_BBI_Mix '!trbl2,LEN('441_BBI_Mix '!trbl2)-1),'441_BBI_Mix '!trbl2))</definedName>
    <definedName name="terbilang2" localSheetId="38">TRIM(IF((MID('442_TPL_Jambi'!trbl2,LEN('442_TPL_Jambi'!trbl2),1))="/",LEFT('442_TPL_Jambi'!trbl2,LEN('442_TPL_Jambi'!trbl2)-1),'442_TPL_Jambi'!trbl2))</definedName>
    <definedName name="terbilang2" localSheetId="39">TRIM(IF((MID('443_Tensindo_Manggarai'!trbl2,LEN('443_Tensindo_Manggarai'!trbl2),1))="/",LEFT('443_Tensindo_Manggarai'!trbl2,LEN('443_Tensindo_Manggarai'!trbl2)-1),'443_Tensindo_Manggarai'!trbl2))</definedName>
    <definedName name="terbilang2" localSheetId="40">TRIM(IF((MID('444_Mandaka_Pati'!trbl2,LEN('444_Mandaka_Pati'!trbl2),1))="/",LEFT('444_Mandaka_Pati'!trbl2,LEN('444_Mandaka_Pati'!trbl2)-1),'444_Mandaka_Pati'!trbl2))</definedName>
    <definedName name="terbilang2" localSheetId="41">TRIM(IF((MID('445_Mega Gloryoung_Makasar'!trbl2,LEN('445_Mega Gloryoung_Makasar'!trbl2),1))="/",LEFT('445_Mega Gloryoung_Makasar'!trbl2,LEN('445_Mega Gloryoung_Makasar'!trbl2)-1),'445_Mega Gloryoung_Makasar'!trbl2))</definedName>
    <definedName name="terbilang2" localSheetId="42">TRIM(IF((MID('446_Padi_Bali'!trbl2,LEN('446_Padi_Bali'!trbl2),1))="/",LEFT('446_Padi_Bali'!trbl2,LEN('446_Padi_Bali'!trbl2)-1),'446_Padi_Bali'!trbl2))</definedName>
    <definedName name="terbilang2" localSheetId="43">TRIM(IF((MID('447_Sandi Banawi'!trbl2,LEN('447_Sandi Banawi'!trbl2),1))="/",LEFT('447_Sandi Banawi'!trbl2,LEN('447_Sandi Banawi'!trbl2)-1),'447_Sandi Banawi'!trbl2))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260721'!XFD1))=0,TRIM('405_Infratek_Rokan Hilir'!milyar3&amp;'405_Infratek_Rokan Hilir'!juta3&amp;'405_Infratek_Rokan Hilir'!ribu3&amp;'405_Infratek_Rokan Hilir'!ratus3),"ANGKA HARUS BILANGAN BULAT!"),"DATA TIDAK BOLEH BERTIPE TEKS!"))</definedName>
    <definedName name="terbilang3" localSheetId="2">IF('[2]Pos Log Serang 260721'!XFD1=0,"nol",IF(TYPE('[2]Pos Log Serang 260721'!XFD1)=1,IF(MOD('[2]Pos Log Serang 260721'!XFD1,INT('[2]Pos Log Serang 260721'!XFD1))=0,TRIM('407_Tensindo_Manggarai'!milyar3&amp;'407_Tensindo_Manggarai'!juta3&amp;'407_Tensindo_Manggarai'!ribu3&amp;'407_Tensindo_Manggarai'!ratus3),"ANGKA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260721'!XFD1))=0,TRIM('418_Tensindo_Karawang'!milyar3&amp;'418_Tensindo_Karawang'!juta3&amp;'418_Tensindo_Karawang'!ribu3&amp;'418_Tensindo_Karawang'!ratus3),"ANGKA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260721'!XFD1))=0,TRIM('419_Tensindo_Karawang'!milyar3&amp;'419_Tensindo_Karawang'!juta3&amp;'419_Tensindo_Karawang'!ribu3&amp;'419_Tensindo_Karawang'!ratus3),"ANGKA HARUS BILANGAN BULAT!"),"DATA TIDAK BOLEH BERTIPE TEKS!"))</definedName>
    <definedName name="terbilang3" localSheetId="15">IF('[2]Pos Log Serang 260721'!XFD1=0,"nol",IF(TYPE('[2]Pos Log Serang 260721'!XFD1)=1,IF(MOD('[2]Pos Log Serang 260721'!XFD1,INT('[2]Pos Log Serang 260721'!XFD1))=0,TRIM('420_Tensindo_Manggarai'!milyar3&amp;'420_Tensindo_Manggarai'!juta3&amp;'420_Tensindo_Manggarai'!ribu3&amp;'420_Tensindo_Manggarai'!ratus3),"ANGKA HARUS BILANGAN BULAT!"),"DATA TIDAK BOLEH BERTIPE TEKS!"))</definedName>
    <definedName name="terbilang3" localSheetId="16">IF('[2]Pos Log Serang 260721'!XFD1=0,"nol",IF(TYPE('[2]Pos Log Serang 260721'!XFD1)=1,IF(MOD('[2]Pos Log Serang 260721'!XFD1,INT('[2]Pos Log Serang 260721'!XFD1))=0,TRIM('421_AGM_Lampung'!milyar3&amp;'421_AGM_Lampung'!juta3&amp;'421_AGM_Lampung'!ribu3&amp;'421_AGM_Lampung'!ratus3),"ANGKA HARUS BILANGAN BULAT!"),"DATA TIDAK BOLEH BERTIPE TEKS!"))</definedName>
    <definedName name="terbilang3" localSheetId="17">IF('[2]Pos Log Serang 260721'!XFD1=0,"nol",IF(TYPE('[2]Pos Log Serang 260721'!XFD1)=1,IF(MOD('[2]Pos Log Serang 260721'!XFD1,INT('[2]Pos Log Serang 260721'!XFD1))=0,TRIM('421_Ibu Eni_Pasuruan'!milyar3&amp;'421_Ibu Eni_Pasuruan'!juta3&amp;'421_Ibu Eni_Pasuruan'!ribu3&amp;'421_Ibu Eni_Pasuruan'!ratus3),"ANGKA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260721'!XFD1))=0,TRIM('422_Bpk. Ambar_Makasar'!milyar3&amp;'422_Bpk. Ambar_Makasar'!juta3&amp;'422_Bpk. Ambar_Makasar'!ribu3&amp;'422_Bpk. Ambar_Makasar'!ratus3),"ANGKA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260721'!XFD1))=0,TRIM('423_Xiu Liu_Batan'!milyar3&amp;'423_Xiu Liu_Batan'!juta3&amp;'423_Xiu Liu_Batan'!ribu3&amp;'423_Xiu Liu_Batan'!ratus3),"ANGKA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260721'!XFD1))=0,TRIM('424_Bpk Rahman_Pulogebang'!milyar3&amp;'424_Bpk Rahman_Pulogebang'!juta3&amp;'424_Bpk Rahman_Pulogebang'!ribu3&amp;'424_Bpk Rahman_Pulogebang'!ratus3),"ANGKA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260721'!XFD1))=0,TRIM('425_BBI_Mix'!milyar3&amp;'425_BBI_Mix'!juta3&amp;'425_BBI_Mix'!ribu3&amp;'425_BBI_Mix'!ratus3),"ANGKA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260721'!XFD1))=0,TRIM('426_LEN_Medan'!milyar3&amp;'426_LEN_Medan'!juta3&amp;'426_LEN_Medan'!ribu3&amp;'426_LEN_Medan'!ratus3),"ANGKA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260721'!XFD1))=0,TRIM('427_CMT_MALINAU'!milyar3&amp;'427_CMT_MALINAU'!juta3&amp;'427_CMT_MALINAU'!ribu3&amp;'427_CMT_MALINAU'!ratus3),"ANGKA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260721'!XFD1))=0,TRIM('428_SST_Medan'!milyar3&amp;'428_SST_Medan'!juta3&amp;'428_SST_Medan'!ribu3&amp;'428_SST_Medan'!ratus3),"ANGKA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260721'!XFD1))=0,TRIM('429_Lion_Palembang'!milyar3&amp;'429_Lion_Palembang'!juta3&amp;'429_Lion_Palembang'!ribu3&amp;'429_Lion_Palembang'!ratus3),"ANGKA HARUS BILANGAN BULAT!"),"DATA TIDAK BOLEH BERTIPE TEKS!"))</definedName>
    <definedName name="terbilang3" localSheetId="26">IF('[2]Pos Log Serang 260721'!XFD1=0,"nol",IF(TYPE('[2]Pos Log Serang 260721'!XFD1)=1,IF(MOD('[2]Pos Log Serang 260721'!XFD1,INT('[2]Pos Log Serang 260721'!XFD1))=0,TRIM('430_Ibu Neneng_Batam'!milyar3&amp;'430_Ibu Neneng_Batam'!juta3&amp;'430_Ibu Neneng_Batam'!ribu3&amp;'430_Ibu Neneng_Batam'!ratus3),"ANGKA HARUS BILANGAN BULAT!"),"DATA TIDAK BOLEH BERTIPE TEKS!"))</definedName>
    <definedName name="terbilang3" localSheetId="28">IF('[2]Pos Log Serang 260721'!XFD1=0,"nol",IF(TYPE('[2]Pos Log Serang 260721'!XFD1)=1,IF(MOD('[2]Pos Log Serang 260721'!XFD1,INT('[2]Pos Log Serang 260721'!XFD1))=0,TRIM('432_BBI_Jakarta'!milyar3&amp;'432_BBI_Jakarta'!juta3&amp;'432_BBI_Jakarta'!ribu3&amp;'432_BBI_Jakarta'!ratus3),"ANGKA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260721'!XFD1))=0,TRIM('440_Bpk. Henry_Banyuwangi'!milyar3&amp;'440_Bpk. Henry_Banyuwangi'!juta3&amp;'440_Bpk. Henry_Banyuwangi'!ribu3&amp;'440_Bpk. Henry_Banyuwangi'!ratus3),"ANGKA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260721'!XFD1))=0,TRIM('441_BBI_Mix '!milyar3&amp;'441_BBI_Mix '!juta3&amp;'441_BBI_Mix '!ribu3&amp;'441_BBI_Mix 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260721'!XFD1))=0,TRIM('442_TPL_Jambi'!milyar3&amp;'442_TPL_Jambi'!juta3&amp;'442_TPL_Jambi'!ribu3&amp;'442_TPL_Jambi'!ratus3),"ANGKA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260721'!XFD1))=0,TRIM('443_Tensindo_Manggarai'!milyar3&amp;'443_Tensindo_Manggarai'!juta3&amp;'443_Tensindo_Manggarai'!ribu3&amp;'443_Tensindo_Manggarai'!ratus3),"ANGKA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260721'!XFD1))=0,TRIM('444_Mandaka_Pati'!milyar3&amp;'444_Mandaka_Pati'!juta3&amp;'444_Mandaka_Pati'!ribu3&amp;'444_Mandaka_Pati'!ratus3),"ANGKA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260721'!XFD1))=0,TRIM('445_Mega Gloryoung_Makasar'!milyar3&amp;'445_Mega Gloryoung_Makasar'!juta3&amp;'445_Mega Gloryoung_Makasar'!ribu3&amp;'445_Mega Gloryoung_Makasar'!ratus3),"ANGKA HARUS BILANGAN BULAT!"),"DATA TIDAK BOLEH BERTIPE TEKS!"))</definedName>
    <definedName name="terbilang3" localSheetId="42">IF('[2]Pos Log Serang 260721'!XFD1=0,"nol",IF(TYPE('[2]Pos Log Serang 260721'!XFD1)=1,IF(MOD('[2]Pos Log Serang 260721'!XFD1,INT('[2]Pos Log Serang 260721'!XFD1))=0,TRIM('446_Padi_Bali'!milyar3&amp;'446_Padi_Bali'!juta3&amp;'446_Padi_Bali'!ribu3&amp;'446_Padi_Bali'!ratus3),"ANGKA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260721'!XFD1))=0,TRIM('447_Sandi Banawi'!milyar3&amp;'447_Sandi Banawi'!juta3&amp;'447_Sandi Banawi'!ribu3&amp;'447_Sandi Banawi'!ratus3),"ANGKA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TRIM(IF((MID('405_Infratek_Rokan Hilir'!trbl4,LEN('405_Infratek_Rokan Hilir'!trbl4),1))="/",LEFT('405_Infratek_Rokan Hilir'!trbl4,LEN('405_Infratek_Rokan Hilir'!trbl4)-1),'405_Infratek_Rokan Hilir'!trbl4))</definedName>
    <definedName name="terbilang4" localSheetId="2">TRIM(IF((MID('407_Tensindo_Manggarai'!trbl4,LEN('407_Tensindo_Manggarai'!trbl4),1))="/",LEFT('407_Tensindo_Manggarai'!trbl4,LEN('407_Tensindo_Manggarai'!trbl4)-1),'407_Tensindo_Manggarai'!trbl4))</definedName>
    <definedName name="terbilang4" localSheetId="13">TRIM(IF((MID('418_Tensindo_Karawang'!trbl4,LEN('418_Tensindo_Karawang'!trbl4),1))="/",LEFT('418_Tensindo_Karawang'!trbl4,LEN('418_Tensindo_Karawang'!trbl4)-1),'418_Tensindo_Karawang'!trbl4))</definedName>
    <definedName name="terbilang4" localSheetId="14">TRIM(IF((MID('419_Tensindo_Karawang'!trbl4,LEN('419_Tensindo_Karawang'!trbl4),1))="/",LEFT('419_Tensindo_Karawang'!trbl4,LEN('419_Tensindo_Karawang'!trbl4)-1),'419_Tensindo_Karawang'!trbl4))</definedName>
    <definedName name="terbilang4" localSheetId="15">TRIM(IF((MID('420_Tensindo_Manggarai'!trbl4,LEN('420_Tensindo_Manggarai'!trbl4),1))="/",LEFT('420_Tensindo_Manggarai'!trbl4,LEN('420_Tensindo_Manggarai'!trbl4)-1),'420_Tensindo_Manggarai'!trbl4))</definedName>
    <definedName name="terbilang4" localSheetId="16">TRIM(IF((MID('421_AGM_Lampung'!trbl4,LEN('421_AGM_Lampung'!trbl4),1))="/",LEFT('421_AGM_Lampung'!trbl4,LEN('421_AGM_Lampung'!trbl4)-1),'421_AGM_Lampung'!trbl4))</definedName>
    <definedName name="terbilang4" localSheetId="17">TRIM(IF((MID('421_Ibu Eni_Pasuruan'!trbl4,LEN('421_Ibu Eni_Pasuruan'!trbl4),1))="/",LEFT('421_Ibu Eni_Pasuruan'!trbl4,LEN('421_Ibu Eni_Pasuruan'!trbl4)-1),'421_Ibu Eni_Pasuruan'!trbl4))</definedName>
    <definedName name="terbilang4" localSheetId="18">TRIM(IF((MID('422_Bpk. Ambar_Makasar'!trbl4,LEN('422_Bpk. Ambar_Makasar'!trbl4),1))="/",LEFT('422_Bpk. Ambar_Makasar'!trbl4,LEN('422_Bpk. Ambar_Makasar'!trbl4)-1),'422_Bpk. Ambar_Makasar'!trbl4))</definedName>
    <definedName name="terbilang4" localSheetId="19">TRIM(IF((MID('423_Xiu Liu_Batan'!trbl4,LEN('423_Xiu Liu_Batan'!trbl4),1))="/",LEFT('423_Xiu Liu_Batan'!trbl4,LEN('423_Xiu Liu_Batan'!trbl4)-1),'423_Xiu Liu_Batan'!trbl4))</definedName>
    <definedName name="terbilang4" localSheetId="20">TRIM(IF((MID('424_Bpk Rahman_Pulogebang'!trbl4,LEN('424_Bpk Rahman_Pulogebang'!trbl4),1))="/",LEFT('424_Bpk Rahman_Pulogebang'!trbl4,LEN('424_Bpk Rahman_Pulogebang'!trbl4)-1),'424_Bpk Rahman_Pulogebang'!trbl4))</definedName>
    <definedName name="terbilang4" localSheetId="21">TRIM(IF((MID('425_BBI_Mix'!trbl4,LEN('425_BBI_Mix'!trbl4),1))="/",LEFT('425_BBI_Mix'!trbl4,LEN('425_BBI_Mix'!trbl4)-1),'425_BBI_Mix'!trbl4))</definedName>
    <definedName name="terbilang4" localSheetId="22">TRIM(IF((MID('426_LEN_Medan'!trbl4,LEN('426_LEN_Medan'!trbl4),1))="/",LEFT('426_LEN_Medan'!trbl4,LEN('426_LEN_Medan'!trbl4)-1),'426_LEN_Medan'!trbl4))</definedName>
    <definedName name="terbilang4" localSheetId="23">TRIM(IF((MID('427_CMT_MALINAU'!trbl4,LEN('427_CMT_MALINAU'!trbl4),1))="/",LEFT('427_CMT_MALINAU'!trbl4,LEN('427_CMT_MALINAU'!trbl4)-1),'427_CMT_MALINAU'!trbl4))</definedName>
    <definedName name="terbilang4" localSheetId="24">TRIM(IF((MID('428_SST_Medan'!trbl4,LEN('428_SST_Medan'!trbl4),1))="/",LEFT('428_SST_Medan'!trbl4,LEN('428_SST_Medan'!trbl4)-1),'428_SST_Medan'!trbl4))</definedName>
    <definedName name="terbilang4" localSheetId="25">TRIM(IF((MID('429_Lion_Palembang'!trbl4,LEN('429_Lion_Palembang'!trbl4),1))="/",LEFT('429_Lion_Palembang'!trbl4,LEN('429_Lion_Palembang'!trbl4)-1),'429_Lion_Palembang'!trbl4))</definedName>
    <definedName name="terbilang4" localSheetId="26">TRIM(IF((MID('430_Ibu Neneng_Batam'!trbl4,LEN('430_Ibu Neneng_Batam'!trbl4),1))="/",LEFT('430_Ibu Neneng_Batam'!trbl4,LEN('430_Ibu Neneng_Batam'!trbl4)-1),'430_Ibu Neneng_Batam'!trbl4))</definedName>
    <definedName name="terbilang4" localSheetId="28">TRIM(IF((MID('432_BBI_Jakarta'!trbl4,LEN('432_BBI_Jakarta'!trbl4),1))="/",LEFT('432_BBI_Jakarta'!trbl4,LEN('432_BBI_Jakarta'!trbl4)-1),'432_BBI_Jakarta'!trbl4))</definedName>
    <definedName name="terbilang4" localSheetId="36">TRIM(IF((MID('440_Bpk. Henry_Banyuwangi'!trbl4,LEN('440_Bpk. Henry_Banyuwangi'!trbl4),1))="/",LEFT('440_Bpk. Henry_Banyuwangi'!trbl4,LEN('440_Bpk. Henry_Banyuwangi'!trbl4)-1),'440_Bpk. Henry_Banyuwangi'!trbl4))</definedName>
    <definedName name="terbilang4" localSheetId="37">TRIM(IF((MID('441_BBI_Mix '!trbl4,LEN('441_BBI_Mix '!trbl4),1))="/",LEFT('441_BBI_Mix '!trbl4,LEN('441_BBI_Mix '!trbl4)-1),'441_BBI_Mix '!trbl4))</definedName>
    <definedName name="terbilang4" localSheetId="38">TRIM(IF((MID('442_TPL_Jambi'!trbl4,LEN('442_TPL_Jambi'!trbl4),1))="/",LEFT('442_TPL_Jambi'!trbl4,LEN('442_TPL_Jambi'!trbl4)-1),'442_TPL_Jambi'!trbl4))</definedName>
    <definedName name="terbilang4" localSheetId="39">TRIM(IF((MID('443_Tensindo_Manggarai'!trbl4,LEN('443_Tensindo_Manggarai'!trbl4),1))="/",LEFT('443_Tensindo_Manggarai'!trbl4,LEN('443_Tensindo_Manggarai'!trbl4)-1),'443_Tensindo_Manggarai'!trbl4))</definedName>
    <definedName name="terbilang4" localSheetId="40">TRIM(IF((MID('444_Mandaka_Pati'!trbl4,LEN('444_Mandaka_Pati'!trbl4),1))="/",LEFT('444_Mandaka_Pati'!trbl4,LEN('444_Mandaka_Pati'!trbl4)-1),'444_Mandaka_Pati'!trbl4))</definedName>
    <definedName name="terbilang4" localSheetId="41">TRIM(IF((MID('445_Mega Gloryoung_Makasar'!trbl4,LEN('445_Mega Gloryoung_Makasar'!trbl4),1))="/",LEFT('445_Mega Gloryoung_Makasar'!trbl4,LEN('445_Mega Gloryoung_Makasar'!trbl4)-1),'445_Mega Gloryoung_Makasar'!trbl4))</definedName>
    <definedName name="terbilang4" localSheetId="42">TRIM(IF((MID('446_Padi_Bali'!trbl4,LEN('446_Padi_Bali'!trbl4),1))="/",LEFT('446_Padi_Bali'!trbl4,LEN('446_Padi_Bali'!trbl4)-1),'446_Padi_Bali'!trbl4))</definedName>
    <definedName name="terbilang4" localSheetId="43">TRIM(IF((MID('447_Sandi Banawi'!trbl4,LEN('447_Sandi Banawi'!trbl4),1))="/",LEFT('447_Sandi Banawi'!trbl4,LEN('447_Sandi Banawi'!trbl4)-1),'447_Sandi Banawi'!trbl4))</definedName>
    <definedName name="terbilang4">TRIM(IF((MID(trbl4,LEN(trbl4),1))="/",LEFT(trbl4,LEN(trbl4)-1),trbl4))</definedName>
    <definedName name="trbl2" localSheetId="0">IF(nilai=0,"nol",IF(TYPE(nilai)=1,IF(MOD(nilai,INT(nilai))=0,TRIM('405_Infratek_Rokan Hilir'!milyar2&amp;'405_Infratek_Rokan Hilir'!juta2&amp;'405_Infratek_Rokan Hilir'!ribu2&amp;'405_Infratek_Rokan Hilir'!ratus2),"ANGKA HARUS BILANGAN BULAT!"),"DATA TIDAK BOLEH BERTIPE TEKS!"))</definedName>
    <definedName name="trbl2" localSheetId="2">IF(nilai=0,"nol",IF(TYPE(nilai)=1,IF(MOD(nilai,INT(nilai))=0,TRIM('407_Tensindo_Manggarai'!milyar2&amp;'407_Tensindo_Manggarai'!juta2&amp;'407_Tensindo_Manggarai'!ribu2&amp;'407_Tensindo_Manggarai'!ratus2),"ANGKA HARUS BILANGAN BULAT!"),"DATA TIDAK BOLEH BERTIPE TEKS!"))</definedName>
    <definedName name="trbl2" localSheetId="13">IF([0]!nilai=0,"nol",IF(TYPE([0]!nilai)=1,IF(MOD([0]!nilai,INT([0]!nilai))=0,TRIM('418_Tensindo_Karawang'!milyar2&amp;'418_Tensindo_Karawang'!juta2&amp;'418_Tensindo_Karawang'!ribu2&amp;'418_Tensindo_Karawang'!ratus2),"ANGKA HARUS BILANGAN BULAT!"),"DATA TIDAK BOLEH BERTIPE TEKS!"))</definedName>
    <definedName name="trbl2" localSheetId="14">IF([0]!nilai=0,"nol",IF(TYPE([0]!nilai)=1,IF(MOD([0]!nilai,INT([0]!nilai))=0,TRIM('419_Tensindo_Karawang'!milyar2&amp;'419_Tensindo_Karawang'!juta2&amp;'419_Tensindo_Karawang'!ribu2&amp;'419_Tensindo_Karawang'!ratus2),"ANGKA HARUS BILANGAN BULAT!"),"DATA TIDAK BOLEH BERTIPE TEKS!"))</definedName>
    <definedName name="trbl2" localSheetId="15">IF([0]!nilai=0,"nol",IF(TYPE([0]!nilai)=1,IF(MOD([0]!nilai,INT([0]!nilai))=0,TRIM('420_Tensindo_Manggarai'!milyar2&amp;'420_Tensindo_Manggarai'!juta2&amp;'420_Tensindo_Manggarai'!ribu2&amp;'420_Tensindo_Manggarai'!ratus2),"ANGKA HARUS BILANGAN BULAT!"),"DATA TIDAK BOLEH BERTIPE TEKS!"))</definedName>
    <definedName name="trbl2" localSheetId="16">IF(nilai=0,"nol",IF(TYPE(nilai)=1,IF(MOD(nilai,INT(nilai))=0,TRIM('421_AGM_Lampung'!milyar2&amp;'421_AGM_Lampung'!juta2&amp;'421_AGM_Lampung'!ribu2&amp;'421_AGM_Lampung'!ratus2),"ANGKA HARUS BILANGAN BULAT!"),"DATA TIDAK BOLEH BERTIPE TEKS!"))</definedName>
    <definedName name="trbl2" localSheetId="17">IF([0]!nilai=0,"nol",IF(TYPE([0]!nilai)=1,IF(MOD([0]!nilai,INT([0]!nilai))=0,TRIM('421_Ibu Eni_Pasuruan'!milyar2&amp;'421_Ibu Eni_Pasuruan'!juta2&amp;'421_Ibu Eni_Pasuruan'!ribu2&amp;'421_Ibu Eni_Pasuruan'!ratus2),"ANGKA HARUS BILANGAN BULAT!"),"DATA TIDAK BOLEH BERTIPE TEKS!"))</definedName>
    <definedName name="trbl2" localSheetId="18">IF([0]!nilai=0,"nol",IF(TYPE([0]!nilai)=1,IF(MOD([0]!nilai,INT([0]!nilai))=0,TRIM('422_Bpk. Ambar_Makasar'!milyar2&amp;'422_Bpk. Ambar_Makasar'!juta2&amp;'422_Bpk. Ambar_Makasar'!ribu2&amp;'422_Bpk. Ambar_Makasar'!ratus2),"ANGKA HARUS BILANGAN BULAT!"),"DATA TIDAK BOLEH BERTIPE TEKS!"))</definedName>
    <definedName name="trbl2" localSheetId="19">IF([0]!nilai=0,"nol",IF(TYPE([0]!nilai)=1,IF(MOD([0]!nilai,INT([0]!nilai))=0,TRIM('423_Xiu Liu_Batan'!milyar2&amp;'423_Xiu Liu_Batan'!juta2&amp;'423_Xiu Liu_Batan'!ribu2&amp;'423_Xiu Liu_Batan'!ratus2),"ANGKA HARUS BILANGAN BULAT!"),"DATA TIDAK BOLEH BERTIPE TEKS!"))</definedName>
    <definedName name="trbl2" localSheetId="20">IF([0]!nilai=0,"nol",IF(TYPE([0]!nilai)=1,IF(MOD([0]!nilai,INT([0]!nilai))=0,TRIM('424_Bpk Rahman_Pulogebang'!milyar2&amp;'424_Bpk Rahman_Pulogebang'!juta2&amp;'424_Bpk Rahman_Pulogebang'!ribu2&amp;'424_Bpk Rahman_Pulogebang'!ratus2),"ANGKA HARUS BILANGAN BULAT!"),"DATA TIDAK BOLEH BERTIPE TEKS!"))</definedName>
    <definedName name="trbl2" localSheetId="21">IF(nilai=0,"nol",IF(TYPE(nilai)=1,IF(MOD(nilai,INT(nilai))=0,TRIM('425_BBI_Mix'!milyar2&amp;'425_BBI_Mix'!juta2&amp;'425_BBI_Mix'!ribu2&amp;'425_BBI_Mix'!ratus2),"ANGKA HARUS BILANGAN BULAT!"),"DATA TIDAK BOLEH BERTIPE TEKS!"))</definedName>
    <definedName name="trbl2" localSheetId="22">IF([0]!nilai=0,"nol",IF(TYPE([0]!nilai)=1,IF(MOD([0]!nilai,INT([0]!nilai))=0,TRIM('426_LEN_Medan'!milyar2&amp;'426_LEN_Medan'!juta2&amp;'426_LEN_Medan'!ribu2&amp;'426_LEN_Medan'!ratus2),"ANGKA HARUS BILANGAN BULAT!"),"DATA TIDAK BOLEH BERTIPE TEKS!"))</definedName>
    <definedName name="trbl2" localSheetId="23">IF(nilai=0,"nol",IF(TYPE(nilai)=1,IF(MOD(nilai,INT(nilai))=0,TRIM('427_CMT_MALINAU'!milyar2&amp;'427_CMT_MALINAU'!juta2&amp;'427_CMT_MALINAU'!ribu2&amp;'427_CMT_MALINAU'!ratus2),"ANGKA HARUS BILANGAN BULAT!"),"DATA TIDAK BOLEH BERTIPE TEKS!"))</definedName>
    <definedName name="trbl2" localSheetId="24">IF([0]!nilai=0,"nol",IF(TYPE([0]!nilai)=1,IF(MOD([0]!nilai,INT([0]!nilai))=0,TRIM('428_SST_Medan'!milyar2&amp;'428_SST_Medan'!juta2&amp;'428_SST_Medan'!ribu2&amp;'428_SST_Medan'!ratus2),"ANGKA HARUS BILANGAN BULAT!"),"DATA TIDAK BOLEH BERTIPE TEKS!"))</definedName>
    <definedName name="trbl2" localSheetId="25">IF([0]!nilai=0,"nol",IF(TYPE([0]!nilai)=1,IF(MOD([0]!nilai,INT([0]!nilai))=0,TRIM('429_Lion_Palembang'!milyar2&amp;'429_Lion_Palembang'!juta2&amp;'429_Lion_Palembang'!ribu2&amp;'429_Lion_Palembang'!ratus2),"ANGKA HARUS BILANGAN BULAT!"),"DATA TIDAK BOLEH BERTIPE TEKS!"))</definedName>
    <definedName name="trbl2" localSheetId="26">IF([0]!nilai=0,"nol",IF(TYPE([0]!nilai)=1,IF(MOD([0]!nilai,INT([0]!nilai))=0,TRIM('430_Ibu Neneng_Batam'!milyar2&amp;'430_Ibu Neneng_Batam'!juta2&amp;'430_Ibu Neneng_Batam'!ribu2&amp;'430_Ibu Neneng_Batam'!ratus2),"ANGKA HARUS BILANGAN BULAT!"),"DATA TIDAK BOLEH BERTIPE TEKS!"))</definedName>
    <definedName name="trbl2" localSheetId="28">IF([0]!nilai=0,"nol",IF(TYPE([0]!nilai)=1,IF(MOD([0]!nilai,INT([0]!nilai))=0,TRIM('432_BBI_Jakarta'!milyar2&amp;'432_BBI_Jakarta'!juta2&amp;'432_BBI_Jakarta'!ribu2&amp;'432_BBI_Jakarta'!ratus2),"ANGKA HARUS BILANGAN BULAT!"),"DATA TIDAK BOLEH BERTIPE TEKS!"))</definedName>
    <definedName name="trbl2" localSheetId="36">IF([0]!nilai=0,"nol",IF(TYPE([0]!nilai)=1,IF(MOD([0]!nilai,INT([0]!nilai))=0,TRIM('440_Bpk. Henry_Banyuwangi'!milyar2&amp;'440_Bpk. Henry_Banyuwangi'!juta2&amp;'440_Bpk. Henry_Banyuwangi'!ribu2&amp;'440_Bpk. Henry_Banyuwangi'!ratus2),"ANGKA HARUS BILANGAN BULAT!"),"DATA TIDAK BOLEH BERTIPE TEKS!"))</definedName>
    <definedName name="trbl2" localSheetId="37">IF([0]!nilai=0,"nol",IF(TYPE([0]!nilai)=1,IF(MOD([0]!nilai,INT([0]!nilai))=0,TRIM('441_BBI_Mix '!milyar2&amp;'441_BBI_Mix '!juta2&amp;'441_BBI_Mix '!ribu2&amp;'441_BBI_Mix '!ratus2),"ANGKA HARUS BILANGAN BULAT!"),"DATA TIDAK BOLEH BERTIPE TEKS!"))</definedName>
    <definedName name="trbl2" localSheetId="38">IF([0]!nilai=0,"nol",IF(TYPE([0]!nilai)=1,IF(MOD([0]!nilai,INT([0]!nilai))=0,TRIM('442_TPL_Jambi'!milyar2&amp;'442_TPL_Jambi'!juta2&amp;'442_TPL_Jambi'!ribu2&amp;'442_TPL_Jambi'!ratus2),"ANGKA HARUS BILANGAN BULAT!"),"DATA TIDAK BOLEH BERTIPE TEKS!"))</definedName>
    <definedName name="trbl2" localSheetId="39">IF([0]!nilai=0,"nol",IF(TYPE([0]!nilai)=1,IF(MOD([0]!nilai,INT([0]!nilai))=0,TRIM('443_Tensindo_Manggarai'!milyar2&amp;'443_Tensindo_Manggarai'!juta2&amp;'443_Tensindo_Manggarai'!ribu2&amp;'443_Tensindo_Manggarai'!ratus2),"ANGKA HARUS BILANGAN BULAT!"),"DATA TIDAK BOLEH BERTIPE TEKS!"))</definedName>
    <definedName name="trbl2" localSheetId="40">IF([0]!nilai=0,"nol",IF(TYPE([0]!nilai)=1,IF(MOD([0]!nilai,INT([0]!nilai))=0,TRIM('444_Mandaka_Pati'!milyar2&amp;'444_Mandaka_Pati'!juta2&amp;'444_Mandaka_Pati'!ribu2&amp;'444_Mandaka_Pati'!ratus2),"ANGKA HARUS BILANGAN BULAT!"),"DATA TIDAK BOLEH BERTIPE TEKS!"))</definedName>
    <definedName name="trbl2" localSheetId="41">IF([0]!nilai=0,"nol",IF(TYPE([0]!nilai)=1,IF(MOD([0]!nilai,INT([0]!nilai))=0,TRIM('445_Mega Gloryoung_Makasar'!milyar2&amp;'445_Mega Gloryoung_Makasar'!juta2&amp;'445_Mega Gloryoung_Makasar'!ribu2&amp;'445_Mega Gloryoung_Makasar'!ratus2),"ANGKA HARUS BILANGAN BULAT!"),"DATA TIDAK BOLEH BERTIPE TEKS!"))</definedName>
    <definedName name="trbl2" localSheetId="42">IF([0]!nilai=0,"nol",IF(TYPE([0]!nilai)=1,IF(MOD([0]!nilai,INT([0]!nilai))=0,TRIM('446_Padi_Bali'!milyar2&amp;'446_Padi_Bali'!juta2&amp;'446_Padi_Bali'!ribu2&amp;'446_Padi_Bali'!ratus2),"ANGKA HARUS BILANGAN BULAT!"),"DATA TIDAK BOLEH BERTIPE TEKS!"))</definedName>
    <definedName name="trbl2" localSheetId="43">IF([0]!nilai=0,"nol",IF(TYPE([0]!nilai)=1,IF(MOD([0]!nilai,INT([0]!nilai))=0,TRIM('447_Sandi Banawi'!milyar2&amp;'447_Sandi Banawi'!juta2&amp;'447_Sandi Banawi'!ribu2&amp;'447_Sandi Banawi'!ratus2),"ANGKA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260721'!XFD1))=0,TRIM('405_Infratek_Rokan Hilir'!milyar4&amp;'405_Infratek_Rokan Hilir'!juta4&amp;'405_Infratek_Rokan Hilir'!ribu4&amp;'405_Infratek_Rokan Hilir'!ratus4),"ANGKA HARUS BILANGAN BULAT!"),"DATA TIDAK BOLEH BERTIPE TEKS!"))</definedName>
    <definedName name="trbl4" localSheetId="2">IF('[2]Pos Log Serang 260721'!XFD1=0,"nol",IF(TYPE('[2]Pos Log Serang 260721'!XFD1)=1,IF(MOD('[2]Pos Log Serang 260721'!XFD1,INT('[2]Pos Log Serang 260721'!XFD1))=0,TRIM('407_Tensindo_Manggarai'!milyar4&amp;'407_Tensindo_Manggarai'!juta4&amp;'407_Tensindo_Manggarai'!ribu4&amp;'407_Tensindo_Manggarai'!ratus4),"ANGKA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260721'!XFD1))=0,TRIM('418_Tensindo_Karawang'!milyar4&amp;'418_Tensindo_Karawang'!juta4&amp;'418_Tensindo_Karawang'!ribu4&amp;'418_Tensindo_Karawang'!ratus4),"ANGKA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260721'!XFD1))=0,TRIM('419_Tensindo_Karawang'!milyar4&amp;'419_Tensindo_Karawang'!juta4&amp;'419_Tensindo_Karawang'!ribu4&amp;'419_Tensindo_Karawang'!ratus4),"ANGKA HARUS BILANGAN BULAT!"),"DATA TIDAK BOLEH BERTIPE TEKS!"))</definedName>
    <definedName name="trbl4" localSheetId="15">IF('[2]Pos Log Serang 260721'!XFD1=0,"nol",IF(TYPE('[2]Pos Log Serang 260721'!XFD1)=1,IF(MOD('[2]Pos Log Serang 260721'!XFD1,INT('[2]Pos Log Serang 260721'!XFD1))=0,TRIM('420_Tensindo_Manggarai'!milyar4&amp;'420_Tensindo_Manggarai'!juta4&amp;'420_Tensindo_Manggarai'!ribu4&amp;'420_Tensindo_Manggarai'!ratus4),"ANGKA HARUS BILANGAN BULAT!"),"DATA TIDAK BOLEH BERTIPE TEKS!"))</definedName>
    <definedName name="trbl4" localSheetId="16">IF('[2]Pos Log Serang 260721'!XFD1=0,"nol",IF(TYPE('[2]Pos Log Serang 260721'!XFD1)=1,IF(MOD('[2]Pos Log Serang 260721'!XFD1,INT('[2]Pos Log Serang 260721'!XFD1))=0,TRIM('421_AGM_Lampung'!milyar4&amp;'421_AGM_Lampung'!juta4&amp;'421_AGM_Lampung'!ribu4&amp;'421_AGM_Lampung'!ratus4),"ANGKA HARUS BILANGAN BULAT!"),"DATA TIDAK BOLEH BERTIPE TEKS!"))</definedName>
    <definedName name="trbl4" localSheetId="17">IF('[2]Pos Log Serang 260721'!XFD1=0,"nol",IF(TYPE('[2]Pos Log Serang 260721'!XFD1)=1,IF(MOD('[2]Pos Log Serang 260721'!XFD1,INT('[2]Pos Log Serang 260721'!XFD1))=0,TRIM('421_Ibu Eni_Pasuruan'!milyar4&amp;'421_Ibu Eni_Pasuruan'!juta4&amp;'421_Ibu Eni_Pasuruan'!ribu4&amp;'421_Ibu Eni_Pasuruan'!ratus4),"ANGKA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260721'!XFD1))=0,TRIM('422_Bpk. Ambar_Makasar'!milyar4&amp;'422_Bpk. Ambar_Makasar'!juta4&amp;'422_Bpk. Ambar_Makasar'!ribu4&amp;'422_Bpk. Ambar_Makasar'!ratus4),"ANGKA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260721'!XFD1))=0,TRIM('423_Xiu Liu_Batan'!milyar4&amp;'423_Xiu Liu_Batan'!juta4&amp;'423_Xiu Liu_Batan'!ribu4&amp;'423_Xiu Liu_Batan'!ratus4),"ANGKA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260721'!XFD1))=0,TRIM('424_Bpk Rahman_Pulogebang'!milyar4&amp;'424_Bpk Rahman_Pulogebang'!juta4&amp;'424_Bpk Rahman_Pulogebang'!ribu4&amp;'424_Bpk Rahman_Pulogebang'!ratus4),"ANGKA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260721'!XFD1))=0,TRIM('425_BBI_Mix'!milyar4&amp;'425_BBI_Mix'!juta4&amp;'425_BBI_Mix'!ribu4&amp;'425_BBI_Mix'!ratus4),"ANGKA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260721'!XFD1))=0,TRIM('426_LEN_Medan'!milyar4&amp;'426_LEN_Medan'!juta4&amp;'426_LEN_Medan'!ribu4&amp;'426_LEN_Medan'!ratus4),"ANGKA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260721'!XFD1))=0,TRIM('427_CMT_MALINAU'!milyar4&amp;'427_CMT_MALINAU'!juta4&amp;'427_CMT_MALINAU'!ribu4&amp;'427_CMT_MALINAU'!ratus4),"ANGKA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260721'!XFD1))=0,TRIM('428_SST_Medan'!milyar4&amp;'428_SST_Medan'!juta4&amp;'428_SST_Medan'!ribu4&amp;'428_SST_Medan'!ratus4),"ANGKA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260721'!XFD1))=0,TRIM('429_Lion_Palembang'!milyar4&amp;'429_Lion_Palembang'!juta4&amp;'429_Lion_Palembang'!ribu4&amp;'429_Lion_Palembang'!ratus4),"ANGKA HARUS BILANGAN BULAT!"),"DATA TIDAK BOLEH BERTIPE TEKS!"))</definedName>
    <definedName name="trbl4" localSheetId="26">IF('[2]Pos Log Serang 260721'!XFD1=0,"nol",IF(TYPE('[2]Pos Log Serang 260721'!XFD1)=1,IF(MOD('[2]Pos Log Serang 260721'!XFD1,INT('[2]Pos Log Serang 260721'!XFD1))=0,TRIM('430_Ibu Neneng_Batam'!milyar4&amp;'430_Ibu Neneng_Batam'!juta4&amp;'430_Ibu Neneng_Batam'!ribu4&amp;'430_Ibu Neneng_Batam'!ratus4),"ANGKA HARUS BILANGAN BULAT!"),"DATA TIDAK BOLEH BERTIPE TEKS!"))</definedName>
    <definedName name="trbl4" localSheetId="28">IF('[2]Pos Log Serang 260721'!XFD1=0,"nol",IF(TYPE('[2]Pos Log Serang 260721'!XFD1)=1,IF(MOD('[2]Pos Log Serang 260721'!XFD1,INT('[2]Pos Log Serang 260721'!XFD1))=0,TRIM('432_BBI_Jakarta'!milyar4&amp;'432_BBI_Jakarta'!juta4&amp;'432_BBI_Jakarta'!ribu4&amp;'432_BBI_Jakarta'!ratus4),"ANGKA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260721'!XFD1))=0,TRIM('440_Bpk. Henry_Banyuwangi'!milyar4&amp;'440_Bpk. Henry_Banyuwangi'!juta4&amp;'440_Bpk. Henry_Banyuwangi'!ribu4&amp;'440_Bpk. Henry_Banyuwangi'!ratus4),"ANGKA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260721'!XFD1))=0,TRIM('441_BBI_Mix '!milyar4&amp;'441_BBI_Mix '!juta4&amp;'441_BBI_Mix '!ribu4&amp;'441_BBI_Mix 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260721'!XFD1))=0,TRIM('442_TPL_Jambi'!milyar4&amp;'442_TPL_Jambi'!juta4&amp;'442_TPL_Jambi'!ribu4&amp;'442_TPL_Jambi'!ratus4),"ANGKA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260721'!XFD1))=0,TRIM('443_Tensindo_Manggarai'!milyar4&amp;'443_Tensindo_Manggarai'!juta4&amp;'443_Tensindo_Manggarai'!ribu4&amp;'443_Tensindo_Manggarai'!ratus4),"ANGKA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260721'!XFD1))=0,TRIM('444_Mandaka_Pati'!milyar4&amp;'444_Mandaka_Pati'!juta4&amp;'444_Mandaka_Pati'!ribu4&amp;'444_Mandaka_Pati'!ratus4),"ANGKA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260721'!XFD1))=0,TRIM('445_Mega Gloryoung_Makasar'!milyar4&amp;'445_Mega Gloryoung_Makasar'!juta4&amp;'445_Mega Gloryoung_Makasar'!ribu4&amp;'445_Mega Gloryoung_Makasar'!ratus4),"ANGKA HARUS BILANGAN BULAT!"),"DATA TIDAK BOLEH BERTIPE TEKS!"))</definedName>
    <definedName name="trbl4" localSheetId="42">IF('[2]Pos Log Serang 260721'!XFD1=0,"nol",IF(TYPE('[2]Pos Log Serang 260721'!XFD1)=1,IF(MOD('[2]Pos Log Serang 260721'!XFD1,INT('[2]Pos Log Serang 260721'!XFD1))=0,TRIM('446_Padi_Bali'!milyar4&amp;'446_Padi_Bali'!juta4&amp;'446_Padi_Bali'!ribu4&amp;'446_Padi_Bali'!ratus4),"ANGKA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260721'!XFD1))=0,TRIM('447_Sandi Banawi'!milyar4&amp;'447_Sandi Banawi'!juta4&amp;'447_Sandi Banawi'!ribu4&amp;'447_Sandi Banawi'!ratus4),"ANGKA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84" l="1"/>
  <c r="J33" i="85" l="1"/>
  <c r="J47" i="84"/>
  <c r="I19" i="65" l="1"/>
  <c r="J18" i="96" l="1"/>
  <c r="J20" i="69"/>
  <c r="J21" i="68"/>
  <c r="J17" i="97" l="1"/>
  <c r="I32" i="97"/>
  <c r="J18" i="97"/>
  <c r="J22" i="97" s="1"/>
  <c r="I31" i="96" l="1"/>
  <c r="J22" i="96"/>
  <c r="J22" i="95" l="1"/>
  <c r="J18" i="95" l="1"/>
  <c r="J19" i="95"/>
  <c r="J20" i="95"/>
  <c r="J21" i="95"/>
  <c r="J17" i="95"/>
  <c r="J23" i="95" s="1"/>
  <c r="J27" i="95" s="1"/>
  <c r="I36" i="95"/>
  <c r="J18" i="94" l="1"/>
  <c r="I32" i="94"/>
  <c r="J17" i="94"/>
  <c r="J19" i="94" s="1"/>
  <c r="J23" i="94" s="1"/>
  <c r="J17" i="93" l="1"/>
  <c r="J18" i="93" s="1"/>
  <c r="J22" i="93" s="1"/>
  <c r="I31" i="93"/>
  <c r="H34" i="90" l="1"/>
  <c r="I19" i="90"/>
  <c r="I20" i="90" s="1"/>
  <c r="I24" i="90" s="1"/>
  <c r="J17" i="88" l="1"/>
  <c r="J18" i="88" s="1"/>
  <c r="J22" i="88" s="1"/>
  <c r="I31" i="88"/>
  <c r="I33" i="87" l="1"/>
  <c r="J19" i="87"/>
  <c r="J18" i="87"/>
  <c r="J17" i="87"/>
  <c r="A18" i="87"/>
  <c r="A19" i="87" s="1"/>
  <c r="J20" i="87" l="1"/>
  <c r="J24" i="87" s="1"/>
  <c r="I18" i="86"/>
  <c r="I17" i="86"/>
  <c r="H31" i="86"/>
  <c r="J28" i="85"/>
  <c r="J18" i="85"/>
  <c r="J19" i="85"/>
  <c r="J20" i="85"/>
  <c r="J21" i="85"/>
  <c r="J22" i="85"/>
  <c r="J23" i="85"/>
  <c r="J24" i="85"/>
  <c r="J25" i="85"/>
  <c r="J26" i="85"/>
  <c r="J27" i="85"/>
  <c r="J17" i="85"/>
  <c r="I43" i="85"/>
  <c r="A18" i="85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J19" i="59"/>
  <c r="A19" i="59"/>
  <c r="J18" i="59"/>
  <c r="J29" i="85" l="1"/>
  <c r="I19" i="86"/>
  <c r="I22" i="86" s="1"/>
  <c r="J18" i="84"/>
  <c r="J19" i="84"/>
  <c r="J20" i="84"/>
  <c r="J21" i="84"/>
  <c r="J22" i="84"/>
  <c r="J23" i="84"/>
  <c r="J24" i="84"/>
  <c r="J25" i="84"/>
  <c r="J26" i="84"/>
  <c r="J27" i="84"/>
  <c r="J28" i="84"/>
  <c r="J29" i="84"/>
  <c r="J30" i="84"/>
  <c r="J31" i="84"/>
  <c r="J32" i="84"/>
  <c r="J33" i="84"/>
  <c r="J34" i="84"/>
  <c r="J35" i="84"/>
  <c r="J36" i="84"/>
  <c r="J37" i="84"/>
  <c r="J38" i="84"/>
  <c r="J39" i="84"/>
  <c r="J40" i="84"/>
  <c r="J41" i="84"/>
  <c r="J42" i="84"/>
  <c r="J17" i="84"/>
  <c r="I57" i="84"/>
  <c r="A18" i="84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J43" i="84" l="1"/>
  <c r="H34" i="81" l="1"/>
  <c r="J19" i="81"/>
  <c r="I18" i="81"/>
  <c r="I19" i="81" s="1"/>
  <c r="I23" i="81" s="1"/>
  <c r="J19" i="78" l="1"/>
  <c r="J18" i="78"/>
  <c r="I35" i="78"/>
  <c r="J20" i="78" l="1"/>
  <c r="J24" i="78" s="1"/>
  <c r="I31" i="77"/>
  <c r="J17" i="77"/>
  <c r="J18" i="77" s="1"/>
  <c r="J22" i="77" s="1"/>
  <c r="J19" i="76"/>
  <c r="J18" i="76"/>
  <c r="I35" i="76"/>
  <c r="J18" i="74"/>
  <c r="J19" i="74" s="1"/>
  <c r="J23" i="74" s="1"/>
  <c r="I34" i="74"/>
  <c r="J20" i="76" l="1"/>
  <c r="J24" i="76" s="1"/>
  <c r="I34" i="73" l="1"/>
  <c r="J19" i="73"/>
  <c r="J23" i="73" s="1"/>
  <c r="I34" i="72" l="1"/>
  <c r="J18" i="72"/>
  <c r="J19" i="72" s="1"/>
  <c r="J23" i="72" s="1"/>
  <c r="A18" i="71" l="1"/>
  <c r="A19" i="71" s="1"/>
  <c r="A20" i="71" s="1"/>
  <c r="A21" i="71" s="1"/>
  <c r="A22" i="71" s="1"/>
  <c r="A23" i="71" s="1"/>
  <c r="J22" i="71"/>
  <c r="J20" i="71"/>
  <c r="J18" i="71"/>
  <c r="J19" i="71"/>
  <c r="J23" i="71"/>
  <c r="J21" i="71"/>
  <c r="J17" i="71"/>
  <c r="I37" i="71"/>
  <c r="J24" i="71" l="1"/>
  <c r="J28" i="71" s="1"/>
  <c r="I34" i="70" l="1"/>
  <c r="J18" i="70"/>
  <c r="J19" i="70" s="1"/>
  <c r="J23" i="70" s="1"/>
  <c r="I35" i="69"/>
  <c r="J18" i="69"/>
  <c r="J24" i="69" l="1"/>
  <c r="J20" i="68"/>
  <c r="J19" i="68"/>
  <c r="I36" i="68"/>
  <c r="J18" i="68"/>
  <c r="J25" i="68" l="1"/>
  <c r="I34" i="66" l="1"/>
  <c r="J18" i="66"/>
  <c r="J19" i="66" s="1"/>
  <c r="J23" i="66" s="1"/>
  <c r="H33" i="65" l="1"/>
  <c r="I23" i="65"/>
  <c r="H34" i="64" l="1"/>
  <c r="J19" i="64"/>
  <c r="I18" i="64"/>
  <c r="I19" i="64" s="1"/>
  <c r="I23" i="64" s="1"/>
  <c r="H34" i="63" l="1"/>
  <c r="I19" i="63"/>
  <c r="I20" i="63" s="1"/>
  <c r="I24" i="63" s="1"/>
  <c r="H34" i="62"/>
  <c r="I19" i="62"/>
  <c r="I20" i="62" s="1"/>
  <c r="I24" i="62" s="1"/>
  <c r="H34" i="61" l="1"/>
  <c r="I19" i="61"/>
  <c r="I20" i="61" s="1"/>
  <c r="I24" i="61" s="1"/>
  <c r="A18" i="56" l="1"/>
  <c r="A19" i="56" s="1"/>
  <c r="A20" i="56" s="1"/>
  <c r="I35" i="60"/>
  <c r="J20" i="60"/>
  <c r="J19" i="60"/>
  <c r="J18" i="60"/>
  <c r="A18" i="60"/>
  <c r="A19" i="60" s="1"/>
  <c r="A20" i="60" s="1"/>
  <c r="J17" i="60"/>
  <c r="J17" i="59"/>
  <c r="J20" i="59" s="1"/>
  <c r="I34" i="59"/>
  <c r="I32" i="58"/>
  <c r="J17" i="58"/>
  <c r="J18" i="58" s="1"/>
  <c r="J22" i="58" s="1"/>
  <c r="I32" i="57"/>
  <c r="J17" i="57"/>
  <c r="J18" i="57" s="1"/>
  <c r="J22" i="57" s="1"/>
  <c r="J20" i="56"/>
  <c r="I35" i="56"/>
  <c r="J19" i="56"/>
  <c r="J18" i="56"/>
  <c r="J17" i="56"/>
  <c r="J26" i="55"/>
  <c r="I41" i="55"/>
  <c r="J25" i="55"/>
  <c r="J24" i="55"/>
  <c r="J23" i="55"/>
  <c r="J22" i="55"/>
  <c r="J21" i="55"/>
  <c r="J20" i="55"/>
  <c r="J19" i="55"/>
  <c r="J18" i="55"/>
  <c r="A18" i="55"/>
  <c r="A19" i="55" s="1"/>
  <c r="A20" i="55" s="1"/>
  <c r="A21" i="55" s="1"/>
  <c r="A22" i="55" s="1"/>
  <c r="A23" i="55" s="1"/>
  <c r="A24" i="55" s="1"/>
  <c r="A25" i="55" s="1"/>
  <c r="A26" i="55" s="1"/>
  <c r="J17" i="55"/>
  <c r="I35" i="54"/>
  <c r="J20" i="54"/>
  <c r="J19" i="54"/>
  <c r="J18" i="54"/>
  <c r="J17" i="54"/>
  <c r="A18" i="54"/>
  <c r="A19" i="54" s="1"/>
  <c r="A20" i="54" s="1"/>
  <c r="J24" i="53"/>
  <c r="J23" i="53"/>
  <c r="J22" i="53"/>
  <c r="I39" i="53"/>
  <c r="J21" i="53"/>
  <c r="J20" i="53"/>
  <c r="J19" i="53"/>
  <c r="J18" i="53"/>
  <c r="A18" i="53"/>
  <c r="A19" i="53" s="1"/>
  <c r="A20" i="53" s="1"/>
  <c r="A21" i="53" s="1"/>
  <c r="A22" i="53" s="1"/>
  <c r="A23" i="53" s="1"/>
  <c r="A24" i="53" s="1"/>
  <c r="J17" i="53"/>
  <c r="J21" i="52"/>
  <c r="J20" i="52"/>
  <c r="J21" i="60" l="1"/>
  <c r="J25" i="60" s="1"/>
  <c r="J21" i="54"/>
  <c r="J24" i="59"/>
  <c r="J25" i="53"/>
  <c r="J29" i="53" s="1"/>
  <c r="J21" i="56"/>
  <c r="J25" i="56" s="1"/>
  <c r="J27" i="55"/>
  <c r="J31" i="55" s="1"/>
  <c r="J25" i="54"/>
  <c r="I36" i="52"/>
  <c r="J19" i="52"/>
  <c r="J18" i="52"/>
  <c r="A18" i="52"/>
  <c r="J17" i="52"/>
  <c r="J22" i="52" l="1"/>
  <c r="J26" i="52" s="1"/>
  <c r="A19" i="52"/>
  <c r="A20" i="52" s="1"/>
  <c r="A21" i="52" s="1"/>
  <c r="I18" i="51"/>
  <c r="I19" i="51" s="1"/>
  <c r="I23" i="51" s="1"/>
  <c r="H34" i="51"/>
  <c r="J19" i="51"/>
  <c r="J18" i="36" l="1"/>
  <c r="I34" i="50" l="1"/>
  <c r="J19" i="50"/>
  <c r="J18" i="50"/>
  <c r="A19" i="50"/>
  <c r="J17" i="50"/>
  <c r="J20" i="50" s="1"/>
  <c r="J24" i="50" l="1"/>
  <c r="H34" i="49" l="1"/>
  <c r="J19" i="49"/>
  <c r="I18" i="49"/>
  <c r="I19" i="49" s="1"/>
  <c r="I23" i="49" s="1"/>
  <c r="J24" i="46" l="1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17" i="46"/>
  <c r="J18" i="46"/>
  <c r="J19" i="46"/>
  <c r="J20" i="46"/>
  <c r="J21" i="46"/>
  <c r="J23" i="46"/>
  <c r="J22" i="46"/>
  <c r="I63" i="46"/>
  <c r="A18" i="46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J49" i="46" l="1"/>
  <c r="J53" i="46" s="1"/>
  <c r="I59" i="39"/>
  <c r="A18" i="39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J17" i="39"/>
  <c r="J45" i="39" s="1"/>
  <c r="J49" i="39" l="1"/>
  <c r="L21" i="37" l="1"/>
  <c r="H34" i="38" l="1"/>
  <c r="I19" i="38"/>
  <c r="I20" i="38" s="1"/>
  <c r="I24" i="38" s="1"/>
  <c r="I18" i="37" l="1"/>
  <c r="I19" i="37" s="1"/>
  <c r="I23" i="37" s="1"/>
  <c r="H34" i="37"/>
  <c r="J19" i="37"/>
  <c r="I34" i="36" l="1"/>
  <c r="K19" i="36"/>
  <c r="J19" i="36"/>
  <c r="J23" i="36" s="1"/>
</calcChain>
</file>

<file path=xl/sharedStrings.xml><?xml version="1.0" encoding="utf-8"?>
<sst xmlns="http://schemas.openxmlformats.org/spreadsheetml/2006/main" count="2637" uniqueCount="662">
  <si>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</si>
  <si>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</si>
  <si>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</si>
  <si>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</si>
  <si>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</si>
  <si>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</si>
  <si>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</si>
  <si>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</si>
  <si>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</si>
  <si>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</si>
  <si>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</si>
  <si>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</si>
  <si>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</si>
  <si>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</si>
  <si>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</si>
  <si>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</si>
  <si>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</si>
  <si>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</si>
  <si>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</si>
  <si>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</si>
  <si>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</si>
  <si>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 xml:space="preserve"> 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</si>
  <si>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</si>
  <si>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</si>
  <si>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</si>
  <si>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</si>
  <si>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</si>
  <si>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</si>
  <si>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>Dede Komalasari</t>
  </si>
  <si>
    <t>KG</t>
  </si>
  <si>
    <t xml:space="preserve">Pelunasan </t>
  </si>
  <si>
    <t>: PT Infratek Makmur Bersama</t>
  </si>
  <si>
    <t xml:space="preserve">  Jl cikunir raya no 1002-2007 jatiasih bekasi</t>
  </si>
  <si>
    <t>: Ibu Rosi/firman</t>
  </si>
  <si>
    <t>Bekasi,</t>
  </si>
  <si>
    <t xml:space="preserve">DP  </t>
  </si>
  <si>
    <t>:  Bpk. Welly</t>
  </si>
  <si>
    <t xml:space="preserve"> 406/PCI/K2/X/21</t>
  </si>
  <si>
    <t xml:space="preserve"> 01 Oktober 2021</t>
  </si>
  <si>
    <t>Pengiriman Barang Tujuan Kendari Sulawesi Utara</t>
  </si>
  <si>
    <t>Sulawesi Utara</t>
  </si>
  <si>
    <t>PDF Pa imam</t>
  </si>
  <si>
    <t>: PT. Tensindo Kreasi Nusantara</t>
  </si>
  <si>
    <t xml:space="preserve">  Rukan Crown Palace Kav. B 10-11</t>
  </si>
  <si>
    <t xml:space="preserve">  Tebet- Jakarta 12819</t>
  </si>
  <si>
    <t>:  Finance Dept</t>
  </si>
  <si>
    <t>NO. PO</t>
  </si>
  <si>
    <t>COLLY</t>
  </si>
  <si>
    <t>kirim JNE</t>
  </si>
  <si>
    <t>DP</t>
  </si>
  <si>
    <t>Pelunasan</t>
  </si>
  <si>
    <t xml:space="preserve"> 407/PCI/K2/X/21</t>
  </si>
  <si>
    <t xml:space="preserve"> 02 Oktober 2021</t>
  </si>
  <si>
    <t xml:space="preserve"> 02 November 2021</t>
  </si>
  <si>
    <t>BKI032210031153</t>
  </si>
  <si>
    <t>Trucking Fuso 8M Karawang - Manggarai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</si>
  <si>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</si>
  <si>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Rupiah.</t>
    </r>
  </si>
  <si>
    <t>: PT. Makmur Berkat Solusi</t>
  </si>
  <si>
    <t>diganti ke PPN</t>
  </si>
  <si>
    <t>: PT. Menara Warna Indonesia</t>
  </si>
  <si>
    <t>: Ibu Ani</t>
  </si>
  <si>
    <t>Project</t>
  </si>
  <si>
    <t>PICK UP DATE</t>
  </si>
  <si>
    <t>CONSIGNEE</t>
  </si>
  <si>
    <t>HM. SAMPOERNA BANDUNG 2</t>
  </si>
  <si>
    <t>BDOPCI0132 - BANDUNG</t>
  </si>
  <si>
    <t>SUBPCI0223 - TUBAN</t>
  </si>
  <si>
    <t>SRGPCI0257 - PATI</t>
  </si>
  <si>
    <t>PELUNASAN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</si>
  <si>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</si>
  <si>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 xml:space="preserve">Bekasi, </t>
  </si>
  <si>
    <t>PDGPCI0825 - KOTA BUKIT TINGGI</t>
  </si>
  <si>
    <t>PDGPCI0869 - SOLOK</t>
  </si>
  <si>
    <t>PDGPCI0845 - PADANG</t>
  </si>
  <si>
    <t>MESPCI1086 - TANJUNG MORAWA</t>
  </si>
  <si>
    <t>MESPCI1050 - MEDAN</t>
  </si>
  <si>
    <t>HM. SAMPOERNA METRO</t>
  </si>
  <si>
    <t>TKGPCI0512 - METRO</t>
  </si>
  <si>
    <t>HM. SAMPOERNA BENGKULU</t>
  </si>
  <si>
    <t>BKSPCI0053 - BENGKULU</t>
  </si>
  <si>
    <t>HM. SAMPOERNA DPC LUBUK LINGGAU</t>
  </si>
  <si>
    <t>PLMPCI0969 - LUBUK LINGGAU</t>
  </si>
  <si>
    <t>HM. SAMPOERNA BANDAR LAMPUNG</t>
  </si>
  <si>
    <t>TKGPCI0526 - TANJUNG KARANG PUSAT</t>
  </si>
  <si>
    <t>HM. SAMPOERNA DPC PRINGSEWU</t>
  </si>
  <si>
    <t>TKGPCI0518 - PRINGSEWU</t>
  </si>
  <si>
    <t>HM. SAMPOERNA DPC KALIANDA</t>
  </si>
  <si>
    <t>TKGPCI0497 - KALIANDA</t>
  </si>
  <si>
    <t>HM. SAMPOERNA KOTABUMI</t>
  </si>
  <si>
    <t>TKGPCI0501 - KOTABUMI</t>
  </si>
  <si>
    <t>HM. SAMPOERNA DPC TULANG BAWANG</t>
  </si>
  <si>
    <t>TKGPCI0531 - TULANG BAWANG</t>
  </si>
  <si>
    <t>HM. SAMPOERNA PEKANBARU</t>
  </si>
  <si>
    <t>PKUPCI0752 - PEKANBARU KOTA</t>
  </si>
  <si>
    <t>HM. SAMPOERNA DURI</t>
  </si>
  <si>
    <t>PKUPCI0738 - DURI</t>
  </si>
  <si>
    <t>HM. SAMPOERNA AIR MOLEK</t>
  </si>
  <si>
    <t>PKUPCI0722 - AIR MOLEK</t>
  </si>
  <si>
    <t>HM. SAMPOERNA PALEMBANG 1</t>
  </si>
  <si>
    <t>PLMPCI0984 - PALEMBANG KOTA</t>
  </si>
  <si>
    <t>HM. SAMPOERNA PALEMBANG 2</t>
  </si>
  <si>
    <t>PLMPCI0965 - KAYU AGUNG</t>
  </si>
  <si>
    <t>BKSPCI0046 - PANGKAL PINANG</t>
  </si>
  <si>
    <t>BKSPCI0051 - TANJUNG PANDAN</t>
  </si>
  <si>
    <t>HM. SAMPOERNA LAHAT</t>
  </si>
  <si>
    <t>PLMPCI0968 - LAHAT</t>
  </si>
  <si>
    <t>HM. SAMPOERNA DPC BATURAJA</t>
  </si>
  <si>
    <t>PLMPCI0950 - BATURAJA</t>
  </si>
  <si>
    <t>HM. SAMPOERNA JAMBI</t>
  </si>
  <si>
    <t>DJBPCI0107 - JAMBI</t>
  </si>
  <si>
    <t>HM. SAMPOERNA MUARA BUNGO</t>
  </si>
  <si>
    <t>DJBPCI0115 - MUARA BUNGO</t>
  </si>
  <si>
    <t>HM. SAMPOERNA PAMEKASAN</t>
  </si>
  <si>
    <t>PCI0211 - PAMEKASAN</t>
  </si>
  <si>
    <t>HM. SAMPOERNA SIDOARJO</t>
  </si>
  <si>
    <t>PDNPCI0218 - SIDOARJO</t>
  </si>
  <si>
    <t>HM. SAMPOERNA MOJOKERTO</t>
  </si>
  <si>
    <t>MJKPCI0207 - MOJOKERTO</t>
  </si>
  <si>
    <t>HM. SAMPOERNA SURABAYA</t>
  </si>
  <si>
    <t>SUBPCI0221 - SURABAYA</t>
  </si>
  <si>
    <t>GRSPCI0194 - GRESIK</t>
  </si>
  <si>
    <t>HM. SAMPOERNA MALANG</t>
  </si>
  <si>
    <t>MLGPCI0206 - MALANG</t>
  </si>
  <si>
    <t>HM. SAMPOERNA PROBOLINGGO</t>
  </si>
  <si>
    <t>PBLPCI0215 - PROBOLINGGO</t>
  </si>
  <si>
    <t>SRGPCI0266 - SEMARANG</t>
  </si>
  <si>
    <t>HM. SAMPOERNA JEMBER</t>
  </si>
  <si>
    <t>JBRPCI0195 - JEMBER</t>
  </si>
  <si>
    <t>BKI032210033290</t>
  </si>
  <si>
    <t>BKI032210033308</t>
  </si>
  <si>
    <t>BKI032210033316</t>
  </si>
  <si>
    <t>BKI032210033357</t>
  </si>
  <si>
    <t>BKI032210033365</t>
  </si>
  <si>
    <t>BKI032210033373</t>
  </si>
  <si>
    <t>BKI032210033399</t>
  </si>
  <si>
    <t>BKI032210033407</t>
  </si>
  <si>
    <t>BKI032210033415</t>
  </si>
  <si>
    <t>BKI032210033423</t>
  </si>
  <si>
    <t>BKI032210033431</t>
  </si>
  <si>
    <t>BKI032210033449</t>
  </si>
  <si>
    <t>BKI032210033456</t>
  </si>
  <si>
    <t>BKI032210033464</t>
  </si>
  <si>
    <t>BKI032210033472</t>
  </si>
  <si>
    <t>BKI032210033480</t>
  </si>
  <si>
    <t>BKI032210033498</t>
  </si>
  <si>
    <t>BKI032210033506</t>
  </si>
  <si>
    <t>BKI032210033514</t>
  </si>
  <si>
    <t>BKI032210033522</t>
  </si>
  <si>
    <t>BKI032210033530</t>
  </si>
  <si>
    <t>BKI032210033548</t>
  </si>
  <si>
    <t>BKI032210033555</t>
  </si>
  <si>
    <t>BKI032210033563</t>
  </si>
  <si>
    <t>BKI032210033571</t>
  </si>
  <si>
    <t>BKI032210033589</t>
  </si>
  <si>
    <t>BKI032210033597</t>
  </si>
  <si>
    <t>BKI032210033605</t>
  </si>
  <si>
    <t>HM. SAMPOERNA MAGELANG</t>
  </si>
  <si>
    <t>HM. SAMPOERNA YOGYAKARTA</t>
  </si>
  <si>
    <t>HM. SAMPOERNA SURAKARTA</t>
  </si>
  <si>
    <t>HM. SAMPOERNA MADIUN</t>
  </si>
  <si>
    <t>HM. SAMPOERNA KEDIRI</t>
  </si>
  <si>
    <t>HM. SAMPOERNA TASIKMALAYA</t>
  </si>
  <si>
    <t>HM. SAMPOERNA GARUT</t>
  </si>
  <si>
    <t>HM. SAMPOERNA BANDUNG 1</t>
  </si>
  <si>
    <t>HM. SAMPOERNA DPC SUMEDANG</t>
  </si>
  <si>
    <t>HM. SAMPOERNA DPC CIANJUR</t>
  </si>
  <si>
    <t>HM. SAMPOERNA SUKABUMI</t>
  </si>
  <si>
    <t>HM. SAMPOERNA BANDUNG 3</t>
  </si>
  <si>
    <t>HM. SAMPOERNA TEGAL</t>
  </si>
  <si>
    <t>HM. SAMPOERNA CIREBON</t>
  </si>
  <si>
    <t>HM. SAMPOERNA PURWOKERTO</t>
  </si>
  <si>
    <t>SLTPCI0265 - SALATIGA</t>
  </si>
  <si>
    <t>JOGPCI0254 - MAGELANG</t>
  </si>
  <si>
    <t>SRGPCI0281 - YOGYAKARTA</t>
  </si>
  <si>
    <t>SOCPCI0270 - SOLO</t>
  </si>
  <si>
    <t>MDNPCI0203 - MADIUN</t>
  </si>
  <si>
    <t>KDRPCI0199 - KEDIRI</t>
  </si>
  <si>
    <t>PWKPCI0160 - KODYA TASIKMALAYA</t>
  </si>
  <si>
    <t>PWKPCI0153 - GARUT KOTA</t>
  </si>
  <si>
    <t>PWKPCI0183 - SUMEDANG KOTA</t>
  </si>
  <si>
    <t>BKIPCI0138 - CIANJUR</t>
  </si>
  <si>
    <t>PWKPCI0180 - SUKABUMI KOTA</t>
  </si>
  <si>
    <t>PWKPCI0178 - SUBANG KAB</t>
  </si>
  <si>
    <t>SRGPCI0273 - TEGAL</t>
  </si>
  <si>
    <t>PWKPCI0149 - CIREBON KOTA</t>
  </si>
  <si>
    <t>PWOPCI0262 - PURWOKERTO</t>
  </si>
  <si>
    <t>DONE</t>
  </si>
  <si>
    <t xml:space="preserve"> 408/PCI/K2/X/21</t>
  </si>
  <si>
    <t xml:space="preserve"> 07 Oktober 2021</t>
  </si>
  <si>
    <t xml:space="preserve"> 409/PCI/K2/X/21</t>
  </si>
  <si>
    <t>17-09-2021</t>
  </si>
  <si>
    <t>BKI032210032185</t>
  </si>
  <si>
    <t>BKI032210032268</t>
  </si>
  <si>
    <t>BKI032210032276</t>
  </si>
  <si>
    <t>BKI032210032284</t>
  </si>
  <si>
    <t>BKI032210032292</t>
  </si>
  <si>
    <t>BKI032210032300</t>
  </si>
  <si>
    <t>BKI032210032318</t>
  </si>
  <si>
    <t>BKI032210032326</t>
  </si>
  <si>
    <t>BKI032210032383</t>
  </si>
  <si>
    <t>BKI032210032391</t>
  </si>
  <si>
    <t>BKI032210032417</t>
  </si>
  <si>
    <t>BKI032210032433</t>
  </si>
  <si>
    <t>BKI032210032458</t>
  </si>
  <si>
    <t>BKI032210032466</t>
  </si>
  <si>
    <t>BKI032210032482</t>
  </si>
  <si>
    <t>BKI032210032516</t>
  </si>
  <si>
    <t>BKI032210032524</t>
  </si>
  <si>
    <t>BKI032210032532</t>
  </si>
  <si>
    <t>BKI032210032540</t>
  </si>
  <si>
    <t>BKI032210032557</t>
  </si>
  <si>
    <t>BKI032210032565</t>
  </si>
  <si>
    <t>BKI032210032573</t>
  </si>
  <si>
    <t>BKI032210032581</t>
  </si>
  <si>
    <t>BKI032210032599</t>
  </si>
  <si>
    <t>BKI032210032607</t>
  </si>
  <si>
    <t>BKI032210032623</t>
  </si>
  <si>
    <t>BKI032210032664</t>
  </si>
  <si>
    <t>BKI032210032672</t>
  </si>
  <si>
    <t>BKI032210032680</t>
  </si>
  <si>
    <t>BKI032210032698</t>
  </si>
  <si>
    <t>BKI032210032706</t>
  </si>
  <si>
    <t>BKI032210032714</t>
  </si>
  <si>
    <t>BKI032210032722</t>
  </si>
  <si>
    <t>BKI032210032730</t>
  </si>
  <si>
    <t>BKI032210032748</t>
  </si>
  <si>
    <t>HM. SAMPOERNA MEDAN 1</t>
  </si>
  <si>
    <t>HM. SAMPOERNA MEDAN 2</t>
  </si>
  <si>
    <t>HM. SAMPOERNA PADANG SIDEMPUAN</t>
  </si>
  <si>
    <t>HM. SAMPOERNA EZD NIAS</t>
  </si>
  <si>
    <t>HM. SAMPOERNA BANDA ACEH</t>
  </si>
  <si>
    <t>HM. SAMPOERNA LHOKSEUMAWE</t>
  </si>
  <si>
    <t>HM. SAMPOERNA DPC RANTAU PRAPAT</t>
  </si>
  <si>
    <t>HM. SAMPOERNA PEMATANG SIANTAR</t>
  </si>
  <si>
    <t>HM. SAMPOERNA KISARAN</t>
  </si>
  <si>
    <t>HM. SAMPOERNA TANAH KARO</t>
  </si>
  <si>
    <t>HM. SAMPOERNA EZD TANJUNG BALAI KARIMUN</t>
  </si>
  <si>
    <t>HM. SAMPOERNA TANJUNG PINANG</t>
  </si>
  <si>
    <t>HM. SAMPOERNA BATAM</t>
  </si>
  <si>
    <t>MESPCI1053 - PADANG SIDEMPUAN</t>
  </si>
  <si>
    <t>MESPCI1034 - GUNUNG SITOLI NIAS</t>
  </si>
  <si>
    <t>BTJPCI0001 - BANDA ACEH</t>
  </si>
  <si>
    <t>BTJPCI0016 - LHOKSEUMAWE</t>
  </si>
  <si>
    <t>MESPCI1070 - RANTAU PRAPAT</t>
  </si>
  <si>
    <t>MESPCI1062 - PEMATANG SIANTAR</t>
  </si>
  <si>
    <t>MESPCI1041 - KISARAN</t>
  </si>
  <si>
    <t>MESPCI1040 - KABANJAHE</t>
  </si>
  <si>
    <t>BTHPCI0395 - TANJUNG BALAI KARIMUN</t>
  </si>
  <si>
    <t>BTHPCI0400 - TANJUNG PINANG</t>
  </si>
  <si>
    <t>BTHPCI0341 - BATAM KOTA</t>
  </si>
  <si>
    <t xml:space="preserve"> 410/PCI/K2/X/21</t>
  </si>
  <si>
    <t xml:space="preserve"> 08 Oktober 2021</t>
  </si>
  <si>
    <t>BKI032210035790</t>
  </si>
  <si>
    <t xml:space="preserve">Pengiriman Barang                   JL.BUNG TOMO DENPASAR  (DO/W6/2021/10/000ID)  CDD LONG    </t>
  </si>
  <si>
    <t>DENPASAR</t>
  </si>
  <si>
    <t xml:space="preserve"> 23 Oktober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</si>
  <si>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Ribu Rupiah.</t>
    </r>
  </si>
  <si>
    <t xml:space="preserve"> Java C4</t>
  </si>
  <si>
    <t xml:space="preserve"> Sumatera C4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</si>
  <si>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Empat Puluh Juta Sembilan Ratus Delapan Puluh Satu Ribu Enam Ratus Empat Puluh Rupiah.</t>
    </r>
  </si>
  <si>
    <t>DEDE KOMALASARI</t>
  </si>
  <si>
    <t xml:space="preserve"> 411/PCI/K2/X/21</t>
  </si>
  <si>
    <t xml:space="preserve"> 13 Oktober 2021</t>
  </si>
  <si>
    <t>pdf mas ali</t>
  </si>
  <si>
    <t>BKI032210037119</t>
  </si>
  <si>
    <t>Pengiriman Barang Tujuan Bpk. Icad ( Sunggal Deli Serdang Binjai)</t>
  </si>
  <si>
    <t>Sumatera Utara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</si>
  <si>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Empat Puluh Sembilan Ribu Rupiah.</t>
    </r>
  </si>
  <si>
    <t>: Bpk. Ridwan</t>
  </si>
  <si>
    <t xml:space="preserve"> 412/PCI/K2/X/21</t>
  </si>
  <si>
    <t>Sewa Truk Long Box Tujuan Tanggerang Ke Pulogadung</t>
  </si>
  <si>
    <t>Jakarta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</si>
  <si>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</si>
  <si>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Lima Puluh Ribu Rupiah.</t>
    </r>
  </si>
  <si>
    <t>: CV. Riang Sarana Artha</t>
  </si>
  <si>
    <t>Bpk. Ridwan</t>
  </si>
  <si>
    <t>: PT. Sholdan Radi Energi</t>
  </si>
  <si>
    <t>: Bpk. Icad / Bpk. Sofyan</t>
  </si>
  <si>
    <t>BKI032210031229</t>
  </si>
  <si>
    <t>BKI032210031237</t>
  </si>
  <si>
    <t>BKI032210031245</t>
  </si>
  <si>
    <t>BKI032210031427</t>
  </si>
  <si>
    <t>BKI032210031435</t>
  </si>
  <si>
    <t>PT.MENARA WARNA INDONESIA</t>
  </si>
  <si>
    <t>KALIMANTAN 2 C4</t>
  </si>
  <si>
    <t>BKI032210031443</t>
  </si>
  <si>
    <t>HM. SAMPOERNA PALANGKARAYA</t>
  </si>
  <si>
    <t>HM. SAMPOERNA EZD SAMPIT</t>
  </si>
  <si>
    <t>HM. SAMPOERNA EZD PANGKALAN BUN</t>
  </si>
  <si>
    <t>HM. SAMPOERNA PONTIANAK</t>
  </si>
  <si>
    <t>HM. SAMPOERNA EZD KETAPANG</t>
  </si>
  <si>
    <t>HM. SAMPOERNA SINTANG</t>
  </si>
  <si>
    <t>BKI032210031773</t>
  </si>
  <si>
    <t>BKI032210031781</t>
  </si>
  <si>
    <t>BKI032210031799</t>
  </si>
  <si>
    <t>BKI032210031807</t>
  </si>
  <si>
    <t>BKI032210031815</t>
  </si>
  <si>
    <t>BKI032210031823</t>
  </si>
  <si>
    <t>BKI032210032144</t>
  </si>
  <si>
    <t>BKI032210032151</t>
  </si>
  <si>
    <t>BKI032210032169</t>
  </si>
  <si>
    <t>BPNPCI0303 - BALIKPAPAN</t>
  </si>
  <si>
    <t>BPNPCI0323 - SANGATTA KOTA</t>
  </si>
  <si>
    <t>BPNPCI0322 - SAMARINDA</t>
  </si>
  <si>
    <t>BPNPCI0330 - TANJUNG REDEP</t>
  </si>
  <si>
    <t>TRKPCI0477 - NUNUKAN</t>
  </si>
  <si>
    <t>TRKPCI0480 - TARAKAN KOTA</t>
  </si>
  <si>
    <t>BDJPCI0417 - BANJARMASIN</t>
  </si>
  <si>
    <t>BDJPCI0430 - KOTABARU</t>
  </si>
  <si>
    <t>BDJPCI0418 - BARABAI</t>
  </si>
  <si>
    <t xml:space="preserve"> 413/PCI/K2/X/21</t>
  </si>
  <si>
    <t xml:space="preserve"> 14 Oktober 2021</t>
  </si>
  <si>
    <t>KALIMANTAN 1 C4</t>
  </si>
  <si>
    <t xml:space="preserve"> 414/PCI/K2/X/21</t>
  </si>
  <si>
    <t>BALI NT C4</t>
  </si>
  <si>
    <t>BKI032210031252</t>
  </si>
  <si>
    <t>BKI032210031260</t>
  </si>
  <si>
    <t>BKI032210031278</t>
  </si>
  <si>
    <t>BKI032210031286</t>
  </si>
  <si>
    <t>BKI032210031468</t>
  </si>
  <si>
    <t>BKI032210031476</t>
  </si>
  <si>
    <t>BKI032210031484</t>
  </si>
  <si>
    <t>HM. SAMPOERNA DENPASAR</t>
  </si>
  <si>
    <t>HM. SAMPOERNA EZD SUMBAWA - SUMBAWA</t>
  </si>
  <si>
    <t>HM. SAMPOERNA EZD SUMBAWA - BIMA</t>
  </si>
  <si>
    <t>HM. SAMPOERNA MATARAM</t>
  </si>
  <si>
    <t>HM. SAMPOERNA EZD ALOR</t>
  </si>
  <si>
    <t>HM. SAMPOERNA KUPANG</t>
  </si>
  <si>
    <t>HM. SAMPOERNA EZD ATAMBUA</t>
  </si>
  <si>
    <t xml:space="preserve"> 415/PCI/K2/X/21</t>
  </si>
  <si>
    <t xml:space="preserve"> 416/PCI/K2/X/21</t>
  </si>
  <si>
    <t>BKI032210031674</t>
  </si>
  <si>
    <t>BKI032210031682</t>
  </si>
  <si>
    <t>BKI032210031690</t>
  </si>
  <si>
    <t>BKI032210031708</t>
  </si>
  <si>
    <t>BKI032210031716</t>
  </si>
  <si>
    <t>BKI032210031724</t>
  </si>
  <si>
    <t>BKI032210031732</t>
  </si>
  <si>
    <t>BKI032210031740</t>
  </si>
  <si>
    <t>BKI032210031757</t>
  </si>
  <si>
    <t>BKI032210031765</t>
  </si>
  <si>
    <t>SULAWESI 1 C4</t>
  </si>
  <si>
    <t>HM. SAMPOERNA MAKASSAR 1</t>
  </si>
  <si>
    <t>HM. SAMPOERNA MAKASSAR 2</t>
  </si>
  <si>
    <t>HM. SAMPOERNA PARE- PARE</t>
  </si>
  <si>
    <t>HM. SAMPOERNA KENDARI</t>
  </si>
  <si>
    <t>HM. SAMPOERNA DPC PALOPO</t>
  </si>
  <si>
    <t>HM. SAMPOERNA GORONTALO</t>
  </si>
  <si>
    <t>HM. SAMPOERNA PALU</t>
  </si>
  <si>
    <t>HM. SAMPOERNA MANADO</t>
  </si>
  <si>
    <t>HM. SAMPOERNA EZD LUWUK</t>
  </si>
  <si>
    <t>HM. SAMPOERNA EZD BAU BAU</t>
  </si>
  <si>
    <t xml:space="preserve"> 417/PCI/K2/X/21</t>
  </si>
  <si>
    <t>SULAWESI 2 C4</t>
  </si>
  <si>
    <t>BKI032210031096</t>
  </si>
  <si>
    <t>BKI032210031104</t>
  </si>
  <si>
    <t>BKI032210031112</t>
  </si>
  <si>
    <t>BKI032210031120</t>
  </si>
  <si>
    <t>BKI032210031138</t>
  </si>
  <si>
    <t>BKI032210031146</t>
  </si>
  <si>
    <t>BKI032210031302</t>
  </si>
  <si>
    <t>BKI032210031328</t>
  </si>
  <si>
    <t>HM. SAMPOERNA SALES POINT TIMIKA</t>
  </si>
  <si>
    <t>HM. SAMPOERNA SALES POINT FAK-FAK</t>
  </si>
  <si>
    <t>HM. SAMPOERNA SORONG</t>
  </si>
  <si>
    <t>HM. SAMPOERNA EZD SERUI</t>
  </si>
  <si>
    <t>HM. SAMPOERNA SALES POINT MANOKWARI</t>
  </si>
  <si>
    <t>HM. SAMPOERNA EZD BIAK</t>
  </si>
  <si>
    <t>HM. SAMPOERNA TERNATE</t>
  </si>
  <si>
    <t>HM. SAMPOERNA JAYAPURA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</si>
  <si>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Juta Sembilan Ratus Tujuh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</si>
  <si>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Dua Juta Dua Ratus Tujuh Puluh Lima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</si>
  <si>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Sembilan Belas Juta Lima Ratus Lima Puluh Tujuh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</si>
  <si>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Puluh Lima Juta Seratus Empat Puluh Enam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</si>
  <si>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Belas Juta Tujuh Ratus Dua Puluh Empat Ribu Rupiah.</t>
    </r>
  </si>
  <si>
    <t>BKI032210037390</t>
  </si>
  <si>
    <t xml:space="preserve"> 418/PCI/K2/X/21</t>
  </si>
  <si>
    <t xml:space="preserve"> 15 Oktober 2021</t>
  </si>
  <si>
    <t xml:space="preserve"> 15 November 2021</t>
  </si>
  <si>
    <t>BKI032210036632</t>
  </si>
  <si>
    <t>Pengiriman Barang Tujuan Banjarmasin - Karawang               ( Countainer 20ft )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</si>
  <si>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Belas Juta Rupiah.</t>
    </r>
  </si>
  <si>
    <t xml:space="preserve"> 419/PCI/K2/X/21</t>
  </si>
  <si>
    <t>BKI032210036962</t>
  </si>
  <si>
    <t xml:space="preserve"> 420/PCI/K2/X/21</t>
  </si>
  <si>
    <t>BKI032210036699</t>
  </si>
  <si>
    <t>Truscking Trailer 12M Karawang - Manggarai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</si>
  <si>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Juta Lima Ratus Ribu Rupiah.</t>
    </r>
  </si>
  <si>
    <t>Pengiriman Barang Tujuan Jakarta - Rokan Hilir</t>
  </si>
  <si>
    <t>Rokan Hilir</t>
  </si>
  <si>
    <t>DP  50%</t>
  </si>
  <si>
    <t>Pelunasan 50%</t>
  </si>
  <si>
    <t xml:space="preserve"> 421/PCI/K2/X/21</t>
  </si>
  <si>
    <t>BKI032210034447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</si>
  <si>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Delapan Ratus Sembilan Puluh Satu Ribu Rupiah.</t>
    </r>
  </si>
  <si>
    <t xml:space="preserve"> 405/PCI/K2/X/21</t>
  </si>
  <si>
    <t>: PT. Abidin Global Mandiri</t>
  </si>
  <si>
    <t>: Bpk. Ihwan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</si>
  <si>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</si>
  <si>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</si>
  <si>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</si>
  <si>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</si>
  <si>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</si>
  <si>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</si>
  <si>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</si>
  <si>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</si>
  <si>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</si>
  <si>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</si>
  <si>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</si>
  <si>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</si>
  <si>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</si>
  <si>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</si>
  <si>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</si>
  <si>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</si>
  <si>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</si>
  <si>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</si>
  <si>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</si>
  <si>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</si>
  <si>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</si>
  <si>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18 Oktober 2021</t>
  </si>
  <si>
    <t>BKI032210037044</t>
  </si>
  <si>
    <t>Pengiriman Barang Tujuan CV. Jaya Abadi Sentosa</t>
  </si>
  <si>
    <t>Lampung</t>
  </si>
  <si>
    <t>DP 07/10/21</t>
  </si>
  <si>
    <t>Say : Satu Juta Tiga Ratus Ribi Rupiah.</t>
  </si>
  <si>
    <t>:  Ibu Eni</t>
  </si>
  <si>
    <t>Pasuruan</t>
  </si>
  <si>
    <t xml:space="preserve">Selamat siang Bu saya Lily utk alamatnya bisa dikirimkan ke </t>
  </si>
  <si>
    <t>PT. DEKA SARI PERKASA</t>
  </si>
  <si>
    <t>( Innola )</t>
  </si>
  <si>
    <t>Jl. Pangkalan 1 no 98 ( Narogong km 11,5) Bantar gebang Bekasi 17151</t>
  </si>
  <si>
    <t>U/p Lily.H ( purchasing )</t>
  </si>
  <si>
    <t xml:space="preserve"> 29 Oktober 2021</t>
  </si>
  <si>
    <t>BKI032210037002</t>
  </si>
  <si>
    <t>MAN 1 Pasuruan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</si>
  <si>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</si>
  <si>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 xml:space="preserve"> 422/PCI/K2/X/21</t>
  </si>
  <si>
    <t>:  Bpk. Ambar Jasuman</t>
  </si>
  <si>
    <t>BKI032210037648</t>
  </si>
  <si>
    <t>Pengiriman Barang Tujuan PT. Bitumen Marasende</t>
  </si>
  <si>
    <t>Makassar</t>
  </si>
  <si>
    <t>Biaya Packing</t>
  </si>
  <si>
    <t>Biaya Pick 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</si>
  <si>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Sembilan Puluh Ribu Rupiah.</t>
    </r>
  </si>
  <si>
    <t xml:space="preserve"> 423/PCI/K2/X/21</t>
  </si>
  <si>
    <t>:  Bpk. Xiu Liu</t>
  </si>
  <si>
    <t>BKI032210037655</t>
  </si>
  <si>
    <t>Batam</t>
  </si>
  <si>
    <t>Pengiriman Barang Pindahan Tujuan Bpk. Andi Jl. Damar Sentosa No. 8</t>
  </si>
  <si>
    <t>BKI032210037630</t>
  </si>
  <si>
    <t>Pengiriman Mobil Fortuner B 1716 PJP</t>
  </si>
  <si>
    <t>JOB No</t>
  </si>
  <si>
    <t>003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</si>
  <si>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Empat Juta Rupiah.</t>
    </r>
  </si>
  <si>
    <t xml:space="preserve"> 424/PCI/K2/X/21</t>
  </si>
  <si>
    <t>002</t>
  </si>
  <si>
    <t>:  Bpk. Rahman</t>
  </si>
  <si>
    <t>402591</t>
  </si>
  <si>
    <t xml:space="preserve">Pengiriman Barang Tujuan Bpk. Jumadi </t>
  </si>
  <si>
    <t>Pulogebang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</si>
  <si>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Ribu Rupiah.</t>
    </r>
  </si>
  <si>
    <t>PDF Bu Sri</t>
  </si>
  <si>
    <t>: BBI Cargo</t>
  </si>
  <si>
    <t xml:space="preserve"> 425/PCI/K2/X/21</t>
  </si>
  <si>
    <t>BKI032210034488</t>
  </si>
  <si>
    <t>BKI032210034496</t>
  </si>
  <si>
    <t>BKI032210034504</t>
  </si>
  <si>
    <t>BKI032210034512</t>
  </si>
  <si>
    <t>RS. SILOAM PALANGKARAYA</t>
  </si>
  <si>
    <t>RS. SILOAM BALIKPAPAN</t>
  </si>
  <si>
    <t>RS QOLBU INSAN MULIA BATANG</t>
  </si>
  <si>
    <t>RS. GADING MEDIKA</t>
  </si>
  <si>
    <t>PKYPCI0467 - PALANGKARAYA</t>
  </si>
  <si>
    <t>PREMI ASURANSI</t>
  </si>
  <si>
    <t>SRGPCI0231 - BATANG (JAWA TENGAH)</t>
  </si>
  <si>
    <t xml:space="preserve">PREMI ASURANSI </t>
  </si>
  <si>
    <t>BKI032210036640</t>
  </si>
  <si>
    <t>BKI032210036657</t>
  </si>
  <si>
    <t>BKI032210036665</t>
  </si>
  <si>
    <t>BKI032210037705</t>
  </si>
  <si>
    <t>RS BINA BAKTI HUSADA REMBANG</t>
  </si>
  <si>
    <t>RS ISLAM KLATEN</t>
  </si>
  <si>
    <t>RSI KENDAL</t>
  </si>
  <si>
    <t>PT. PARSAORAN GLOBAL DATATRANS</t>
  </si>
  <si>
    <t>SRGPCI0264 - REMBANG</t>
  </si>
  <si>
    <t>JOGPCI0250 - KLATEN</t>
  </si>
  <si>
    <t>JOGPCI0249 - KENDAL</t>
  </si>
  <si>
    <t>CGKPCI0225 - 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</si>
  <si>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Dua JutaSeribu Lima Ratus Rupiah.</t>
    </r>
  </si>
  <si>
    <t xml:space="preserve"> 426/PCI/K2/X/21</t>
  </si>
  <si>
    <t xml:space="preserve"> 19 Oktober 2021</t>
  </si>
  <si>
    <t>:  Logistic Express Nusantara</t>
  </si>
  <si>
    <t>BKI032210027128</t>
  </si>
  <si>
    <t>Pengiriman Barang Tujuan Maju Alfa Cargo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</si>
  <si>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</si>
  <si>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Lima Puluh Empat Ribu Rupiah.</t>
    </r>
  </si>
  <si>
    <t>PDF PT LEN</t>
  </si>
  <si>
    <t>: PT. Cahaya Multi Trans</t>
  </si>
  <si>
    <t>:  Bpk. Eko</t>
  </si>
  <si>
    <t xml:space="preserve"> 427/PCI/K2/IX/21</t>
  </si>
  <si>
    <t>BKI032210031666</t>
  </si>
  <si>
    <t>Pengiriman Barang Tujuan Dinas Pendidikan Kab. Malinau Kaltara</t>
  </si>
  <si>
    <t>Malinau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</si>
  <si>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</si>
  <si>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>PDF Pa Eko</t>
  </si>
  <si>
    <t>BKI032210036616</t>
  </si>
  <si>
    <t>Pengiriman Barang Tujuan Shelter Medan Demak</t>
  </si>
  <si>
    <t>Cas Mas Rizki</t>
  </si>
  <si>
    <t>Pembayaran ditukar dengan uanng jalan info mas Rian 18/10/21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</si>
  <si>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Rupiah.</t>
    </r>
  </si>
  <si>
    <t>: PT. Surya Sejathera Transindo</t>
  </si>
  <si>
    <t>: Mas Rizki</t>
  </si>
  <si>
    <t>:  Ibu Widya</t>
  </si>
  <si>
    <t>BKI32210037713</t>
  </si>
  <si>
    <t xml:space="preserve">Pengiriman barang Tujuan Politeknik Kesehatan 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</si>
  <si>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</si>
  <si>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Sembilan Puluh Ribu Rupiah.</t>
    </r>
  </si>
  <si>
    <t>: Widya Lion Parcel</t>
  </si>
  <si>
    <t>pdfyuni 19/10/21</t>
  </si>
  <si>
    <t>: PT. Tibeka Logistik Indonesia</t>
  </si>
  <si>
    <t>Cash Mia</t>
  </si>
  <si>
    <t>BIAYA ASURANSI</t>
  </si>
  <si>
    <t>PDF Mia</t>
  </si>
  <si>
    <t xml:space="preserve"> 430/PCI/K2/X/21</t>
  </si>
  <si>
    <t xml:space="preserve"> 22 Oktober 2021</t>
  </si>
  <si>
    <t>: Ibu Neneng</t>
  </si>
  <si>
    <t>BKI032210037978</t>
  </si>
  <si>
    <t>Pengiriman Barang Pindahan              ( Perum Pasir Putih Residences Blok B no. 6 )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</si>
  <si>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Sembilan Puluh Tiga Ribu Lima Ratus Rupiah.</t>
    </r>
  </si>
  <si>
    <t xml:space="preserve"> 431/PCI/K2/X/21</t>
  </si>
  <si>
    <t>BKI032210037671</t>
  </si>
  <si>
    <t xml:space="preserve">Biaya Bongkar Pengiriman Barang PT.Surya Prabha Jatisatya Kosambi (DO/W6/2021/10/00A71  CDD LONG    </t>
  </si>
  <si>
    <t>Kosambi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</si>
  <si>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Puluh Ribu Rupiah.</t>
    </r>
  </si>
  <si>
    <t>lunas</t>
  </si>
  <si>
    <t xml:space="preserve"> 25 Oktober 2021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</si>
  <si>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Sepuluh Juta Delapan Ratus Tujuh Puluh Tiga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</si>
  <si>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Dua Belas Ribu Lima Ratus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</si>
  <si>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Ratus Empat Puluh Delapan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</si>
  <si>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Lima Ratus Enam Belas Ribu Rupiah.</t>
    </r>
  </si>
  <si>
    <t>BKI032210034579</t>
  </si>
  <si>
    <t>BKI032210034587</t>
  </si>
  <si>
    <t>BKI032210034694</t>
  </si>
  <si>
    <t>BKI032210034702</t>
  </si>
  <si>
    <t>BKI032210034710</t>
  </si>
  <si>
    <t>BKI032210034728</t>
  </si>
  <si>
    <t>BKI032210034736</t>
  </si>
  <si>
    <t>BKI032210034744</t>
  </si>
  <si>
    <t>BKI032210034751</t>
  </si>
  <si>
    <t>BKI032210034769</t>
  </si>
  <si>
    <t>BKI032210034777</t>
  </si>
  <si>
    <t>BKI032210034785</t>
  </si>
  <si>
    <t>BKI032210034793</t>
  </si>
  <si>
    <t>BKI032210034801</t>
  </si>
  <si>
    <t>BKI032210034819</t>
  </si>
  <si>
    <t>BKI032210034827</t>
  </si>
  <si>
    <t>603200001980</t>
  </si>
  <si>
    <t>BKI032210034850</t>
  </si>
  <si>
    <t>BKI032210034876</t>
  </si>
  <si>
    <t>BKI032210034884</t>
  </si>
  <si>
    <t>BKI032210034892</t>
  </si>
  <si>
    <t>BKI032210034900</t>
  </si>
  <si>
    <t>BKI032210034918</t>
  </si>
  <si>
    <t>BKI032210034926</t>
  </si>
  <si>
    <t>BKI032210034934</t>
  </si>
  <si>
    <t>BKI032210034520</t>
  </si>
  <si>
    <t>PWKPCI0157 - KAB. TASIKMALAYA</t>
  </si>
  <si>
    <t>PROBOLINGGO</t>
  </si>
  <si>
    <t xml:space="preserve"> Java C4 SAH 13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</si>
  <si>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Delapan Ratus Tujuh Puluh Empat Ribu Rupiah.</t>
    </r>
  </si>
  <si>
    <t>SUMATERA C4 SAH 13</t>
  </si>
  <si>
    <t>BKI032210034538</t>
  </si>
  <si>
    <t>BKI032210034546</t>
  </si>
  <si>
    <t>BKI032210034561</t>
  </si>
  <si>
    <t>BKI032210034603</t>
  </si>
  <si>
    <t>BKI032210034611</t>
  </si>
  <si>
    <t>BKI032210034629</t>
  </si>
  <si>
    <t>BKI032210034637</t>
  </si>
  <si>
    <t>6032000001947</t>
  </si>
  <si>
    <t>6032000001948</t>
  </si>
  <si>
    <t>6032000001946</t>
  </si>
  <si>
    <t>6032000001942</t>
  </si>
  <si>
    <t>PEKANBARU</t>
  </si>
  <si>
    <t>BKI032210035006</t>
  </si>
  <si>
    <t xml:space="preserve"> 438/PCI/K2/X/21</t>
  </si>
  <si>
    <t xml:space="preserve"> 439/PCI/K2/X/21</t>
  </si>
  <si>
    <t xml:space="preserve"> 437/PCI/K2/X/21</t>
  </si>
  <si>
    <t xml:space="preserve"> 436/PCI/K2/X/21</t>
  </si>
  <si>
    <t xml:space="preserve"> 435/PCI/K2/X/21</t>
  </si>
  <si>
    <t xml:space="preserve"> 434/PCI/K2/X/21</t>
  </si>
  <si>
    <t xml:space="preserve"> 433/PCI/K2/X/21</t>
  </si>
  <si>
    <t>: Bpk. Henry</t>
  </si>
  <si>
    <t xml:space="preserve"> 440/PCI/K2/X/21</t>
  </si>
  <si>
    <t xml:space="preserve"> 26 Oktober 2021</t>
  </si>
  <si>
    <t>JS</t>
  </si>
  <si>
    <t>063/10/21</t>
  </si>
  <si>
    <t>Banyuwangi</t>
  </si>
  <si>
    <t>062/10/21</t>
  </si>
  <si>
    <t>Sewa Trucking CDD           P 9845 UY</t>
  </si>
  <si>
    <t>Sewa Trucking CDD           P 6251 VQ</t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</si>
  <si>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</si>
  <si>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Rupiah.</t>
    </r>
  </si>
  <si>
    <t xml:space="preserve"> 432/PCI/K2/X/21</t>
  </si>
  <si>
    <t xml:space="preserve"> 441/PCI/K2/X/21</t>
  </si>
  <si>
    <t xml:space="preserve"> 27 Oktober 2021</t>
  </si>
  <si>
    <t xml:space="preserve"> 442/PCI/K2/X/21</t>
  </si>
  <si>
    <t>: PT. TIGA PUTRA LOGISTIK</t>
  </si>
  <si>
    <t>BKI032210034439</t>
  </si>
  <si>
    <t>Pengiriman Barang Tujuan YTKS BAPAK PETER</t>
  </si>
  <si>
    <t>JAMBI</t>
  </si>
  <si>
    <t xml:space="preserve"> 443/PCI/K2/X/21</t>
  </si>
  <si>
    <t xml:space="preserve"> 428/PCI/K2/X/21</t>
  </si>
  <si>
    <t xml:space="preserve"> 27 November 2021</t>
  </si>
  <si>
    <t>BKI032210037101</t>
  </si>
  <si>
    <t>Truscking Trailer 8M Karawang - Manggarai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</si>
  <si>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Empat Ratus Lima Puluh Ribu Rupiah.</t>
    </r>
  </si>
  <si>
    <t xml:space="preserve"> 429/PCI/K2/X/21</t>
  </si>
  <si>
    <t xml:space="preserve"> 444/PCI/K2/X/21</t>
  </si>
  <si>
    <t>: Mandaka Mebel Jakarta</t>
  </si>
  <si>
    <t>BKI032210038851</t>
  </si>
  <si>
    <t>Pengiriman Barang Tujuan Jl. Raya Pati Gembong KM. 11</t>
  </si>
  <si>
    <t>Pati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</si>
  <si>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</si>
  <si>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 xml:space="preserve"> 445/PCI/K2/X/21</t>
  </si>
  <si>
    <t>: PT. Mega Gloryoung Internasional</t>
  </si>
  <si>
    <t>BKI032210039172</t>
  </si>
  <si>
    <t>Pengiriman Barang Tujuan Ibu Najmawati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</si>
  <si>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</si>
  <si>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Lima Puluh Ribu Rupiah.</t>
    </r>
  </si>
  <si>
    <t xml:space="preserve"> 446/PCI/K2/X/21</t>
  </si>
  <si>
    <t>: PT. Padi Express</t>
  </si>
  <si>
    <t>BKI032210039180</t>
  </si>
  <si>
    <t>Pengiriman Barang Tujuan PT. TS Suites</t>
  </si>
  <si>
    <t>Denpasar</t>
  </si>
  <si>
    <t>BKI032210039198</t>
  </si>
  <si>
    <t>Pengiriman Barang Tujuan W. Seminyak</t>
  </si>
  <si>
    <t>BKI032210039206</t>
  </si>
  <si>
    <t>Pengiriman Barang Tujuan SHI Nightejub</t>
  </si>
  <si>
    <t>BKI032210039214</t>
  </si>
  <si>
    <t>Pengiriman Barang Tujuan Rafles Bali</t>
  </si>
  <si>
    <t>BKI032210039222</t>
  </si>
  <si>
    <t>Pengiriman Barang Tujuan Savaya Bali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</si>
  <si>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Tiga Ratus Ribu Rupiah.</t>
    </r>
  </si>
  <si>
    <t xml:space="preserve"> 447/PCI/K2/X/21</t>
  </si>
  <si>
    <t xml:space="preserve"> 30 Oktober 2021</t>
  </si>
  <si>
    <t>BKI032210039453</t>
  </si>
  <si>
    <t>Pengiriman Barang Tujuan Tangerang Banten</t>
  </si>
  <si>
    <t>Tangerang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</si>
  <si>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</si>
  <si>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>1 Unit CDD</t>
  </si>
  <si>
    <t>No Polisi</t>
  </si>
  <si>
    <t>B9108 JT</t>
  </si>
  <si>
    <t xml:space="preserve"> 448/PCI/K2/X/21</t>
  </si>
  <si>
    <t>BKI032210036178</t>
  </si>
  <si>
    <t>KOKO KRUNCH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</si>
  <si>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Dua Ratus Lima Puluh Ribu Rupiah.</t>
    </r>
  </si>
  <si>
    <t xml:space="preserve"> 31 Oktober 2021</t>
  </si>
  <si>
    <t>: Bpk. Sandi Banawi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</si>
  <si>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Belas Juta Dua Ratus Dua Puluh Dua Ribu Lima Ratus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</si>
  <si>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Sembilan Juta Lima Ratus Delapan Puluh Empat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</si>
  <si>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Juta Lima Ratus Sembilan Puluh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</si>
</sst>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_-* #,##0_-;\-* #,##0_-;_-* &quot;-&quot;??_-;_-@_-"/>
    <numFmt numFmtId="170" formatCode="dd/mm/yyyy;@"/>
    <numFmt numFmtId="171" formatCode="dd\ mmmm\ 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0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0" fillId="0" borderId="0" xfId="0" applyFont="1" applyAlignment="1">
      <alignment vertical="center"/>
    </xf>
    <xf numFmtId="167" fontId="6" fillId="0" borderId="0" xfId="0" quotePrefix="1" applyNumberFormat="1" applyFont="1" applyAlignment="1">
      <alignment vertical="center"/>
    </xf>
    <xf numFmtId="0" fontId="3" fillId="0" borderId="0" xfId="0" applyFont="1" applyBorder="1"/>
    <xf numFmtId="15" fontId="3" fillId="3" borderId="11" xfId="0" quotePrefix="1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Border="1"/>
    <xf numFmtId="9" fontId="3" fillId="0" borderId="0" xfId="0" applyNumberFormat="1" applyFont="1"/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8" fontId="3" fillId="0" borderId="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6" fontId="3" fillId="3" borderId="11" xfId="1" applyNumberFormat="1" applyFont="1" applyFill="1" applyBorder="1" applyAlignment="1">
      <alignment horizontal="center" vertical="center" wrapText="1"/>
    </xf>
    <xf numFmtId="166" fontId="3" fillId="0" borderId="18" xfId="1" applyNumberFormat="1" applyFont="1" applyBorder="1" applyAlignment="1">
      <alignment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3" fillId="3" borderId="10" xfId="0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 wrapText="1"/>
    </xf>
    <xf numFmtId="166" fontId="2" fillId="0" borderId="19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11" xfId="0" quotePrefix="1" applyNumberFormat="1" applyFont="1" applyFill="1" applyBorder="1" applyAlignment="1">
      <alignment horizontal="center" vertical="center" wrapText="1"/>
    </xf>
    <xf numFmtId="0" fontId="10" fillId="0" borderId="0" xfId="0" applyFont="1"/>
    <xf numFmtId="166" fontId="9" fillId="0" borderId="0" xfId="1" applyNumberFormat="1" applyFont="1"/>
    <xf numFmtId="0" fontId="9" fillId="0" borderId="1" xfId="0" applyFont="1" applyBorder="1"/>
    <xf numFmtId="166" fontId="9" fillId="0" borderId="1" xfId="1" applyNumberFormat="1" applyFont="1" applyBorder="1"/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9" fillId="3" borderId="11" xfId="0" quotePrefix="1" applyFont="1" applyFill="1" applyBorder="1" applyAlignment="1">
      <alignment horizontal="center" vertical="center" wrapText="1"/>
    </xf>
    <xf numFmtId="0" fontId="9" fillId="3" borderId="11" xfId="0" quotePrefix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9" fillId="3" borderId="11" xfId="1" applyNumberFormat="1" applyFont="1" applyFill="1" applyBorder="1" applyAlignment="1">
      <alignment horizontal="center" vertical="center"/>
    </xf>
    <xf numFmtId="166" fontId="9" fillId="3" borderId="18" xfId="0" applyNumberFormat="1" applyFont="1" applyFill="1" applyBorder="1" applyAlignment="1">
      <alignment horizontal="center" vertical="center"/>
    </xf>
    <xf numFmtId="168" fontId="10" fillId="0" borderId="2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6" fontId="10" fillId="0" borderId="0" xfId="1" applyNumberFormat="1" applyFont="1" applyAlignment="1">
      <alignment horizontal="left" vertical="center"/>
    </xf>
    <xf numFmtId="166" fontId="10" fillId="0" borderId="1" xfId="1" applyNumberFormat="1" applyFont="1" applyBorder="1"/>
    <xf numFmtId="168" fontId="10" fillId="0" borderId="1" xfId="0" quotePrefix="1" applyNumberFormat="1" applyFont="1" applyBorder="1" applyAlignment="1">
      <alignment horizontal="center" vertical="center"/>
    </xf>
    <xf numFmtId="9" fontId="9" fillId="0" borderId="0" xfId="0" applyNumberFormat="1" applyFont="1"/>
    <xf numFmtId="166" fontId="10" fillId="0" borderId="0" xfId="1" applyNumberFormat="1" applyFont="1"/>
    <xf numFmtId="168" fontId="10" fillId="0" borderId="0" xfId="0" applyNumberFormat="1" applyFont="1"/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9" fontId="3" fillId="3" borderId="12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166" fontId="0" fillId="0" borderId="0" xfId="1" applyNumberFormat="1" applyFont="1"/>
    <xf numFmtId="0" fontId="15" fillId="0" borderId="0" xfId="0" applyFont="1"/>
    <xf numFmtId="0" fontId="0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9" fillId="0" borderId="0" xfId="0" applyFont="1" applyAlignment="1">
      <alignment vertical="center"/>
    </xf>
    <xf numFmtId="166" fontId="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170" fontId="0" fillId="0" borderId="11" xfId="0" quotePrefix="1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164" fontId="9" fillId="0" borderId="24" xfId="0" applyNumberFormat="1" applyFont="1" applyFill="1" applyBorder="1" applyAlignment="1">
      <alignment vertical="center"/>
    </xf>
    <xf numFmtId="164" fontId="9" fillId="0" borderId="27" xfId="0" applyNumberFormat="1" applyFont="1" applyFill="1" applyBorder="1" applyAlignment="1">
      <alignment vertical="center"/>
    </xf>
    <xf numFmtId="0" fontId="9" fillId="0" borderId="28" xfId="0" applyFont="1" applyFill="1" applyBorder="1" applyAlignment="1">
      <alignment horizontal="center" vertical="center"/>
    </xf>
    <xf numFmtId="170" fontId="0" fillId="0" borderId="12" xfId="0" quotePrefix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0" fillId="0" borderId="12" xfId="1" applyNumberFormat="1" applyFont="1" applyBorder="1" applyAlignment="1">
      <alignment horizontal="center" vertical="center"/>
    </xf>
    <xf numFmtId="164" fontId="9" fillId="0" borderId="31" xfId="0" applyNumberFormat="1" applyFont="1" applyFill="1" applyBorder="1" applyAlignment="1">
      <alignment vertical="center"/>
    </xf>
    <xf numFmtId="166" fontId="14" fillId="0" borderId="21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66" fontId="10" fillId="0" borderId="1" xfId="1" applyNumberFormat="1" applyFont="1" applyBorder="1" applyAlignment="1">
      <alignment vertical="center"/>
    </xf>
    <xf numFmtId="168" fontId="9" fillId="0" borderId="1" xfId="0" quotePrefix="1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6" fontId="14" fillId="0" borderId="0" xfId="1" applyNumberFormat="1" applyFont="1" applyAlignment="1">
      <alignment vertical="center"/>
    </xf>
    <xf numFmtId="166" fontId="10" fillId="0" borderId="0" xfId="1" applyNumberFormat="1" applyFont="1" applyAlignment="1">
      <alignment vertical="center"/>
    </xf>
    <xf numFmtId="168" fontId="14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Border="1"/>
    <xf numFmtId="166" fontId="0" fillId="0" borderId="0" xfId="0" applyNumberFormat="1"/>
    <xf numFmtId="0" fontId="5" fillId="0" borderId="0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0" xfId="0" quotePrefix="1" applyFont="1" applyBorder="1" applyAlignment="1">
      <alignment horizontal="left"/>
    </xf>
    <xf numFmtId="0" fontId="10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168" fontId="0" fillId="0" borderId="0" xfId="0" applyNumberFormat="1"/>
    <xf numFmtId="164" fontId="9" fillId="0" borderId="18" xfId="0" applyNumberFormat="1" applyFont="1" applyFill="1" applyBorder="1" applyAlignment="1">
      <alignment vertical="center"/>
    </xf>
    <xf numFmtId="0" fontId="6" fillId="0" borderId="13" xfId="1" applyNumberFormat="1" applyFont="1" applyBorder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/>
    </xf>
    <xf numFmtId="0" fontId="6" fillId="0" borderId="29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" fontId="6" fillId="0" borderId="13" xfId="1" applyNumberFormat="1" applyFont="1" applyBorder="1" applyAlignment="1">
      <alignment horizontal="center" vertical="center"/>
    </xf>
    <xf numFmtId="1" fontId="1" fillId="0" borderId="13" xfId="1" applyNumberFormat="1" applyFont="1" applyBorder="1" applyAlignment="1">
      <alignment horizontal="center" vertical="center"/>
    </xf>
    <xf numFmtId="169" fontId="1" fillId="0" borderId="13" xfId="2" applyNumberFormat="1" applyFont="1" applyFill="1" applyBorder="1" applyAlignment="1">
      <alignment horizontal="center" vertical="center"/>
    </xf>
    <xf numFmtId="169" fontId="6" fillId="0" borderId="13" xfId="2" applyNumberFormat="1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14" fillId="0" borderId="0" xfId="0" quotePrefix="1" applyFont="1" applyBorder="1" applyAlignment="1">
      <alignment horizontal="left"/>
    </xf>
    <xf numFmtId="1" fontId="6" fillId="0" borderId="13" xfId="1" applyNumberFormat="1" applyFont="1" applyFill="1" applyBorder="1" applyAlignment="1">
      <alignment horizontal="center" vertical="center"/>
    </xf>
    <xf numFmtId="1" fontId="6" fillId="0" borderId="13" xfId="2" applyNumberFormat="1" applyFont="1" applyBorder="1" applyAlignment="1">
      <alignment horizontal="center" vertical="center"/>
    </xf>
    <xf numFmtId="1" fontId="6" fillId="0" borderId="11" xfId="1" applyNumberFormat="1" applyFont="1" applyBorder="1" applyAlignment="1">
      <alignment horizontal="center" vertical="center"/>
    </xf>
    <xf numFmtId="1" fontId="6" fillId="0" borderId="29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0" fillId="0" borderId="11" xfId="0" quotePrefix="1" applyNumberFormat="1" applyFont="1" applyBorder="1" applyAlignment="1">
      <alignment horizontal="center" vertical="center"/>
    </xf>
    <xf numFmtId="171" fontId="3" fillId="3" borderId="33" xfId="0" quotePrefix="1" applyNumberFormat="1" applyFont="1" applyFill="1" applyBorder="1" applyAlignment="1">
      <alignment horizontal="center" vertical="center" wrapText="1"/>
    </xf>
    <xf numFmtId="166" fontId="15" fillId="3" borderId="33" xfId="1" applyNumberFormat="1" applyFont="1" applyFill="1" applyBorder="1" applyAlignment="1">
      <alignment horizontal="center" vertical="center" wrapText="1"/>
    </xf>
    <xf numFmtId="0" fontId="3" fillId="3" borderId="33" xfId="1" applyNumberFormat="1" applyFont="1" applyFill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168" fontId="2" fillId="0" borderId="1" xfId="0" applyNumberFormat="1" applyFont="1" applyBorder="1" applyAlignment="1">
      <alignment horizontal="center" vertical="center"/>
    </xf>
    <xf numFmtId="0" fontId="3" fillId="0" borderId="34" xfId="0" applyFont="1" applyBorder="1"/>
    <xf numFmtId="0" fontId="3" fillId="0" borderId="32" xfId="0" applyFont="1" applyBorder="1"/>
    <xf numFmtId="0" fontId="19" fillId="0" borderId="35" xfId="0" applyFont="1" applyBorder="1" applyAlignment="1">
      <alignment horizontal="left" vertical="center" indent="3"/>
    </xf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9" fillId="0" borderId="35" xfId="0" applyFont="1" applyBorder="1"/>
    <xf numFmtId="0" fontId="3" fillId="0" borderId="39" xfId="0" applyFont="1" applyBorder="1"/>
    <xf numFmtId="0" fontId="19" fillId="0" borderId="35" xfId="0" applyFont="1" applyBorder="1" applyAlignment="1">
      <alignment vertical="center"/>
    </xf>
    <xf numFmtId="0" fontId="19" fillId="0" borderId="35" xfId="0" applyFont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66" fontId="3" fillId="0" borderId="11" xfId="1" applyNumberFormat="1" applyFont="1" applyFill="1" applyBorder="1" applyAlignment="1">
      <alignment horizontal="center" vertical="center"/>
    </xf>
    <xf numFmtId="0" fontId="3" fillId="3" borderId="11" xfId="1" applyNumberFormat="1" applyFont="1" applyFill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33" xfId="1" applyNumberFormat="1" applyFont="1" applyFill="1" applyBorder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2" xfId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15" fontId="3" fillId="3" borderId="11" xfId="0" quotePrefix="1" applyNumberFormat="1" applyFont="1" applyFill="1" applyBorder="1" applyAlignment="1">
      <alignment vertical="center" wrapText="1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/>
    </xf>
    <xf numFmtId="166" fontId="3" fillId="0" borderId="33" xfId="1" applyNumberFormat="1" applyFont="1" applyFill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0" borderId="18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 applyAlignment="1">
      <alignment horizontal="center" vertical="center" wrapText="1"/>
    </xf>
    <xf numFmtId="0" fontId="3" fillId="3" borderId="13" xfId="1" applyNumberFormat="1" applyFont="1" applyFill="1" applyBorder="1" applyAlignment="1">
      <alignment horizontal="center" vertical="center"/>
    </xf>
    <xf numFmtId="0" fontId="3" fillId="3" borderId="29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2" xfId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166" fontId="3" fillId="0" borderId="24" xfId="1" applyNumberFormat="1" applyFont="1" applyBorder="1" applyAlignment="1">
      <alignment horizontal="center" vertical="center"/>
    </xf>
    <xf numFmtId="166" fontId="3" fillId="3" borderId="1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164" fontId="20" fillId="0" borderId="18" xfId="0" applyNumberFormat="1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 wrapText="1"/>
    </xf>
    <xf numFmtId="0" fontId="6" fillId="0" borderId="12" xfId="1" applyNumberFormat="1" applyFont="1" applyBorder="1" applyAlignment="1">
      <alignment horizontal="center" vertical="center"/>
    </xf>
    <xf numFmtId="2" fontId="0" fillId="0" borderId="11" xfId="0" quotePrefix="1" applyNumberFormat="1" applyFont="1" applyFill="1" applyBorder="1" applyAlignment="1">
      <alignment horizontal="center" vertical="center" wrapText="1"/>
    </xf>
    <xf numFmtId="0" fontId="0" fillId="0" borderId="1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2" xfId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5" fontId="3" fillId="3" borderId="33" xfId="0" quotePrefix="1" applyNumberFormat="1" applyFont="1" applyFill="1" applyBorder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 wrapText="1"/>
    </xf>
    <xf numFmtId="0" fontId="3" fillId="3" borderId="33" xfId="1" applyNumberFormat="1" applyFont="1" applyFill="1" applyBorder="1" applyAlignment="1">
      <alignment horizontal="center" vertical="center"/>
    </xf>
    <xf numFmtId="166" fontId="3" fillId="3" borderId="33" xfId="1" applyNumberFormat="1" applyFont="1" applyFill="1" applyBorder="1" applyAlignment="1">
      <alignment horizontal="center" vertical="center" wrapText="1"/>
    </xf>
    <xf numFmtId="166" fontId="3" fillId="0" borderId="2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5" fontId="3" fillId="3" borderId="33" xfId="0" quotePrefix="1" applyNumberFormat="1" applyFont="1" applyFill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5" fontId="3" fillId="3" borderId="33" xfId="0" quotePrefix="1" applyNumberFormat="1" applyFont="1" applyFill="1" applyBorder="1" applyAlignment="1">
      <alignment horizontal="center" vertical="center"/>
    </xf>
    <xf numFmtId="166" fontId="3" fillId="3" borderId="33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 wrapText="1"/>
    </xf>
    <xf numFmtId="15" fontId="3" fillId="3" borderId="33" xfId="0" quotePrefix="1" applyNumberFormat="1" applyFont="1" applyFill="1" applyBorder="1" applyAlignment="1">
      <alignment horizontal="center" vertical="center" wrapText="1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0" fontId="3" fillId="3" borderId="13" xfId="1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6" fontId="10" fillId="2" borderId="7" xfId="1" applyNumberFormat="1" applyFont="1" applyFill="1" applyBorder="1" applyAlignment="1">
      <alignment horizontal="center" vertical="center"/>
    </xf>
    <xf numFmtId="166" fontId="10" fillId="2" borderId="8" xfId="1" applyNumberFormat="1" applyFont="1" applyFill="1" applyBorder="1" applyAlignment="1">
      <alignment horizontal="center" vertical="center"/>
    </xf>
    <xf numFmtId="164" fontId="9" fillId="0" borderId="13" xfId="1" applyNumberFormat="1" applyFont="1" applyBorder="1" applyAlignment="1">
      <alignment horizontal="center" vertical="center"/>
    </xf>
    <xf numFmtId="164" fontId="9" fillId="0" borderId="14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6" fontId="1" fillId="0" borderId="25" xfId="1" applyNumberFormat="1" applyFont="1" applyFill="1" applyBorder="1" applyAlignment="1">
      <alignment horizontal="center" vertical="center"/>
    </xf>
    <xf numFmtId="166" fontId="1" fillId="0" borderId="26" xfId="1" applyNumberFormat="1" applyFont="1" applyFill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6" fontId="9" fillId="2" borderId="7" xfId="1" applyNumberFormat="1" applyFont="1" applyFill="1" applyBorder="1" applyAlignment="1">
      <alignment horizontal="center" vertical="center" wrapText="1"/>
    </xf>
    <xf numFmtId="166" fontId="9" fillId="2" borderId="8" xfId="1" applyNumberFormat="1" applyFont="1" applyFill="1" applyBorder="1" applyAlignment="1">
      <alignment horizontal="center" vertical="center" wrapText="1"/>
    </xf>
    <xf numFmtId="166" fontId="1" fillId="0" borderId="22" xfId="1" applyNumberFormat="1" applyFont="1" applyFill="1" applyBorder="1" applyAlignment="1">
      <alignment horizontal="center" vertical="center"/>
    </xf>
    <xf numFmtId="166" fontId="1" fillId="0" borderId="23" xfId="1" applyNumberFormat="1" applyFont="1" applyFill="1" applyBorder="1" applyAlignment="1">
      <alignment horizontal="center" vertical="center"/>
    </xf>
    <xf numFmtId="166" fontId="1" fillId="0" borderId="29" xfId="1" applyNumberFormat="1" applyFont="1" applyFill="1" applyBorder="1" applyAlignment="1">
      <alignment horizontal="center" vertical="center"/>
    </xf>
    <xf numFmtId="166" fontId="1" fillId="0" borderId="30" xfId="1" applyNumberFormat="1" applyFont="1" applyFill="1" applyBorder="1" applyAlignment="1">
      <alignment horizontal="center" vertical="center"/>
    </xf>
    <xf numFmtId="166" fontId="1" fillId="0" borderId="13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10" fillId="2" borderId="7" xfId="1" applyNumberFormat="1" applyFont="1" applyFill="1" applyBorder="1" applyAlignment="1">
      <alignment horizontal="center"/>
    </xf>
    <xf numFmtId="166" fontId="10" fillId="2" borderId="8" xfId="1" applyNumberFormat="1" applyFont="1" applyFill="1" applyBorder="1" applyAlignment="1">
      <alignment horizont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5" fontId="3" fillId="3" borderId="33" xfId="0" quotePrefix="1" applyNumberFormat="1" applyFont="1" applyFill="1" applyBorder="1" applyAlignment="1">
      <alignment horizontal="center" vertical="center"/>
    </xf>
    <xf numFmtId="15" fontId="3" fillId="3" borderId="20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 wrapText="1"/>
    </xf>
    <xf numFmtId="15" fontId="3" fillId="3" borderId="20" xfId="0" quotePrefix="1" applyNumberFormat="1" applyFont="1" applyFill="1" applyBorder="1" applyAlignment="1">
      <alignment horizontal="center" vertical="center" wrapText="1"/>
    </xf>
    <xf numFmtId="15" fontId="3" fillId="3" borderId="12" xfId="0" quotePrefix="1" applyNumberFormat="1" applyFont="1" applyFill="1" applyBorder="1" applyAlignment="1">
      <alignment horizontal="center" vertical="center" wrapText="1"/>
    </xf>
    <xf numFmtId="166" fontId="3" fillId="0" borderId="33" xfId="1" applyNumberFormat="1" applyFont="1" applyFill="1" applyBorder="1" applyAlignment="1">
      <alignment horizontal="center" vertical="center"/>
    </xf>
    <xf numFmtId="166" fontId="3" fillId="0" borderId="20" xfId="1" applyNumberFormat="1" applyFont="1" applyFill="1" applyBorder="1" applyAlignment="1">
      <alignment horizontal="center" vertical="center"/>
    </xf>
    <xf numFmtId="166" fontId="3" fillId="0" borderId="12" xfId="1" applyNumberFormat="1" applyFont="1" applyFill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3" fillId="3" borderId="20" xfId="1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166" fontId="3" fillId="0" borderId="30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0" borderId="31" xfId="1" applyNumberFormat="1" applyFont="1" applyBorder="1" applyAlignment="1">
      <alignment horizontal="center" vertical="center"/>
    </xf>
    <xf numFmtId="166" fontId="3" fillId="3" borderId="33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166" fontId="6" fillId="0" borderId="13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6" fontId="3" fillId="3" borderId="33" xfId="1" applyNumberFormat="1" applyFont="1" applyFill="1" applyBorder="1" applyAlignment="1">
      <alignment horizontal="center" vertical="center" wrapText="1"/>
    </xf>
    <xf numFmtId="166" fontId="3" fillId="3" borderId="12" xfId="1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13" xfId="1" applyNumberFormat="1" applyFont="1" applyFill="1" applyBorder="1" applyAlignment="1">
      <alignment horizontal="center" vertical="center"/>
    </xf>
    <xf numFmtId="0" fontId="3" fillId="3" borderId="14" xfId="1" applyNumberFormat="1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microsoft.com/office/2007/relationships/hdphoto" Target="../media/hdphoto2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28</xdr:row>
      <xdr:rowOff>190500</xdr:rowOff>
    </xdr:from>
    <xdr:to>
      <xdr:col>16</xdr:col>
      <xdr:colOff>375647</xdr:colOff>
      <xdr:row>35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6515100"/>
          <a:ext cx="2547347" cy="13733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009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39</xdr:row>
      <xdr:rowOff>22934</xdr:rowOff>
    </xdr:from>
    <xdr:to>
      <xdr:col>15</xdr:col>
      <xdr:colOff>666376</xdr:colOff>
      <xdr:row>45</xdr:row>
      <xdr:rowOff>55379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9917" y="1128148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30</xdr:row>
      <xdr:rowOff>49547</xdr:rowOff>
    </xdr:from>
    <xdr:to>
      <xdr:col>16</xdr:col>
      <xdr:colOff>210436</xdr:colOff>
      <xdr:row>36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2688" y="9374522"/>
          <a:ext cx="2917973" cy="13405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009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666376</xdr:colOff>
      <xdr:row>41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9917" y="119101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2688" y="10003172"/>
          <a:ext cx="2917973" cy="13405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41</xdr:row>
      <xdr:rowOff>22934</xdr:rowOff>
    </xdr:from>
    <xdr:to>
      <xdr:col>15</xdr:col>
      <xdr:colOff>666376</xdr:colOff>
      <xdr:row>47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2986459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32</xdr:row>
      <xdr:rowOff>49547</xdr:rowOff>
    </xdr:from>
    <xdr:to>
      <xdr:col>16</xdr:col>
      <xdr:colOff>210437</xdr:colOff>
      <xdr:row>38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11079497"/>
          <a:ext cx="2917974" cy="13405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666376</xdr:colOff>
      <xdr:row>41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2472109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10565147"/>
          <a:ext cx="2917974" cy="13405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31</xdr:row>
      <xdr:rowOff>57150</xdr:rowOff>
    </xdr:from>
    <xdr:to>
      <xdr:col>14</xdr:col>
      <xdr:colOff>147047</xdr:colOff>
      <xdr:row>37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800850"/>
          <a:ext cx="2547347" cy="137337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34</xdr:row>
      <xdr:rowOff>95250</xdr:rowOff>
    </xdr:from>
    <xdr:to>
      <xdr:col>16</xdr:col>
      <xdr:colOff>194855</xdr:colOff>
      <xdr:row>40</xdr:row>
      <xdr:rowOff>75842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8410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32</xdr:row>
      <xdr:rowOff>85725</xdr:rowOff>
    </xdr:from>
    <xdr:to>
      <xdr:col>15</xdr:col>
      <xdr:colOff>600075</xdr:colOff>
      <xdr:row>37</xdr:row>
      <xdr:rowOff>31628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7296150"/>
          <a:ext cx="2019300" cy="9460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35</xdr:row>
      <xdr:rowOff>180975</xdr:rowOff>
    </xdr:from>
    <xdr:to>
      <xdr:col>14</xdr:col>
      <xdr:colOff>307041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36</xdr:row>
      <xdr:rowOff>57150</xdr:rowOff>
    </xdr:from>
    <xdr:to>
      <xdr:col>10</xdr:col>
      <xdr:colOff>137705</xdr:colOff>
      <xdr:row>42</xdr:row>
      <xdr:rowOff>37742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848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34</xdr:row>
      <xdr:rowOff>85725</xdr:rowOff>
    </xdr:from>
    <xdr:to>
      <xdr:col>15</xdr:col>
      <xdr:colOff>600075</xdr:colOff>
      <xdr:row>39</xdr:row>
      <xdr:rowOff>31628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7296150"/>
          <a:ext cx="2019300" cy="946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33</xdr:row>
      <xdr:rowOff>95250</xdr:rowOff>
    </xdr:from>
    <xdr:to>
      <xdr:col>15</xdr:col>
      <xdr:colOff>375647</xdr:colOff>
      <xdr:row>40</xdr:row>
      <xdr:rowOff>20822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74199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29</xdr:row>
      <xdr:rowOff>151747</xdr:rowOff>
    </xdr:from>
    <xdr:to>
      <xdr:col>15</xdr:col>
      <xdr:colOff>590550</xdr:colOff>
      <xdr:row>34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76372"/>
          <a:ext cx="2095500" cy="981727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34</xdr:row>
      <xdr:rowOff>49372</xdr:rowOff>
    </xdr:from>
    <xdr:to>
      <xdr:col>9</xdr:col>
      <xdr:colOff>123825</xdr:colOff>
      <xdr:row>39</xdr:row>
      <xdr:rowOff>19049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7574122"/>
          <a:ext cx="2171700" cy="10174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87725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200025</xdr:colOff>
      <xdr:row>42</xdr:row>
      <xdr:rowOff>123825</xdr:rowOff>
    </xdr:from>
    <xdr:to>
      <xdr:col>16</xdr:col>
      <xdr:colOff>299630</xdr:colOff>
      <xdr:row>48</xdr:row>
      <xdr:rowOff>104417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96869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35</xdr:row>
      <xdr:rowOff>114300</xdr:rowOff>
    </xdr:from>
    <xdr:to>
      <xdr:col>9</xdr:col>
      <xdr:colOff>1133475</xdr:colOff>
      <xdr:row>40</xdr:row>
      <xdr:rowOff>60203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8277225"/>
          <a:ext cx="2019300" cy="9460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81438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34</xdr:row>
      <xdr:rowOff>9525</xdr:rowOff>
    </xdr:from>
    <xdr:to>
      <xdr:col>10</xdr:col>
      <xdr:colOff>261530</xdr:colOff>
      <xdr:row>39</xdr:row>
      <xdr:rowOff>190142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75438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35</xdr:row>
      <xdr:rowOff>123825</xdr:rowOff>
    </xdr:from>
    <xdr:to>
      <xdr:col>18</xdr:col>
      <xdr:colOff>495300</xdr:colOff>
      <xdr:row>40</xdr:row>
      <xdr:rowOff>69728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7858125"/>
          <a:ext cx="2019300" cy="9460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36</xdr:row>
      <xdr:rowOff>180975</xdr:rowOff>
    </xdr:from>
    <xdr:to>
      <xdr:col>14</xdr:col>
      <xdr:colOff>307041</xdr:colOff>
      <xdr:row>42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3875" y="786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36</xdr:row>
      <xdr:rowOff>85725</xdr:rowOff>
    </xdr:from>
    <xdr:to>
      <xdr:col>19</xdr:col>
      <xdr:colOff>109130</xdr:colOff>
      <xdr:row>42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77724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36</xdr:row>
      <xdr:rowOff>123825</xdr:rowOff>
    </xdr:from>
    <xdr:to>
      <xdr:col>10</xdr:col>
      <xdr:colOff>342900</xdr:colOff>
      <xdr:row>42</xdr:row>
      <xdr:rowOff>110673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8667750"/>
          <a:ext cx="2533650" cy="118699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39</xdr:row>
      <xdr:rowOff>28575</xdr:rowOff>
    </xdr:from>
    <xdr:to>
      <xdr:col>16</xdr:col>
      <xdr:colOff>32930</xdr:colOff>
      <xdr:row>45</xdr:row>
      <xdr:rowOff>9167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85629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35</xdr:row>
      <xdr:rowOff>123825</xdr:rowOff>
    </xdr:from>
    <xdr:to>
      <xdr:col>18</xdr:col>
      <xdr:colOff>495300</xdr:colOff>
      <xdr:row>40</xdr:row>
      <xdr:rowOff>69728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7858125"/>
          <a:ext cx="2019300" cy="9460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59142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123825</xdr:colOff>
      <xdr:row>40</xdr:row>
      <xdr:rowOff>104775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89154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6</xdr:col>
      <xdr:colOff>318112</xdr:colOff>
      <xdr:row>34</xdr:row>
      <xdr:rowOff>85725</xdr:rowOff>
    </xdr:from>
    <xdr:to>
      <xdr:col>10</xdr:col>
      <xdr:colOff>76200</xdr:colOff>
      <xdr:row>39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3462" y="7696200"/>
          <a:ext cx="2358413" cy="11049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59142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123825</xdr:colOff>
      <xdr:row>40</xdr:row>
      <xdr:rowOff>104775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89154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6</xdr:col>
      <xdr:colOff>318112</xdr:colOff>
      <xdr:row>34</xdr:row>
      <xdr:rowOff>85725</xdr:rowOff>
    </xdr:from>
    <xdr:to>
      <xdr:col>10</xdr:col>
      <xdr:colOff>76200</xdr:colOff>
      <xdr:row>39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3462" y="7696200"/>
          <a:ext cx="2358413" cy="11049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59142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257175</xdr:colOff>
      <xdr:row>26</xdr:row>
      <xdr:rowOff>85725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66008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441937</xdr:colOff>
      <xdr:row>34</xdr:row>
      <xdr:rowOff>161925</xdr:rowOff>
    </xdr:from>
    <xdr:to>
      <xdr:col>16</xdr:col>
      <xdr:colOff>361950</xdr:colOff>
      <xdr:row>40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6812" y="8277225"/>
          <a:ext cx="2358413" cy="11049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7591425"/>
          <a:ext cx="1850091" cy="1058263"/>
        </a:xfrm>
        <a:prstGeom prst="rect">
          <a:avLst/>
        </a:prstGeom>
      </xdr:spPr>
    </xdr:pic>
    <xdr:clientData/>
  </xdr:oneCellAnchor>
  <xdr:oneCellAnchor>
    <xdr:from>
      <xdr:col>6</xdr:col>
      <xdr:colOff>323850</xdr:colOff>
      <xdr:row>35</xdr:row>
      <xdr:rowOff>66675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83820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14</xdr:col>
      <xdr:colOff>127612</xdr:colOff>
      <xdr:row>34</xdr:row>
      <xdr:rowOff>57150</xdr:rowOff>
    </xdr:from>
    <xdr:to>
      <xdr:col>18</xdr:col>
      <xdr:colOff>47625</xdr:colOff>
      <xdr:row>39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4112" y="8172450"/>
          <a:ext cx="2358413" cy="11049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200025</xdr:colOff>
      <xdr:row>39</xdr:row>
      <xdr:rowOff>95250</xdr:rowOff>
    </xdr:from>
    <xdr:to>
      <xdr:col>15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8934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95250</xdr:rowOff>
    </xdr:from>
    <xdr:to>
      <xdr:col>14</xdr:col>
      <xdr:colOff>295275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62975" y="72866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33</xdr:row>
      <xdr:rowOff>57150</xdr:rowOff>
    </xdr:from>
    <xdr:to>
      <xdr:col>14</xdr:col>
      <xdr:colOff>528047</xdr:colOff>
      <xdr:row>39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76485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34</xdr:row>
      <xdr:rowOff>94597</xdr:rowOff>
    </xdr:from>
    <xdr:to>
      <xdr:col>9</xdr:col>
      <xdr:colOff>66675</xdr:colOff>
      <xdr:row>39</xdr:row>
      <xdr:rowOff>28574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7886047"/>
          <a:ext cx="2095500" cy="98172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30</xdr:row>
      <xdr:rowOff>180975</xdr:rowOff>
    </xdr:from>
    <xdr:to>
      <xdr:col>14</xdr:col>
      <xdr:colOff>307041</xdr:colOff>
      <xdr:row>36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9648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30</xdr:row>
      <xdr:rowOff>85725</xdr:rowOff>
    </xdr:from>
    <xdr:to>
      <xdr:col>19</xdr:col>
      <xdr:colOff>109130</xdr:colOff>
      <xdr:row>36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95535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30</xdr:row>
      <xdr:rowOff>0</xdr:rowOff>
    </xdr:from>
    <xdr:to>
      <xdr:col>16</xdr:col>
      <xdr:colOff>390525</xdr:colOff>
      <xdr:row>35</xdr:row>
      <xdr:rowOff>186873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9467850"/>
          <a:ext cx="2533650" cy="1186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34</xdr:row>
      <xdr:rowOff>22934</xdr:rowOff>
    </xdr:from>
    <xdr:to>
      <xdr:col>14</xdr:col>
      <xdr:colOff>926793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8942" y="21482759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49547</xdr:rowOff>
    </xdr:from>
    <xdr:to>
      <xdr:col>15</xdr:col>
      <xdr:colOff>598083</xdr:colOff>
      <xdr:row>31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713" y="19575797"/>
          <a:ext cx="2917974" cy="134052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009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9917" y="1128148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210436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2688" y="9374522"/>
          <a:ext cx="2917973" cy="134052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009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9917" y="119101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210436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2688" y="10003172"/>
          <a:ext cx="2917973" cy="13405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35</xdr:row>
      <xdr:rowOff>22934</xdr:rowOff>
    </xdr:from>
    <xdr:to>
      <xdr:col>15</xdr:col>
      <xdr:colOff>666376</xdr:colOff>
      <xdr:row>41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3500809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26</xdr:row>
      <xdr:rowOff>49547</xdr:rowOff>
    </xdr:from>
    <xdr:to>
      <xdr:col>16</xdr:col>
      <xdr:colOff>210437</xdr:colOff>
      <xdr:row>32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11593847"/>
          <a:ext cx="2917974" cy="134052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666376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12986459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11079497"/>
          <a:ext cx="2917974" cy="134052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57</xdr:row>
      <xdr:rowOff>22934</xdr:rowOff>
    </xdr:from>
    <xdr:to>
      <xdr:col>15</xdr:col>
      <xdr:colOff>666376</xdr:colOff>
      <xdr:row>63</xdr:row>
      <xdr:rowOff>55379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8942" y="186157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48</xdr:row>
      <xdr:rowOff>49547</xdr:rowOff>
    </xdr:from>
    <xdr:to>
      <xdr:col>16</xdr:col>
      <xdr:colOff>210436</xdr:colOff>
      <xdr:row>54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713" y="16708772"/>
          <a:ext cx="2917974" cy="134052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43</xdr:row>
      <xdr:rowOff>22934</xdr:rowOff>
    </xdr:from>
    <xdr:to>
      <xdr:col>15</xdr:col>
      <xdr:colOff>666376</xdr:colOff>
      <xdr:row>49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338384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34</xdr:row>
      <xdr:rowOff>49547</xdr:rowOff>
    </xdr:from>
    <xdr:to>
      <xdr:col>16</xdr:col>
      <xdr:colOff>210437</xdr:colOff>
      <xdr:row>40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431422"/>
          <a:ext cx="2917974" cy="134052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9525</xdr:colOff>
      <xdr:row>30</xdr:row>
      <xdr:rowOff>85725</xdr:rowOff>
    </xdr:from>
    <xdr:to>
      <xdr:col>18</xdr:col>
      <xdr:colOff>109130</xdr:colOff>
      <xdr:row>36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58388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26</xdr:row>
      <xdr:rowOff>123825</xdr:rowOff>
    </xdr:from>
    <xdr:to>
      <xdr:col>15</xdr:col>
      <xdr:colOff>542925</xdr:colOff>
      <xdr:row>33</xdr:row>
      <xdr:rowOff>5898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5543550"/>
          <a:ext cx="2533650" cy="118699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32</xdr:row>
      <xdr:rowOff>180975</xdr:rowOff>
    </xdr:from>
    <xdr:to>
      <xdr:col>14</xdr:col>
      <xdr:colOff>307041</xdr:colOff>
      <xdr:row>38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99822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32</xdr:row>
      <xdr:rowOff>85725</xdr:rowOff>
    </xdr:from>
    <xdr:to>
      <xdr:col>19</xdr:col>
      <xdr:colOff>109130</xdr:colOff>
      <xdr:row>38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98869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32</xdr:row>
      <xdr:rowOff>123825</xdr:rowOff>
    </xdr:from>
    <xdr:to>
      <xdr:col>10</xdr:col>
      <xdr:colOff>171450</xdr:colOff>
      <xdr:row>38</xdr:row>
      <xdr:rowOff>110673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762750"/>
          <a:ext cx="2533650" cy="118699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30</xdr:row>
      <xdr:rowOff>180975</xdr:rowOff>
    </xdr:from>
    <xdr:to>
      <xdr:col>14</xdr:col>
      <xdr:colOff>307041</xdr:colOff>
      <xdr:row>36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68199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25</xdr:row>
      <xdr:rowOff>0</xdr:rowOff>
    </xdr:from>
    <xdr:to>
      <xdr:col>16</xdr:col>
      <xdr:colOff>347255</xdr:colOff>
      <xdr:row>31</xdr:row>
      <xdr:rowOff>75842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51911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22</xdr:row>
      <xdr:rowOff>57150</xdr:rowOff>
    </xdr:from>
    <xdr:to>
      <xdr:col>17</xdr:col>
      <xdr:colOff>85725</xdr:colOff>
      <xdr:row>28</xdr:row>
      <xdr:rowOff>167823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5314950"/>
          <a:ext cx="2533650" cy="11869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59</xdr:row>
      <xdr:rowOff>22934</xdr:rowOff>
    </xdr:from>
    <xdr:to>
      <xdr:col>15</xdr:col>
      <xdr:colOff>666376</xdr:colOff>
      <xdr:row>65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8942" y="20225459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50</xdr:row>
      <xdr:rowOff>49547</xdr:rowOff>
    </xdr:from>
    <xdr:to>
      <xdr:col>16</xdr:col>
      <xdr:colOff>210437</xdr:colOff>
      <xdr:row>56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3517" y="16729373"/>
          <a:ext cx="2912879" cy="135514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</xdr:colOff>
      <xdr:row>30</xdr:row>
      <xdr:rowOff>152400</xdr:rowOff>
    </xdr:from>
    <xdr:to>
      <xdr:col>10</xdr:col>
      <xdr:colOff>137705</xdr:colOff>
      <xdr:row>36</xdr:row>
      <xdr:rowOff>132992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63817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24</xdr:row>
      <xdr:rowOff>95250</xdr:rowOff>
    </xdr:from>
    <xdr:to>
      <xdr:col>19</xdr:col>
      <xdr:colOff>466725</xdr:colOff>
      <xdr:row>30</xdr:row>
      <xdr:rowOff>177348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5219700"/>
          <a:ext cx="2533650" cy="118699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</xdr:colOff>
      <xdr:row>31</xdr:row>
      <xdr:rowOff>152400</xdr:rowOff>
    </xdr:from>
    <xdr:to>
      <xdr:col>10</xdr:col>
      <xdr:colOff>137705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65341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25</xdr:row>
      <xdr:rowOff>95250</xdr:rowOff>
    </xdr:from>
    <xdr:to>
      <xdr:col>19</xdr:col>
      <xdr:colOff>466725</xdr:colOff>
      <xdr:row>31</xdr:row>
      <xdr:rowOff>177348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5372100"/>
          <a:ext cx="2533650" cy="118699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85725</xdr:colOff>
      <xdr:row>35</xdr:row>
      <xdr:rowOff>152400</xdr:rowOff>
    </xdr:from>
    <xdr:to>
      <xdr:col>10</xdr:col>
      <xdr:colOff>185330</xdr:colOff>
      <xdr:row>41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5629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36</xdr:row>
      <xdr:rowOff>57150</xdr:rowOff>
    </xdr:from>
    <xdr:to>
      <xdr:col>17</xdr:col>
      <xdr:colOff>533400</xdr:colOff>
      <xdr:row>42</xdr:row>
      <xdr:rowOff>43998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8667750"/>
          <a:ext cx="2533650" cy="118699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142875</xdr:colOff>
      <xdr:row>30</xdr:row>
      <xdr:rowOff>28575</xdr:rowOff>
    </xdr:from>
    <xdr:to>
      <xdr:col>10</xdr:col>
      <xdr:colOff>242480</xdr:colOff>
      <xdr:row>36</xdr:row>
      <xdr:rowOff>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6324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24</xdr:row>
      <xdr:rowOff>95250</xdr:rowOff>
    </xdr:from>
    <xdr:to>
      <xdr:col>19</xdr:col>
      <xdr:colOff>466725</xdr:colOff>
      <xdr:row>30</xdr:row>
      <xdr:rowOff>177348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7400925"/>
          <a:ext cx="2533650" cy="118699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9338384"/>
          <a:ext cx="2151309" cy="1232595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7431422"/>
          <a:ext cx="2917974" cy="13405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63</xdr:row>
      <xdr:rowOff>22934</xdr:rowOff>
    </xdr:from>
    <xdr:to>
      <xdr:col>15</xdr:col>
      <xdr:colOff>666376</xdr:colOff>
      <xdr:row>69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8942" y="186157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54</xdr:row>
      <xdr:rowOff>49547</xdr:rowOff>
    </xdr:from>
    <xdr:to>
      <xdr:col>16</xdr:col>
      <xdr:colOff>210436</xdr:colOff>
      <xdr:row>60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713" y="16708772"/>
          <a:ext cx="2917974" cy="13405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200025</xdr:colOff>
      <xdr:row>39</xdr:row>
      <xdr:rowOff>95250</xdr:rowOff>
    </xdr:from>
    <xdr:to>
      <xdr:col>15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95250</xdr:rowOff>
    </xdr:from>
    <xdr:to>
      <xdr:col>14</xdr:col>
      <xdr:colOff>295275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33</xdr:row>
      <xdr:rowOff>57150</xdr:rowOff>
    </xdr:from>
    <xdr:to>
      <xdr:col>14</xdr:col>
      <xdr:colOff>528047</xdr:colOff>
      <xdr:row>39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73818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34</xdr:row>
      <xdr:rowOff>94597</xdr:rowOff>
    </xdr:from>
    <xdr:to>
      <xdr:col>9</xdr:col>
      <xdr:colOff>66675</xdr:colOff>
      <xdr:row>39</xdr:row>
      <xdr:rowOff>28574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7619347"/>
          <a:ext cx="2095500" cy="9817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31</xdr:row>
      <xdr:rowOff>95250</xdr:rowOff>
    </xdr:from>
    <xdr:to>
      <xdr:col>16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33</xdr:row>
      <xdr:rowOff>66675</xdr:rowOff>
    </xdr:from>
    <xdr:to>
      <xdr:col>10</xdr:col>
      <xdr:colOff>185147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73914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28</xdr:row>
      <xdr:rowOff>27922</xdr:rowOff>
    </xdr:from>
    <xdr:to>
      <xdr:col>17</xdr:col>
      <xdr:colOff>19050</xdr:colOff>
      <xdr:row>33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6352522"/>
          <a:ext cx="2095500" cy="9817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19</xdr:row>
      <xdr:rowOff>28575</xdr:rowOff>
    </xdr:from>
    <xdr:to>
      <xdr:col>17</xdr:col>
      <xdr:colOff>4172</xdr:colOff>
      <xdr:row>25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45434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28</xdr:row>
      <xdr:rowOff>27922</xdr:rowOff>
    </xdr:from>
    <xdr:to>
      <xdr:col>16</xdr:col>
      <xdr:colOff>19050</xdr:colOff>
      <xdr:row>33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0" y="6352522"/>
          <a:ext cx="2095500" cy="9817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009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36</xdr:row>
      <xdr:rowOff>22934</xdr:rowOff>
    </xdr:from>
    <xdr:to>
      <xdr:col>15</xdr:col>
      <xdr:colOff>666376</xdr:colOff>
      <xdr:row>42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9917" y="284836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27</xdr:row>
      <xdr:rowOff>49547</xdr:rowOff>
    </xdr:from>
    <xdr:to>
      <xdr:col>16</xdr:col>
      <xdr:colOff>210436</xdr:colOff>
      <xdr:row>33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2688" y="26576672"/>
          <a:ext cx="2917973" cy="13405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3" workbookViewId="0">
      <selection activeCell="G21" sqref="G21"/>
    </sheetView>
  </sheetViews>
  <sheetFormatPr defaultColWidth="9.140625"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9" x14ac:dyDescent="0.25">
      <c r="A12" s="2" t="s">
        <v>7</v>
      </c>
      <c r="B12" s="2" t="s">
        <v>31</v>
      </c>
      <c r="G12" s="3" t="s">
        <v>8</v>
      </c>
      <c r="H12" s="7" t="s">
        <v>9</v>
      </c>
      <c r="I12" s="8" t="s">
        <v>396</v>
      </c>
    </row>
    <row r="13" spans="1:9" x14ac:dyDescent="0.25">
      <c r="B13" s="2" t="s">
        <v>32</v>
      </c>
      <c r="G13" s="3" t="s">
        <v>10</v>
      </c>
      <c r="H13" s="7" t="s">
        <v>9</v>
      </c>
      <c r="I13" s="9" t="s">
        <v>38</v>
      </c>
    </row>
    <row r="14" spans="1:9" x14ac:dyDescent="0.25">
      <c r="G14" s="3" t="s">
        <v>11</v>
      </c>
      <c r="H14" s="7" t="s">
        <v>9</v>
      </c>
      <c r="I14" s="9" t="s">
        <v>378</v>
      </c>
    </row>
    <row r="15" spans="1:9" x14ac:dyDescent="0.25">
      <c r="A15" s="2" t="s">
        <v>12</v>
      </c>
      <c r="B15" s="36" t="s">
        <v>33</v>
      </c>
      <c r="C15" s="36"/>
      <c r="H15" s="7"/>
    </row>
    <row r="16" spans="1:9" ht="16.5" thickBot="1" x14ac:dyDescent="0.3"/>
    <row r="17" spans="1:18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161" t="s">
        <v>29</v>
      </c>
      <c r="G17" s="274" t="s">
        <v>18</v>
      </c>
      <c r="H17" s="275"/>
      <c r="I17" s="32" t="s">
        <v>19</v>
      </c>
    </row>
    <row r="18" spans="1:18" ht="49.5" customHeight="1" x14ac:dyDescent="0.25">
      <c r="A18" s="37">
        <v>1</v>
      </c>
      <c r="B18" s="11">
        <v>44463</v>
      </c>
      <c r="C18" s="35" t="s">
        <v>394</v>
      </c>
      <c r="D18" s="33" t="s">
        <v>389</v>
      </c>
      <c r="E18" s="33" t="s">
        <v>390</v>
      </c>
      <c r="F18" s="38">
        <v>1001</v>
      </c>
      <c r="G18" s="276">
        <v>9891000</v>
      </c>
      <c r="H18" s="277"/>
      <c r="I18" s="34">
        <f>G18</f>
        <v>9891000</v>
      </c>
    </row>
    <row r="19" spans="1:18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39">
        <f>I18</f>
        <v>9891000</v>
      </c>
      <c r="J19" s="40">
        <f>SUM(J18:J18)</f>
        <v>0</v>
      </c>
    </row>
    <row r="20" spans="1:18" x14ac:dyDescent="0.25">
      <c r="A20" s="281"/>
      <c r="B20" s="281"/>
      <c r="C20" s="162"/>
      <c r="D20" s="162"/>
      <c r="E20" s="162"/>
      <c r="F20" s="162"/>
      <c r="G20" s="12"/>
      <c r="H20" s="12"/>
      <c r="I20" s="13"/>
    </row>
    <row r="21" spans="1:18" x14ac:dyDescent="0.25">
      <c r="D21" s="1"/>
      <c r="E21" s="1"/>
      <c r="F21" s="1"/>
      <c r="G21" s="14" t="s">
        <v>391</v>
      </c>
      <c r="H21" s="14"/>
      <c r="I21" s="165">
        <v>0</v>
      </c>
      <c r="J21" s="15"/>
      <c r="R21" s="2" t="s">
        <v>21</v>
      </c>
    </row>
    <row r="22" spans="1:18" ht="16.5" thickBot="1" x14ac:dyDescent="0.3">
      <c r="D22" s="1"/>
      <c r="E22" s="1"/>
      <c r="F22" s="1"/>
      <c r="G22" s="16" t="s">
        <v>392</v>
      </c>
      <c r="H22" s="16"/>
      <c r="I22" s="17">
        <v>0</v>
      </c>
      <c r="J22" s="15"/>
    </row>
    <row r="23" spans="1:18" x14ac:dyDescent="0.25">
      <c r="D23" s="1"/>
      <c r="E23" s="1"/>
      <c r="F23" s="1"/>
      <c r="G23" s="18" t="s">
        <v>22</v>
      </c>
      <c r="H23" s="18"/>
      <c r="I23" s="19">
        <f>I19</f>
        <v>9891000</v>
      </c>
    </row>
    <row r="24" spans="1:18" x14ac:dyDescent="0.25">
      <c r="A24" s="1" t="s">
        <v>395</v>
      </c>
      <c r="D24" s="1"/>
      <c r="E24" s="1"/>
      <c r="F24" s="1"/>
      <c r="G24" s="18"/>
      <c r="H24" s="18"/>
      <c r="I24" s="19"/>
    </row>
    <row r="25" spans="1:18" x14ac:dyDescent="0.25">
      <c r="A25" s="20"/>
      <c r="D25" s="1"/>
      <c r="E25" s="1"/>
      <c r="F25" s="1"/>
      <c r="G25" s="18"/>
      <c r="H25" s="18"/>
      <c r="I25" s="19"/>
    </row>
    <row r="26" spans="1:18" x14ac:dyDescent="0.25">
      <c r="D26" s="1"/>
      <c r="E26" s="1"/>
      <c r="F26" s="1"/>
      <c r="G26" s="18"/>
      <c r="H26" s="18"/>
      <c r="I26" s="19"/>
    </row>
    <row r="27" spans="1:18" x14ac:dyDescent="0.25">
      <c r="A27" s="21" t="s">
        <v>23</v>
      </c>
    </row>
    <row r="28" spans="1:18" x14ac:dyDescent="0.25">
      <c r="A28" s="22" t="s">
        <v>24</v>
      </c>
      <c r="B28" s="22"/>
      <c r="C28" s="22"/>
      <c r="D28" s="10"/>
      <c r="E28" s="10"/>
      <c r="F28" s="10"/>
    </row>
    <row r="29" spans="1:18" x14ac:dyDescent="0.25">
      <c r="A29" s="22" t="s">
        <v>25</v>
      </c>
      <c r="B29" s="22"/>
      <c r="C29" s="22"/>
      <c r="D29" s="10"/>
      <c r="E29" s="10"/>
      <c r="F29" s="10"/>
    </row>
    <row r="30" spans="1:18" x14ac:dyDescent="0.25">
      <c r="A30" s="23" t="s">
        <v>26</v>
      </c>
      <c r="B30" s="24"/>
      <c r="C30" s="24"/>
      <c r="D30" s="10"/>
      <c r="E30" s="10"/>
      <c r="F30" s="10"/>
    </row>
    <row r="31" spans="1:18" x14ac:dyDescent="0.25">
      <c r="A31" s="25" t="s">
        <v>27</v>
      </c>
      <c r="B31" s="25"/>
      <c r="C31" s="25"/>
      <c r="D31" s="10"/>
      <c r="E31" s="10"/>
      <c r="F31" s="10"/>
    </row>
    <row r="32" spans="1:18" x14ac:dyDescent="0.25">
      <c r="A32" s="26"/>
      <c r="B32" s="26"/>
      <c r="C32" s="26"/>
    </row>
    <row r="33" spans="1:9" x14ac:dyDescent="0.25">
      <c r="A33" s="27"/>
      <c r="B33" s="27"/>
      <c r="C33" s="27"/>
    </row>
    <row r="34" spans="1:9" x14ac:dyDescent="0.25">
      <c r="G34" s="28" t="s">
        <v>34</v>
      </c>
      <c r="H34" s="282" t="str">
        <f>+I13</f>
        <v xml:space="preserve"> 01 Oktober 2021</v>
      </c>
      <c r="I34" s="283"/>
    </row>
    <row r="37" spans="1:9" ht="18" customHeight="1" x14ac:dyDescent="0.25"/>
    <row r="38" spans="1:9" ht="17.25" customHeight="1" x14ac:dyDescent="0.25"/>
    <row r="40" spans="1:9" x14ac:dyDescent="0.25">
      <c r="G40" s="270" t="s">
        <v>28</v>
      </c>
      <c r="H40" s="270"/>
      <c r="I40" s="270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opLeftCell="A22" zoomScale="86" zoomScaleNormal="86" workbookViewId="0">
      <selection activeCell="D27" sqref="D2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20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314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312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313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99" t="s">
        <v>293</v>
      </c>
      <c r="D17" s="100" t="s">
        <v>284</v>
      </c>
      <c r="E17" s="101" t="s">
        <v>302</v>
      </c>
      <c r="F17" s="102">
        <v>11</v>
      </c>
      <c r="G17" s="145">
        <v>555</v>
      </c>
      <c r="H17" s="314">
        <v>3000</v>
      </c>
      <c r="I17" s="315"/>
      <c r="J17" s="137">
        <f t="shared" ref="J17:J21" si="0">G17*H17</f>
        <v>1665000</v>
      </c>
      <c r="K17" s="90">
        <v>555</v>
      </c>
      <c r="L17" s="90" t="s">
        <v>187</v>
      </c>
      <c r="M17" s="91"/>
    </row>
    <row r="18" spans="1:13" s="90" customFormat="1" ht="40.5" customHeight="1" x14ac:dyDescent="0.25">
      <c r="A18" s="97">
        <f t="shared" ref="A18:A24" si="1">A17+1</f>
        <v>2</v>
      </c>
      <c r="B18" s="98">
        <v>44447</v>
      </c>
      <c r="C18" s="99" t="s">
        <v>294</v>
      </c>
      <c r="D18" s="100" t="s">
        <v>284</v>
      </c>
      <c r="E18" s="101" t="s">
        <v>303</v>
      </c>
      <c r="F18" s="102">
        <v>11</v>
      </c>
      <c r="G18" s="151">
        <v>411</v>
      </c>
      <c r="H18" s="314">
        <v>7000</v>
      </c>
      <c r="I18" s="315"/>
      <c r="J18" s="137">
        <f t="shared" si="0"/>
        <v>2877000</v>
      </c>
      <c r="K18" s="90">
        <v>411</v>
      </c>
      <c r="L18" s="90" t="s">
        <v>187</v>
      </c>
      <c r="M18" s="91"/>
    </row>
    <row r="19" spans="1:13" s="90" customFormat="1" ht="40.5" customHeight="1" x14ac:dyDescent="0.25">
      <c r="A19" s="97">
        <f t="shared" si="1"/>
        <v>3</v>
      </c>
      <c r="B19" s="98">
        <v>44447</v>
      </c>
      <c r="C19" s="99" t="s">
        <v>295</v>
      </c>
      <c r="D19" s="100" t="s">
        <v>284</v>
      </c>
      <c r="E19" s="101" t="s">
        <v>304</v>
      </c>
      <c r="F19" s="102">
        <v>18</v>
      </c>
      <c r="G19" s="151">
        <v>855</v>
      </c>
      <c r="H19" s="314">
        <v>5000</v>
      </c>
      <c r="I19" s="315"/>
      <c r="J19" s="137">
        <f t="shared" si="0"/>
        <v>4275000</v>
      </c>
      <c r="K19" s="90">
        <v>855</v>
      </c>
      <c r="L19" s="90" t="s">
        <v>187</v>
      </c>
      <c r="M19" s="91"/>
    </row>
    <row r="20" spans="1:13" s="90" customFormat="1" ht="40.5" customHeight="1" x14ac:dyDescent="0.25">
      <c r="A20" s="97">
        <f t="shared" si="1"/>
        <v>4</v>
      </c>
      <c r="B20" s="98">
        <v>44447</v>
      </c>
      <c r="C20" s="99" t="s">
        <v>296</v>
      </c>
      <c r="D20" s="100" t="s">
        <v>284</v>
      </c>
      <c r="E20" s="101" t="s">
        <v>305</v>
      </c>
      <c r="F20" s="102">
        <v>5</v>
      </c>
      <c r="G20" s="144">
        <v>271</v>
      </c>
      <c r="H20" s="314">
        <v>9000</v>
      </c>
      <c r="I20" s="315"/>
      <c r="J20" s="137">
        <f t="shared" si="0"/>
        <v>2439000</v>
      </c>
      <c r="K20" s="90">
        <v>271</v>
      </c>
      <c r="L20" s="90" t="s">
        <v>187</v>
      </c>
      <c r="M20" s="91"/>
    </row>
    <row r="21" spans="1:13" s="90" customFormat="1" ht="40.5" customHeight="1" x14ac:dyDescent="0.25">
      <c r="A21" s="97">
        <f t="shared" si="1"/>
        <v>5</v>
      </c>
      <c r="B21" s="98">
        <v>44447</v>
      </c>
      <c r="C21" s="99" t="s">
        <v>298</v>
      </c>
      <c r="D21" s="100" t="s">
        <v>284</v>
      </c>
      <c r="E21" s="101" t="s">
        <v>307</v>
      </c>
      <c r="F21" s="102">
        <v>3</v>
      </c>
      <c r="G21" s="144">
        <v>137</v>
      </c>
      <c r="H21" s="314">
        <v>9000</v>
      </c>
      <c r="I21" s="315"/>
      <c r="J21" s="137">
        <f t="shared" si="0"/>
        <v>1233000</v>
      </c>
      <c r="K21" s="90">
        <v>137</v>
      </c>
      <c r="L21" s="90" t="s">
        <v>187</v>
      </c>
      <c r="M21" s="91"/>
    </row>
    <row r="22" spans="1:13" s="90" customFormat="1" ht="40.5" customHeight="1" x14ac:dyDescent="0.25">
      <c r="A22" s="97">
        <f t="shared" si="1"/>
        <v>6</v>
      </c>
      <c r="B22" s="98">
        <v>44447</v>
      </c>
      <c r="C22" s="99" t="s">
        <v>299</v>
      </c>
      <c r="D22" s="100" t="s">
        <v>284</v>
      </c>
      <c r="E22" s="101" t="s">
        <v>308</v>
      </c>
      <c r="F22" s="102">
        <v>1</v>
      </c>
      <c r="G22" s="144">
        <v>1132</v>
      </c>
      <c r="H22" s="314">
        <v>3000</v>
      </c>
      <c r="I22" s="315"/>
      <c r="J22" s="137">
        <f t="shared" ref="J22:J24" si="2">G22*H22</f>
        <v>3396000</v>
      </c>
      <c r="K22" s="90">
        <v>1132</v>
      </c>
      <c r="L22" s="90" t="s">
        <v>187</v>
      </c>
      <c r="M22" s="91"/>
    </row>
    <row r="23" spans="1:13" s="90" customFormat="1" ht="40.5" customHeight="1" x14ac:dyDescent="0.25">
      <c r="A23" s="97">
        <f t="shared" si="1"/>
        <v>7</v>
      </c>
      <c r="B23" s="98">
        <v>44447</v>
      </c>
      <c r="C23" s="99" t="s">
        <v>300</v>
      </c>
      <c r="D23" s="100" t="s">
        <v>284</v>
      </c>
      <c r="E23" s="101" t="s">
        <v>309</v>
      </c>
      <c r="F23" s="102">
        <v>1</v>
      </c>
      <c r="G23" s="144">
        <v>269</v>
      </c>
      <c r="H23" s="314">
        <v>6000</v>
      </c>
      <c r="I23" s="315"/>
      <c r="J23" s="137">
        <f t="shared" si="2"/>
        <v>1614000</v>
      </c>
      <c r="K23" s="90">
        <v>269</v>
      </c>
      <c r="L23" s="90" t="s">
        <v>187</v>
      </c>
      <c r="M23" s="91"/>
    </row>
    <row r="24" spans="1:13" s="90" customFormat="1" ht="40.5" customHeight="1" x14ac:dyDescent="0.25">
      <c r="A24" s="97">
        <f t="shared" si="1"/>
        <v>8</v>
      </c>
      <c r="B24" s="98">
        <v>44447</v>
      </c>
      <c r="C24" s="99" t="s">
        <v>301</v>
      </c>
      <c r="D24" s="100" t="s">
        <v>284</v>
      </c>
      <c r="E24" s="101" t="s">
        <v>310</v>
      </c>
      <c r="F24" s="102">
        <v>1</v>
      </c>
      <c r="G24" s="144">
        <v>796</v>
      </c>
      <c r="H24" s="314">
        <v>6000</v>
      </c>
      <c r="I24" s="315"/>
      <c r="J24" s="137">
        <f t="shared" si="2"/>
        <v>4776000</v>
      </c>
      <c r="K24" s="90">
        <v>796</v>
      </c>
      <c r="L24" s="90" t="s">
        <v>187</v>
      </c>
      <c r="M24" s="91"/>
    </row>
    <row r="25" spans="1:13" ht="37.5" customHeight="1" thickBot="1" x14ac:dyDescent="0.3">
      <c r="A25" s="301" t="s">
        <v>20</v>
      </c>
      <c r="B25" s="302"/>
      <c r="C25" s="302"/>
      <c r="D25" s="302"/>
      <c r="E25" s="302"/>
      <c r="F25" s="302"/>
      <c r="G25" s="302"/>
      <c r="H25" s="302"/>
      <c r="I25" s="303"/>
      <c r="J25" s="112">
        <f>SUM(J17:J24)</f>
        <v>22275000</v>
      </c>
    </row>
    <row r="26" spans="1:13" ht="11.25" customHeight="1" x14ac:dyDescent="0.25">
      <c r="A26" s="304"/>
      <c r="B26" s="304"/>
      <c r="C26" s="304"/>
      <c r="D26" s="304"/>
      <c r="E26" s="113"/>
      <c r="H26" s="114"/>
      <c r="I26" s="114"/>
      <c r="J26" s="115"/>
    </row>
    <row r="27" spans="1:13" ht="22.5" customHeight="1" x14ac:dyDescent="0.25">
      <c r="A27" s="116"/>
      <c r="B27" s="116"/>
      <c r="D27" s="116"/>
      <c r="E27" s="116"/>
      <c r="H27" s="66" t="s">
        <v>49</v>
      </c>
      <c r="I27" s="66"/>
      <c r="J27" s="65">
        <v>0</v>
      </c>
    </row>
    <row r="28" spans="1:13" ht="22.5" customHeight="1" thickBot="1" x14ac:dyDescent="0.3">
      <c r="A28" s="160"/>
      <c r="B28" s="160"/>
      <c r="D28" s="160"/>
      <c r="E28" s="160"/>
      <c r="H28" s="117" t="s">
        <v>69</v>
      </c>
      <c r="I28" s="117"/>
      <c r="J28" s="118">
        <v>0</v>
      </c>
    </row>
    <row r="29" spans="1:13" ht="22.5" customHeight="1" x14ac:dyDescent="0.25">
      <c r="A29" s="88"/>
      <c r="B29" s="88"/>
      <c r="D29" s="88"/>
      <c r="E29" s="119"/>
      <c r="H29" s="120" t="s">
        <v>22</v>
      </c>
      <c r="I29" s="121"/>
      <c r="J29" s="122">
        <f>J25</f>
        <v>22275000</v>
      </c>
    </row>
    <row r="30" spans="1:13" ht="13.5" customHeight="1" x14ac:dyDescent="0.25">
      <c r="A30" s="88"/>
      <c r="B30" s="88"/>
      <c r="D30" s="88"/>
      <c r="E30" s="119"/>
      <c r="H30" s="121"/>
      <c r="I30" s="121"/>
      <c r="J30" s="123"/>
    </row>
    <row r="31" spans="1:13" ht="18.75" x14ac:dyDescent="0.25">
      <c r="A31" s="124" t="s">
        <v>372</v>
      </c>
      <c r="B31" s="119"/>
      <c r="D31" s="88"/>
      <c r="E31" s="119"/>
      <c r="H31" s="121"/>
      <c r="I31" s="121"/>
      <c r="J31" s="123"/>
    </row>
    <row r="32" spans="1:13" ht="15.75" x14ac:dyDescent="0.25">
      <c r="A32" s="88"/>
      <c r="B32" s="88"/>
      <c r="D32" s="88"/>
      <c r="E32" s="119"/>
      <c r="H32" s="121"/>
      <c r="I32" s="121"/>
      <c r="J32" s="123"/>
    </row>
    <row r="33" spans="1:13" ht="17.25" customHeight="1" x14ac:dyDescent="0.3">
      <c r="A33" s="125" t="s">
        <v>23</v>
      </c>
      <c r="B33" s="126"/>
      <c r="D33" s="126"/>
      <c r="E33" s="88"/>
      <c r="H33" s="89"/>
      <c r="I33" s="89"/>
      <c r="J33" s="88"/>
    </row>
    <row r="34" spans="1:13" ht="17.25" customHeight="1" x14ac:dyDescent="0.3">
      <c r="A34" s="148" t="s">
        <v>24</v>
      </c>
      <c r="B34" s="119"/>
      <c r="D34" s="119"/>
      <c r="E34" s="88"/>
      <c r="H34" s="89"/>
      <c r="I34" s="89"/>
      <c r="J34" s="88"/>
      <c r="M34" s="128"/>
    </row>
    <row r="35" spans="1:13" ht="17.25" customHeight="1" x14ac:dyDescent="0.3">
      <c r="A35" s="148" t="s">
        <v>25</v>
      </c>
      <c r="B35" s="119"/>
      <c r="D35" s="88"/>
      <c r="E35" s="88"/>
      <c r="H35" s="89"/>
      <c r="I35" s="89"/>
      <c r="J35" s="88"/>
    </row>
    <row r="36" spans="1:13" ht="17.25" customHeight="1" x14ac:dyDescent="0.3">
      <c r="A36" s="149" t="s">
        <v>26</v>
      </c>
      <c r="B36" s="130"/>
      <c r="D36" s="130"/>
      <c r="E36" s="88"/>
      <c r="H36" s="89"/>
      <c r="I36" s="89"/>
      <c r="J36" s="88"/>
    </row>
    <row r="37" spans="1:13" ht="17.25" customHeight="1" x14ac:dyDescent="0.3">
      <c r="A37" s="150" t="s">
        <v>27</v>
      </c>
      <c r="B37" s="132"/>
      <c r="D37" s="133"/>
      <c r="E37" s="88"/>
      <c r="H37" s="89"/>
      <c r="I37" s="89"/>
      <c r="J37" s="88"/>
    </row>
    <row r="38" spans="1:13" ht="15.75" x14ac:dyDescent="0.25">
      <c r="A38" s="132"/>
      <c r="B38" s="132"/>
      <c r="D38" s="134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135" t="s">
        <v>71</v>
      </c>
      <c r="I39" s="300" t="str">
        <f>J13</f>
        <v xml:space="preserve"> 14 Oktober 2021</v>
      </c>
      <c r="J39" s="300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89"/>
      <c r="I41" s="89"/>
      <c r="J41" s="88"/>
    </row>
    <row r="42" spans="1:13" ht="15.75" x14ac:dyDescent="0.25">
      <c r="A42" s="88"/>
      <c r="B42" s="88"/>
      <c r="D42" s="88"/>
      <c r="E42" s="88"/>
      <c r="H42" s="89"/>
      <c r="I42" s="89"/>
      <c r="J42" s="88"/>
    </row>
    <row r="43" spans="1:13" ht="15.75" x14ac:dyDescent="0.25">
      <c r="A43" s="88"/>
      <c r="B43" s="88"/>
      <c r="D43" s="88"/>
      <c r="E43" s="88"/>
      <c r="H43" s="89"/>
      <c r="I43" s="89"/>
      <c r="J43" s="88"/>
    </row>
    <row r="44" spans="1:13" ht="15.75" x14ac:dyDescent="0.25">
      <c r="A44" s="88"/>
      <c r="B44" s="88"/>
      <c r="D44" s="88"/>
      <c r="E44" s="88"/>
      <c r="H44" s="89"/>
      <c r="I44" s="89"/>
      <c r="J44" s="88"/>
    </row>
    <row r="45" spans="1:13" ht="15.75" x14ac:dyDescent="0.25">
      <c r="A45" s="88"/>
      <c r="B45" s="88"/>
      <c r="D45" s="88"/>
      <c r="E45" s="88"/>
      <c r="H45" s="89"/>
      <c r="I45" s="89"/>
      <c r="J45" s="88"/>
    </row>
    <row r="46" spans="1:13" ht="15.75" x14ac:dyDescent="0.25">
      <c r="A46" s="36"/>
      <c r="B46" s="36"/>
      <c r="D46" s="36"/>
      <c r="E46" s="36"/>
      <c r="H46" s="284" t="s">
        <v>261</v>
      </c>
      <c r="I46" s="284"/>
      <c r="J46" s="284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3" ht="15.75" x14ac:dyDescent="0.25">
      <c r="A49" s="36"/>
      <c r="B49" s="36"/>
      <c r="D49" s="36"/>
      <c r="E49" s="36"/>
      <c r="H49" s="47"/>
      <c r="I49" s="47"/>
      <c r="J49" s="36"/>
      <c r="M49" s="136"/>
    </row>
    <row r="50" spans="1:13" ht="15.75" x14ac:dyDescent="0.25">
      <c r="A50" s="36"/>
      <c r="B50" s="36"/>
      <c r="D50" s="36"/>
      <c r="E50" s="36"/>
      <c r="H50" s="47"/>
      <c r="I50" s="47"/>
      <c r="J50" s="36"/>
    </row>
    <row r="51" spans="1:13" ht="15.75" x14ac:dyDescent="0.25">
      <c r="A51" s="36"/>
      <c r="B51" s="36"/>
      <c r="D51" s="36"/>
      <c r="E51" s="36"/>
      <c r="H51" s="47"/>
      <c r="I51" s="47"/>
      <c r="J51" s="36"/>
    </row>
    <row r="52" spans="1:13" ht="15.75" x14ac:dyDescent="0.25">
      <c r="A52" s="36"/>
      <c r="B52" s="36"/>
      <c r="D52" s="36"/>
      <c r="E52" s="36"/>
      <c r="H52" s="47"/>
      <c r="I52" s="47"/>
      <c r="J52" s="36"/>
    </row>
    <row r="53" spans="1:13" ht="15.75" x14ac:dyDescent="0.25">
      <c r="A53" s="36"/>
      <c r="B53" s="36"/>
      <c r="D53" s="36"/>
      <c r="E53" s="36"/>
      <c r="H53" s="47"/>
      <c r="I53" s="47"/>
      <c r="J53" s="36"/>
    </row>
    <row r="54" spans="1:13" ht="15.75" x14ac:dyDescent="0.25">
      <c r="A54" s="36"/>
      <c r="B54" s="36"/>
      <c r="D54" s="36"/>
      <c r="E54" s="36"/>
      <c r="H54" s="47"/>
      <c r="I54" s="47"/>
      <c r="J54" s="36"/>
    </row>
  </sheetData>
  <autoFilter ref="A16:J25">
    <filterColumn colId="7" showButton="0"/>
  </autoFilter>
  <mergeCells count="14">
    <mergeCell ref="H20:I20"/>
    <mergeCell ref="A10:J10"/>
    <mergeCell ref="H16:I16"/>
    <mergeCell ref="H17:I17"/>
    <mergeCell ref="H18:I18"/>
    <mergeCell ref="H19:I19"/>
    <mergeCell ref="H21:I21"/>
    <mergeCell ref="A25:I25"/>
    <mergeCell ref="A26:D26"/>
    <mergeCell ref="I39:J39"/>
    <mergeCell ref="H46:J46"/>
    <mergeCell ref="H22:I22"/>
    <mergeCell ref="H23:I23"/>
    <mergeCell ref="H24:I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1" zoomScale="86" zoomScaleNormal="86" workbookViewId="0">
      <selection activeCell="E19" sqref="E1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330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312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315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99" t="s">
        <v>316</v>
      </c>
      <c r="D17" s="100" t="s">
        <v>284</v>
      </c>
      <c r="E17" s="101" t="s">
        <v>323</v>
      </c>
      <c r="F17" s="102">
        <v>73</v>
      </c>
      <c r="G17" s="151">
        <v>2875</v>
      </c>
      <c r="H17" s="314">
        <v>4000</v>
      </c>
      <c r="I17" s="315"/>
      <c r="J17" s="137">
        <f t="shared" ref="J17:J20" si="0">G17*H17</f>
        <v>11500000</v>
      </c>
      <c r="L17" s="90" t="s">
        <v>187</v>
      </c>
      <c r="M17" s="91"/>
    </row>
    <row r="18" spans="1:13" s="90" customFormat="1" ht="44.25" customHeight="1" x14ac:dyDescent="0.25">
      <c r="A18" s="97">
        <f t="shared" ref="A18:A20" si="1">A17+1</f>
        <v>2</v>
      </c>
      <c r="B18" s="98">
        <v>44447</v>
      </c>
      <c r="C18" s="99" t="s">
        <v>317</v>
      </c>
      <c r="D18" s="100" t="s">
        <v>284</v>
      </c>
      <c r="E18" s="101" t="s">
        <v>324</v>
      </c>
      <c r="F18" s="102">
        <v>12</v>
      </c>
      <c r="G18" s="151">
        <v>239</v>
      </c>
      <c r="H18" s="314">
        <v>7000</v>
      </c>
      <c r="I18" s="315"/>
      <c r="J18" s="137">
        <f t="shared" si="0"/>
        <v>1673000</v>
      </c>
      <c r="L18" s="90" t="s">
        <v>187</v>
      </c>
      <c r="M18" s="91"/>
    </row>
    <row r="19" spans="1:13" s="90" customFormat="1" ht="40.5" customHeight="1" x14ac:dyDescent="0.25">
      <c r="A19" s="97">
        <f t="shared" si="1"/>
        <v>3</v>
      </c>
      <c r="B19" s="98">
        <v>44447</v>
      </c>
      <c r="C19" s="99" t="s">
        <v>318</v>
      </c>
      <c r="D19" s="100" t="s">
        <v>284</v>
      </c>
      <c r="E19" s="101" t="s">
        <v>325</v>
      </c>
      <c r="F19" s="102">
        <v>12</v>
      </c>
      <c r="G19" s="144">
        <v>247</v>
      </c>
      <c r="H19" s="314">
        <v>7000</v>
      </c>
      <c r="I19" s="315"/>
      <c r="J19" s="137">
        <f t="shared" si="0"/>
        <v>1729000</v>
      </c>
      <c r="L19" s="90" t="s">
        <v>187</v>
      </c>
      <c r="M19" s="91"/>
    </row>
    <row r="20" spans="1:13" s="90" customFormat="1" ht="40.5" customHeight="1" x14ac:dyDescent="0.25">
      <c r="A20" s="97">
        <f t="shared" si="1"/>
        <v>4</v>
      </c>
      <c r="B20" s="98">
        <v>44447</v>
      </c>
      <c r="C20" s="99" t="s">
        <v>319</v>
      </c>
      <c r="D20" s="100" t="s">
        <v>284</v>
      </c>
      <c r="E20" s="101" t="s">
        <v>326</v>
      </c>
      <c r="F20" s="102">
        <v>34</v>
      </c>
      <c r="G20" s="144">
        <v>931</v>
      </c>
      <c r="H20" s="314">
        <v>5000</v>
      </c>
      <c r="I20" s="315"/>
      <c r="J20" s="137">
        <f t="shared" si="0"/>
        <v>4655000</v>
      </c>
      <c r="L20" s="90" t="s">
        <v>187</v>
      </c>
      <c r="M20" s="91"/>
    </row>
    <row r="21" spans="1:13" ht="37.5" customHeight="1" thickBot="1" x14ac:dyDescent="0.3">
      <c r="A21" s="301" t="s">
        <v>20</v>
      </c>
      <c r="B21" s="302"/>
      <c r="C21" s="302"/>
      <c r="D21" s="302"/>
      <c r="E21" s="302"/>
      <c r="F21" s="302"/>
      <c r="G21" s="302"/>
      <c r="H21" s="302"/>
      <c r="I21" s="303"/>
      <c r="J21" s="112">
        <f>SUM(J17:J20)</f>
        <v>19557000</v>
      </c>
    </row>
    <row r="22" spans="1:13" ht="11.25" customHeight="1" x14ac:dyDescent="0.25">
      <c r="A22" s="304"/>
      <c r="B22" s="304"/>
      <c r="C22" s="304"/>
      <c r="D22" s="304"/>
      <c r="E22" s="113"/>
      <c r="H22" s="114"/>
      <c r="I22" s="114"/>
      <c r="J22" s="115"/>
    </row>
    <row r="23" spans="1:13" ht="22.5" customHeight="1" x14ac:dyDescent="0.25">
      <c r="A23" s="116"/>
      <c r="B23" s="116"/>
      <c r="D23" s="116"/>
      <c r="E23" s="116"/>
      <c r="H23" s="66" t="s">
        <v>49</v>
      </c>
      <c r="I23" s="66"/>
      <c r="J23" s="65">
        <v>0</v>
      </c>
    </row>
    <row r="24" spans="1:13" ht="22.5" customHeight="1" thickBot="1" x14ac:dyDescent="0.3">
      <c r="A24" s="160"/>
      <c r="B24" s="160"/>
      <c r="D24" s="160"/>
      <c r="E24" s="160"/>
      <c r="H24" s="117" t="s">
        <v>69</v>
      </c>
      <c r="I24" s="117"/>
      <c r="J24" s="118">
        <v>0</v>
      </c>
    </row>
    <row r="25" spans="1:13" ht="22.5" customHeight="1" x14ac:dyDescent="0.25">
      <c r="A25" s="88"/>
      <c r="B25" s="88"/>
      <c r="D25" s="88"/>
      <c r="E25" s="119"/>
      <c r="H25" s="120" t="s">
        <v>22</v>
      </c>
      <c r="I25" s="121"/>
      <c r="J25" s="122">
        <f>J21</f>
        <v>19557000</v>
      </c>
    </row>
    <row r="26" spans="1:13" ht="13.5" customHeight="1" x14ac:dyDescent="0.25">
      <c r="A26" s="88"/>
      <c r="B26" s="88"/>
      <c r="D26" s="88"/>
      <c r="E26" s="119"/>
      <c r="H26" s="121"/>
      <c r="I26" s="121"/>
      <c r="J26" s="123"/>
    </row>
    <row r="27" spans="1:13" ht="18.75" x14ac:dyDescent="0.25">
      <c r="A27" s="124" t="s">
        <v>373</v>
      </c>
      <c r="B27" s="119"/>
      <c r="D27" s="88"/>
      <c r="E27" s="119"/>
      <c r="H27" s="121"/>
      <c r="I27" s="121"/>
      <c r="J27" s="123"/>
    </row>
    <row r="28" spans="1:13" ht="15.75" x14ac:dyDescent="0.25">
      <c r="A28" s="88"/>
      <c r="B28" s="88"/>
      <c r="D28" s="88"/>
      <c r="E28" s="119"/>
      <c r="H28" s="121"/>
      <c r="I28" s="121"/>
      <c r="J28" s="123"/>
    </row>
    <row r="29" spans="1:13" ht="17.25" customHeight="1" x14ac:dyDescent="0.3">
      <c r="A29" s="125" t="s">
        <v>23</v>
      </c>
      <c r="B29" s="126"/>
      <c r="D29" s="126"/>
      <c r="E29" s="88"/>
      <c r="H29" s="89"/>
      <c r="I29" s="89"/>
      <c r="J29" s="88"/>
    </row>
    <row r="30" spans="1:13" ht="17.25" customHeight="1" x14ac:dyDescent="0.3">
      <c r="A30" s="148" t="s">
        <v>24</v>
      </c>
      <c r="B30" s="119"/>
      <c r="D30" s="119"/>
      <c r="E30" s="88"/>
      <c r="H30" s="89"/>
      <c r="I30" s="89"/>
      <c r="J30" s="88"/>
      <c r="M30" s="128"/>
    </row>
    <row r="31" spans="1:13" ht="17.25" customHeight="1" x14ac:dyDescent="0.3">
      <c r="A31" s="148" t="s">
        <v>25</v>
      </c>
      <c r="B31" s="119"/>
      <c r="D31" s="88"/>
      <c r="E31" s="88"/>
      <c r="H31" s="89"/>
      <c r="I31" s="89"/>
      <c r="J31" s="88"/>
    </row>
    <row r="32" spans="1:13" ht="17.25" customHeight="1" x14ac:dyDescent="0.3">
      <c r="A32" s="149" t="s">
        <v>26</v>
      </c>
      <c r="B32" s="130"/>
      <c r="D32" s="130"/>
      <c r="E32" s="88"/>
      <c r="H32" s="89"/>
      <c r="I32" s="89"/>
      <c r="J32" s="88"/>
    </row>
    <row r="33" spans="1:13" ht="17.25" customHeight="1" x14ac:dyDescent="0.3">
      <c r="A33" s="150" t="s">
        <v>27</v>
      </c>
      <c r="B33" s="132"/>
      <c r="D33" s="133"/>
      <c r="E33" s="88"/>
      <c r="H33" s="89"/>
      <c r="I33" s="89"/>
      <c r="J33" s="88"/>
    </row>
    <row r="34" spans="1:13" ht="15.75" x14ac:dyDescent="0.25">
      <c r="A34" s="132"/>
      <c r="B34" s="132"/>
      <c r="D34" s="134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135" t="s">
        <v>71</v>
      </c>
      <c r="I35" s="300" t="str">
        <f>J13</f>
        <v xml:space="preserve"> 14 Oktober 2021</v>
      </c>
      <c r="J35" s="300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89"/>
      <c r="I39" s="89"/>
      <c r="J39" s="88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89"/>
      <c r="I41" s="89"/>
      <c r="J41" s="88"/>
    </row>
    <row r="42" spans="1:13" ht="15.75" x14ac:dyDescent="0.25">
      <c r="A42" s="36"/>
      <c r="B42" s="36"/>
      <c r="D42" s="36"/>
      <c r="E42" s="36"/>
      <c r="H42" s="284" t="s">
        <v>261</v>
      </c>
      <c r="I42" s="284"/>
      <c r="J42" s="284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  <c r="M45" s="1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  <row r="50" spans="1:10" ht="15.75" x14ac:dyDescent="0.25">
      <c r="A50" s="36"/>
      <c r="B50" s="36"/>
      <c r="D50" s="36"/>
      <c r="E50" s="36"/>
      <c r="H50" s="47"/>
      <c r="I50" s="47"/>
      <c r="J50" s="36"/>
    </row>
  </sheetData>
  <autoFilter ref="A16:J21">
    <filterColumn colId="7" showButton="0"/>
  </autoFilter>
  <mergeCells count="10">
    <mergeCell ref="A10:J10"/>
    <mergeCell ref="H16:I16"/>
    <mergeCell ref="H17:I17"/>
    <mergeCell ref="H18:I18"/>
    <mergeCell ref="H19:I19"/>
    <mergeCell ref="A22:D22"/>
    <mergeCell ref="I35:J35"/>
    <mergeCell ref="H42:J42"/>
    <mergeCell ref="H20:I20"/>
    <mergeCell ref="A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opLeftCell="A22" zoomScale="86" zoomScaleNormal="86" workbookViewId="0">
      <selection activeCell="N27" sqref="N2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331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312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342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34.5" customHeight="1" x14ac:dyDescent="0.25">
      <c r="A17" s="97">
        <v>1</v>
      </c>
      <c r="B17" s="98">
        <v>44447</v>
      </c>
      <c r="C17" s="99" t="s">
        <v>332</v>
      </c>
      <c r="D17" s="100" t="s">
        <v>284</v>
      </c>
      <c r="E17" s="101" t="s">
        <v>343</v>
      </c>
      <c r="F17" s="102">
        <v>47</v>
      </c>
      <c r="G17" s="151">
        <v>1933</v>
      </c>
      <c r="H17" s="314">
        <v>3000</v>
      </c>
      <c r="I17" s="315"/>
      <c r="J17" s="137">
        <f t="shared" ref="J17:J26" si="0">G17*H17</f>
        <v>5799000</v>
      </c>
      <c r="L17" s="90" t="s">
        <v>187</v>
      </c>
      <c r="M17" s="91"/>
    </row>
    <row r="18" spans="1:13" s="90" customFormat="1" ht="34.5" customHeight="1" x14ac:dyDescent="0.25">
      <c r="A18" s="97">
        <f t="shared" ref="A18:A26" si="1">A17+1</f>
        <v>2</v>
      </c>
      <c r="B18" s="98">
        <v>44447</v>
      </c>
      <c r="C18" s="99" t="s">
        <v>333</v>
      </c>
      <c r="D18" s="100" t="s">
        <v>284</v>
      </c>
      <c r="E18" s="101" t="s">
        <v>344</v>
      </c>
      <c r="F18" s="102">
        <v>28</v>
      </c>
      <c r="G18" s="151">
        <v>859</v>
      </c>
      <c r="H18" s="314">
        <v>7000</v>
      </c>
      <c r="I18" s="315"/>
      <c r="J18" s="137">
        <f t="shared" si="0"/>
        <v>6013000</v>
      </c>
      <c r="L18" s="90" t="s">
        <v>187</v>
      </c>
      <c r="M18" s="91"/>
    </row>
    <row r="19" spans="1:13" s="90" customFormat="1" ht="34.5" customHeight="1" x14ac:dyDescent="0.25">
      <c r="A19" s="97">
        <f t="shared" si="1"/>
        <v>3</v>
      </c>
      <c r="B19" s="98">
        <v>44447</v>
      </c>
      <c r="C19" s="99" t="s">
        <v>334</v>
      </c>
      <c r="D19" s="100" t="s">
        <v>284</v>
      </c>
      <c r="E19" s="101" t="s">
        <v>345</v>
      </c>
      <c r="F19" s="102">
        <v>30</v>
      </c>
      <c r="G19" s="144">
        <v>1377</v>
      </c>
      <c r="H19" s="314">
        <v>7000</v>
      </c>
      <c r="I19" s="315"/>
      <c r="J19" s="137">
        <f t="shared" si="0"/>
        <v>9639000</v>
      </c>
      <c r="L19" s="90" t="s">
        <v>187</v>
      </c>
      <c r="M19" s="91"/>
    </row>
    <row r="20" spans="1:13" s="90" customFormat="1" ht="34.5" customHeight="1" x14ac:dyDescent="0.25">
      <c r="A20" s="97">
        <f t="shared" si="1"/>
        <v>4</v>
      </c>
      <c r="B20" s="98">
        <v>44447</v>
      </c>
      <c r="C20" s="99" t="s">
        <v>335</v>
      </c>
      <c r="D20" s="100" t="s">
        <v>284</v>
      </c>
      <c r="E20" s="101" t="s">
        <v>346</v>
      </c>
      <c r="F20" s="102">
        <v>14</v>
      </c>
      <c r="G20" s="144">
        <v>630</v>
      </c>
      <c r="H20" s="314">
        <v>8000</v>
      </c>
      <c r="I20" s="315"/>
      <c r="J20" s="137">
        <f t="shared" si="0"/>
        <v>5040000</v>
      </c>
      <c r="L20" s="90" t="s">
        <v>187</v>
      </c>
      <c r="M20" s="91"/>
    </row>
    <row r="21" spans="1:13" s="90" customFormat="1" ht="34.5" customHeight="1" x14ac:dyDescent="0.25">
      <c r="A21" s="97">
        <f t="shared" si="1"/>
        <v>5</v>
      </c>
      <c r="B21" s="98">
        <v>44447</v>
      </c>
      <c r="C21" s="99" t="s">
        <v>336</v>
      </c>
      <c r="D21" s="100" t="s">
        <v>284</v>
      </c>
      <c r="E21" s="101" t="s">
        <v>347</v>
      </c>
      <c r="F21" s="102">
        <v>13</v>
      </c>
      <c r="G21" s="144">
        <v>552</v>
      </c>
      <c r="H21" s="314">
        <v>7000</v>
      </c>
      <c r="I21" s="315"/>
      <c r="J21" s="137">
        <f t="shared" si="0"/>
        <v>3864000</v>
      </c>
      <c r="L21" s="90" t="s">
        <v>187</v>
      </c>
      <c r="M21" s="91"/>
    </row>
    <row r="22" spans="1:13" s="90" customFormat="1" ht="34.5" customHeight="1" x14ac:dyDescent="0.25">
      <c r="A22" s="97">
        <f t="shared" si="1"/>
        <v>6</v>
      </c>
      <c r="B22" s="98">
        <v>44447</v>
      </c>
      <c r="C22" s="99" t="s">
        <v>337</v>
      </c>
      <c r="D22" s="100" t="s">
        <v>284</v>
      </c>
      <c r="E22" s="101" t="s">
        <v>348</v>
      </c>
      <c r="F22" s="102">
        <v>5</v>
      </c>
      <c r="G22" s="144">
        <v>405</v>
      </c>
      <c r="H22" s="314">
        <v>9000</v>
      </c>
      <c r="I22" s="315"/>
      <c r="J22" s="137">
        <f t="shared" si="0"/>
        <v>3645000</v>
      </c>
      <c r="L22" s="90" t="s">
        <v>187</v>
      </c>
      <c r="M22" s="91"/>
    </row>
    <row r="23" spans="1:13" s="90" customFormat="1" ht="34.5" customHeight="1" x14ac:dyDescent="0.25">
      <c r="A23" s="97">
        <f t="shared" si="1"/>
        <v>7</v>
      </c>
      <c r="B23" s="98">
        <v>44447</v>
      </c>
      <c r="C23" s="99" t="s">
        <v>338</v>
      </c>
      <c r="D23" s="100" t="s">
        <v>284</v>
      </c>
      <c r="E23" s="101" t="s">
        <v>349</v>
      </c>
      <c r="F23" s="102">
        <v>11</v>
      </c>
      <c r="G23" s="144">
        <v>518</v>
      </c>
      <c r="H23" s="314">
        <v>8000</v>
      </c>
      <c r="I23" s="315"/>
      <c r="J23" s="137">
        <f t="shared" si="0"/>
        <v>4144000</v>
      </c>
      <c r="M23" s="91"/>
    </row>
    <row r="24" spans="1:13" s="90" customFormat="1" ht="34.5" customHeight="1" x14ac:dyDescent="0.25">
      <c r="A24" s="97">
        <f t="shared" si="1"/>
        <v>8</v>
      </c>
      <c r="B24" s="98">
        <v>44447</v>
      </c>
      <c r="C24" s="99" t="s">
        <v>339</v>
      </c>
      <c r="D24" s="100" t="s">
        <v>284</v>
      </c>
      <c r="E24" s="101" t="s">
        <v>350</v>
      </c>
      <c r="F24" s="102">
        <v>31</v>
      </c>
      <c r="G24" s="144">
        <v>1464</v>
      </c>
      <c r="H24" s="314">
        <v>8000</v>
      </c>
      <c r="I24" s="315"/>
      <c r="J24" s="137">
        <f t="shared" si="0"/>
        <v>11712000</v>
      </c>
      <c r="M24" s="91"/>
    </row>
    <row r="25" spans="1:13" s="90" customFormat="1" ht="34.5" customHeight="1" x14ac:dyDescent="0.25">
      <c r="A25" s="97">
        <f t="shared" si="1"/>
        <v>9</v>
      </c>
      <c r="B25" s="98">
        <v>44447</v>
      </c>
      <c r="C25" s="99" t="s">
        <v>340</v>
      </c>
      <c r="D25" s="100" t="s">
        <v>284</v>
      </c>
      <c r="E25" s="101" t="s">
        <v>351</v>
      </c>
      <c r="F25" s="102">
        <v>10</v>
      </c>
      <c r="G25" s="144">
        <v>379</v>
      </c>
      <c r="H25" s="314">
        <v>7000</v>
      </c>
      <c r="I25" s="315"/>
      <c r="J25" s="137">
        <f t="shared" si="0"/>
        <v>2653000</v>
      </c>
      <c r="M25" s="91"/>
    </row>
    <row r="26" spans="1:13" s="90" customFormat="1" ht="34.5" customHeight="1" x14ac:dyDescent="0.25">
      <c r="A26" s="97">
        <f t="shared" si="1"/>
        <v>10</v>
      </c>
      <c r="B26" s="98">
        <v>44447</v>
      </c>
      <c r="C26" s="99" t="s">
        <v>341</v>
      </c>
      <c r="D26" s="101" t="s">
        <v>284</v>
      </c>
      <c r="E26" s="101" t="s">
        <v>352</v>
      </c>
      <c r="F26" s="102">
        <v>10</v>
      </c>
      <c r="G26" s="144">
        <v>293</v>
      </c>
      <c r="H26" s="314">
        <v>9000</v>
      </c>
      <c r="I26" s="315"/>
      <c r="J26" s="137">
        <f t="shared" si="0"/>
        <v>2637000</v>
      </c>
      <c r="M26" s="91"/>
    </row>
    <row r="27" spans="1:13" ht="30.75" customHeight="1" thickBot="1" x14ac:dyDescent="0.3">
      <c r="A27" s="301" t="s">
        <v>20</v>
      </c>
      <c r="B27" s="302"/>
      <c r="C27" s="302"/>
      <c r="D27" s="302"/>
      <c r="E27" s="302"/>
      <c r="F27" s="302"/>
      <c r="G27" s="302"/>
      <c r="H27" s="302"/>
      <c r="I27" s="303"/>
      <c r="J27" s="112">
        <f>SUM(J17:J26)</f>
        <v>55146000</v>
      </c>
    </row>
    <row r="28" spans="1:13" ht="11.25" customHeight="1" x14ac:dyDescent="0.25">
      <c r="A28" s="304"/>
      <c r="B28" s="304"/>
      <c r="C28" s="304"/>
      <c r="D28" s="304"/>
      <c r="E28" s="113"/>
      <c r="H28" s="114"/>
      <c r="I28" s="114"/>
      <c r="J28" s="115"/>
    </row>
    <row r="29" spans="1:13" ht="22.5" customHeight="1" x14ac:dyDescent="0.25">
      <c r="A29" s="116"/>
      <c r="B29" s="116"/>
      <c r="D29" s="116"/>
      <c r="E29" s="116"/>
      <c r="H29" s="66" t="s">
        <v>49</v>
      </c>
      <c r="I29" s="66"/>
      <c r="J29" s="65">
        <v>0</v>
      </c>
    </row>
    <row r="30" spans="1:13" ht="22.5" customHeight="1" thickBot="1" x14ac:dyDescent="0.3">
      <c r="A30" s="160"/>
      <c r="B30" s="160"/>
      <c r="D30" s="160"/>
      <c r="E30" s="160"/>
      <c r="H30" s="117" t="s">
        <v>69</v>
      </c>
      <c r="I30" s="117"/>
      <c r="J30" s="118">
        <v>0</v>
      </c>
    </row>
    <row r="31" spans="1:13" ht="22.5" customHeight="1" x14ac:dyDescent="0.25">
      <c r="A31" s="88"/>
      <c r="B31" s="88"/>
      <c r="D31" s="88"/>
      <c r="E31" s="119"/>
      <c r="H31" s="120" t="s">
        <v>22</v>
      </c>
      <c r="I31" s="121"/>
      <c r="J31" s="122">
        <f>J27</f>
        <v>55146000</v>
      </c>
    </row>
    <row r="32" spans="1:13" ht="13.5" customHeight="1" x14ac:dyDescent="0.25">
      <c r="A32" s="88"/>
      <c r="B32" s="88"/>
      <c r="D32" s="88"/>
      <c r="E32" s="119"/>
      <c r="H32" s="121"/>
      <c r="I32" s="121"/>
      <c r="J32" s="123"/>
    </row>
    <row r="33" spans="1:13" ht="18.75" x14ac:dyDescent="0.25">
      <c r="A33" s="124" t="s">
        <v>374</v>
      </c>
      <c r="B33" s="119"/>
      <c r="D33" s="88"/>
      <c r="E33" s="119"/>
      <c r="H33" s="121"/>
      <c r="I33" s="121"/>
      <c r="J33" s="123"/>
    </row>
    <row r="34" spans="1:13" ht="15.75" x14ac:dyDescent="0.25">
      <c r="A34" s="88"/>
      <c r="B34" s="88"/>
      <c r="D34" s="88"/>
      <c r="E34" s="119"/>
      <c r="H34" s="121"/>
      <c r="I34" s="121"/>
      <c r="J34" s="123"/>
    </row>
    <row r="35" spans="1:13" ht="17.25" customHeight="1" x14ac:dyDescent="0.3">
      <c r="A35" s="125" t="s">
        <v>23</v>
      </c>
      <c r="B35" s="126"/>
      <c r="D35" s="126"/>
      <c r="E35" s="88"/>
      <c r="H35" s="89"/>
      <c r="I35" s="89"/>
      <c r="J35" s="88"/>
    </row>
    <row r="36" spans="1:13" ht="17.25" customHeight="1" x14ac:dyDescent="0.3">
      <c r="A36" s="148" t="s">
        <v>24</v>
      </c>
      <c r="B36" s="119"/>
      <c r="D36" s="119"/>
      <c r="E36" s="88"/>
      <c r="H36" s="89"/>
      <c r="I36" s="89"/>
      <c r="J36" s="88"/>
      <c r="M36" s="128"/>
    </row>
    <row r="37" spans="1:13" ht="17.25" customHeight="1" x14ac:dyDescent="0.3">
      <c r="A37" s="148" t="s">
        <v>25</v>
      </c>
      <c r="B37" s="119"/>
      <c r="D37" s="88"/>
      <c r="E37" s="88"/>
      <c r="H37" s="89"/>
      <c r="I37" s="89"/>
      <c r="J37" s="88"/>
    </row>
    <row r="38" spans="1:13" ht="17.25" customHeight="1" x14ac:dyDescent="0.3">
      <c r="A38" s="149" t="s">
        <v>26</v>
      </c>
      <c r="B38" s="130"/>
      <c r="D38" s="130"/>
      <c r="E38" s="88"/>
      <c r="H38" s="89"/>
      <c r="I38" s="89"/>
      <c r="J38" s="88"/>
    </row>
    <row r="39" spans="1:13" ht="17.25" customHeight="1" x14ac:dyDescent="0.3">
      <c r="A39" s="150" t="s">
        <v>27</v>
      </c>
      <c r="B39" s="132"/>
      <c r="D39" s="133"/>
      <c r="E39" s="88"/>
      <c r="H39" s="89"/>
      <c r="I39" s="89"/>
      <c r="J39" s="88"/>
    </row>
    <row r="40" spans="1:13" ht="15.75" x14ac:dyDescent="0.25">
      <c r="A40" s="132"/>
      <c r="B40" s="132"/>
      <c r="D40" s="134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135" t="s">
        <v>71</v>
      </c>
      <c r="I41" s="300" t="str">
        <f>J13</f>
        <v xml:space="preserve"> 14 Oktober 2021</v>
      </c>
      <c r="J41" s="300"/>
    </row>
    <row r="42" spans="1:13" ht="15.75" x14ac:dyDescent="0.25">
      <c r="A42" s="88"/>
      <c r="B42" s="88"/>
      <c r="D42" s="88"/>
      <c r="E42" s="88"/>
      <c r="H42" s="89"/>
      <c r="I42" s="89"/>
      <c r="J42" s="88"/>
    </row>
    <row r="43" spans="1:13" ht="15.75" x14ac:dyDescent="0.25">
      <c r="A43" s="88"/>
      <c r="B43" s="88"/>
      <c r="D43" s="88"/>
      <c r="E43" s="88"/>
      <c r="H43" s="89"/>
      <c r="I43" s="89"/>
      <c r="J43" s="88"/>
    </row>
    <row r="44" spans="1:13" ht="15.75" x14ac:dyDescent="0.25">
      <c r="A44" s="88"/>
      <c r="B44" s="88"/>
      <c r="D44" s="88"/>
      <c r="E44" s="88"/>
      <c r="H44" s="89"/>
      <c r="I44" s="89"/>
      <c r="J44" s="88"/>
    </row>
    <row r="45" spans="1:13" ht="15.75" x14ac:dyDescent="0.25">
      <c r="A45" s="88"/>
      <c r="B45" s="88"/>
      <c r="D45" s="88"/>
      <c r="E45" s="88"/>
      <c r="H45" s="89"/>
      <c r="I45" s="89"/>
      <c r="J45" s="88"/>
    </row>
    <row r="46" spans="1:13" ht="15.75" x14ac:dyDescent="0.25">
      <c r="A46" s="88"/>
      <c r="B46" s="88"/>
      <c r="D46" s="88"/>
      <c r="E46" s="88"/>
      <c r="H46" s="89"/>
      <c r="I46" s="89"/>
      <c r="J46" s="88"/>
    </row>
    <row r="47" spans="1:13" ht="15.75" x14ac:dyDescent="0.25">
      <c r="A47" s="88"/>
      <c r="B47" s="88"/>
      <c r="D47" s="88"/>
      <c r="E47" s="88"/>
      <c r="H47" s="89"/>
      <c r="I47" s="89"/>
      <c r="J47" s="88"/>
    </row>
    <row r="48" spans="1:13" ht="15.75" x14ac:dyDescent="0.25">
      <c r="A48" s="36"/>
      <c r="B48" s="36"/>
      <c r="D48" s="36"/>
      <c r="E48" s="36"/>
      <c r="H48" s="284" t="s">
        <v>261</v>
      </c>
      <c r="I48" s="284"/>
      <c r="J48" s="284"/>
    </row>
    <row r="49" spans="1:13" ht="15.75" x14ac:dyDescent="0.25">
      <c r="A49" s="36"/>
      <c r="B49" s="36"/>
      <c r="D49" s="36"/>
      <c r="E49" s="36"/>
      <c r="H49" s="47"/>
      <c r="I49" s="47"/>
      <c r="J49" s="36"/>
    </row>
    <row r="50" spans="1:13" ht="15.75" x14ac:dyDescent="0.25">
      <c r="A50" s="36"/>
      <c r="B50" s="36"/>
      <c r="D50" s="36"/>
      <c r="E50" s="36"/>
      <c r="H50" s="47"/>
      <c r="I50" s="47"/>
      <c r="J50" s="36"/>
    </row>
    <row r="51" spans="1:13" ht="15.75" x14ac:dyDescent="0.25">
      <c r="A51" s="36"/>
      <c r="B51" s="36"/>
      <c r="D51" s="36"/>
      <c r="E51" s="36"/>
      <c r="H51" s="47"/>
      <c r="I51" s="47"/>
      <c r="J51" s="36"/>
      <c r="M51" s="136"/>
    </row>
    <row r="52" spans="1:13" ht="15.75" x14ac:dyDescent="0.25">
      <c r="A52" s="36"/>
      <c r="B52" s="36"/>
      <c r="D52" s="36"/>
      <c r="E52" s="36"/>
      <c r="H52" s="47"/>
      <c r="I52" s="47"/>
      <c r="J52" s="36"/>
    </row>
    <row r="53" spans="1:13" ht="15.75" x14ac:dyDescent="0.25">
      <c r="A53" s="36"/>
      <c r="B53" s="36"/>
      <c r="D53" s="36"/>
      <c r="E53" s="36"/>
      <c r="H53" s="47"/>
      <c r="I53" s="47"/>
      <c r="J53" s="36"/>
    </row>
    <row r="54" spans="1:13" ht="15.75" x14ac:dyDescent="0.25">
      <c r="A54" s="36"/>
      <c r="B54" s="36"/>
      <c r="D54" s="36"/>
      <c r="E54" s="36"/>
      <c r="H54" s="47"/>
      <c r="I54" s="47"/>
      <c r="J54" s="36"/>
    </row>
    <row r="55" spans="1:13" ht="15.75" x14ac:dyDescent="0.25">
      <c r="A55" s="36"/>
      <c r="B55" s="36"/>
      <c r="D55" s="36"/>
      <c r="E55" s="36"/>
      <c r="H55" s="47"/>
      <c r="I55" s="47"/>
      <c r="J55" s="36"/>
    </row>
    <row r="56" spans="1:13" ht="15.75" x14ac:dyDescent="0.25">
      <c r="A56" s="36"/>
      <c r="B56" s="36"/>
      <c r="D56" s="36"/>
      <c r="E56" s="36"/>
      <c r="H56" s="47"/>
      <c r="I56" s="47"/>
      <c r="J56" s="36"/>
    </row>
  </sheetData>
  <autoFilter ref="A16:J27">
    <filterColumn colId="7" showButton="0"/>
  </autoFilter>
  <mergeCells count="16">
    <mergeCell ref="H20:I20"/>
    <mergeCell ref="A10:J10"/>
    <mergeCell ref="H16:I16"/>
    <mergeCell ref="H17:I17"/>
    <mergeCell ref="H18:I18"/>
    <mergeCell ref="H19:I19"/>
    <mergeCell ref="A27:I27"/>
    <mergeCell ref="A28:D28"/>
    <mergeCell ref="I41:J41"/>
    <mergeCell ref="H48:J48"/>
    <mergeCell ref="H21:I21"/>
    <mergeCell ref="H22:I22"/>
    <mergeCell ref="H23:I23"/>
    <mergeCell ref="H24:I24"/>
    <mergeCell ref="H25:I25"/>
    <mergeCell ref="H26:I26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4" zoomScale="86" zoomScaleNormal="86" workbookViewId="0">
      <selection activeCell="G26" sqref="G2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353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312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354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99" t="s">
        <v>357</v>
      </c>
      <c r="D17" s="100" t="s">
        <v>284</v>
      </c>
      <c r="E17" s="101" t="s">
        <v>365</v>
      </c>
      <c r="F17" s="102">
        <v>5</v>
      </c>
      <c r="G17" s="144">
        <v>232</v>
      </c>
      <c r="H17" s="314">
        <v>16000</v>
      </c>
      <c r="I17" s="315"/>
      <c r="J17" s="137">
        <f t="shared" ref="J17:J19" si="0">G17*H17</f>
        <v>3712000</v>
      </c>
      <c r="M17" s="91"/>
    </row>
    <row r="18" spans="1:13" s="90" customFormat="1" ht="45" customHeight="1" x14ac:dyDescent="0.25">
      <c r="A18" s="97">
        <f>A17+1</f>
        <v>2</v>
      </c>
      <c r="B18" s="98">
        <v>44447</v>
      </c>
      <c r="C18" s="99" t="s">
        <v>359</v>
      </c>
      <c r="D18" s="100" t="s">
        <v>284</v>
      </c>
      <c r="E18" s="101" t="s">
        <v>367</v>
      </c>
      <c r="F18" s="102">
        <v>3</v>
      </c>
      <c r="G18" s="144">
        <v>126</v>
      </c>
      <c r="H18" s="314">
        <v>17000</v>
      </c>
      <c r="I18" s="315"/>
      <c r="J18" s="137">
        <f t="shared" si="0"/>
        <v>2142000</v>
      </c>
      <c r="M18" s="91"/>
    </row>
    <row r="19" spans="1:13" s="90" customFormat="1" ht="40.5" customHeight="1" x14ac:dyDescent="0.25">
      <c r="A19" s="97">
        <f t="shared" ref="A19:A20" si="1">A18+1</f>
        <v>3</v>
      </c>
      <c r="B19" s="98">
        <v>44447</v>
      </c>
      <c r="C19" s="99" t="s">
        <v>361</v>
      </c>
      <c r="D19" s="100" t="s">
        <v>284</v>
      </c>
      <c r="E19" s="101" t="s">
        <v>369</v>
      </c>
      <c r="F19" s="102">
        <v>11</v>
      </c>
      <c r="G19" s="144">
        <v>451</v>
      </c>
      <c r="H19" s="314">
        <v>10000</v>
      </c>
      <c r="I19" s="315"/>
      <c r="J19" s="137">
        <f t="shared" si="0"/>
        <v>4510000</v>
      </c>
      <c r="M19" s="91"/>
    </row>
    <row r="20" spans="1:13" s="90" customFormat="1" ht="40.5" customHeight="1" x14ac:dyDescent="0.25">
      <c r="A20" s="97">
        <f t="shared" si="1"/>
        <v>4</v>
      </c>
      <c r="B20" s="98">
        <v>44447</v>
      </c>
      <c r="C20" s="99" t="s">
        <v>362</v>
      </c>
      <c r="D20" s="101" t="s">
        <v>284</v>
      </c>
      <c r="E20" s="101" t="s">
        <v>370</v>
      </c>
      <c r="F20" s="102">
        <v>4</v>
      </c>
      <c r="G20" s="144">
        <v>210</v>
      </c>
      <c r="H20" s="314">
        <v>16000</v>
      </c>
      <c r="I20" s="315"/>
      <c r="J20" s="137">
        <f t="shared" ref="J20" si="2">G20*H20</f>
        <v>3360000</v>
      </c>
      <c r="M20" s="91"/>
    </row>
    <row r="21" spans="1:13" ht="37.5" customHeight="1" thickBot="1" x14ac:dyDescent="0.3">
      <c r="A21" s="301" t="s">
        <v>20</v>
      </c>
      <c r="B21" s="302"/>
      <c r="C21" s="302"/>
      <c r="D21" s="302"/>
      <c r="E21" s="302"/>
      <c r="F21" s="302"/>
      <c r="G21" s="302"/>
      <c r="H21" s="302"/>
      <c r="I21" s="303"/>
      <c r="J21" s="112">
        <f>SUM(J17:J20)</f>
        <v>13724000</v>
      </c>
    </row>
    <row r="22" spans="1:13" ht="11.25" customHeight="1" x14ac:dyDescent="0.25">
      <c r="A22" s="304"/>
      <c r="B22" s="304"/>
      <c r="C22" s="304"/>
      <c r="D22" s="304"/>
      <c r="E22" s="113"/>
      <c r="H22" s="114"/>
      <c r="I22" s="114"/>
      <c r="J22" s="115"/>
    </row>
    <row r="23" spans="1:13" ht="22.5" customHeight="1" x14ac:dyDescent="0.25">
      <c r="A23" s="116"/>
      <c r="B23" s="116"/>
      <c r="D23" s="116"/>
      <c r="E23" s="116"/>
      <c r="H23" s="66" t="s">
        <v>49</v>
      </c>
      <c r="I23" s="66"/>
      <c r="J23" s="65">
        <v>0</v>
      </c>
    </row>
    <row r="24" spans="1:13" ht="22.5" customHeight="1" thickBot="1" x14ac:dyDescent="0.3">
      <c r="A24" s="160"/>
      <c r="B24" s="160"/>
      <c r="D24" s="160"/>
      <c r="E24" s="160"/>
      <c r="H24" s="117" t="s">
        <v>69</v>
      </c>
      <c r="I24" s="117"/>
      <c r="J24" s="118">
        <v>0</v>
      </c>
    </row>
    <row r="25" spans="1:13" ht="22.5" customHeight="1" x14ac:dyDescent="0.25">
      <c r="A25" s="88"/>
      <c r="B25" s="88"/>
      <c r="D25" s="88"/>
      <c r="E25" s="119"/>
      <c r="H25" s="120" t="s">
        <v>22</v>
      </c>
      <c r="I25" s="121"/>
      <c r="J25" s="122">
        <f>J21</f>
        <v>13724000</v>
      </c>
    </row>
    <row r="26" spans="1:13" ht="13.5" customHeight="1" x14ac:dyDescent="0.25">
      <c r="A26" s="88"/>
      <c r="B26" s="88"/>
      <c r="D26" s="88"/>
      <c r="E26" s="119"/>
      <c r="H26" s="121"/>
      <c r="I26" s="121"/>
      <c r="J26" s="123"/>
    </row>
    <row r="27" spans="1:13" ht="18.75" x14ac:dyDescent="0.25">
      <c r="A27" s="124" t="s">
        <v>375</v>
      </c>
      <c r="B27" s="119"/>
      <c r="D27" s="88"/>
      <c r="E27" s="119"/>
      <c r="H27" s="121"/>
      <c r="I27" s="121"/>
      <c r="J27" s="123"/>
    </row>
    <row r="28" spans="1:13" ht="15.75" x14ac:dyDescent="0.25">
      <c r="A28" s="88"/>
      <c r="B28" s="88"/>
      <c r="D28" s="88"/>
      <c r="E28" s="119"/>
      <c r="H28" s="121"/>
      <c r="I28" s="121"/>
      <c r="J28" s="123"/>
    </row>
    <row r="29" spans="1:13" ht="17.25" customHeight="1" x14ac:dyDescent="0.3">
      <c r="A29" s="125" t="s">
        <v>23</v>
      </c>
      <c r="B29" s="126"/>
      <c r="D29" s="126"/>
      <c r="E29" s="88"/>
      <c r="H29" s="89"/>
      <c r="I29" s="89"/>
      <c r="J29" s="88"/>
    </row>
    <row r="30" spans="1:13" ht="17.25" customHeight="1" x14ac:dyDescent="0.3">
      <c r="A30" s="148" t="s">
        <v>24</v>
      </c>
      <c r="B30" s="119"/>
      <c r="D30" s="119"/>
      <c r="E30" s="88"/>
      <c r="H30" s="89"/>
      <c r="I30" s="89"/>
      <c r="J30" s="88"/>
      <c r="M30" s="128"/>
    </row>
    <row r="31" spans="1:13" ht="17.25" customHeight="1" x14ac:dyDescent="0.3">
      <c r="A31" s="148" t="s">
        <v>25</v>
      </c>
      <c r="B31" s="119"/>
      <c r="D31" s="88"/>
      <c r="E31" s="88"/>
      <c r="H31" s="89"/>
      <c r="I31" s="89"/>
      <c r="J31" s="88"/>
    </row>
    <row r="32" spans="1:13" ht="17.25" customHeight="1" x14ac:dyDescent="0.3">
      <c r="A32" s="149" t="s">
        <v>26</v>
      </c>
      <c r="B32" s="130"/>
      <c r="D32" s="130"/>
      <c r="E32" s="88"/>
      <c r="H32" s="89"/>
      <c r="I32" s="89"/>
      <c r="J32" s="88"/>
    </row>
    <row r="33" spans="1:13" ht="17.25" customHeight="1" x14ac:dyDescent="0.3">
      <c r="A33" s="150" t="s">
        <v>27</v>
      </c>
      <c r="B33" s="132"/>
      <c r="D33" s="133"/>
      <c r="E33" s="88"/>
      <c r="H33" s="89"/>
      <c r="I33" s="89"/>
      <c r="J33" s="88"/>
    </row>
    <row r="34" spans="1:13" ht="15.75" x14ac:dyDescent="0.25">
      <c r="A34" s="132"/>
      <c r="B34" s="132"/>
      <c r="D34" s="134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135" t="s">
        <v>71</v>
      </c>
      <c r="I35" s="300" t="str">
        <f>J13</f>
        <v xml:space="preserve"> 14 Oktober 2021</v>
      </c>
      <c r="J35" s="300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89"/>
      <c r="I39" s="89"/>
      <c r="J39" s="88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89"/>
      <c r="I41" s="89"/>
      <c r="J41" s="88"/>
    </row>
    <row r="42" spans="1:13" ht="15.75" x14ac:dyDescent="0.25">
      <c r="A42" s="36"/>
      <c r="B42" s="36"/>
      <c r="D42" s="36"/>
      <c r="E42" s="36"/>
      <c r="H42" s="284" t="s">
        <v>261</v>
      </c>
      <c r="I42" s="284"/>
      <c r="J42" s="284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  <c r="M45" s="1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  <row r="50" spans="1:10" ht="15.75" x14ac:dyDescent="0.25">
      <c r="A50" s="36"/>
      <c r="B50" s="36"/>
      <c r="D50" s="36"/>
      <c r="E50" s="36"/>
      <c r="H50" s="47"/>
      <c r="I50" s="47"/>
      <c r="J50" s="36"/>
    </row>
  </sheetData>
  <autoFilter ref="A16:J21">
    <filterColumn colId="7" showButton="0"/>
  </autoFilter>
  <mergeCells count="10">
    <mergeCell ref="H18:I18"/>
    <mergeCell ref="H19:I19"/>
    <mergeCell ref="A10:J10"/>
    <mergeCell ref="H16:I16"/>
    <mergeCell ref="H17:I17"/>
    <mergeCell ref="A21:I21"/>
    <mergeCell ref="A22:D22"/>
    <mergeCell ref="I35:J35"/>
    <mergeCell ref="H42:J42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1" workbookViewId="0">
      <selection activeCell="C19" sqref="C19"/>
    </sheetView>
  </sheetViews>
  <sheetFormatPr defaultColWidth="9.140625" defaultRowHeight="15.75" x14ac:dyDescent="0.25"/>
  <cols>
    <col min="1" max="1" width="4.85546875" style="36" customWidth="1"/>
    <col min="2" max="2" width="11.7109375" style="36" customWidth="1"/>
    <col min="3" max="3" width="10.42578125" style="36" customWidth="1"/>
    <col min="4" max="4" width="6.28515625" style="36" customWidth="1"/>
    <col min="5" max="5" width="25" style="36" customWidth="1"/>
    <col min="6" max="6" width="6" style="36" customWidth="1"/>
    <col min="7" max="7" width="15.42578125" style="47" customWidth="1"/>
    <col min="8" max="8" width="2.140625" style="47" customWidth="1"/>
    <col min="9" max="9" width="18.85546875" style="36" customWidth="1"/>
    <col min="10" max="16384" width="9.140625" style="36"/>
  </cols>
  <sheetData>
    <row r="2" spans="1:13" x14ac:dyDescent="0.25">
      <c r="A2" s="46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48"/>
      <c r="B9" s="48"/>
      <c r="C9" s="48"/>
      <c r="D9" s="48"/>
      <c r="E9" s="48"/>
      <c r="F9" s="48"/>
      <c r="G9" s="49"/>
      <c r="H9" s="49"/>
      <c r="I9" s="48"/>
    </row>
    <row r="10" spans="1:13" ht="25.5" customHeight="1" thickBot="1" x14ac:dyDescent="0.4">
      <c r="A10" s="285" t="s">
        <v>6</v>
      </c>
      <c r="B10" s="286"/>
      <c r="C10" s="286"/>
      <c r="D10" s="286"/>
      <c r="E10" s="286"/>
      <c r="F10" s="286"/>
      <c r="G10" s="286"/>
      <c r="H10" s="286"/>
      <c r="I10" s="287"/>
    </row>
    <row r="12" spans="1:13" x14ac:dyDescent="0.25">
      <c r="A12" s="36" t="s">
        <v>7</v>
      </c>
      <c r="B12" s="36" t="s">
        <v>42</v>
      </c>
      <c r="G12" s="47" t="s">
        <v>8</v>
      </c>
      <c r="H12" s="47" t="s">
        <v>9</v>
      </c>
      <c r="I12" s="8" t="s">
        <v>377</v>
      </c>
    </row>
    <row r="13" spans="1:13" x14ac:dyDescent="0.25">
      <c r="B13" s="36" t="s">
        <v>43</v>
      </c>
      <c r="G13" s="47" t="s">
        <v>10</v>
      </c>
      <c r="H13" s="47" t="s">
        <v>9</v>
      </c>
      <c r="I13" s="9" t="s">
        <v>378</v>
      </c>
    </row>
    <row r="14" spans="1:13" x14ac:dyDescent="0.25">
      <c r="B14" s="36" t="s">
        <v>44</v>
      </c>
      <c r="G14" s="47" t="s">
        <v>11</v>
      </c>
      <c r="H14" s="47" t="s">
        <v>9</v>
      </c>
      <c r="I14" s="9" t="s">
        <v>379</v>
      </c>
      <c r="M14" s="36" t="s">
        <v>21</v>
      </c>
    </row>
    <row r="16" spans="1:13" x14ac:dyDescent="0.25">
      <c r="A16" s="36" t="s">
        <v>12</v>
      </c>
      <c r="B16" s="36" t="s">
        <v>45</v>
      </c>
    </row>
    <row r="17" spans="1:16" ht="16.5" thickBot="1" x14ac:dyDescent="0.3"/>
    <row r="18" spans="1:16" ht="31.5" x14ac:dyDescent="0.25">
      <c r="A18" s="50" t="s">
        <v>13</v>
      </c>
      <c r="B18" s="51" t="s">
        <v>14</v>
      </c>
      <c r="C18" s="52" t="s">
        <v>15</v>
      </c>
      <c r="D18" s="52" t="s">
        <v>46</v>
      </c>
      <c r="E18" s="53" t="s">
        <v>17</v>
      </c>
      <c r="F18" s="51" t="s">
        <v>47</v>
      </c>
      <c r="G18" s="288" t="s">
        <v>18</v>
      </c>
      <c r="H18" s="289"/>
      <c r="I18" s="54" t="s">
        <v>19</v>
      </c>
    </row>
    <row r="19" spans="1:16" ht="48" customHeight="1" x14ac:dyDescent="0.25">
      <c r="A19" s="55">
        <v>1</v>
      </c>
      <c r="B19" s="56">
        <v>44446</v>
      </c>
      <c r="C19" s="57" t="s">
        <v>380</v>
      </c>
      <c r="D19" s="58">
        <v>113</v>
      </c>
      <c r="E19" s="59" t="s">
        <v>381</v>
      </c>
      <c r="F19" s="60">
        <v>1</v>
      </c>
      <c r="G19" s="290">
        <v>14000000</v>
      </c>
      <c r="H19" s="291"/>
      <c r="I19" s="61">
        <f>+G19</f>
        <v>14000000</v>
      </c>
    </row>
    <row r="20" spans="1:16" ht="24" customHeight="1" thickBot="1" x14ac:dyDescent="0.3">
      <c r="A20" s="292" t="s">
        <v>20</v>
      </c>
      <c r="B20" s="293"/>
      <c r="C20" s="293"/>
      <c r="D20" s="293"/>
      <c r="E20" s="293"/>
      <c r="F20" s="293"/>
      <c r="G20" s="293"/>
      <c r="H20" s="294"/>
      <c r="I20" s="62">
        <f>+I19</f>
        <v>14000000</v>
      </c>
    </row>
    <row r="21" spans="1:16" x14ac:dyDescent="0.25">
      <c r="A21" s="295"/>
      <c r="B21" s="295"/>
      <c r="C21" s="295"/>
      <c r="D21" s="295"/>
      <c r="E21" s="295"/>
      <c r="F21" s="163"/>
      <c r="G21" s="164"/>
      <c r="H21" s="164"/>
      <c r="I21" s="65"/>
    </row>
    <row r="22" spans="1:16" x14ac:dyDescent="0.25">
      <c r="A22" s="163"/>
      <c r="B22" s="163"/>
      <c r="C22" s="163"/>
      <c r="D22" s="163"/>
      <c r="E22" s="163"/>
      <c r="F22" s="163"/>
      <c r="G22" s="66" t="s">
        <v>49</v>
      </c>
      <c r="H22" s="66"/>
      <c r="I22" s="65">
        <v>0</v>
      </c>
    </row>
    <row r="23" spans="1:16" ht="16.5" thickBot="1" x14ac:dyDescent="0.3">
      <c r="F23" s="46"/>
      <c r="G23" s="67" t="s">
        <v>50</v>
      </c>
      <c r="H23" s="67"/>
      <c r="I23" s="68">
        <v>0</v>
      </c>
      <c r="J23" s="69"/>
      <c r="P23" s="36" t="s">
        <v>21</v>
      </c>
    </row>
    <row r="24" spans="1:16" x14ac:dyDescent="0.25">
      <c r="F24" s="46"/>
      <c r="G24" s="70" t="s">
        <v>22</v>
      </c>
      <c r="H24" s="70"/>
      <c r="I24" s="71">
        <f>I20+I22-I23</f>
        <v>14000000</v>
      </c>
    </row>
    <row r="25" spans="1:16" x14ac:dyDescent="0.25">
      <c r="A25" s="46" t="s">
        <v>382</v>
      </c>
      <c r="F25" s="46"/>
      <c r="G25" s="70"/>
      <c r="H25" s="70"/>
      <c r="I25" s="71"/>
    </row>
    <row r="26" spans="1:16" x14ac:dyDescent="0.25">
      <c r="A26" s="2"/>
      <c r="F26" s="46"/>
      <c r="G26" s="70"/>
      <c r="H26" s="70"/>
      <c r="I26" s="71"/>
    </row>
    <row r="27" spans="1:16" x14ac:dyDescent="0.25">
      <c r="A27" s="21" t="s">
        <v>23</v>
      </c>
      <c r="B27" s="21"/>
      <c r="C27" s="21"/>
      <c r="D27" s="21"/>
      <c r="E27" s="21"/>
    </row>
    <row r="28" spans="1:16" x14ac:dyDescent="0.25">
      <c r="A28" s="1" t="s">
        <v>24</v>
      </c>
      <c r="B28" s="46"/>
      <c r="C28" s="46"/>
      <c r="D28" s="46"/>
      <c r="E28" s="46"/>
    </row>
    <row r="29" spans="1:16" x14ac:dyDescent="0.25">
      <c r="A29" s="1" t="s">
        <v>25</v>
      </c>
      <c r="B29" s="46"/>
      <c r="C29" s="46"/>
      <c r="D29" s="46"/>
    </row>
    <row r="30" spans="1:16" x14ac:dyDescent="0.25">
      <c r="A30" s="72" t="s">
        <v>26</v>
      </c>
      <c r="B30" s="73"/>
      <c r="C30" s="73"/>
      <c r="D30" s="73"/>
      <c r="E30" s="74"/>
    </row>
    <row r="31" spans="1:16" x14ac:dyDescent="0.25">
      <c r="A31" s="27" t="s">
        <v>27</v>
      </c>
      <c r="B31" s="75"/>
      <c r="C31" s="75"/>
      <c r="D31" s="75"/>
      <c r="E31" s="73"/>
    </row>
    <row r="32" spans="1:16" x14ac:dyDescent="0.25">
      <c r="A32" s="73"/>
      <c r="B32" s="73"/>
      <c r="C32" s="73"/>
      <c r="D32" s="73"/>
      <c r="E32" s="73"/>
    </row>
    <row r="33" spans="1:9" x14ac:dyDescent="0.25">
      <c r="A33" s="75"/>
      <c r="B33" s="75"/>
      <c r="C33" s="75"/>
      <c r="D33" s="75"/>
      <c r="E33" s="76"/>
    </row>
    <row r="34" spans="1:9" x14ac:dyDescent="0.25">
      <c r="G34" s="77" t="s">
        <v>34</v>
      </c>
      <c r="H34" s="296" t="str">
        <f>+I13</f>
        <v xml:space="preserve"> 15 Oktober 2021</v>
      </c>
      <c r="I34" s="297"/>
    </row>
    <row r="42" spans="1:9" x14ac:dyDescent="0.25">
      <c r="G42" s="284" t="s">
        <v>28</v>
      </c>
      <c r="H42" s="284"/>
      <c r="I42" s="28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4" workbookViewId="0">
      <selection activeCell="D19" sqref="D19"/>
    </sheetView>
  </sheetViews>
  <sheetFormatPr defaultColWidth="9.140625" defaultRowHeight="15.75" x14ac:dyDescent="0.25"/>
  <cols>
    <col min="1" max="1" width="4.85546875" style="36" customWidth="1"/>
    <col min="2" max="2" width="11.7109375" style="36" customWidth="1"/>
    <col min="3" max="3" width="10.42578125" style="36" customWidth="1"/>
    <col min="4" max="4" width="6.28515625" style="36" customWidth="1"/>
    <col min="5" max="5" width="25" style="36" customWidth="1"/>
    <col min="6" max="6" width="6" style="36" customWidth="1"/>
    <col min="7" max="7" width="15.42578125" style="47" customWidth="1"/>
    <col min="8" max="8" width="2.140625" style="47" customWidth="1"/>
    <col min="9" max="9" width="18.85546875" style="36" customWidth="1"/>
    <col min="10" max="16384" width="9.140625" style="36"/>
  </cols>
  <sheetData>
    <row r="2" spans="1:13" x14ac:dyDescent="0.25">
      <c r="A2" s="46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48"/>
      <c r="B9" s="48"/>
      <c r="C9" s="48"/>
      <c r="D9" s="48"/>
      <c r="E9" s="48"/>
      <c r="F9" s="48"/>
      <c r="G9" s="49"/>
      <c r="H9" s="49"/>
      <c r="I9" s="48"/>
    </row>
    <row r="10" spans="1:13" ht="25.5" customHeight="1" thickBot="1" x14ac:dyDescent="0.4">
      <c r="A10" s="285" t="s">
        <v>6</v>
      </c>
      <c r="B10" s="286"/>
      <c r="C10" s="286"/>
      <c r="D10" s="286"/>
      <c r="E10" s="286"/>
      <c r="F10" s="286"/>
      <c r="G10" s="286"/>
      <c r="H10" s="286"/>
      <c r="I10" s="287"/>
    </row>
    <row r="12" spans="1:13" x14ac:dyDescent="0.25">
      <c r="A12" s="36" t="s">
        <v>7</v>
      </c>
      <c r="B12" s="36" t="s">
        <v>42</v>
      </c>
      <c r="G12" s="47" t="s">
        <v>8</v>
      </c>
      <c r="H12" s="47" t="s">
        <v>9</v>
      </c>
      <c r="I12" s="8" t="s">
        <v>383</v>
      </c>
    </row>
    <row r="13" spans="1:13" x14ac:dyDescent="0.25">
      <c r="B13" s="36" t="s">
        <v>43</v>
      </c>
      <c r="G13" s="47" t="s">
        <v>10</v>
      </c>
      <c r="H13" s="47" t="s">
        <v>9</v>
      </c>
      <c r="I13" s="9" t="s">
        <v>378</v>
      </c>
    </row>
    <row r="14" spans="1:13" x14ac:dyDescent="0.25">
      <c r="B14" s="36" t="s">
        <v>44</v>
      </c>
      <c r="G14" s="47" t="s">
        <v>11</v>
      </c>
      <c r="H14" s="47" t="s">
        <v>9</v>
      </c>
      <c r="I14" s="9" t="s">
        <v>379</v>
      </c>
      <c r="M14" s="36" t="s">
        <v>21</v>
      </c>
    </row>
    <row r="16" spans="1:13" x14ac:dyDescent="0.25">
      <c r="A16" s="36" t="s">
        <v>12</v>
      </c>
      <c r="B16" s="36" t="s">
        <v>45</v>
      </c>
    </row>
    <row r="17" spans="1:16" ht="16.5" thickBot="1" x14ac:dyDescent="0.3"/>
    <row r="18" spans="1:16" ht="31.5" x14ac:dyDescent="0.25">
      <c r="A18" s="50" t="s">
        <v>13</v>
      </c>
      <c r="B18" s="51" t="s">
        <v>14</v>
      </c>
      <c r="C18" s="52" t="s">
        <v>15</v>
      </c>
      <c r="D18" s="52" t="s">
        <v>46</v>
      </c>
      <c r="E18" s="53" t="s">
        <v>17</v>
      </c>
      <c r="F18" s="51" t="s">
        <v>47</v>
      </c>
      <c r="G18" s="288" t="s">
        <v>18</v>
      </c>
      <c r="H18" s="289"/>
      <c r="I18" s="54" t="s">
        <v>19</v>
      </c>
    </row>
    <row r="19" spans="1:16" ht="48" customHeight="1" x14ac:dyDescent="0.25">
      <c r="A19" s="55">
        <v>1</v>
      </c>
      <c r="B19" s="56">
        <v>44452</v>
      </c>
      <c r="C19" s="57" t="s">
        <v>384</v>
      </c>
      <c r="D19" s="58">
        <v>114</v>
      </c>
      <c r="E19" s="59" t="s">
        <v>381</v>
      </c>
      <c r="F19" s="60">
        <v>1</v>
      </c>
      <c r="G19" s="290">
        <v>14000000</v>
      </c>
      <c r="H19" s="291"/>
      <c r="I19" s="61">
        <f>+G19</f>
        <v>14000000</v>
      </c>
    </row>
    <row r="20" spans="1:16" ht="24" customHeight="1" thickBot="1" x14ac:dyDescent="0.3">
      <c r="A20" s="292" t="s">
        <v>20</v>
      </c>
      <c r="B20" s="293"/>
      <c r="C20" s="293"/>
      <c r="D20" s="293"/>
      <c r="E20" s="293"/>
      <c r="F20" s="293"/>
      <c r="G20" s="293"/>
      <c r="H20" s="294"/>
      <c r="I20" s="62">
        <f>+I19</f>
        <v>14000000</v>
      </c>
    </row>
    <row r="21" spans="1:16" x14ac:dyDescent="0.25">
      <c r="A21" s="295"/>
      <c r="B21" s="295"/>
      <c r="C21" s="295"/>
      <c r="D21" s="295"/>
      <c r="E21" s="295"/>
      <c r="F21" s="163"/>
      <c r="G21" s="164"/>
      <c r="H21" s="164"/>
      <c r="I21" s="65"/>
    </row>
    <row r="22" spans="1:16" x14ac:dyDescent="0.25">
      <c r="A22" s="163"/>
      <c r="B22" s="163"/>
      <c r="C22" s="163"/>
      <c r="D22" s="163"/>
      <c r="E22" s="163"/>
      <c r="F22" s="163"/>
      <c r="G22" s="66" t="s">
        <v>49</v>
      </c>
      <c r="H22" s="66"/>
      <c r="I22" s="65">
        <v>0</v>
      </c>
    </row>
    <row r="23" spans="1:16" ht="16.5" thickBot="1" x14ac:dyDescent="0.3">
      <c r="F23" s="46"/>
      <c r="G23" s="67" t="s">
        <v>50</v>
      </c>
      <c r="H23" s="67"/>
      <c r="I23" s="68">
        <v>0</v>
      </c>
      <c r="J23" s="69"/>
      <c r="P23" s="36" t="s">
        <v>21</v>
      </c>
    </row>
    <row r="24" spans="1:16" x14ac:dyDescent="0.25">
      <c r="F24" s="46"/>
      <c r="G24" s="70" t="s">
        <v>22</v>
      </c>
      <c r="H24" s="70"/>
      <c r="I24" s="71">
        <f>I20+I22-I23</f>
        <v>14000000</v>
      </c>
    </row>
    <row r="25" spans="1:16" x14ac:dyDescent="0.25">
      <c r="A25" s="46" t="s">
        <v>382</v>
      </c>
      <c r="F25" s="46"/>
      <c r="G25" s="70"/>
      <c r="H25" s="70"/>
      <c r="I25" s="71"/>
    </row>
    <row r="26" spans="1:16" x14ac:dyDescent="0.25">
      <c r="A26" s="2"/>
      <c r="F26" s="46"/>
      <c r="G26" s="70"/>
      <c r="H26" s="70"/>
      <c r="I26" s="71"/>
    </row>
    <row r="27" spans="1:16" x14ac:dyDescent="0.25">
      <c r="A27" s="21" t="s">
        <v>23</v>
      </c>
      <c r="B27" s="21"/>
      <c r="C27" s="21"/>
      <c r="D27" s="21"/>
      <c r="E27" s="21"/>
    </row>
    <row r="28" spans="1:16" x14ac:dyDescent="0.25">
      <c r="A28" s="1" t="s">
        <v>24</v>
      </c>
      <c r="B28" s="46"/>
      <c r="C28" s="46"/>
      <c r="D28" s="46"/>
      <c r="E28" s="46"/>
    </row>
    <row r="29" spans="1:16" x14ac:dyDescent="0.25">
      <c r="A29" s="1" t="s">
        <v>25</v>
      </c>
      <c r="B29" s="46"/>
      <c r="C29" s="46"/>
      <c r="D29" s="46"/>
    </row>
    <row r="30" spans="1:16" x14ac:dyDescent="0.25">
      <c r="A30" s="72" t="s">
        <v>26</v>
      </c>
      <c r="B30" s="73"/>
      <c r="C30" s="73"/>
      <c r="D30" s="73"/>
      <c r="E30" s="74"/>
    </row>
    <row r="31" spans="1:16" x14ac:dyDescent="0.25">
      <c r="A31" s="27" t="s">
        <v>27</v>
      </c>
      <c r="B31" s="75"/>
      <c r="C31" s="75"/>
      <c r="D31" s="75"/>
      <c r="E31" s="73"/>
    </row>
    <row r="32" spans="1:16" x14ac:dyDescent="0.25">
      <c r="A32" s="73"/>
      <c r="B32" s="73"/>
      <c r="C32" s="73"/>
      <c r="D32" s="73"/>
      <c r="E32" s="73"/>
    </row>
    <row r="33" spans="1:9" x14ac:dyDescent="0.25">
      <c r="A33" s="75"/>
      <c r="B33" s="75"/>
      <c r="C33" s="75"/>
      <c r="D33" s="75"/>
      <c r="E33" s="76"/>
    </row>
    <row r="34" spans="1:9" x14ac:dyDescent="0.25">
      <c r="G34" s="77" t="s">
        <v>34</v>
      </c>
      <c r="H34" s="296" t="str">
        <f>+I13</f>
        <v xml:space="preserve"> 15 Oktober 2021</v>
      </c>
      <c r="I34" s="297"/>
    </row>
    <row r="42" spans="1:9" x14ac:dyDescent="0.25">
      <c r="G42" s="284" t="s">
        <v>28</v>
      </c>
      <c r="H42" s="284"/>
      <c r="I42" s="28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1" workbookViewId="0">
      <selection activeCell="J22" sqref="J22"/>
    </sheetView>
  </sheetViews>
  <sheetFormatPr defaultColWidth="9.140625" defaultRowHeight="15.75" x14ac:dyDescent="0.25"/>
  <cols>
    <col min="1" max="1" width="4.85546875" style="36" customWidth="1"/>
    <col min="2" max="2" width="11.7109375" style="36" customWidth="1"/>
    <col min="3" max="3" width="10.42578125" style="36" customWidth="1"/>
    <col min="4" max="4" width="6.28515625" style="36" customWidth="1"/>
    <col min="5" max="5" width="25" style="36" customWidth="1"/>
    <col min="6" max="6" width="6" style="36" customWidth="1"/>
    <col min="7" max="7" width="15.42578125" style="47" customWidth="1"/>
    <col min="8" max="8" width="2.140625" style="47" customWidth="1"/>
    <col min="9" max="9" width="18.85546875" style="36" customWidth="1"/>
    <col min="10" max="16384" width="9.140625" style="36"/>
  </cols>
  <sheetData>
    <row r="2" spans="1:13" x14ac:dyDescent="0.25">
      <c r="A2" s="46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48"/>
      <c r="B9" s="48"/>
      <c r="C9" s="48"/>
      <c r="D9" s="48"/>
      <c r="E9" s="48"/>
      <c r="F9" s="48"/>
      <c r="G9" s="49"/>
      <c r="H9" s="49"/>
      <c r="I9" s="48"/>
    </row>
    <row r="10" spans="1:13" ht="25.5" customHeight="1" thickBot="1" x14ac:dyDescent="0.4">
      <c r="A10" s="285" t="s">
        <v>6</v>
      </c>
      <c r="B10" s="286"/>
      <c r="C10" s="286"/>
      <c r="D10" s="286"/>
      <c r="E10" s="286"/>
      <c r="F10" s="286"/>
      <c r="G10" s="286"/>
      <c r="H10" s="286"/>
      <c r="I10" s="287"/>
    </row>
    <row r="12" spans="1:13" x14ac:dyDescent="0.25">
      <c r="A12" s="36" t="s">
        <v>7</v>
      </c>
      <c r="B12" s="36" t="s">
        <v>42</v>
      </c>
      <c r="G12" s="47" t="s">
        <v>8</v>
      </c>
      <c r="H12" s="47" t="s">
        <v>9</v>
      </c>
      <c r="I12" s="8" t="s">
        <v>385</v>
      </c>
    </row>
    <row r="13" spans="1:13" x14ac:dyDescent="0.25">
      <c r="B13" s="36" t="s">
        <v>43</v>
      </c>
      <c r="G13" s="47" t="s">
        <v>10</v>
      </c>
      <c r="H13" s="47" t="s">
        <v>9</v>
      </c>
      <c r="I13" s="9" t="s">
        <v>378</v>
      </c>
    </row>
    <row r="14" spans="1:13" x14ac:dyDescent="0.25">
      <c r="B14" s="36" t="s">
        <v>44</v>
      </c>
      <c r="G14" s="47" t="s">
        <v>11</v>
      </c>
      <c r="H14" s="47" t="s">
        <v>9</v>
      </c>
      <c r="I14" s="9" t="s">
        <v>379</v>
      </c>
      <c r="M14" s="36" t="s">
        <v>21</v>
      </c>
    </row>
    <row r="16" spans="1:13" x14ac:dyDescent="0.25">
      <c r="A16" s="36" t="s">
        <v>12</v>
      </c>
      <c r="B16" s="36" t="s">
        <v>45</v>
      </c>
    </row>
    <row r="17" spans="1:16" ht="16.5" thickBot="1" x14ac:dyDescent="0.3"/>
    <row r="18" spans="1:16" ht="31.5" x14ac:dyDescent="0.25">
      <c r="A18" s="50" t="s">
        <v>13</v>
      </c>
      <c r="B18" s="51" t="s">
        <v>14</v>
      </c>
      <c r="C18" s="52" t="s">
        <v>15</v>
      </c>
      <c r="D18" s="52" t="s">
        <v>46</v>
      </c>
      <c r="E18" s="53" t="s">
        <v>17</v>
      </c>
      <c r="F18" s="51" t="s">
        <v>47</v>
      </c>
      <c r="G18" s="288" t="s">
        <v>18</v>
      </c>
      <c r="H18" s="289"/>
      <c r="I18" s="54" t="s">
        <v>19</v>
      </c>
    </row>
    <row r="19" spans="1:16" ht="48" customHeight="1" x14ac:dyDescent="0.25">
      <c r="A19" s="55">
        <v>1</v>
      </c>
      <c r="B19" s="56">
        <v>44466</v>
      </c>
      <c r="C19" s="57" t="s">
        <v>386</v>
      </c>
      <c r="D19" s="58">
        <v>123</v>
      </c>
      <c r="E19" s="59" t="s">
        <v>387</v>
      </c>
      <c r="F19" s="60">
        <v>1</v>
      </c>
      <c r="G19" s="290">
        <v>4500000</v>
      </c>
      <c r="H19" s="291"/>
      <c r="I19" s="61">
        <f>+G19</f>
        <v>4500000</v>
      </c>
    </row>
    <row r="20" spans="1:16" ht="24" customHeight="1" thickBot="1" x14ac:dyDescent="0.3">
      <c r="A20" s="292" t="s">
        <v>20</v>
      </c>
      <c r="B20" s="293"/>
      <c r="C20" s="293"/>
      <c r="D20" s="293"/>
      <c r="E20" s="293"/>
      <c r="F20" s="293"/>
      <c r="G20" s="293"/>
      <c r="H20" s="294"/>
      <c r="I20" s="62">
        <f>+I19</f>
        <v>4500000</v>
      </c>
    </row>
    <row r="21" spans="1:16" x14ac:dyDescent="0.25">
      <c r="A21" s="295"/>
      <c r="B21" s="295"/>
      <c r="C21" s="295"/>
      <c r="D21" s="295"/>
      <c r="E21" s="295"/>
      <c r="F21" s="163"/>
      <c r="G21" s="164"/>
      <c r="H21" s="164"/>
      <c r="I21" s="65"/>
    </row>
    <row r="22" spans="1:16" x14ac:dyDescent="0.25">
      <c r="A22" s="163"/>
      <c r="B22" s="163"/>
      <c r="C22" s="163"/>
      <c r="D22" s="163"/>
      <c r="E22" s="163"/>
      <c r="F22" s="163"/>
      <c r="G22" s="66" t="s">
        <v>49</v>
      </c>
      <c r="H22" s="66"/>
      <c r="I22" s="65">
        <v>0</v>
      </c>
    </row>
    <row r="23" spans="1:16" ht="16.5" thickBot="1" x14ac:dyDescent="0.3">
      <c r="F23" s="46"/>
      <c r="G23" s="67" t="s">
        <v>50</v>
      </c>
      <c r="H23" s="67"/>
      <c r="I23" s="68">
        <v>0</v>
      </c>
      <c r="J23" s="69"/>
      <c r="P23" s="36" t="s">
        <v>21</v>
      </c>
    </row>
    <row r="24" spans="1:16" x14ac:dyDescent="0.25">
      <c r="F24" s="46"/>
      <c r="G24" s="70" t="s">
        <v>22</v>
      </c>
      <c r="H24" s="70"/>
      <c r="I24" s="71">
        <f>I20+I22-I23</f>
        <v>4500000</v>
      </c>
    </row>
    <row r="25" spans="1:16" x14ac:dyDescent="0.25">
      <c r="A25" s="46" t="s">
        <v>388</v>
      </c>
      <c r="F25" s="46"/>
      <c r="G25" s="70"/>
      <c r="H25" s="70"/>
      <c r="I25" s="71"/>
    </row>
    <row r="26" spans="1:16" x14ac:dyDescent="0.25">
      <c r="A26" s="2"/>
      <c r="F26" s="46"/>
      <c r="G26" s="70"/>
      <c r="H26" s="70"/>
      <c r="I26" s="71"/>
    </row>
    <row r="27" spans="1:16" x14ac:dyDescent="0.25">
      <c r="A27" s="21" t="s">
        <v>23</v>
      </c>
      <c r="B27" s="21"/>
      <c r="C27" s="21"/>
      <c r="D27" s="21"/>
      <c r="E27" s="21"/>
    </row>
    <row r="28" spans="1:16" x14ac:dyDescent="0.25">
      <c r="A28" s="1" t="s">
        <v>24</v>
      </c>
      <c r="B28" s="46"/>
      <c r="C28" s="46"/>
      <c r="D28" s="46"/>
      <c r="E28" s="46"/>
    </row>
    <row r="29" spans="1:16" x14ac:dyDescent="0.25">
      <c r="A29" s="1" t="s">
        <v>25</v>
      </c>
      <c r="B29" s="46"/>
      <c r="C29" s="46"/>
      <c r="D29" s="46"/>
    </row>
    <row r="30" spans="1:16" x14ac:dyDescent="0.25">
      <c r="A30" s="72" t="s">
        <v>26</v>
      </c>
      <c r="B30" s="73"/>
      <c r="C30" s="73"/>
      <c r="D30" s="73"/>
      <c r="E30" s="74"/>
    </row>
    <row r="31" spans="1:16" x14ac:dyDescent="0.25">
      <c r="A31" s="27" t="s">
        <v>27</v>
      </c>
      <c r="B31" s="75"/>
      <c r="C31" s="75"/>
      <c r="D31" s="75"/>
      <c r="E31" s="73"/>
    </row>
    <row r="32" spans="1:16" x14ac:dyDescent="0.25">
      <c r="A32" s="73"/>
      <c r="B32" s="73"/>
      <c r="C32" s="73"/>
      <c r="D32" s="73"/>
      <c r="E32" s="73"/>
    </row>
    <row r="33" spans="1:9" x14ac:dyDescent="0.25">
      <c r="A33" s="75"/>
      <c r="B33" s="75"/>
      <c r="C33" s="75"/>
      <c r="D33" s="75"/>
      <c r="E33" s="76"/>
    </row>
    <row r="34" spans="1:9" x14ac:dyDescent="0.25">
      <c r="G34" s="77" t="s">
        <v>34</v>
      </c>
      <c r="H34" s="296" t="str">
        <f>+I13</f>
        <v xml:space="preserve"> 15 Oktober 2021</v>
      </c>
      <c r="I34" s="297"/>
    </row>
    <row r="42" spans="1:9" x14ac:dyDescent="0.25">
      <c r="G42" s="284" t="s">
        <v>28</v>
      </c>
      <c r="H42" s="284"/>
      <c r="I42" s="28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opLeftCell="A9" workbookViewId="0">
      <selection activeCell="N18" sqref="N17:N18"/>
    </sheetView>
  </sheetViews>
  <sheetFormatPr defaultColWidth="9.140625"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316" t="s">
        <v>6</v>
      </c>
      <c r="B10" s="317"/>
      <c r="C10" s="317"/>
      <c r="D10" s="317"/>
      <c r="E10" s="317"/>
      <c r="F10" s="317"/>
      <c r="G10" s="317"/>
      <c r="H10" s="317"/>
      <c r="I10" s="318"/>
    </row>
    <row r="12" spans="1:9" x14ac:dyDescent="0.25">
      <c r="A12" s="2" t="s">
        <v>7</v>
      </c>
      <c r="B12" s="2" t="s">
        <v>397</v>
      </c>
      <c r="G12" s="3" t="s">
        <v>8</v>
      </c>
      <c r="H12" s="7" t="s">
        <v>9</v>
      </c>
      <c r="I12" s="8" t="s">
        <v>385</v>
      </c>
    </row>
    <row r="13" spans="1:9" x14ac:dyDescent="0.25">
      <c r="G13" s="3" t="s">
        <v>10</v>
      </c>
      <c r="H13" s="7" t="s">
        <v>9</v>
      </c>
      <c r="I13" s="9" t="s">
        <v>378</v>
      </c>
    </row>
    <row r="14" spans="1:9" x14ac:dyDescent="0.25">
      <c r="G14" s="3" t="s">
        <v>11</v>
      </c>
      <c r="H14" s="7" t="s">
        <v>9</v>
      </c>
      <c r="I14" s="9" t="s">
        <v>420</v>
      </c>
    </row>
    <row r="15" spans="1:9" x14ac:dyDescent="0.25">
      <c r="A15" s="2" t="s">
        <v>12</v>
      </c>
      <c r="B15" s="2" t="s">
        <v>398</v>
      </c>
    </row>
    <row r="16" spans="1:9" ht="7.5" customHeight="1" thickBot="1" x14ac:dyDescent="0.3">
      <c r="F16" s="10"/>
    </row>
    <row r="17" spans="1:11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31" t="s">
        <v>273</v>
      </c>
      <c r="G17" s="319" t="s">
        <v>18</v>
      </c>
      <c r="H17" s="320"/>
      <c r="I17" s="32" t="s">
        <v>19</v>
      </c>
    </row>
    <row r="18" spans="1:11" ht="51" customHeight="1" x14ac:dyDescent="0.25">
      <c r="A18" s="166">
        <v>1</v>
      </c>
      <c r="B18" s="167">
        <v>44475</v>
      </c>
      <c r="C18" s="168" t="s">
        <v>421</v>
      </c>
      <c r="D18" s="33" t="s">
        <v>422</v>
      </c>
      <c r="E18" s="169" t="s">
        <v>423</v>
      </c>
      <c r="F18" s="170">
        <v>2500</v>
      </c>
      <c r="G18" s="321">
        <v>3500000</v>
      </c>
      <c r="H18" s="322"/>
      <c r="I18" s="171">
        <v>3500000</v>
      </c>
      <c r="K18" s="2" t="s">
        <v>424</v>
      </c>
    </row>
    <row r="19" spans="1:11" ht="25.5" customHeight="1" thickBot="1" x14ac:dyDescent="0.3">
      <c r="A19" s="323" t="s">
        <v>20</v>
      </c>
      <c r="B19" s="324"/>
      <c r="C19" s="324"/>
      <c r="D19" s="324"/>
      <c r="E19" s="324"/>
      <c r="F19" s="324"/>
      <c r="G19" s="324"/>
      <c r="H19" s="325"/>
      <c r="I19" s="172">
        <f>I18</f>
        <v>3500000</v>
      </c>
    </row>
    <row r="20" spans="1:11" x14ac:dyDescent="0.25">
      <c r="A20" s="281"/>
      <c r="B20" s="281"/>
      <c r="C20" s="162"/>
      <c r="D20" s="162"/>
      <c r="E20" s="162"/>
      <c r="F20" s="162"/>
      <c r="G20" s="12"/>
      <c r="H20" s="12"/>
      <c r="I20" s="13"/>
    </row>
    <row r="21" spans="1:11" x14ac:dyDescent="0.25">
      <c r="A21" s="162"/>
      <c r="B21" s="162"/>
      <c r="C21" s="162"/>
      <c r="D21" s="162"/>
      <c r="E21" s="162"/>
      <c r="F21" s="162"/>
      <c r="G21" s="173" t="s">
        <v>399</v>
      </c>
      <c r="H21" s="173"/>
      <c r="I21" s="174">
        <v>2200000</v>
      </c>
    </row>
    <row r="22" spans="1:11" ht="16.5" thickBot="1" x14ac:dyDescent="0.3">
      <c r="D22" s="1"/>
      <c r="E22" s="1"/>
      <c r="F22" s="1"/>
      <c r="G22" s="16" t="s">
        <v>30</v>
      </c>
      <c r="H22" s="16"/>
      <c r="I22" s="175">
        <v>0</v>
      </c>
      <c r="J22" s="15"/>
    </row>
    <row r="23" spans="1:11" x14ac:dyDescent="0.25">
      <c r="D23" s="1"/>
      <c r="E23" s="1"/>
      <c r="F23" s="1"/>
      <c r="G23" s="18" t="s">
        <v>400</v>
      </c>
      <c r="H23" s="18"/>
      <c r="I23" s="19">
        <f>I19-I21</f>
        <v>1300000</v>
      </c>
    </row>
    <row r="24" spans="1:11" x14ac:dyDescent="0.25">
      <c r="A24" s="20" t="s">
        <v>425</v>
      </c>
      <c r="D24" s="1"/>
      <c r="E24" s="1"/>
      <c r="F24" s="1"/>
      <c r="G24" s="18"/>
      <c r="H24" s="18"/>
      <c r="I24" s="19"/>
    </row>
    <row r="25" spans="1:11" x14ac:dyDescent="0.25">
      <c r="A25" s="20"/>
      <c r="D25" s="1"/>
      <c r="E25" s="1"/>
      <c r="F25" s="1"/>
      <c r="G25" s="18"/>
      <c r="H25" s="18"/>
      <c r="I25" s="19"/>
    </row>
    <row r="26" spans="1:11" x14ac:dyDescent="0.25">
      <c r="A26" s="21" t="s">
        <v>23</v>
      </c>
    </row>
    <row r="27" spans="1:11" x14ac:dyDescent="0.25">
      <c r="A27" s="22" t="s">
        <v>24</v>
      </c>
      <c r="B27" s="22"/>
      <c r="C27" s="22"/>
      <c r="D27" s="10"/>
      <c r="E27" s="10"/>
    </row>
    <row r="28" spans="1:11" x14ac:dyDescent="0.25">
      <c r="A28" s="22" t="s">
        <v>25</v>
      </c>
      <c r="B28" s="22"/>
      <c r="C28" s="22"/>
      <c r="D28" s="10"/>
      <c r="E28" s="10"/>
    </row>
    <row r="29" spans="1:11" x14ac:dyDescent="0.25">
      <c r="A29" s="23" t="s">
        <v>26</v>
      </c>
      <c r="B29" s="24"/>
      <c r="C29" s="24"/>
      <c r="D29" s="10"/>
      <c r="E29" s="10"/>
    </row>
    <row r="30" spans="1:11" x14ac:dyDescent="0.25">
      <c r="A30" s="25" t="s">
        <v>27</v>
      </c>
      <c r="B30" s="25"/>
      <c r="C30" s="25"/>
      <c r="D30" s="10"/>
      <c r="E30" s="10"/>
    </row>
    <row r="31" spans="1:11" x14ac:dyDescent="0.25">
      <c r="A31" s="26"/>
      <c r="B31" s="26"/>
      <c r="C31" s="26"/>
    </row>
    <row r="32" spans="1:11" x14ac:dyDescent="0.25">
      <c r="A32" s="27"/>
      <c r="B32" s="27"/>
      <c r="C32" s="27"/>
    </row>
    <row r="33" spans="4:9" x14ac:dyDescent="0.25">
      <c r="G33" s="28" t="s">
        <v>71</v>
      </c>
      <c r="H33" s="282" t="str">
        <f>I13</f>
        <v xml:space="preserve"> 15 Oktober 2021</v>
      </c>
      <c r="I33" s="283"/>
    </row>
    <row r="37" spans="4:9" ht="24.75" customHeight="1" x14ac:dyDescent="0.25"/>
    <row r="39" spans="4:9" x14ac:dyDescent="0.25">
      <c r="G39" s="270" t="s">
        <v>28</v>
      </c>
      <c r="H39" s="270"/>
      <c r="I39" s="270"/>
    </row>
    <row r="44" spans="4:9" ht="16.5" thickBot="1" x14ac:dyDescent="0.3"/>
    <row r="45" spans="4:9" x14ac:dyDescent="0.25">
      <c r="D45" s="176"/>
      <c r="E45" s="177"/>
      <c r="F45" s="177"/>
    </row>
    <row r="46" spans="4:9" ht="18" x14ac:dyDescent="0.25">
      <c r="D46" s="178" t="s">
        <v>401</v>
      </c>
      <c r="E46" s="10"/>
      <c r="F46" s="10"/>
      <c r="G46" s="2"/>
      <c r="H46" s="2"/>
    </row>
    <row r="47" spans="4:9" ht="18" x14ac:dyDescent="0.25">
      <c r="D47" s="178" t="s">
        <v>402</v>
      </c>
      <c r="E47" s="10"/>
      <c r="F47" s="10"/>
      <c r="G47" s="2"/>
      <c r="H47" s="2"/>
    </row>
    <row r="48" spans="4:9" ht="18" x14ac:dyDescent="0.25">
      <c r="D48" s="178" t="s">
        <v>403</v>
      </c>
      <c r="E48" s="10"/>
      <c r="F48" s="10"/>
      <c r="G48" s="2"/>
      <c r="H48" s="2"/>
    </row>
    <row r="49" spans="4:8" ht="18" x14ac:dyDescent="0.25">
      <c r="D49" s="178" t="s">
        <v>404</v>
      </c>
      <c r="E49" s="10"/>
      <c r="F49" s="10"/>
      <c r="G49" s="2"/>
      <c r="H49" s="2"/>
    </row>
    <row r="50" spans="4:8" ht="18" x14ac:dyDescent="0.25">
      <c r="D50" s="178" t="s">
        <v>405</v>
      </c>
      <c r="E50" s="10"/>
      <c r="F50" s="10"/>
      <c r="G50" s="2"/>
      <c r="H50" s="2"/>
    </row>
    <row r="51" spans="4:8" ht="16.5" thickBot="1" x14ac:dyDescent="0.3">
      <c r="D51" s="179"/>
      <c r="E51" s="5"/>
      <c r="F51" s="5"/>
      <c r="G51" s="2"/>
      <c r="H51" s="2"/>
    </row>
    <row r="52" spans="4:8" x14ac:dyDescent="0.25">
      <c r="G52" s="2"/>
      <c r="H52" s="2"/>
    </row>
    <row r="53" spans="4:8" x14ac:dyDescent="0.25">
      <c r="G53" s="2"/>
      <c r="H53" s="2"/>
    </row>
    <row r="54" spans="4:8" ht="16.5" thickBot="1" x14ac:dyDescent="0.3">
      <c r="G54" s="2"/>
      <c r="H54" s="2"/>
    </row>
    <row r="55" spans="4:8" x14ac:dyDescent="0.25">
      <c r="D55" s="176"/>
      <c r="E55" s="177"/>
      <c r="F55" s="180"/>
      <c r="G55" s="2"/>
      <c r="H55" s="2"/>
    </row>
    <row r="56" spans="4:8" ht="18" x14ac:dyDescent="0.25">
      <c r="D56" s="178" t="s">
        <v>406</v>
      </c>
      <c r="E56" s="10"/>
      <c r="F56" s="181"/>
      <c r="G56" s="2"/>
      <c r="H56" s="2"/>
    </row>
    <row r="57" spans="4:8" ht="18" x14ac:dyDescent="0.25">
      <c r="D57" s="178" t="s">
        <v>407</v>
      </c>
      <c r="E57" s="10"/>
      <c r="F57" s="181"/>
      <c r="G57" s="2"/>
      <c r="H57" s="2"/>
    </row>
    <row r="58" spans="4:8" ht="18" x14ac:dyDescent="0.25">
      <c r="D58" s="178" t="s">
        <v>408</v>
      </c>
      <c r="E58" s="10"/>
      <c r="F58" s="181"/>
      <c r="G58" s="2"/>
      <c r="H58" s="2"/>
    </row>
    <row r="59" spans="4:8" ht="18" x14ac:dyDescent="0.25">
      <c r="D59" s="178" t="s">
        <v>409</v>
      </c>
      <c r="E59" s="10"/>
      <c r="F59" s="181"/>
      <c r="G59" s="2"/>
      <c r="H59" s="2"/>
    </row>
    <row r="60" spans="4:8" ht="18" x14ac:dyDescent="0.25">
      <c r="D60" s="182" t="s">
        <v>410</v>
      </c>
      <c r="E60" s="10"/>
      <c r="F60" s="181"/>
      <c r="G60" s="2"/>
      <c r="H60" s="2"/>
    </row>
    <row r="61" spans="4:8" ht="16.5" thickBot="1" x14ac:dyDescent="0.3">
      <c r="D61" s="179"/>
      <c r="E61" s="5"/>
      <c r="F61" s="183"/>
      <c r="G61" s="2"/>
      <c r="H61" s="2"/>
    </row>
    <row r="62" spans="4:8" x14ac:dyDescent="0.25"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ht="16.5" thickBot="1" x14ac:dyDescent="0.3">
      <c r="G65" s="2"/>
      <c r="H65" s="2"/>
    </row>
    <row r="66" spans="4:8" x14ac:dyDescent="0.25">
      <c r="D66" s="176"/>
      <c r="E66" s="177"/>
      <c r="F66" s="177"/>
      <c r="G66" s="2"/>
      <c r="H66" s="2"/>
    </row>
    <row r="67" spans="4:8" ht="18" x14ac:dyDescent="0.25">
      <c r="D67" s="178" t="s">
        <v>401</v>
      </c>
      <c r="E67" s="10"/>
      <c r="F67" s="10"/>
      <c r="G67" s="2"/>
      <c r="H67" s="2"/>
    </row>
    <row r="68" spans="4:8" ht="18" x14ac:dyDescent="0.25">
      <c r="D68" s="178" t="s">
        <v>411</v>
      </c>
      <c r="E68" s="10"/>
      <c r="F68" s="10"/>
      <c r="G68" s="2"/>
      <c r="H68" s="2"/>
    </row>
    <row r="69" spans="4:8" ht="18" x14ac:dyDescent="0.25">
      <c r="D69" s="178" t="s">
        <v>412</v>
      </c>
      <c r="E69" s="10"/>
      <c r="F69" s="10"/>
      <c r="G69" s="2"/>
      <c r="H69" s="2"/>
    </row>
    <row r="70" spans="4:8" ht="18" x14ac:dyDescent="0.25">
      <c r="D70" s="178" t="s">
        <v>413</v>
      </c>
      <c r="E70" s="10"/>
      <c r="F70" s="10"/>
      <c r="G70" s="2"/>
      <c r="H70" s="2"/>
    </row>
    <row r="71" spans="4:8" ht="18" x14ac:dyDescent="0.25">
      <c r="D71" s="178" t="s">
        <v>414</v>
      </c>
      <c r="E71" s="10"/>
      <c r="F71" s="10"/>
      <c r="G71" s="2"/>
      <c r="H71" s="2"/>
    </row>
    <row r="72" spans="4:8" ht="16.5" thickBot="1" x14ac:dyDescent="0.3">
      <c r="D72" s="179"/>
      <c r="E72" s="5"/>
      <c r="F72" s="5"/>
      <c r="G72" s="2"/>
      <c r="H72" s="2"/>
    </row>
    <row r="73" spans="4:8" ht="16.5" thickBot="1" x14ac:dyDescent="0.3">
      <c r="G73" s="2"/>
      <c r="H73" s="2"/>
    </row>
    <row r="74" spans="4:8" x14ac:dyDescent="0.25">
      <c r="D74" s="176"/>
      <c r="E74" s="177"/>
      <c r="F74" s="177"/>
      <c r="G74" s="2"/>
      <c r="H74" s="2"/>
    </row>
    <row r="75" spans="4:8" ht="18" x14ac:dyDescent="0.25">
      <c r="D75" s="184" t="s">
        <v>415</v>
      </c>
      <c r="E75" s="10"/>
      <c r="F75" s="10"/>
    </row>
    <row r="76" spans="4:8" ht="18" x14ac:dyDescent="0.25">
      <c r="D76" s="184" t="s">
        <v>416</v>
      </c>
      <c r="E76" s="10"/>
      <c r="F76" s="10"/>
    </row>
    <row r="77" spans="4:8" ht="18" x14ac:dyDescent="0.25">
      <c r="D77" s="184" t="s">
        <v>417</v>
      </c>
      <c r="E77" s="10"/>
      <c r="F77" s="10"/>
    </row>
    <row r="78" spans="4:8" ht="18" x14ac:dyDescent="0.25">
      <c r="D78" s="184" t="s">
        <v>418</v>
      </c>
      <c r="E78" s="10"/>
      <c r="F78" s="10"/>
    </row>
    <row r="79" spans="4:8" ht="18" x14ac:dyDescent="0.25">
      <c r="D79" s="185" t="s">
        <v>419</v>
      </c>
      <c r="E79" s="10"/>
      <c r="F79" s="10"/>
    </row>
    <row r="80" spans="4:8" ht="16.5" thickBot="1" x14ac:dyDescent="0.3">
      <c r="D80" s="179"/>
      <c r="E80" s="5"/>
      <c r="F80" s="5"/>
      <c r="G80" s="2"/>
      <c r="H80" s="2"/>
    </row>
    <row r="81" spans="1:11" ht="16.5" thickBot="1" x14ac:dyDescent="0.3"/>
    <row r="82" spans="1:11" x14ac:dyDescent="0.25">
      <c r="D82" s="176"/>
      <c r="E82" s="177"/>
      <c r="F82" s="180"/>
    </row>
    <row r="83" spans="1:11" ht="18" x14ac:dyDescent="0.25">
      <c r="D83" s="178" t="s">
        <v>406</v>
      </c>
      <c r="E83" s="10"/>
      <c r="F83" s="181"/>
    </row>
    <row r="84" spans="1:11" ht="18" x14ac:dyDescent="0.25">
      <c r="D84" s="178" t="s">
        <v>407</v>
      </c>
      <c r="E84" s="10"/>
      <c r="F84" s="181"/>
    </row>
    <row r="85" spans="1:11" ht="18" x14ac:dyDescent="0.25">
      <c r="D85" s="178" t="s">
        <v>408</v>
      </c>
      <c r="E85" s="10"/>
      <c r="F85" s="181"/>
    </row>
    <row r="86" spans="1:11" ht="18" x14ac:dyDescent="0.25">
      <c r="D86" s="178" t="s">
        <v>409</v>
      </c>
      <c r="E86" s="10"/>
      <c r="F86" s="181"/>
    </row>
    <row r="87" spans="1:11" ht="18" x14ac:dyDescent="0.25">
      <c r="D87" s="182" t="s">
        <v>410</v>
      </c>
      <c r="E87" s="10"/>
      <c r="F87" s="181"/>
    </row>
    <row r="88" spans="1:11" ht="16.5" thickBot="1" x14ac:dyDescent="0.3">
      <c r="D88" s="179"/>
      <c r="E88" s="5"/>
      <c r="F88" s="183"/>
    </row>
    <row r="89" spans="1:11" ht="16.5" thickBot="1" x14ac:dyDescent="0.3"/>
    <row r="90" spans="1:11" x14ac:dyDescent="0.25">
      <c r="D90" s="176"/>
      <c r="E90" s="177"/>
      <c r="F90" s="180"/>
    </row>
    <row r="91" spans="1:11" ht="18" x14ac:dyDescent="0.25">
      <c r="D91" s="178" t="s">
        <v>406</v>
      </c>
      <c r="E91" s="10"/>
      <c r="F91" s="181"/>
    </row>
    <row r="92" spans="1:11" ht="18" x14ac:dyDescent="0.25">
      <c r="D92" s="178" t="s">
        <v>407</v>
      </c>
      <c r="E92" s="10"/>
      <c r="F92" s="181"/>
    </row>
    <row r="93" spans="1:11" ht="18" x14ac:dyDescent="0.25">
      <c r="D93" s="178" t="s">
        <v>408</v>
      </c>
      <c r="E93" s="10"/>
      <c r="F93" s="181"/>
    </row>
    <row r="94" spans="1:11" ht="18" x14ac:dyDescent="0.25">
      <c r="D94" s="178" t="s">
        <v>409</v>
      </c>
      <c r="E94" s="10"/>
      <c r="F94" s="181"/>
    </row>
    <row r="95" spans="1:11" s="3" customFormat="1" ht="18" x14ac:dyDescent="0.25">
      <c r="A95" s="2"/>
      <c r="B95" s="2"/>
      <c r="C95" s="2"/>
      <c r="D95" s="182" t="s">
        <v>410</v>
      </c>
      <c r="E95" s="10"/>
      <c r="F95" s="181"/>
      <c r="I95" s="2"/>
      <c r="J95" s="2"/>
      <c r="K95" s="2"/>
    </row>
    <row r="96" spans="1:11" s="3" customFormat="1" ht="16.5" thickBot="1" x14ac:dyDescent="0.3">
      <c r="A96" s="2"/>
      <c r="B96" s="2"/>
      <c r="C96" s="2"/>
      <c r="D96" s="179"/>
      <c r="E96" s="5"/>
      <c r="F96" s="183"/>
      <c r="I96" s="2"/>
      <c r="J96" s="2"/>
      <c r="K96" s="2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C18" sqref="C18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2.85546875" style="2" customWidth="1"/>
    <col min="5" max="5" width="13.570312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20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426</v>
      </c>
      <c r="H12" s="3" t="s">
        <v>8</v>
      </c>
      <c r="I12" s="7" t="s">
        <v>9</v>
      </c>
      <c r="J12" s="8" t="s">
        <v>393</v>
      </c>
    </row>
    <row r="13" spans="1:10" x14ac:dyDescent="0.25">
      <c r="H13" s="3" t="s">
        <v>10</v>
      </c>
      <c r="I13" s="7" t="s">
        <v>9</v>
      </c>
      <c r="J13" s="9" t="s">
        <v>378</v>
      </c>
    </row>
    <row r="14" spans="1:10" x14ac:dyDescent="0.25">
      <c r="H14" s="3" t="s">
        <v>11</v>
      </c>
      <c r="I14" s="7" t="s">
        <v>9</v>
      </c>
      <c r="J14" s="9" t="s">
        <v>433</v>
      </c>
    </row>
    <row r="15" spans="1:10" x14ac:dyDescent="0.25">
      <c r="A15" s="2" t="s">
        <v>12</v>
      </c>
      <c r="B15" s="2" t="s">
        <v>426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55.5" customHeight="1" x14ac:dyDescent="0.25">
      <c r="A18" s="166">
        <v>1</v>
      </c>
      <c r="B18" s="11">
        <v>44473</v>
      </c>
      <c r="C18" s="267" t="s">
        <v>434</v>
      </c>
      <c r="D18" s="190" t="s">
        <v>435</v>
      </c>
      <c r="E18" s="191" t="s">
        <v>427</v>
      </c>
      <c r="F18" s="192">
        <v>5</v>
      </c>
      <c r="G18" s="192">
        <v>1</v>
      </c>
      <c r="H18" s="321">
        <v>3800000</v>
      </c>
      <c r="I18" s="322"/>
      <c r="J18" s="171">
        <f t="shared" ref="J18" si="0">G18*H18</f>
        <v>3800000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J18</f>
        <v>3800000</v>
      </c>
    </row>
    <row r="20" spans="1:19" x14ac:dyDescent="0.25">
      <c r="A20" s="281"/>
      <c r="B20" s="281"/>
      <c r="C20" s="281"/>
      <c r="D20" s="281"/>
      <c r="E20" s="162"/>
      <c r="F20" s="162"/>
      <c r="G20" s="162"/>
      <c r="H20" s="12"/>
      <c r="I20" s="12"/>
      <c r="J20" s="13"/>
    </row>
    <row r="21" spans="1:19" x14ac:dyDescent="0.25">
      <c r="E21" s="1"/>
      <c r="F21" s="1"/>
      <c r="G21" s="1"/>
      <c r="H21" s="14" t="s">
        <v>49</v>
      </c>
      <c r="I21" s="14"/>
      <c r="J21" s="29"/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  <c r="M22" s="2" t="s">
        <v>428</v>
      </c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J19-J21</f>
        <v>3800000</v>
      </c>
      <c r="M23" s="2" t="s">
        <v>429</v>
      </c>
    </row>
    <row r="24" spans="1:19" x14ac:dyDescent="0.25">
      <c r="A24" s="1" t="s">
        <v>436</v>
      </c>
      <c r="E24" s="1"/>
      <c r="F24" s="1"/>
      <c r="G24" s="1"/>
      <c r="H24" s="18"/>
      <c r="I24" s="18"/>
      <c r="J24" s="19"/>
      <c r="M24" s="2" t="s">
        <v>430</v>
      </c>
    </row>
    <row r="25" spans="1:19" x14ac:dyDescent="0.25">
      <c r="A25" s="20"/>
      <c r="E25" s="1"/>
      <c r="F25" s="1"/>
      <c r="G25" s="1"/>
      <c r="H25" s="18"/>
      <c r="I25" s="18"/>
      <c r="J25" s="19"/>
      <c r="M25" s="2" t="s">
        <v>431</v>
      </c>
    </row>
    <row r="26" spans="1:19" x14ac:dyDescent="0.25">
      <c r="E26" s="1"/>
      <c r="F26" s="1"/>
      <c r="G26" s="1"/>
      <c r="H26" s="18"/>
      <c r="I26" s="18"/>
      <c r="J26" s="19"/>
      <c r="M26" s="2" t="s">
        <v>432</v>
      </c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x14ac:dyDescent="0.25">
      <c r="A32" s="26"/>
      <c r="B32" s="26"/>
      <c r="C32" s="26"/>
      <c r="D32" s="26"/>
    </row>
    <row r="33" spans="1:10" x14ac:dyDescent="0.25">
      <c r="A33" s="27"/>
      <c r="B33" s="27"/>
      <c r="C33" s="27"/>
      <c r="D33" s="194"/>
    </row>
    <row r="34" spans="1:10" x14ac:dyDescent="0.25">
      <c r="H34" s="28" t="s">
        <v>71</v>
      </c>
      <c r="I34" s="282" t="str">
        <f>+J13</f>
        <v xml:space="preserve"> 15 Oktober 2021</v>
      </c>
      <c r="J34" s="283"/>
    </row>
    <row r="38" spans="1:10" x14ac:dyDescent="0.25">
      <c r="I38" s="3" t="s">
        <v>21</v>
      </c>
    </row>
    <row r="41" spans="1:10" x14ac:dyDescent="0.25">
      <c r="H41" s="284" t="s">
        <v>28</v>
      </c>
      <c r="I41" s="284"/>
      <c r="J41" s="284"/>
    </row>
  </sheetData>
  <mergeCells count="7">
    <mergeCell ref="I34:J34"/>
    <mergeCell ref="H41:J41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5" workbookViewId="0">
      <selection activeCell="L26" sqref="L26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2.85546875" style="2" customWidth="1"/>
    <col min="5" max="5" width="13.570312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20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438</v>
      </c>
      <c r="H12" s="3" t="s">
        <v>8</v>
      </c>
      <c r="I12" s="7" t="s">
        <v>9</v>
      </c>
      <c r="J12" s="8" t="s">
        <v>437</v>
      </c>
    </row>
    <row r="13" spans="1:10" x14ac:dyDescent="0.25">
      <c r="H13" s="3" t="s">
        <v>10</v>
      </c>
      <c r="I13" s="7" t="s">
        <v>9</v>
      </c>
      <c r="J13" s="9" t="s">
        <v>420</v>
      </c>
    </row>
    <row r="14" spans="1:10" x14ac:dyDescent="0.25">
      <c r="H14" s="3" t="s">
        <v>11</v>
      </c>
      <c r="I14" s="7" t="s">
        <v>9</v>
      </c>
      <c r="J14" s="9" t="s">
        <v>420</v>
      </c>
    </row>
    <row r="15" spans="1:10" x14ac:dyDescent="0.25">
      <c r="A15" s="2" t="s">
        <v>12</v>
      </c>
      <c r="B15" s="2" t="s">
        <v>438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49.5" customHeight="1" x14ac:dyDescent="0.25">
      <c r="A18" s="166">
        <v>1</v>
      </c>
      <c r="B18" s="328">
        <v>44487</v>
      </c>
      <c r="C18" s="331" t="s">
        <v>439</v>
      </c>
      <c r="D18" s="190" t="s">
        <v>440</v>
      </c>
      <c r="E18" s="334" t="s">
        <v>441</v>
      </c>
      <c r="F18" s="337">
        <v>1</v>
      </c>
      <c r="G18" s="337">
        <v>200</v>
      </c>
      <c r="H18" s="321">
        <v>2200</v>
      </c>
      <c r="I18" s="322"/>
      <c r="J18" s="171">
        <f t="shared" ref="J18" si="0">G18*H18</f>
        <v>440000</v>
      </c>
    </row>
    <row r="19" spans="1:19" ht="49.5" customHeight="1" x14ac:dyDescent="0.25">
      <c r="A19" s="166">
        <v>2</v>
      </c>
      <c r="B19" s="329"/>
      <c r="C19" s="332"/>
      <c r="D19" s="190" t="s">
        <v>442</v>
      </c>
      <c r="E19" s="335"/>
      <c r="F19" s="338"/>
      <c r="G19" s="338"/>
      <c r="H19" s="321">
        <v>250000</v>
      </c>
      <c r="I19" s="322"/>
      <c r="J19" s="171">
        <f>H19</f>
        <v>250000</v>
      </c>
    </row>
    <row r="20" spans="1:19" ht="49.5" customHeight="1" x14ac:dyDescent="0.25">
      <c r="A20" s="166">
        <v>3</v>
      </c>
      <c r="B20" s="330"/>
      <c r="C20" s="333"/>
      <c r="D20" s="190" t="s">
        <v>443</v>
      </c>
      <c r="E20" s="336"/>
      <c r="F20" s="339"/>
      <c r="G20" s="339"/>
      <c r="H20" s="321">
        <v>200000</v>
      </c>
      <c r="I20" s="322"/>
      <c r="J20" s="171">
        <f>H20</f>
        <v>200000</v>
      </c>
    </row>
    <row r="21" spans="1:19" ht="25.5" customHeight="1" thickBot="1" x14ac:dyDescent="0.3">
      <c r="A21" s="278" t="s">
        <v>20</v>
      </c>
      <c r="B21" s="279"/>
      <c r="C21" s="279"/>
      <c r="D21" s="279"/>
      <c r="E21" s="279"/>
      <c r="F21" s="279"/>
      <c r="G21" s="279"/>
      <c r="H21" s="279"/>
      <c r="I21" s="280"/>
      <c r="J21" s="193">
        <f>J18+J19+J20</f>
        <v>890000</v>
      </c>
      <c r="L21" s="2" t="s">
        <v>521</v>
      </c>
    </row>
    <row r="22" spans="1:19" x14ac:dyDescent="0.25">
      <c r="A22" s="281"/>
      <c r="B22" s="281"/>
      <c r="C22" s="281"/>
      <c r="D22" s="281"/>
      <c r="E22" s="195"/>
      <c r="F22" s="195"/>
      <c r="G22" s="195"/>
      <c r="H22" s="12"/>
      <c r="I22" s="12"/>
      <c r="J22" s="13"/>
    </row>
    <row r="23" spans="1:19" x14ac:dyDescent="0.25">
      <c r="E23" s="1"/>
      <c r="F23" s="1"/>
      <c r="G23" s="1"/>
      <c r="H23" s="14" t="s">
        <v>49</v>
      </c>
      <c r="I23" s="14"/>
      <c r="J23" s="29"/>
      <c r="K23" s="15"/>
      <c r="S23" s="2" t="s">
        <v>21</v>
      </c>
    </row>
    <row r="24" spans="1:19" ht="16.5" thickBot="1" x14ac:dyDescent="0.3">
      <c r="E24" s="1"/>
      <c r="F24" s="1"/>
      <c r="G24" s="1"/>
      <c r="H24" s="16" t="s">
        <v>50</v>
      </c>
      <c r="I24" s="16"/>
      <c r="J24" s="17">
        <v>0</v>
      </c>
      <c r="K24" s="15"/>
    </row>
    <row r="25" spans="1:19" ht="16.5" customHeight="1" x14ac:dyDescent="0.25">
      <c r="E25" s="1"/>
      <c r="F25" s="1"/>
      <c r="G25" s="1"/>
      <c r="H25" s="18" t="s">
        <v>22</v>
      </c>
      <c r="I25" s="18"/>
      <c r="J25" s="19">
        <f>J21-J23</f>
        <v>890000</v>
      </c>
    </row>
    <row r="26" spans="1:19" x14ac:dyDescent="0.25">
      <c r="A26" s="1" t="s">
        <v>444</v>
      </c>
      <c r="E26" s="1"/>
      <c r="F26" s="1"/>
      <c r="G26" s="1"/>
      <c r="H26" s="18"/>
      <c r="I26" s="18"/>
      <c r="J26" s="19"/>
    </row>
    <row r="27" spans="1:19" x14ac:dyDescent="0.25">
      <c r="A27" s="20"/>
      <c r="E27" s="1"/>
      <c r="F27" s="1"/>
      <c r="G27" s="1"/>
      <c r="H27" s="18"/>
      <c r="I27" s="18"/>
      <c r="J27" s="19"/>
    </row>
    <row r="28" spans="1:19" x14ac:dyDescent="0.25">
      <c r="E28" s="1"/>
      <c r="F28" s="1"/>
      <c r="G28" s="1"/>
      <c r="H28" s="18"/>
      <c r="I28" s="18"/>
      <c r="J28" s="19"/>
    </row>
    <row r="29" spans="1:19" x14ac:dyDescent="0.25">
      <c r="A29" s="21" t="s">
        <v>23</v>
      </c>
    </row>
    <row r="30" spans="1:19" x14ac:dyDescent="0.25">
      <c r="A30" s="22" t="s">
        <v>24</v>
      </c>
      <c r="B30" s="22"/>
      <c r="C30" s="22"/>
      <c r="D30" s="22"/>
      <c r="E30" s="10"/>
    </row>
    <row r="31" spans="1:19" x14ac:dyDescent="0.25">
      <c r="A31" s="22" t="s">
        <v>25</v>
      </c>
      <c r="B31" s="22"/>
      <c r="C31" s="22"/>
      <c r="D31" s="10"/>
      <c r="E31" s="10"/>
    </row>
    <row r="32" spans="1:19" x14ac:dyDescent="0.25">
      <c r="A32" s="23" t="s">
        <v>26</v>
      </c>
      <c r="B32" s="24"/>
      <c r="C32" s="24"/>
      <c r="D32" s="23"/>
      <c r="E32" s="10"/>
    </row>
    <row r="33" spans="1:10" x14ac:dyDescent="0.25">
      <c r="A33" s="25" t="s">
        <v>27</v>
      </c>
      <c r="B33" s="25"/>
      <c r="C33" s="25"/>
      <c r="D33" s="24"/>
      <c r="E33" s="10"/>
    </row>
    <row r="34" spans="1:10" x14ac:dyDescent="0.25">
      <c r="A34" s="26"/>
      <c r="B34" s="26"/>
      <c r="C34" s="26"/>
      <c r="D34" s="26"/>
    </row>
    <row r="35" spans="1:10" x14ac:dyDescent="0.25">
      <c r="A35" s="27"/>
      <c r="B35" s="27"/>
      <c r="C35" s="27"/>
      <c r="D35" s="194"/>
    </row>
    <row r="36" spans="1:10" x14ac:dyDescent="0.25">
      <c r="H36" s="28" t="s">
        <v>71</v>
      </c>
      <c r="I36" s="282" t="str">
        <f>+J13</f>
        <v xml:space="preserve"> 18 Oktober 2021</v>
      </c>
      <c r="J36" s="283"/>
    </row>
    <row r="40" spans="1:10" x14ac:dyDescent="0.25">
      <c r="I40" s="3" t="s">
        <v>21</v>
      </c>
    </row>
    <row r="43" spans="1:10" x14ac:dyDescent="0.25">
      <c r="H43" s="284" t="s">
        <v>28</v>
      </c>
      <c r="I43" s="284"/>
      <c r="J43" s="284"/>
    </row>
  </sheetData>
  <mergeCells count="14">
    <mergeCell ref="H43:J43"/>
    <mergeCell ref="H19:I19"/>
    <mergeCell ref="H20:I20"/>
    <mergeCell ref="E18:E20"/>
    <mergeCell ref="G18:G20"/>
    <mergeCell ref="F18:F20"/>
    <mergeCell ref="I36:J36"/>
    <mergeCell ref="A10:J10"/>
    <mergeCell ref="H17:I17"/>
    <mergeCell ref="H18:I18"/>
    <mergeCell ref="A21:I21"/>
    <mergeCell ref="A22:D22"/>
    <mergeCell ref="B18:B20"/>
    <mergeCell ref="C18:C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0"/>
  <sheetViews>
    <sheetView topLeftCell="A16" workbookViewId="0">
      <selection activeCell="E30" sqref="E30"/>
    </sheetView>
  </sheetViews>
  <sheetFormatPr defaultColWidth="9.140625"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9" x14ac:dyDescent="0.25">
      <c r="A12" s="2" t="s">
        <v>7</v>
      </c>
      <c r="B12" s="2" t="s">
        <v>58</v>
      </c>
      <c r="G12" s="3" t="s">
        <v>8</v>
      </c>
      <c r="H12" s="7" t="s">
        <v>9</v>
      </c>
      <c r="I12" s="8" t="s">
        <v>37</v>
      </c>
    </row>
    <row r="13" spans="1:9" x14ac:dyDescent="0.25">
      <c r="G13" s="3" t="s">
        <v>10</v>
      </c>
      <c r="H13" s="7" t="s">
        <v>9</v>
      </c>
      <c r="I13" s="9" t="s">
        <v>38</v>
      </c>
    </row>
    <row r="14" spans="1:9" x14ac:dyDescent="0.25">
      <c r="G14" s="3" t="s">
        <v>11</v>
      </c>
      <c r="H14" s="7" t="s">
        <v>9</v>
      </c>
      <c r="I14" s="9" t="s">
        <v>38</v>
      </c>
    </row>
    <row r="15" spans="1:9" x14ac:dyDescent="0.25">
      <c r="A15" s="2" t="s">
        <v>12</v>
      </c>
      <c r="B15" s="36" t="s">
        <v>36</v>
      </c>
      <c r="C15" s="36"/>
      <c r="H15" s="7"/>
    </row>
    <row r="16" spans="1:9" ht="16.5" thickBot="1" x14ac:dyDescent="0.3"/>
    <row r="17" spans="1:18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44" t="s">
        <v>29</v>
      </c>
      <c r="G17" s="274" t="s">
        <v>18</v>
      </c>
      <c r="H17" s="275"/>
      <c r="I17" s="32" t="s">
        <v>19</v>
      </c>
    </row>
    <row r="18" spans="1:18" ht="49.5" customHeight="1" x14ac:dyDescent="0.25">
      <c r="A18" s="37">
        <v>1</v>
      </c>
      <c r="B18" s="11">
        <v>44466</v>
      </c>
      <c r="C18" s="45">
        <v>402502</v>
      </c>
      <c r="D18" s="33" t="s">
        <v>39</v>
      </c>
      <c r="E18" s="33" t="s">
        <v>40</v>
      </c>
      <c r="F18" s="78">
        <v>2700</v>
      </c>
      <c r="G18" s="276">
        <v>5185.1850000000004</v>
      </c>
      <c r="H18" s="277"/>
      <c r="I18" s="34">
        <f>F18*G18</f>
        <v>13999999.500000002</v>
      </c>
      <c r="K18" s="2" t="s">
        <v>41</v>
      </c>
    </row>
    <row r="19" spans="1:18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39">
        <f>I18</f>
        <v>13999999.500000002</v>
      </c>
      <c r="J19" s="40">
        <f>SUM(J18:J18)</f>
        <v>0</v>
      </c>
      <c r="K19" s="2" t="s">
        <v>59</v>
      </c>
    </row>
    <row r="20" spans="1:18" x14ac:dyDescent="0.25">
      <c r="A20" s="281"/>
      <c r="B20" s="281"/>
      <c r="C20" s="43"/>
      <c r="D20" s="43"/>
      <c r="E20" s="43"/>
      <c r="F20" s="43"/>
      <c r="G20" s="12"/>
      <c r="H20" s="12"/>
      <c r="I20" s="13"/>
    </row>
    <row r="21" spans="1:18" x14ac:dyDescent="0.25">
      <c r="D21" s="1"/>
      <c r="E21" s="1"/>
      <c r="F21" s="1"/>
      <c r="G21" s="14" t="s">
        <v>35</v>
      </c>
      <c r="H21" s="14"/>
      <c r="I21" s="29">
        <v>0</v>
      </c>
      <c r="J21" s="15"/>
      <c r="L21" s="2">
        <f>14000000/2700</f>
        <v>5185.1851851851852</v>
      </c>
      <c r="R21" s="2" t="s">
        <v>21</v>
      </c>
    </row>
    <row r="22" spans="1:18" ht="16.5" thickBot="1" x14ac:dyDescent="0.3">
      <c r="D22" s="1"/>
      <c r="E22" s="1"/>
      <c r="F22" s="1"/>
      <c r="G22" s="16" t="s">
        <v>30</v>
      </c>
      <c r="H22" s="16"/>
      <c r="I22" s="17">
        <v>0</v>
      </c>
      <c r="J22" s="15"/>
    </row>
    <row r="23" spans="1:18" x14ac:dyDescent="0.25">
      <c r="D23" s="1"/>
      <c r="E23" s="1"/>
      <c r="F23" s="1"/>
      <c r="G23" s="18" t="s">
        <v>22</v>
      </c>
      <c r="H23" s="18"/>
      <c r="I23" s="19">
        <f>I19</f>
        <v>13999999.500000002</v>
      </c>
    </row>
    <row r="24" spans="1:18" x14ac:dyDescent="0.25">
      <c r="A24" s="1" t="s">
        <v>57</v>
      </c>
      <c r="D24" s="1"/>
      <c r="E24" s="1"/>
      <c r="F24" s="1"/>
      <c r="G24" s="18"/>
      <c r="H24" s="18"/>
      <c r="I24" s="19"/>
    </row>
    <row r="25" spans="1:18" x14ac:dyDescent="0.25">
      <c r="A25" s="20"/>
      <c r="D25" s="1"/>
      <c r="E25" s="1"/>
      <c r="F25" s="1"/>
      <c r="G25" s="18"/>
      <c r="H25" s="18"/>
      <c r="I25" s="19"/>
    </row>
    <row r="26" spans="1:18" x14ac:dyDescent="0.25">
      <c r="D26" s="1"/>
      <c r="E26" s="1"/>
      <c r="F26" s="1"/>
      <c r="G26" s="18"/>
      <c r="H26" s="18"/>
      <c r="I26" s="19"/>
    </row>
    <row r="27" spans="1:18" x14ac:dyDescent="0.25">
      <c r="A27" s="21" t="s">
        <v>23</v>
      </c>
    </row>
    <row r="28" spans="1:18" x14ac:dyDescent="0.25">
      <c r="A28" s="22" t="s">
        <v>24</v>
      </c>
      <c r="B28" s="22"/>
      <c r="C28" s="22"/>
      <c r="D28" s="10"/>
      <c r="E28" s="10"/>
      <c r="F28" s="10"/>
    </row>
    <row r="29" spans="1:18" x14ac:dyDescent="0.25">
      <c r="A29" s="22" t="s">
        <v>25</v>
      </c>
      <c r="B29" s="22"/>
      <c r="C29" s="22"/>
      <c r="D29" s="10"/>
      <c r="E29" s="10"/>
      <c r="F29" s="10"/>
    </row>
    <row r="30" spans="1:18" x14ac:dyDescent="0.25">
      <c r="A30" s="23" t="s">
        <v>26</v>
      </c>
      <c r="B30" s="24"/>
      <c r="C30" s="24"/>
      <c r="D30" s="10"/>
      <c r="E30" s="10"/>
      <c r="F30" s="10"/>
    </row>
    <row r="31" spans="1:18" x14ac:dyDescent="0.25">
      <c r="A31" s="25" t="s">
        <v>27</v>
      </c>
      <c r="B31" s="25"/>
      <c r="C31" s="25"/>
      <c r="D31" s="10"/>
      <c r="E31" s="10"/>
      <c r="F31" s="10"/>
    </row>
    <row r="32" spans="1:18" x14ac:dyDescent="0.25">
      <c r="A32" s="26"/>
      <c r="B32" s="26"/>
      <c r="C32" s="26"/>
    </row>
    <row r="33" spans="1:9" x14ac:dyDescent="0.25">
      <c r="A33" s="27"/>
      <c r="B33" s="27"/>
      <c r="C33" s="27"/>
    </row>
    <row r="34" spans="1:9" x14ac:dyDescent="0.25">
      <c r="G34" s="28" t="s">
        <v>34</v>
      </c>
      <c r="H34" s="282" t="str">
        <f>+I13</f>
        <v xml:space="preserve"> 01 Oktober 2021</v>
      </c>
      <c r="I34" s="283"/>
    </row>
    <row r="37" spans="1:9" ht="18" customHeight="1" x14ac:dyDescent="0.25"/>
    <row r="38" spans="1:9" ht="17.25" customHeight="1" x14ac:dyDescent="0.25"/>
    <row r="40" spans="1:9" x14ac:dyDescent="0.25">
      <c r="G40" s="270" t="s">
        <v>28</v>
      </c>
      <c r="H40" s="270"/>
      <c r="I40" s="270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8" workbookViewId="0">
      <selection activeCell="J12" sqref="J12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7" style="2" customWidth="1"/>
    <col min="5" max="5" width="12.8554687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446</v>
      </c>
      <c r="H12" s="3" t="s">
        <v>8</v>
      </c>
      <c r="I12" s="7" t="s">
        <v>9</v>
      </c>
      <c r="J12" s="8" t="s">
        <v>445</v>
      </c>
    </row>
    <row r="13" spans="1:10" x14ac:dyDescent="0.25">
      <c r="H13" s="3" t="s">
        <v>10</v>
      </c>
      <c r="I13" s="7" t="s">
        <v>9</v>
      </c>
      <c r="J13" s="9" t="s">
        <v>420</v>
      </c>
    </row>
    <row r="14" spans="1:10" x14ac:dyDescent="0.25">
      <c r="H14" s="3" t="s">
        <v>11</v>
      </c>
      <c r="I14" s="7" t="s">
        <v>9</v>
      </c>
      <c r="J14" s="9" t="s">
        <v>420</v>
      </c>
    </row>
    <row r="15" spans="1:10" x14ac:dyDescent="0.25">
      <c r="A15" s="2" t="s">
        <v>12</v>
      </c>
      <c r="B15" s="2" t="s">
        <v>446</v>
      </c>
      <c r="H15" s="3" t="s">
        <v>452</v>
      </c>
      <c r="I15" s="3" t="s">
        <v>9</v>
      </c>
      <c r="J15" s="204" t="s">
        <v>453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49.5" customHeight="1" x14ac:dyDescent="0.25">
      <c r="A18" s="166">
        <v>1</v>
      </c>
      <c r="B18" s="328">
        <v>44487</v>
      </c>
      <c r="C18" s="203" t="s">
        <v>447</v>
      </c>
      <c r="D18" s="190" t="s">
        <v>449</v>
      </c>
      <c r="E18" s="334" t="s">
        <v>448</v>
      </c>
      <c r="F18" s="192">
        <v>46</v>
      </c>
      <c r="G18" s="192">
        <v>1</v>
      </c>
      <c r="H18" s="321">
        <v>24000000</v>
      </c>
      <c r="I18" s="322"/>
      <c r="J18" s="342">
        <f t="shared" ref="J18" si="0">G18*H18</f>
        <v>24000000</v>
      </c>
    </row>
    <row r="19" spans="1:19" ht="49.5" customHeight="1" x14ac:dyDescent="0.25">
      <c r="A19" s="166">
        <v>2</v>
      </c>
      <c r="B19" s="329"/>
      <c r="C19" s="203" t="s">
        <v>450</v>
      </c>
      <c r="D19" s="190" t="s">
        <v>451</v>
      </c>
      <c r="E19" s="335"/>
      <c r="F19" s="192">
        <v>1</v>
      </c>
      <c r="G19" s="192">
        <v>1</v>
      </c>
      <c r="H19" s="340"/>
      <c r="I19" s="341"/>
      <c r="J19" s="343"/>
    </row>
    <row r="20" spans="1:19" ht="25.5" customHeight="1" thickBot="1" x14ac:dyDescent="0.3">
      <c r="A20" s="278" t="s">
        <v>20</v>
      </c>
      <c r="B20" s="279"/>
      <c r="C20" s="279"/>
      <c r="D20" s="279"/>
      <c r="E20" s="279"/>
      <c r="F20" s="279"/>
      <c r="G20" s="279"/>
      <c r="H20" s="279"/>
      <c r="I20" s="280"/>
      <c r="J20" s="193">
        <f>J18</f>
        <v>24000000</v>
      </c>
    </row>
    <row r="21" spans="1:19" x14ac:dyDescent="0.25">
      <c r="A21" s="281"/>
      <c r="B21" s="281"/>
      <c r="C21" s="281"/>
      <c r="D21" s="281"/>
      <c r="E21" s="196"/>
      <c r="F21" s="196"/>
      <c r="G21" s="196"/>
      <c r="H21" s="12"/>
      <c r="I21" s="12"/>
      <c r="J21" s="13"/>
    </row>
    <row r="22" spans="1:19" x14ac:dyDescent="0.25">
      <c r="E22" s="1"/>
      <c r="F22" s="1"/>
      <c r="G22" s="1"/>
      <c r="H22" s="14" t="s">
        <v>49</v>
      </c>
      <c r="I22" s="14"/>
      <c r="J22" s="29"/>
      <c r="K22" s="15"/>
      <c r="S22" s="2" t="s">
        <v>21</v>
      </c>
    </row>
    <row r="23" spans="1:19" ht="16.5" thickBot="1" x14ac:dyDescent="0.3">
      <c r="E23" s="1"/>
      <c r="F23" s="1"/>
      <c r="G23" s="1"/>
      <c r="H23" s="16" t="s">
        <v>50</v>
      </c>
      <c r="I23" s="16"/>
      <c r="J23" s="17">
        <v>0</v>
      </c>
      <c r="K23" s="15"/>
      <c r="M23" s="2" t="s">
        <v>428</v>
      </c>
    </row>
    <row r="24" spans="1:19" ht="16.5" customHeight="1" x14ac:dyDescent="0.25">
      <c r="E24" s="1"/>
      <c r="F24" s="1"/>
      <c r="G24" s="1"/>
      <c r="H24" s="18" t="s">
        <v>22</v>
      </c>
      <c r="I24" s="18"/>
      <c r="J24" s="19">
        <f>J20-J22</f>
        <v>24000000</v>
      </c>
      <c r="M24" s="2" t="s">
        <v>429</v>
      </c>
    </row>
    <row r="25" spans="1:19" x14ac:dyDescent="0.25">
      <c r="A25" s="1" t="s">
        <v>454</v>
      </c>
      <c r="E25" s="1"/>
      <c r="F25" s="1"/>
      <c r="G25" s="1"/>
      <c r="H25" s="18"/>
      <c r="I25" s="18"/>
      <c r="J25" s="19"/>
      <c r="M25" s="2" t="s">
        <v>430</v>
      </c>
    </row>
    <row r="26" spans="1:19" x14ac:dyDescent="0.25">
      <c r="A26" s="20"/>
      <c r="E26" s="1"/>
      <c r="F26" s="1"/>
      <c r="G26" s="1"/>
      <c r="H26" s="18"/>
      <c r="I26" s="18"/>
      <c r="J26" s="19"/>
      <c r="M26" s="2" t="s">
        <v>431</v>
      </c>
    </row>
    <row r="27" spans="1:19" x14ac:dyDescent="0.25">
      <c r="E27" s="1"/>
      <c r="F27" s="1"/>
      <c r="G27" s="1"/>
      <c r="H27" s="18"/>
      <c r="I27" s="18"/>
      <c r="J27" s="19"/>
      <c r="M27" s="2" t="s">
        <v>432</v>
      </c>
    </row>
    <row r="28" spans="1:19" x14ac:dyDescent="0.25">
      <c r="A28" s="21" t="s">
        <v>23</v>
      </c>
    </row>
    <row r="29" spans="1:19" x14ac:dyDescent="0.25">
      <c r="A29" s="22" t="s">
        <v>24</v>
      </c>
      <c r="B29" s="22"/>
      <c r="C29" s="22"/>
      <c r="D29" s="22"/>
      <c r="E29" s="10"/>
    </row>
    <row r="30" spans="1:19" x14ac:dyDescent="0.25">
      <c r="A30" s="22" t="s">
        <v>25</v>
      </c>
      <c r="B30" s="22"/>
      <c r="C30" s="22"/>
      <c r="D30" s="10"/>
      <c r="E30" s="10"/>
    </row>
    <row r="31" spans="1:19" x14ac:dyDescent="0.25">
      <c r="A31" s="23" t="s">
        <v>26</v>
      </c>
      <c r="B31" s="24"/>
      <c r="C31" s="24"/>
      <c r="D31" s="23"/>
      <c r="E31" s="10"/>
    </row>
    <row r="32" spans="1:19" x14ac:dyDescent="0.25">
      <c r="A32" s="25" t="s">
        <v>27</v>
      </c>
      <c r="B32" s="25"/>
      <c r="C32" s="25"/>
      <c r="D32" s="24"/>
      <c r="E32" s="10"/>
    </row>
    <row r="33" spans="1:10" x14ac:dyDescent="0.25">
      <c r="A33" s="26"/>
      <c r="B33" s="26"/>
      <c r="C33" s="26"/>
      <c r="D33" s="26"/>
    </row>
    <row r="34" spans="1:10" x14ac:dyDescent="0.25">
      <c r="A34" s="27"/>
      <c r="B34" s="27"/>
      <c r="C34" s="27"/>
      <c r="D34" s="194"/>
    </row>
    <row r="35" spans="1:10" x14ac:dyDescent="0.25">
      <c r="H35" s="28" t="s">
        <v>71</v>
      </c>
      <c r="I35" s="282" t="str">
        <f>+J13</f>
        <v xml:space="preserve"> 18 Oktober 2021</v>
      </c>
      <c r="J35" s="283"/>
    </row>
    <row r="39" spans="1:10" x14ac:dyDescent="0.25">
      <c r="I39" s="3" t="s">
        <v>21</v>
      </c>
    </row>
    <row r="42" spans="1:10" x14ac:dyDescent="0.25">
      <c r="H42" s="284" t="s">
        <v>28</v>
      </c>
      <c r="I42" s="284"/>
      <c r="J42" s="284"/>
    </row>
  </sheetData>
  <mergeCells count="10">
    <mergeCell ref="A10:J10"/>
    <mergeCell ref="H17:I17"/>
    <mergeCell ref="B18:B19"/>
    <mergeCell ref="E18:E19"/>
    <mergeCell ref="A20:I20"/>
    <mergeCell ref="A21:D21"/>
    <mergeCell ref="I35:J35"/>
    <mergeCell ref="H42:J42"/>
    <mergeCell ref="H18:I19"/>
    <mergeCell ref="J18:J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4" workbookViewId="0">
      <selection activeCell="M16" sqref="M16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7" style="2" customWidth="1"/>
    <col min="5" max="5" width="12.8554687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457</v>
      </c>
      <c r="H12" s="3" t="s">
        <v>8</v>
      </c>
      <c r="I12" s="7" t="s">
        <v>9</v>
      </c>
      <c r="J12" s="8" t="s">
        <v>455</v>
      </c>
    </row>
    <row r="13" spans="1:10" x14ac:dyDescent="0.25">
      <c r="H13" s="3" t="s">
        <v>10</v>
      </c>
      <c r="I13" s="7" t="s">
        <v>9</v>
      </c>
      <c r="J13" s="9" t="s">
        <v>420</v>
      </c>
    </row>
    <row r="14" spans="1:10" x14ac:dyDescent="0.25">
      <c r="H14" s="3" t="s">
        <v>11</v>
      </c>
      <c r="I14" s="7" t="s">
        <v>9</v>
      </c>
      <c r="J14" s="9" t="s">
        <v>420</v>
      </c>
    </row>
    <row r="15" spans="1:10" x14ac:dyDescent="0.25">
      <c r="A15" s="2" t="s">
        <v>12</v>
      </c>
      <c r="B15" s="2" t="s">
        <v>457</v>
      </c>
      <c r="H15" s="3" t="s">
        <v>452</v>
      </c>
      <c r="I15" s="3" t="s">
        <v>9</v>
      </c>
      <c r="J15" s="204" t="s">
        <v>456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49.5" customHeight="1" x14ac:dyDescent="0.25">
      <c r="A18" s="166">
        <v>1</v>
      </c>
      <c r="B18" s="198">
        <v>44487</v>
      </c>
      <c r="C18" s="35" t="s">
        <v>458</v>
      </c>
      <c r="D18" s="190" t="s">
        <v>459</v>
      </c>
      <c r="E18" s="197" t="s">
        <v>460</v>
      </c>
      <c r="F18" s="192">
        <v>1</v>
      </c>
      <c r="G18" s="192">
        <v>1</v>
      </c>
      <c r="H18" s="321">
        <v>1600000</v>
      </c>
      <c r="I18" s="322"/>
      <c r="J18" s="171">
        <f t="shared" ref="J18" si="0">G18*H18</f>
        <v>1600000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J18</f>
        <v>1600000</v>
      </c>
      <c r="L19" s="2" t="s">
        <v>462</v>
      </c>
    </row>
    <row r="20" spans="1:19" x14ac:dyDescent="0.25">
      <c r="A20" s="281"/>
      <c r="B20" s="281"/>
      <c r="C20" s="281"/>
      <c r="D20" s="281"/>
      <c r="E20" s="196"/>
      <c r="F20" s="196"/>
      <c r="G20" s="196"/>
      <c r="H20" s="12"/>
      <c r="I20" s="12"/>
      <c r="J20" s="13"/>
    </row>
    <row r="21" spans="1:19" x14ac:dyDescent="0.25">
      <c r="E21" s="1"/>
      <c r="F21" s="1"/>
      <c r="G21" s="1"/>
      <c r="H21" s="14" t="s">
        <v>49</v>
      </c>
      <c r="I21" s="14"/>
      <c r="J21" s="29"/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J19-J21</f>
        <v>1600000</v>
      </c>
    </row>
    <row r="24" spans="1:19" x14ac:dyDescent="0.25">
      <c r="A24" s="1" t="s">
        <v>461</v>
      </c>
      <c r="E24" s="1"/>
      <c r="F24" s="1"/>
      <c r="G24" s="1"/>
      <c r="H24" s="18"/>
      <c r="I24" s="18"/>
      <c r="J24" s="19"/>
    </row>
    <row r="25" spans="1:19" x14ac:dyDescent="0.25">
      <c r="A25" s="20"/>
      <c r="E25" s="1"/>
      <c r="F25" s="1"/>
      <c r="G25" s="1"/>
      <c r="H25" s="18"/>
      <c r="I25" s="18"/>
      <c r="J25" s="19"/>
    </row>
    <row r="26" spans="1:19" x14ac:dyDescent="0.25"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x14ac:dyDescent="0.25">
      <c r="A32" s="26"/>
      <c r="B32" s="26"/>
      <c r="C32" s="26"/>
      <c r="D32" s="26"/>
    </row>
    <row r="33" spans="1:10" x14ac:dyDescent="0.25">
      <c r="A33" s="27"/>
      <c r="B33" s="27"/>
      <c r="C33" s="27"/>
      <c r="D33" s="194"/>
    </row>
    <row r="34" spans="1:10" x14ac:dyDescent="0.25">
      <c r="H34" s="28" t="s">
        <v>71</v>
      </c>
      <c r="I34" s="282" t="str">
        <f>+J13</f>
        <v xml:space="preserve"> 18 Oktober 2021</v>
      </c>
      <c r="J34" s="283"/>
    </row>
    <row r="38" spans="1:10" x14ac:dyDescent="0.25">
      <c r="I38" s="3" t="s">
        <v>21</v>
      </c>
    </row>
    <row r="41" spans="1:10" x14ac:dyDescent="0.25">
      <c r="H41" s="284" t="s">
        <v>28</v>
      </c>
      <c r="I41" s="284"/>
      <c r="J41" s="284"/>
    </row>
  </sheetData>
  <mergeCells count="7">
    <mergeCell ref="A19:I19"/>
    <mergeCell ref="A20:D20"/>
    <mergeCell ref="I34:J34"/>
    <mergeCell ref="H41:J41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6" workbookViewId="0">
      <selection activeCell="N22" sqref="N22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463</v>
      </c>
      <c r="H11" s="3" t="s">
        <v>8</v>
      </c>
      <c r="I11" s="7" t="s">
        <v>9</v>
      </c>
      <c r="J11" s="8" t="s">
        <v>464</v>
      </c>
    </row>
    <row r="12" spans="1:10" x14ac:dyDescent="0.25">
      <c r="H12" s="3" t="s">
        <v>10</v>
      </c>
      <c r="I12" s="7" t="s">
        <v>9</v>
      </c>
      <c r="J12" s="9" t="s">
        <v>420</v>
      </c>
    </row>
    <row r="13" spans="1:10" x14ac:dyDescent="0.25">
      <c r="H13" s="3" t="s">
        <v>11</v>
      </c>
      <c r="I13" s="7" t="s">
        <v>9</v>
      </c>
      <c r="J13" s="9" t="s">
        <v>420</v>
      </c>
    </row>
    <row r="14" spans="1:10" x14ac:dyDescent="0.25">
      <c r="A14" s="2" t="s">
        <v>12</v>
      </c>
      <c r="B14" s="2" t="s">
        <v>45</v>
      </c>
    </row>
    <row r="15" spans="1:10" ht="4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00" customFormat="1" ht="33" customHeight="1" x14ac:dyDescent="0.25">
      <c r="A17" s="166">
        <v>1</v>
      </c>
      <c r="B17" s="11">
        <v>44466</v>
      </c>
      <c r="C17" s="35" t="s">
        <v>465</v>
      </c>
      <c r="D17" s="190" t="s">
        <v>469</v>
      </c>
      <c r="E17" s="33" t="s">
        <v>473</v>
      </c>
      <c r="F17" s="192">
        <v>2</v>
      </c>
      <c r="G17" s="212">
        <v>785</v>
      </c>
      <c r="H17" s="276">
        <v>6000</v>
      </c>
      <c r="I17" s="277"/>
      <c r="J17" s="209">
        <f>G17*H17</f>
        <v>4710000</v>
      </c>
    </row>
    <row r="18" spans="1:19" s="200" customFormat="1" ht="33" customHeight="1" x14ac:dyDescent="0.25">
      <c r="A18" s="166">
        <f>A17+1</f>
        <v>2</v>
      </c>
      <c r="B18" s="11">
        <v>44466</v>
      </c>
      <c r="C18" s="202"/>
      <c r="D18" s="210" t="s">
        <v>522</v>
      </c>
      <c r="E18" s="211" t="s">
        <v>474</v>
      </c>
      <c r="F18" s="201">
        <v>1</v>
      </c>
      <c r="G18" s="213"/>
      <c r="H18" s="276">
        <v>900000</v>
      </c>
      <c r="I18" s="277"/>
      <c r="J18" s="209">
        <f>H18</f>
        <v>900000</v>
      </c>
    </row>
    <row r="19" spans="1:19" s="200" customFormat="1" ht="33" customHeight="1" x14ac:dyDescent="0.25">
      <c r="A19" s="166">
        <f t="shared" ref="A19:A23" si="0">A18+1</f>
        <v>3</v>
      </c>
      <c r="B19" s="11">
        <v>44466</v>
      </c>
      <c r="C19" s="218" t="s">
        <v>466</v>
      </c>
      <c r="D19" s="210" t="s">
        <v>470</v>
      </c>
      <c r="E19" s="211" t="s">
        <v>302</v>
      </c>
      <c r="F19" s="201">
        <v>2</v>
      </c>
      <c r="G19" s="268">
        <v>785</v>
      </c>
      <c r="H19" s="276">
        <v>5000</v>
      </c>
      <c r="I19" s="277"/>
      <c r="J19" s="209">
        <f t="shared" ref="J19:J23" si="1">G19*H19</f>
        <v>3925000</v>
      </c>
    </row>
    <row r="20" spans="1:19" s="200" customFormat="1" ht="33" customHeight="1" x14ac:dyDescent="0.25">
      <c r="A20" s="166">
        <f t="shared" si="0"/>
        <v>4</v>
      </c>
      <c r="B20" s="11">
        <v>44466</v>
      </c>
      <c r="C20" s="202"/>
      <c r="D20" s="210" t="s">
        <v>522</v>
      </c>
      <c r="E20" s="211" t="s">
        <v>474</v>
      </c>
      <c r="F20" s="201">
        <v>1</v>
      </c>
      <c r="G20" s="213"/>
      <c r="H20" s="276">
        <v>900000</v>
      </c>
      <c r="I20" s="277"/>
      <c r="J20" s="209">
        <f>H20</f>
        <v>900000</v>
      </c>
    </row>
    <row r="21" spans="1:19" s="200" customFormat="1" ht="33" customHeight="1" x14ac:dyDescent="0.25">
      <c r="A21" s="166">
        <f t="shared" si="0"/>
        <v>5</v>
      </c>
      <c r="B21" s="11">
        <v>44466</v>
      </c>
      <c r="C21" s="218" t="s">
        <v>468</v>
      </c>
      <c r="D21" s="210" t="s">
        <v>472</v>
      </c>
      <c r="E21" s="211" t="s">
        <v>80</v>
      </c>
      <c r="F21" s="201">
        <v>2</v>
      </c>
      <c r="G21" s="268">
        <v>785</v>
      </c>
      <c r="H21" s="276">
        <v>3500</v>
      </c>
      <c r="I21" s="277"/>
      <c r="J21" s="209">
        <f>G21*H21</f>
        <v>2747500</v>
      </c>
    </row>
    <row r="22" spans="1:19" s="200" customFormat="1" ht="33" customHeight="1" x14ac:dyDescent="0.25">
      <c r="A22" s="166">
        <f t="shared" si="0"/>
        <v>6</v>
      </c>
      <c r="B22" s="11">
        <v>44466</v>
      </c>
      <c r="C22" s="202"/>
      <c r="D22" s="210" t="s">
        <v>522</v>
      </c>
      <c r="E22" s="211" t="s">
        <v>476</v>
      </c>
      <c r="F22" s="201">
        <v>1</v>
      </c>
      <c r="G22" s="213"/>
      <c r="H22" s="276">
        <v>900000</v>
      </c>
      <c r="I22" s="277"/>
      <c r="J22" s="209">
        <f>H22</f>
        <v>900000</v>
      </c>
    </row>
    <row r="23" spans="1:19" s="200" customFormat="1" ht="51" customHeight="1" x14ac:dyDescent="0.25">
      <c r="A23" s="166">
        <f t="shared" si="0"/>
        <v>7</v>
      </c>
      <c r="B23" s="11">
        <v>44466</v>
      </c>
      <c r="C23" s="218" t="s">
        <v>467</v>
      </c>
      <c r="D23" s="210" t="s">
        <v>471</v>
      </c>
      <c r="E23" s="211" t="s">
        <v>475</v>
      </c>
      <c r="F23" s="201">
        <v>2</v>
      </c>
      <c r="G23" s="268">
        <v>785</v>
      </c>
      <c r="H23" s="276">
        <v>4000</v>
      </c>
      <c r="I23" s="277"/>
      <c r="J23" s="209">
        <f t="shared" si="1"/>
        <v>3140000</v>
      </c>
    </row>
    <row r="24" spans="1:19" ht="18.75" customHeight="1" thickBot="1" x14ac:dyDescent="0.3">
      <c r="A24" s="278" t="s">
        <v>20</v>
      </c>
      <c r="B24" s="279"/>
      <c r="C24" s="279"/>
      <c r="D24" s="279"/>
      <c r="E24" s="279"/>
      <c r="F24" s="279"/>
      <c r="G24" s="279"/>
      <c r="H24" s="279"/>
      <c r="I24" s="280"/>
      <c r="J24" s="193">
        <f>SUM(J17:J23)</f>
        <v>17222500</v>
      </c>
    </row>
    <row r="25" spans="1:19" ht="8.25" customHeight="1" x14ac:dyDescent="0.25">
      <c r="A25" s="281"/>
      <c r="B25" s="281"/>
      <c r="C25" s="281"/>
      <c r="D25" s="281"/>
      <c r="E25" s="199"/>
      <c r="F25" s="199"/>
      <c r="G25" s="199"/>
      <c r="H25" s="12"/>
      <c r="I25" s="12"/>
      <c r="J25" s="13"/>
    </row>
    <row r="26" spans="1:19" x14ac:dyDescent="0.25">
      <c r="E26" s="1"/>
      <c r="F26" s="1"/>
      <c r="G26" s="1"/>
      <c r="H26" s="14" t="s">
        <v>49</v>
      </c>
      <c r="I26" s="14"/>
      <c r="J26" s="29">
        <v>0</v>
      </c>
      <c r="K26" s="15"/>
      <c r="S26" s="2" t="s">
        <v>21</v>
      </c>
    </row>
    <row r="27" spans="1:19" ht="16.5" thickBot="1" x14ac:dyDescent="0.3">
      <c r="E27" s="1"/>
      <c r="F27" s="1"/>
      <c r="G27" s="1"/>
      <c r="H27" s="16" t="s">
        <v>50</v>
      </c>
      <c r="I27" s="16"/>
      <c r="J27" s="17">
        <v>0</v>
      </c>
      <c r="K27" s="15"/>
    </row>
    <row r="28" spans="1:19" ht="16.5" customHeight="1" x14ac:dyDescent="0.25">
      <c r="E28" s="1"/>
      <c r="F28" s="1"/>
      <c r="G28" s="1"/>
      <c r="H28" s="18" t="s">
        <v>22</v>
      </c>
      <c r="I28" s="18"/>
      <c r="J28" s="19">
        <f>J24</f>
        <v>17222500</v>
      </c>
    </row>
    <row r="29" spans="1:19" x14ac:dyDescent="0.25">
      <c r="A29" s="1" t="s">
        <v>659</v>
      </c>
      <c r="E29" s="1"/>
      <c r="F29" s="1"/>
      <c r="G29" s="1"/>
      <c r="H29" s="18"/>
      <c r="I29" s="18"/>
      <c r="J29" s="19"/>
    </row>
    <row r="30" spans="1:19" ht="6" customHeight="1" x14ac:dyDescent="0.25">
      <c r="A30" s="20"/>
      <c r="E30" s="1"/>
      <c r="F30" s="1"/>
      <c r="G30" s="1"/>
      <c r="H30" s="18"/>
      <c r="I30" s="18"/>
      <c r="J30" s="19"/>
    </row>
    <row r="31" spans="1:19" x14ac:dyDescent="0.25">
      <c r="A31" s="21" t="s">
        <v>23</v>
      </c>
    </row>
    <row r="32" spans="1:19" x14ac:dyDescent="0.25">
      <c r="A32" s="22" t="s">
        <v>24</v>
      </c>
      <c r="B32" s="22"/>
      <c r="C32" s="22"/>
      <c r="D32" s="22"/>
      <c r="E32" s="10"/>
    </row>
    <row r="33" spans="1:10" x14ac:dyDescent="0.25">
      <c r="A33" s="22" t="s">
        <v>25</v>
      </c>
      <c r="B33" s="22"/>
      <c r="C33" s="22"/>
      <c r="D33" s="10"/>
      <c r="E33" s="10"/>
    </row>
    <row r="34" spans="1:10" x14ac:dyDescent="0.25">
      <c r="A34" s="23" t="s">
        <v>26</v>
      </c>
      <c r="B34" s="24"/>
      <c r="C34" s="24"/>
      <c r="D34" s="23"/>
      <c r="E34" s="10"/>
    </row>
    <row r="35" spans="1:10" x14ac:dyDescent="0.25">
      <c r="A35" s="25" t="s">
        <v>27</v>
      </c>
      <c r="B35" s="25"/>
      <c r="C35" s="25"/>
      <c r="D35" s="24"/>
      <c r="E35" s="10"/>
    </row>
    <row r="36" spans="1:10" ht="8.25" customHeight="1" x14ac:dyDescent="0.25">
      <c r="A36" s="26"/>
      <c r="B36" s="26"/>
      <c r="C36" s="26"/>
      <c r="D36" s="26"/>
    </row>
    <row r="37" spans="1:10" x14ac:dyDescent="0.25">
      <c r="H37" s="28" t="s">
        <v>71</v>
      </c>
      <c r="I37" s="282" t="str">
        <f>+J12</f>
        <v xml:space="preserve"> 18 Oktober 2021</v>
      </c>
      <c r="J37" s="283"/>
    </row>
    <row r="41" spans="1:10" x14ac:dyDescent="0.25">
      <c r="I41" s="3" t="s">
        <v>21</v>
      </c>
    </row>
    <row r="43" spans="1:10" x14ac:dyDescent="0.25">
      <c r="H43" s="284" t="s">
        <v>28</v>
      </c>
      <c r="I43" s="284"/>
      <c r="J43" s="284"/>
    </row>
  </sheetData>
  <mergeCells count="13">
    <mergeCell ref="H43:J43"/>
    <mergeCell ref="H23:I23"/>
    <mergeCell ref="H21:I21"/>
    <mergeCell ref="A24:I24"/>
    <mergeCell ref="A25:D25"/>
    <mergeCell ref="I37:J37"/>
    <mergeCell ref="H22:I22"/>
    <mergeCell ref="H20:I20"/>
    <mergeCell ref="A9:J9"/>
    <mergeCell ref="H16:I16"/>
    <mergeCell ref="H17:I17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C18" sqref="C18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7" style="2" customWidth="1"/>
    <col min="5" max="5" width="12.8554687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17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492</v>
      </c>
      <c r="H12" s="3" t="s">
        <v>8</v>
      </c>
      <c r="I12" s="7" t="s">
        <v>9</v>
      </c>
      <c r="J12" s="8" t="s">
        <v>490</v>
      </c>
    </row>
    <row r="13" spans="1:10" x14ac:dyDescent="0.25">
      <c r="H13" s="3" t="s">
        <v>10</v>
      </c>
      <c r="I13" s="7" t="s">
        <v>9</v>
      </c>
      <c r="J13" s="9" t="s">
        <v>491</v>
      </c>
    </row>
    <row r="14" spans="1:10" x14ac:dyDescent="0.25">
      <c r="H14" s="3" t="s">
        <v>11</v>
      </c>
      <c r="I14" s="7" t="s">
        <v>9</v>
      </c>
      <c r="J14" s="9" t="s">
        <v>491</v>
      </c>
    </row>
    <row r="15" spans="1:10" x14ac:dyDescent="0.25">
      <c r="A15" s="2" t="s">
        <v>12</v>
      </c>
      <c r="B15" s="2" t="s">
        <v>45</v>
      </c>
      <c r="J15" s="204"/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49.5" customHeight="1" x14ac:dyDescent="0.25">
      <c r="A18" s="166">
        <v>1</v>
      </c>
      <c r="B18" s="206">
        <v>44389</v>
      </c>
      <c r="C18" s="35" t="s">
        <v>493</v>
      </c>
      <c r="D18" s="190" t="s">
        <v>494</v>
      </c>
      <c r="E18" s="207" t="s">
        <v>495</v>
      </c>
      <c r="F18" s="192">
        <v>16</v>
      </c>
      <c r="G18" s="192">
        <v>418</v>
      </c>
      <c r="H18" s="321">
        <v>3000</v>
      </c>
      <c r="I18" s="322"/>
      <c r="J18" s="208">
        <f t="shared" ref="J18" si="0">G18*H18</f>
        <v>1254000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J18</f>
        <v>1254000</v>
      </c>
      <c r="L19" s="2" t="s">
        <v>497</v>
      </c>
    </row>
    <row r="20" spans="1:19" x14ac:dyDescent="0.25">
      <c r="A20" s="281"/>
      <c r="B20" s="281"/>
      <c r="C20" s="281"/>
      <c r="D20" s="281"/>
      <c r="E20" s="205"/>
      <c r="F20" s="205"/>
      <c r="G20" s="205"/>
      <c r="H20" s="12"/>
      <c r="I20" s="12"/>
      <c r="J20" s="13"/>
    </row>
    <row r="21" spans="1:19" x14ac:dyDescent="0.25">
      <c r="E21" s="1"/>
      <c r="F21" s="1"/>
      <c r="G21" s="1"/>
      <c r="H21" s="14" t="s">
        <v>49</v>
      </c>
      <c r="I21" s="14"/>
      <c r="J21" s="29"/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J19-J21</f>
        <v>1254000</v>
      </c>
    </row>
    <row r="24" spans="1:19" x14ac:dyDescent="0.25">
      <c r="A24" s="1" t="s">
        <v>496</v>
      </c>
      <c r="E24" s="1"/>
      <c r="F24" s="1"/>
      <c r="G24" s="1"/>
      <c r="H24" s="18"/>
      <c r="I24" s="18"/>
      <c r="J24" s="19"/>
    </row>
    <row r="25" spans="1:19" x14ac:dyDescent="0.25">
      <c r="A25" s="20"/>
      <c r="E25" s="1"/>
      <c r="F25" s="1"/>
      <c r="G25" s="1"/>
      <c r="H25" s="18"/>
      <c r="I25" s="18"/>
      <c r="J25" s="19"/>
    </row>
    <row r="26" spans="1:19" x14ac:dyDescent="0.25"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x14ac:dyDescent="0.25">
      <c r="A32" s="26"/>
      <c r="B32" s="26"/>
      <c r="C32" s="26"/>
      <c r="D32" s="26"/>
    </row>
    <row r="33" spans="1:10" x14ac:dyDescent="0.25">
      <c r="A33" s="27"/>
      <c r="B33" s="27"/>
      <c r="C33" s="27"/>
      <c r="D33" s="194"/>
    </row>
    <row r="34" spans="1:10" x14ac:dyDescent="0.25">
      <c r="H34" s="28" t="s">
        <v>71</v>
      </c>
      <c r="I34" s="282" t="str">
        <f>+J13</f>
        <v xml:space="preserve"> 19 Oktober 2021</v>
      </c>
      <c r="J34" s="283"/>
    </row>
    <row r="38" spans="1:10" x14ac:dyDescent="0.25">
      <c r="I38" s="3" t="s">
        <v>21</v>
      </c>
    </row>
    <row r="41" spans="1:10" x14ac:dyDescent="0.25">
      <c r="H41" s="284" t="s">
        <v>28</v>
      </c>
      <c r="I41" s="284"/>
      <c r="J41" s="284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7" workbookViewId="0">
      <selection activeCell="A19" sqref="A19:I19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498</v>
      </c>
      <c r="H12" s="3" t="s">
        <v>8</v>
      </c>
      <c r="I12" s="7" t="s">
        <v>9</v>
      </c>
      <c r="J12" s="8" t="s">
        <v>500</v>
      </c>
    </row>
    <row r="13" spans="1:10" x14ac:dyDescent="0.25">
      <c r="H13" s="3" t="s">
        <v>10</v>
      </c>
      <c r="I13" s="7" t="s">
        <v>9</v>
      </c>
      <c r="J13" s="9" t="s">
        <v>491</v>
      </c>
    </row>
    <row r="14" spans="1:10" x14ac:dyDescent="0.25">
      <c r="H14" s="3" t="s">
        <v>11</v>
      </c>
      <c r="I14" s="7" t="s">
        <v>9</v>
      </c>
      <c r="J14" s="9" t="s">
        <v>491</v>
      </c>
    </row>
    <row r="15" spans="1:10" x14ac:dyDescent="0.25">
      <c r="A15" s="2" t="s">
        <v>12</v>
      </c>
      <c r="B15" s="2" t="s">
        <v>499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55.5" customHeight="1" x14ac:dyDescent="0.25">
      <c r="A18" s="166">
        <v>1</v>
      </c>
      <c r="B18" s="11">
        <v>44450</v>
      </c>
      <c r="C18" s="35" t="s">
        <v>501</v>
      </c>
      <c r="D18" s="190" t="s">
        <v>502</v>
      </c>
      <c r="E18" s="220" t="s">
        <v>503</v>
      </c>
      <c r="F18" s="192">
        <v>21</v>
      </c>
      <c r="G18" s="192">
        <v>692</v>
      </c>
      <c r="H18" s="321">
        <v>6000000</v>
      </c>
      <c r="I18" s="322"/>
      <c r="J18" s="208">
        <v>6000000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J18</f>
        <v>6000000</v>
      </c>
      <c r="L19" s="2" t="s">
        <v>505</v>
      </c>
    </row>
    <row r="20" spans="1:19" x14ac:dyDescent="0.25">
      <c r="A20" s="281"/>
      <c r="B20" s="281"/>
      <c r="C20" s="281"/>
      <c r="D20" s="281"/>
      <c r="E20" s="205"/>
      <c r="F20" s="205"/>
      <c r="G20" s="205"/>
      <c r="H20" s="12"/>
      <c r="I20" s="12"/>
      <c r="J20" s="13"/>
    </row>
    <row r="21" spans="1:19" x14ac:dyDescent="0.25">
      <c r="E21" s="1"/>
      <c r="F21" s="1"/>
      <c r="G21" s="1"/>
      <c r="H21" s="14" t="s">
        <v>49</v>
      </c>
      <c r="I21" s="14"/>
      <c r="J21" s="29">
        <v>0</v>
      </c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</f>
        <v>6000000</v>
      </c>
    </row>
    <row r="24" spans="1:19" x14ac:dyDescent="0.25">
      <c r="A24" s="1" t="s">
        <v>504</v>
      </c>
      <c r="E24" s="1"/>
      <c r="F24" s="1"/>
      <c r="G24" s="1"/>
      <c r="H24" s="18"/>
      <c r="I24" s="18"/>
      <c r="J24" s="19"/>
    </row>
    <row r="25" spans="1:19" x14ac:dyDescent="0.25">
      <c r="A25" s="20"/>
      <c r="E25" s="1"/>
      <c r="F25" s="1"/>
      <c r="G25" s="1"/>
      <c r="H25" s="18"/>
      <c r="I25" s="18"/>
      <c r="J25" s="19"/>
    </row>
    <row r="26" spans="1:19" x14ac:dyDescent="0.25"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x14ac:dyDescent="0.25">
      <c r="A32" s="26"/>
      <c r="B32" s="26"/>
      <c r="C32" s="26"/>
      <c r="D32" s="26"/>
    </row>
    <row r="33" spans="1:10" x14ac:dyDescent="0.25">
      <c r="A33" s="27"/>
      <c r="B33" s="27"/>
      <c r="C33" s="27"/>
      <c r="D33" s="194"/>
    </row>
    <row r="34" spans="1:10" x14ac:dyDescent="0.25">
      <c r="H34" s="28" t="s">
        <v>71</v>
      </c>
      <c r="I34" s="282" t="str">
        <f>+J13</f>
        <v xml:space="preserve"> 19 Oktober 2021</v>
      </c>
      <c r="J34" s="283"/>
    </row>
    <row r="38" spans="1:10" x14ac:dyDescent="0.25">
      <c r="I38" s="3" t="s">
        <v>21</v>
      </c>
    </row>
    <row r="41" spans="1:10" x14ac:dyDescent="0.25">
      <c r="H41" s="284" t="s">
        <v>28</v>
      </c>
      <c r="I41" s="284"/>
      <c r="J41" s="284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1" workbookViewId="0">
      <selection activeCell="C18" sqref="C18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511</v>
      </c>
      <c r="H12" s="3" t="s">
        <v>8</v>
      </c>
      <c r="I12" s="7" t="s">
        <v>9</v>
      </c>
      <c r="J12" s="8" t="s">
        <v>612</v>
      </c>
    </row>
    <row r="13" spans="1:10" x14ac:dyDescent="0.25">
      <c r="H13" s="3" t="s">
        <v>10</v>
      </c>
      <c r="I13" s="7" t="s">
        <v>9</v>
      </c>
      <c r="J13" s="9" t="s">
        <v>491</v>
      </c>
    </row>
    <row r="14" spans="1:10" x14ac:dyDescent="0.25">
      <c r="H14" s="3" t="s">
        <v>11</v>
      </c>
      <c r="I14" s="7" t="s">
        <v>9</v>
      </c>
      <c r="J14" s="9" t="s">
        <v>491</v>
      </c>
    </row>
    <row r="15" spans="1:10" x14ac:dyDescent="0.25">
      <c r="A15" s="2" t="s">
        <v>12</v>
      </c>
      <c r="B15" s="2" t="s">
        <v>512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55.5" customHeight="1" x14ac:dyDescent="0.25">
      <c r="A18" s="166">
        <v>1</v>
      </c>
      <c r="B18" s="11">
        <v>44480</v>
      </c>
      <c r="C18" s="35" t="s">
        <v>506</v>
      </c>
      <c r="D18" s="190" t="s">
        <v>507</v>
      </c>
      <c r="E18" s="220" t="s">
        <v>495</v>
      </c>
      <c r="F18" s="192">
        <v>121</v>
      </c>
      <c r="G18" s="192">
        <v>1001</v>
      </c>
      <c r="H18" s="321">
        <v>9000000</v>
      </c>
      <c r="I18" s="322"/>
      <c r="J18" s="219">
        <f>H18</f>
        <v>9000000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J18</f>
        <v>9000000</v>
      </c>
      <c r="L19" s="2" t="s">
        <v>508</v>
      </c>
    </row>
    <row r="20" spans="1:19" x14ac:dyDescent="0.25">
      <c r="A20" s="281"/>
      <c r="B20" s="281"/>
      <c r="C20" s="281"/>
      <c r="D20" s="281"/>
      <c r="E20" s="214"/>
      <c r="F20" s="214"/>
      <c r="G20" s="214"/>
      <c r="H20" s="12"/>
      <c r="I20" s="12"/>
      <c r="J20" s="13"/>
      <c r="L20" s="2" t="s">
        <v>509</v>
      </c>
    </row>
    <row r="21" spans="1:19" x14ac:dyDescent="0.25">
      <c r="E21" s="1"/>
      <c r="F21" s="1"/>
      <c r="G21" s="1"/>
      <c r="H21" s="14" t="s">
        <v>49</v>
      </c>
      <c r="I21" s="14"/>
      <c r="J21" s="29">
        <v>0</v>
      </c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</f>
        <v>9000000</v>
      </c>
    </row>
    <row r="24" spans="1:19" x14ac:dyDescent="0.25">
      <c r="A24" s="1" t="s">
        <v>510</v>
      </c>
      <c r="E24" s="1"/>
      <c r="F24" s="1"/>
      <c r="G24" s="1"/>
      <c r="H24" s="18"/>
      <c r="I24" s="18"/>
      <c r="J24" s="19"/>
    </row>
    <row r="25" spans="1:19" x14ac:dyDescent="0.25">
      <c r="A25" s="20"/>
      <c r="E25" s="1"/>
      <c r="F25" s="1"/>
      <c r="G25" s="1"/>
      <c r="H25" s="18"/>
      <c r="I25" s="18"/>
      <c r="J25" s="19"/>
    </row>
    <row r="26" spans="1:19" x14ac:dyDescent="0.25"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x14ac:dyDescent="0.25">
      <c r="A32" s="26"/>
      <c r="B32" s="26"/>
      <c r="C32" s="26"/>
      <c r="D32" s="26"/>
    </row>
    <row r="33" spans="1:10" x14ac:dyDescent="0.25">
      <c r="A33" s="27"/>
      <c r="B33" s="27"/>
      <c r="C33" s="27"/>
      <c r="D33" s="194"/>
    </row>
    <row r="34" spans="1:10" x14ac:dyDescent="0.25">
      <c r="H34" s="28" t="s">
        <v>71</v>
      </c>
      <c r="I34" s="282" t="str">
        <f>+J13</f>
        <v xml:space="preserve"> 19 Oktober 2021</v>
      </c>
      <c r="J34" s="283"/>
    </row>
    <row r="38" spans="1:10" x14ac:dyDescent="0.25">
      <c r="I38" s="3" t="s">
        <v>21</v>
      </c>
    </row>
    <row r="41" spans="1:10" x14ac:dyDescent="0.25">
      <c r="H41" s="284" t="s">
        <v>28</v>
      </c>
      <c r="I41" s="284"/>
      <c r="J41" s="284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3" workbookViewId="0">
      <selection activeCell="N19" sqref="N19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2.7109375" style="2" customWidth="1"/>
    <col min="6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518</v>
      </c>
      <c r="H12" s="3" t="s">
        <v>8</v>
      </c>
      <c r="I12" s="7" t="s">
        <v>9</v>
      </c>
      <c r="J12" s="8" t="s">
        <v>617</v>
      </c>
    </row>
    <row r="13" spans="1:10" x14ac:dyDescent="0.25">
      <c r="H13" s="3" t="s">
        <v>10</v>
      </c>
      <c r="I13" s="7" t="s">
        <v>9</v>
      </c>
      <c r="J13" s="9" t="s">
        <v>491</v>
      </c>
    </row>
    <row r="14" spans="1:10" x14ac:dyDescent="0.25">
      <c r="H14" s="3" t="s">
        <v>11</v>
      </c>
      <c r="I14" s="7" t="s">
        <v>9</v>
      </c>
      <c r="J14" s="9" t="s">
        <v>491</v>
      </c>
    </row>
    <row r="15" spans="1:10" x14ac:dyDescent="0.25">
      <c r="A15" s="2" t="s">
        <v>12</v>
      </c>
      <c r="B15" s="2" t="s">
        <v>513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55.5" customHeight="1" x14ac:dyDescent="0.25">
      <c r="A18" s="166">
        <v>1</v>
      </c>
      <c r="B18" s="328">
        <v>44487</v>
      </c>
      <c r="C18" s="331" t="s">
        <v>514</v>
      </c>
      <c r="D18" s="190" t="s">
        <v>515</v>
      </c>
      <c r="E18" s="344" t="s">
        <v>516</v>
      </c>
      <c r="F18" s="337">
        <v>1</v>
      </c>
      <c r="G18" s="337">
        <v>100</v>
      </c>
      <c r="H18" s="321">
        <v>2500</v>
      </c>
      <c r="I18" s="322"/>
      <c r="J18" s="219">
        <f>G18*H18</f>
        <v>250000</v>
      </c>
    </row>
    <row r="19" spans="1:19" ht="55.5" customHeight="1" x14ac:dyDescent="0.25">
      <c r="A19" s="166">
        <v>2</v>
      </c>
      <c r="B19" s="330"/>
      <c r="C19" s="333"/>
      <c r="D19" s="190" t="s">
        <v>442</v>
      </c>
      <c r="E19" s="345"/>
      <c r="F19" s="339"/>
      <c r="G19" s="339"/>
      <c r="H19" s="321">
        <v>140000</v>
      </c>
      <c r="I19" s="322"/>
      <c r="J19" s="219">
        <f>H19</f>
        <v>140000</v>
      </c>
    </row>
    <row r="20" spans="1:19" ht="25.5" customHeight="1" thickBot="1" x14ac:dyDescent="0.3">
      <c r="A20" s="278" t="s">
        <v>20</v>
      </c>
      <c r="B20" s="279"/>
      <c r="C20" s="279"/>
      <c r="D20" s="279"/>
      <c r="E20" s="279"/>
      <c r="F20" s="279"/>
      <c r="G20" s="279"/>
      <c r="H20" s="279"/>
      <c r="I20" s="280"/>
      <c r="J20" s="193">
        <f>J18+J19</f>
        <v>390000</v>
      </c>
      <c r="L20" s="2" t="s">
        <v>519</v>
      </c>
    </row>
    <row r="21" spans="1:19" x14ac:dyDescent="0.25">
      <c r="A21" s="281"/>
      <c r="B21" s="281"/>
      <c r="C21" s="281"/>
      <c r="D21" s="281"/>
      <c r="E21" s="214"/>
      <c r="F21" s="214"/>
      <c r="G21" s="214"/>
      <c r="H21" s="12"/>
      <c r="I21" s="12"/>
      <c r="J21" s="13"/>
    </row>
    <row r="22" spans="1:19" x14ac:dyDescent="0.25">
      <c r="E22" s="1"/>
      <c r="F22" s="1"/>
      <c r="G22" s="1"/>
      <c r="H22" s="14" t="s">
        <v>49</v>
      </c>
      <c r="I22" s="14"/>
      <c r="J22" s="29">
        <v>0</v>
      </c>
      <c r="K22" s="15"/>
      <c r="S22" s="2" t="s">
        <v>21</v>
      </c>
    </row>
    <row r="23" spans="1:19" ht="16.5" thickBot="1" x14ac:dyDescent="0.3">
      <c r="E23" s="1"/>
      <c r="F23" s="1"/>
      <c r="G23" s="1"/>
      <c r="H23" s="16" t="s">
        <v>50</v>
      </c>
      <c r="I23" s="16"/>
      <c r="J23" s="17">
        <v>0</v>
      </c>
      <c r="K23" s="15"/>
    </row>
    <row r="24" spans="1:19" ht="16.5" customHeight="1" x14ac:dyDescent="0.25">
      <c r="E24" s="1"/>
      <c r="F24" s="1"/>
      <c r="G24" s="1"/>
      <c r="H24" s="18" t="s">
        <v>22</v>
      </c>
      <c r="I24" s="18"/>
      <c r="J24" s="19">
        <f>J20</f>
        <v>390000</v>
      </c>
    </row>
    <row r="25" spans="1:19" x14ac:dyDescent="0.25">
      <c r="A25" s="1" t="s">
        <v>517</v>
      </c>
      <c r="E25" s="1"/>
      <c r="F25" s="1"/>
      <c r="G25" s="1"/>
      <c r="H25" s="18"/>
      <c r="I25" s="18"/>
      <c r="J25" s="19"/>
    </row>
    <row r="26" spans="1:19" x14ac:dyDescent="0.25">
      <c r="A26" s="20"/>
      <c r="E26" s="1"/>
      <c r="F26" s="1"/>
      <c r="G26" s="1"/>
      <c r="H26" s="18"/>
      <c r="I26" s="18"/>
      <c r="J26" s="19"/>
    </row>
    <row r="27" spans="1:19" x14ac:dyDescent="0.25">
      <c r="E27" s="1"/>
      <c r="F27" s="1"/>
      <c r="G27" s="1"/>
      <c r="H27" s="18"/>
      <c r="I27" s="18"/>
      <c r="J27" s="19"/>
    </row>
    <row r="28" spans="1:19" x14ac:dyDescent="0.25">
      <c r="A28" s="21" t="s">
        <v>23</v>
      </c>
    </row>
    <row r="29" spans="1:19" x14ac:dyDescent="0.25">
      <c r="A29" s="22" t="s">
        <v>24</v>
      </c>
      <c r="B29" s="22"/>
      <c r="C29" s="22"/>
      <c r="D29" s="22"/>
      <c r="E29" s="10"/>
    </row>
    <row r="30" spans="1:19" x14ac:dyDescent="0.25">
      <c r="A30" s="22" t="s">
        <v>25</v>
      </c>
      <c r="B30" s="22"/>
      <c r="C30" s="22"/>
      <c r="D30" s="10"/>
      <c r="E30" s="10"/>
    </row>
    <row r="31" spans="1:19" x14ac:dyDescent="0.25">
      <c r="A31" s="23" t="s">
        <v>26</v>
      </c>
      <c r="B31" s="24"/>
      <c r="C31" s="24"/>
      <c r="D31" s="23"/>
      <c r="E31" s="10"/>
    </row>
    <row r="32" spans="1:19" x14ac:dyDescent="0.25">
      <c r="A32" s="25" t="s">
        <v>27</v>
      </c>
      <c r="B32" s="25"/>
      <c r="C32" s="25"/>
      <c r="D32" s="24"/>
      <c r="E32" s="10"/>
    </row>
    <row r="33" spans="1:10" x14ac:dyDescent="0.25">
      <c r="A33" s="26"/>
      <c r="B33" s="26"/>
      <c r="C33" s="26"/>
      <c r="D33" s="26"/>
    </row>
    <row r="34" spans="1:10" x14ac:dyDescent="0.25">
      <c r="A34" s="27"/>
      <c r="B34" s="27"/>
      <c r="C34" s="27"/>
      <c r="D34" s="194"/>
    </row>
    <row r="35" spans="1:10" x14ac:dyDescent="0.25">
      <c r="H35" s="28" t="s">
        <v>71</v>
      </c>
      <c r="I35" s="282" t="str">
        <f>+J13</f>
        <v xml:space="preserve"> 19 Oktober 2021</v>
      </c>
      <c r="J35" s="283"/>
    </row>
    <row r="39" spans="1:10" x14ac:dyDescent="0.25">
      <c r="I39" s="3" t="s">
        <v>21</v>
      </c>
    </row>
    <row r="42" spans="1:10" x14ac:dyDescent="0.25">
      <c r="H42" s="284" t="s">
        <v>28</v>
      </c>
      <c r="I42" s="284"/>
      <c r="J42" s="284"/>
    </row>
  </sheetData>
  <mergeCells count="13">
    <mergeCell ref="H42:J42"/>
    <mergeCell ref="H19:I19"/>
    <mergeCell ref="B18:B19"/>
    <mergeCell ref="C18:C19"/>
    <mergeCell ref="G18:G19"/>
    <mergeCell ref="F18:F19"/>
    <mergeCell ref="E18:E19"/>
    <mergeCell ref="I35:J35"/>
    <mergeCell ref="A10:J10"/>
    <mergeCell ref="H17:I17"/>
    <mergeCell ref="H18:I18"/>
    <mergeCell ref="A20:I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C18" sqref="C18:C19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30.42578125" style="2" customWidth="1"/>
    <col min="5" max="5" width="12.140625" style="2" customWidth="1"/>
    <col min="6" max="6" width="6.140625" style="2" customWidth="1"/>
    <col min="7" max="7" width="5.7109375" style="2" customWidth="1"/>
    <col min="8" max="8" width="13.5703125" style="3" customWidth="1"/>
    <col min="9" max="9" width="1.42578125" style="3" customWidth="1"/>
    <col min="10" max="10" width="15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526</v>
      </c>
      <c r="H12" s="3" t="s">
        <v>8</v>
      </c>
      <c r="I12" s="7" t="s">
        <v>9</v>
      </c>
      <c r="J12" s="8" t="s">
        <v>524</v>
      </c>
    </row>
    <row r="13" spans="1:10" x14ac:dyDescent="0.25">
      <c r="H13" s="3" t="s">
        <v>10</v>
      </c>
      <c r="I13" s="7" t="s">
        <v>9</v>
      </c>
      <c r="J13" s="9" t="s">
        <v>525</v>
      </c>
    </row>
    <row r="14" spans="1:10" x14ac:dyDescent="0.25">
      <c r="H14" s="3" t="s">
        <v>11</v>
      </c>
      <c r="I14" s="7" t="s">
        <v>9</v>
      </c>
      <c r="J14" s="9" t="s">
        <v>525</v>
      </c>
    </row>
    <row r="15" spans="1:10" x14ac:dyDescent="0.25">
      <c r="A15" s="2" t="s">
        <v>12</v>
      </c>
      <c r="B15" s="2" t="s">
        <v>526</v>
      </c>
    </row>
    <row r="16" spans="1:10" ht="16.5" thickBot="1" x14ac:dyDescent="0.3">
      <c r="F16" s="5"/>
      <c r="G16" s="10"/>
    </row>
    <row r="17" spans="1:19" ht="20.100000000000001" customHeight="1" x14ac:dyDescent="0.25">
      <c r="A17" s="186" t="s">
        <v>13</v>
      </c>
      <c r="B17" s="187" t="s">
        <v>14</v>
      </c>
      <c r="C17" s="187" t="s">
        <v>15</v>
      </c>
      <c r="D17" s="187" t="s">
        <v>16</v>
      </c>
      <c r="E17" s="187" t="s">
        <v>17</v>
      </c>
      <c r="F17" s="187" t="s">
        <v>47</v>
      </c>
      <c r="G17" s="188" t="s">
        <v>29</v>
      </c>
      <c r="H17" s="326" t="s">
        <v>18</v>
      </c>
      <c r="I17" s="327"/>
      <c r="J17" s="189" t="s">
        <v>19</v>
      </c>
    </row>
    <row r="18" spans="1:19" ht="55.5" customHeight="1" x14ac:dyDescent="0.25">
      <c r="A18" s="166">
        <v>1</v>
      </c>
      <c r="B18" s="328">
        <v>44491</v>
      </c>
      <c r="C18" s="331" t="s">
        <v>527</v>
      </c>
      <c r="D18" s="190" t="s">
        <v>528</v>
      </c>
      <c r="E18" s="344" t="s">
        <v>448</v>
      </c>
      <c r="F18" s="337">
        <v>6</v>
      </c>
      <c r="G18" s="337">
        <v>141</v>
      </c>
      <c r="H18" s="321">
        <v>3500</v>
      </c>
      <c r="I18" s="322"/>
      <c r="J18" s="222">
        <f>G18*H18</f>
        <v>493500</v>
      </c>
    </row>
    <row r="19" spans="1:19" ht="55.5" customHeight="1" x14ac:dyDescent="0.25">
      <c r="A19" s="166">
        <v>2</v>
      </c>
      <c r="B19" s="330"/>
      <c r="C19" s="333"/>
      <c r="D19" s="190" t="s">
        <v>443</v>
      </c>
      <c r="E19" s="345"/>
      <c r="F19" s="339"/>
      <c r="G19" s="339"/>
      <c r="H19" s="321">
        <v>200000</v>
      </c>
      <c r="I19" s="322"/>
      <c r="J19" s="222">
        <f>H19</f>
        <v>200000</v>
      </c>
    </row>
    <row r="20" spans="1:19" ht="25.5" customHeight="1" thickBot="1" x14ac:dyDescent="0.3">
      <c r="A20" s="278" t="s">
        <v>20</v>
      </c>
      <c r="B20" s="279"/>
      <c r="C20" s="279"/>
      <c r="D20" s="279"/>
      <c r="E20" s="279"/>
      <c r="F20" s="279"/>
      <c r="G20" s="279"/>
      <c r="H20" s="279"/>
      <c r="I20" s="280"/>
      <c r="J20" s="193">
        <f>J18+J19</f>
        <v>693500</v>
      </c>
      <c r="L20" s="2" t="s">
        <v>523</v>
      </c>
    </row>
    <row r="21" spans="1:19" x14ac:dyDescent="0.25">
      <c r="A21" s="281"/>
      <c r="B21" s="281"/>
      <c r="C21" s="281"/>
      <c r="D21" s="281"/>
      <c r="E21" s="221"/>
      <c r="F21" s="221"/>
      <c r="G21" s="221"/>
      <c r="H21" s="12"/>
      <c r="I21" s="12"/>
      <c r="J21" s="13"/>
    </row>
    <row r="22" spans="1:19" x14ac:dyDescent="0.25">
      <c r="E22" s="1"/>
      <c r="F22" s="1"/>
      <c r="G22" s="1"/>
      <c r="H22" s="14" t="s">
        <v>49</v>
      </c>
      <c r="I22" s="14"/>
      <c r="J22" s="29">
        <v>0</v>
      </c>
      <c r="K22" s="15"/>
      <c r="S22" s="2" t="s">
        <v>21</v>
      </c>
    </row>
    <row r="23" spans="1:19" ht="16.5" thickBot="1" x14ac:dyDescent="0.3">
      <c r="E23" s="1"/>
      <c r="F23" s="1"/>
      <c r="G23" s="1"/>
      <c r="H23" s="16" t="s">
        <v>50</v>
      </c>
      <c r="I23" s="16"/>
      <c r="J23" s="17">
        <v>0</v>
      </c>
      <c r="K23" s="15"/>
    </row>
    <row r="24" spans="1:19" ht="16.5" customHeight="1" x14ac:dyDescent="0.25">
      <c r="E24" s="1"/>
      <c r="F24" s="1"/>
      <c r="G24" s="1"/>
      <c r="H24" s="18" t="s">
        <v>22</v>
      </c>
      <c r="I24" s="18"/>
      <c r="J24" s="19">
        <f>J20</f>
        <v>693500</v>
      </c>
    </row>
    <row r="25" spans="1:19" x14ac:dyDescent="0.25">
      <c r="A25" s="1" t="s">
        <v>529</v>
      </c>
      <c r="E25" s="1"/>
      <c r="F25" s="1"/>
      <c r="G25" s="1"/>
      <c r="H25" s="18"/>
      <c r="I25" s="18"/>
      <c r="J25" s="19"/>
    </row>
    <row r="26" spans="1:19" x14ac:dyDescent="0.25">
      <c r="A26" s="20"/>
      <c r="E26" s="1"/>
      <c r="F26" s="1"/>
      <c r="G26" s="1"/>
      <c r="H26" s="18"/>
      <c r="I26" s="18"/>
      <c r="J26" s="19"/>
    </row>
    <row r="27" spans="1:19" x14ac:dyDescent="0.25">
      <c r="E27" s="1"/>
      <c r="F27" s="1"/>
      <c r="G27" s="1"/>
      <c r="H27" s="18"/>
      <c r="I27" s="18"/>
      <c r="J27" s="19"/>
    </row>
    <row r="28" spans="1:19" x14ac:dyDescent="0.25">
      <c r="A28" s="21" t="s">
        <v>23</v>
      </c>
    </row>
    <row r="29" spans="1:19" x14ac:dyDescent="0.25">
      <c r="A29" s="22" t="s">
        <v>24</v>
      </c>
      <c r="B29" s="22"/>
      <c r="C29" s="22"/>
      <c r="D29" s="22"/>
      <c r="E29" s="10"/>
    </row>
    <row r="30" spans="1:19" x14ac:dyDescent="0.25">
      <c r="A30" s="22" t="s">
        <v>25</v>
      </c>
      <c r="B30" s="22"/>
      <c r="C30" s="22"/>
      <c r="D30" s="10"/>
      <c r="E30" s="10"/>
    </row>
    <row r="31" spans="1:19" x14ac:dyDescent="0.25">
      <c r="A31" s="23" t="s">
        <v>26</v>
      </c>
      <c r="B31" s="24"/>
      <c r="C31" s="24"/>
      <c r="D31" s="23"/>
      <c r="E31" s="10"/>
    </row>
    <row r="32" spans="1:19" x14ac:dyDescent="0.25">
      <c r="A32" s="25" t="s">
        <v>27</v>
      </c>
      <c r="B32" s="25"/>
      <c r="C32" s="25"/>
      <c r="D32" s="24"/>
      <c r="E32" s="10"/>
    </row>
    <row r="33" spans="1:10" x14ac:dyDescent="0.25">
      <c r="A33" s="26"/>
      <c r="B33" s="26"/>
      <c r="C33" s="26"/>
      <c r="D33" s="26"/>
    </row>
    <row r="34" spans="1:10" x14ac:dyDescent="0.25">
      <c r="A34" s="27"/>
      <c r="B34" s="27"/>
      <c r="C34" s="27"/>
      <c r="D34" s="194"/>
    </row>
    <row r="35" spans="1:10" x14ac:dyDescent="0.25">
      <c r="H35" s="28" t="s">
        <v>71</v>
      </c>
      <c r="I35" s="282" t="str">
        <f>+J13</f>
        <v xml:space="preserve"> 22 Oktober 2021</v>
      </c>
      <c r="J35" s="283"/>
    </row>
    <row r="39" spans="1:10" x14ac:dyDescent="0.25">
      <c r="I39" s="3" t="s">
        <v>21</v>
      </c>
    </row>
    <row r="42" spans="1:10" x14ac:dyDescent="0.25">
      <c r="H42" s="284" t="s">
        <v>28</v>
      </c>
      <c r="I42" s="284"/>
      <c r="J42" s="284"/>
    </row>
  </sheetData>
  <mergeCells count="13">
    <mergeCell ref="A10:J10"/>
    <mergeCell ref="H17:I17"/>
    <mergeCell ref="H18:I18"/>
    <mergeCell ref="A20:I20"/>
    <mergeCell ref="A21:D21"/>
    <mergeCell ref="H42:J42"/>
    <mergeCell ref="H19:I19"/>
    <mergeCell ref="B18:B19"/>
    <mergeCell ref="C18:C19"/>
    <mergeCell ref="E18:E19"/>
    <mergeCell ref="G18:G19"/>
    <mergeCell ref="F18:F19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opLeftCell="A10" workbookViewId="0">
      <selection activeCell="C18" sqref="C18"/>
    </sheetView>
  </sheetViews>
  <sheetFormatPr defaultColWidth="9.140625"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9" x14ac:dyDescent="0.25">
      <c r="A12" s="2" t="s">
        <v>7</v>
      </c>
      <c r="B12" s="2" t="s">
        <v>520</v>
      </c>
      <c r="G12" s="3" t="s">
        <v>8</v>
      </c>
      <c r="H12" s="7" t="s">
        <v>9</v>
      </c>
      <c r="I12" s="8" t="s">
        <v>530</v>
      </c>
    </row>
    <row r="13" spans="1:9" x14ac:dyDescent="0.25">
      <c r="G13" s="3" t="s">
        <v>10</v>
      </c>
      <c r="H13" s="7" t="s">
        <v>9</v>
      </c>
      <c r="I13" s="9" t="s">
        <v>256</v>
      </c>
    </row>
    <row r="14" spans="1:9" x14ac:dyDescent="0.25">
      <c r="G14" s="3" t="s">
        <v>11</v>
      </c>
      <c r="H14" s="7" t="s">
        <v>9</v>
      </c>
      <c r="I14" s="9"/>
    </row>
    <row r="15" spans="1:9" x14ac:dyDescent="0.25">
      <c r="A15" s="2" t="s">
        <v>12</v>
      </c>
      <c r="B15" s="36" t="s">
        <v>45</v>
      </c>
      <c r="C15" s="36"/>
      <c r="H15" s="7"/>
    </row>
    <row r="16" spans="1:9" ht="16.5" thickBot="1" x14ac:dyDescent="0.3"/>
    <row r="17" spans="1:17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223" t="s">
        <v>29</v>
      </c>
      <c r="G17" s="274" t="s">
        <v>18</v>
      </c>
      <c r="H17" s="275"/>
      <c r="I17" s="32" t="s">
        <v>19</v>
      </c>
    </row>
    <row r="18" spans="1:17" ht="79.5" customHeight="1" x14ac:dyDescent="0.25">
      <c r="A18" s="37">
        <v>1</v>
      </c>
      <c r="B18" s="11">
        <v>44484</v>
      </c>
      <c r="C18" s="35" t="s">
        <v>531</v>
      </c>
      <c r="D18" s="33" t="s">
        <v>532</v>
      </c>
      <c r="E18" s="33" t="s">
        <v>533</v>
      </c>
      <c r="F18" s="38">
        <v>1</v>
      </c>
      <c r="G18" s="276">
        <v>80000</v>
      </c>
      <c r="H18" s="277"/>
      <c r="I18" s="34">
        <f>F18*G18</f>
        <v>80000</v>
      </c>
    </row>
    <row r="19" spans="1:17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39">
        <f>I18</f>
        <v>80000</v>
      </c>
      <c r="J19" s="40">
        <f>SUM(J18:J18)</f>
        <v>0</v>
      </c>
    </row>
    <row r="20" spans="1:17" x14ac:dyDescent="0.25">
      <c r="A20" s="281"/>
      <c r="B20" s="281"/>
      <c r="C20" s="224"/>
      <c r="D20" s="224"/>
      <c r="E20" s="224"/>
      <c r="F20" s="224"/>
      <c r="G20" s="12"/>
      <c r="H20" s="12"/>
      <c r="I20" s="13"/>
    </row>
    <row r="21" spans="1:17" x14ac:dyDescent="0.25">
      <c r="D21" s="1"/>
      <c r="E21" s="1"/>
      <c r="F21" s="1"/>
      <c r="G21" s="14" t="s">
        <v>35</v>
      </c>
      <c r="H21" s="14"/>
      <c r="I21" s="29">
        <v>0</v>
      </c>
      <c r="J21" s="15"/>
      <c r="Q21" s="2" t="s">
        <v>21</v>
      </c>
    </row>
    <row r="22" spans="1:17" ht="16.5" thickBot="1" x14ac:dyDescent="0.3">
      <c r="D22" s="1"/>
      <c r="E22" s="1"/>
      <c r="F22" s="1"/>
      <c r="G22" s="16" t="s">
        <v>30</v>
      </c>
      <c r="H22" s="16"/>
      <c r="I22" s="17">
        <v>0</v>
      </c>
      <c r="J22" s="15"/>
    </row>
    <row r="23" spans="1:17" x14ac:dyDescent="0.25">
      <c r="D23" s="1"/>
      <c r="E23" s="1"/>
      <c r="F23" s="1"/>
      <c r="G23" s="18" t="s">
        <v>22</v>
      </c>
      <c r="H23" s="18"/>
      <c r="I23" s="19">
        <f>I19</f>
        <v>80000</v>
      </c>
    </row>
    <row r="24" spans="1:17" x14ac:dyDescent="0.25">
      <c r="A24" s="1" t="s">
        <v>534</v>
      </c>
      <c r="D24" s="1"/>
      <c r="E24" s="1"/>
      <c r="F24" s="1"/>
      <c r="G24" s="18"/>
      <c r="H24" s="18"/>
      <c r="I24" s="19"/>
    </row>
    <row r="25" spans="1:17" x14ac:dyDescent="0.25">
      <c r="A25" s="20"/>
      <c r="D25" s="1"/>
      <c r="E25" s="1"/>
      <c r="F25" s="1"/>
      <c r="G25" s="18"/>
      <c r="H25" s="18"/>
      <c r="I25" s="19"/>
    </row>
    <row r="26" spans="1:17" x14ac:dyDescent="0.25">
      <c r="D26" s="1"/>
      <c r="E26" s="1"/>
      <c r="F26" s="1"/>
      <c r="G26" s="18"/>
      <c r="H26" s="18"/>
      <c r="I26" s="19"/>
    </row>
    <row r="27" spans="1:17" x14ac:dyDescent="0.25">
      <c r="A27" s="21" t="s">
        <v>23</v>
      </c>
    </row>
    <row r="28" spans="1:17" x14ac:dyDescent="0.25">
      <c r="A28" s="22" t="s">
        <v>24</v>
      </c>
      <c r="B28" s="22"/>
      <c r="C28" s="22"/>
      <c r="D28" s="10"/>
      <c r="E28" s="10"/>
      <c r="F28" s="10"/>
    </row>
    <row r="29" spans="1:17" x14ac:dyDescent="0.25">
      <c r="A29" s="22" t="s">
        <v>25</v>
      </c>
      <c r="B29" s="22"/>
      <c r="C29" s="22"/>
      <c r="D29" s="10"/>
      <c r="E29" s="10"/>
      <c r="F29" s="10"/>
    </row>
    <row r="30" spans="1:17" x14ac:dyDescent="0.25">
      <c r="A30" s="23" t="s">
        <v>26</v>
      </c>
      <c r="B30" s="24"/>
      <c r="C30" s="24"/>
      <c r="D30" s="10"/>
      <c r="E30" s="10"/>
      <c r="F30" s="10"/>
    </row>
    <row r="31" spans="1:17" x14ac:dyDescent="0.25">
      <c r="A31" s="25" t="s">
        <v>27</v>
      </c>
      <c r="B31" s="25"/>
      <c r="C31" s="25"/>
      <c r="D31" s="10"/>
      <c r="E31" s="10"/>
      <c r="F31" s="10"/>
    </row>
    <row r="32" spans="1:17" x14ac:dyDescent="0.25">
      <c r="A32" s="26"/>
      <c r="B32" s="26"/>
      <c r="C32" s="26"/>
    </row>
    <row r="33" spans="1:9" x14ac:dyDescent="0.25">
      <c r="A33" s="27"/>
      <c r="B33" s="27"/>
      <c r="C33" s="27"/>
    </row>
    <row r="34" spans="1:9" x14ac:dyDescent="0.25">
      <c r="G34" s="28" t="s">
        <v>34</v>
      </c>
      <c r="H34" s="282" t="str">
        <f>+I13</f>
        <v xml:space="preserve"> 23 Oktober 2021</v>
      </c>
      <c r="I34" s="283"/>
    </row>
    <row r="37" spans="1:9" ht="18" customHeight="1" x14ac:dyDescent="0.25"/>
    <row r="38" spans="1:9" ht="17.25" customHeight="1" x14ac:dyDescent="0.25"/>
    <row r="40" spans="1:9" x14ac:dyDescent="0.25">
      <c r="G40" s="270" t="s">
        <v>28</v>
      </c>
      <c r="H40" s="270"/>
      <c r="I40" s="270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opLeftCell="A7" workbookViewId="0">
      <selection activeCell="J11" sqref="J11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463</v>
      </c>
      <c r="H11" s="3" t="s">
        <v>8</v>
      </c>
      <c r="I11" s="7" t="s">
        <v>9</v>
      </c>
      <c r="J11" s="8" t="s">
        <v>603</v>
      </c>
    </row>
    <row r="12" spans="1:10" x14ac:dyDescent="0.25">
      <c r="H12" s="3" t="s">
        <v>10</v>
      </c>
      <c r="I12" s="7" t="s">
        <v>9</v>
      </c>
      <c r="J12" s="9" t="s">
        <v>420</v>
      </c>
    </row>
    <row r="13" spans="1:10" x14ac:dyDescent="0.25">
      <c r="H13" s="3" t="s">
        <v>11</v>
      </c>
      <c r="I13" s="7" t="s">
        <v>9</v>
      </c>
      <c r="J13" s="9" t="s">
        <v>420</v>
      </c>
    </row>
    <row r="14" spans="1:10" x14ac:dyDescent="0.25">
      <c r="A14" s="2" t="s">
        <v>12</v>
      </c>
      <c r="B14" s="2" t="s">
        <v>45</v>
      </c>
    </row>
    <row r="15" spans="1:10" ht="4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15" customFormat="1" ht="36.75" customHeight="1" x14ac:dyDescent="0.25">
      <c r="A17" s="166">
        <v>1</v>
      </c>
      <c r="B17" s="217">
        <v>44485</v>
      </c>
      <c r="C17" s="267" t="s">
        <v>480</v>
      </c>
      <c r="D17" s="210" t="s">
        <v>484</v>
      </c>
      <c r="E17" s="211" t="s">
        <v>488</v>
      </c>
      <c r="F17" s="216">
        <v>10</v>
      </c>
      <c r="G17" s="213">
        <v>1</v>
      </c>
      <c r="H17" s="276">
        <v>1300000</v>
      </c>
      <c r="I17" s="277"/>
      <c r="J17" s="209">
        <f t="shared" ref="J17" si="0">G17*H17</f>
        <v>1300000</v>
      </c>
      <c r="L17" s="215" t="s">
        <v>535</v>
      </c>
    </row>
    <row r="18" spans="1:19" ht="18.75" customHeight="1" thickBot="1" x14ac:dyDescent="0.3">
      <c r="A18" s="278" t="s">
        <v>20</v>
      </c>
      <c r="B18" s="279"/>
      <c r="C18" s="279"/>
      <c r="D18" s="279"/>
      <c r="E18" s="279"/>
      <c r="F18" s="279"/>
      <c r="G18" s="279"/>
      <c r="H18" s="279"/>
      <c r="I18" s="280"/>
      <c r="J18" s="193">
        <f>SUM(J17:J17)</f>
        <v>1300000</v>
      </c>
    </row>
    <row r="19" spans="1:19" ht="8.25" customHeight="1" x14ac:dyDescent="0.25">
      <c r="A19" s="281"/>
      <c r="B19" s="281"/>
      <c r="C19" s="281"/>
      <c r="D19" s="281"/>
      <c r="E19" s="214"/>
      <c r="F19" s="214"/>
      <c r="G19" s="214"/>
      <c r="H19" s="12"/>
      <c r="I19" s="12"/>
      <c r="J19" s="13"/>
    </row>
    <row r="20" spans="1:19" x14ac:dyDescent="0.25">
      <c r="E20" s="1"/>
      <c r="F20" s="1"/>
      <c r="G20" s="1"/>
      <c r="H20" s="14" t="s">
        <v>49</v>
      </c>
      <c r="I20" s="14"/>
      <c r="J20" s="29">
        <v>0</v>
      </c>
      <c r="K20" s="15"/>
      <c r="S20" s="2" t="s">
        <v>21</v>
      </c>
    </row>
    <row r="21" spans="1:19" ht="16.5" thickBot="1" x14ac:dyDescent="0.3">
      <c r="E21" s="1"/>
      <c r="F21" s="1"/>
      <c r="G21" s="1"/>
      <c r="H21" s="16" t="s">
        <v>50</v>
      </c>
      <c r="I21" s="16"/>
      <c r="J21" s="17">
        <v>0</v>
      </c>
      <c r="K21" s="15"/>
    </row>
    <row r="22" spans="1:19" ht="16.5" customHeight="1" x14ac:dyDescent="0.25">
      <c r="E22" s="1"/>
      <c r="F22" s="1"/>
      <c r="G22" s="1"/>
      <c r="H22" s="18" t="s">
        <v>22</v>
      </c>
      <c r="I22" s="18"/>
      <c r="J22" s="19">
        <f>J18</f>
        <v>1300000</v>
      </c>
    </row>
    <row r="23" spans="1:19" x14ac:dyDescent="0.25">
      <c r="A23" s="1" t="s">
        <v>489</v>
      </c>
      <c r="E23" s="1"/>
      <c r="F23" s="1"/>
      <c r="G23" s="1"/>
      <c r="H23" s="18"/>
      <c r="I23" s="18"/>
      <c r="J23" s="19"/>
    </row>
    <row r="24" spans="1:19" ht="6" customHeight="1" x14ac:dyDescent="0.25">
      <c r="A24" s="20"/>
      <c r="E24" s="1"/>
      <c r="F24" s="1"/>
      <c r="G24" s="1"/>
      <c r="H24" s="18"/>
      <c r="I24" s="18"/>
      <c r="J24" s="19"/>
    </row>
    <row r="25" spans="1:19" x14ac:dyDescent="0.25">
      <c r="A25" s="21" t="s">
        <v>23</v>
      </c>
    </row>
    <row r="26" spans="1:19" x14ac:dyDescent="0.25">
      <c r="A26" s="22" t="s">
        <v>24</v>
      </c>
      <c r="B26" s="22"/>
      <c r="C26" s="22"/>
      <c r="D26" s="22"/>
      <c r="E26" s="10"/>
    </row>
    <row r="27" spans="1:19" x14ac:dyDescent="0.25">
      <c r="A27" s="22" t="s">
        <v>25</v>
      </c>
      <c r="B27" s="22"/>
      <c r="C27" s="22"/>
      <c r="D27" s="10"/>
      <c r="E27" s="10"/>
    </row>
    <row r="28" spans="1:19" x14ac:dyDescent="0.25">
      <c r="A28" s="23" t="s">
        <v>26</v>
      </c>
      <c r="B28" s="24"/>
      <c r="C28" s="24"/>
      <c r="D28" s="23"/>
      <c r="E28" s="10"/>
    </row>
    <row r="29" spans="1:19" x14ac:dyDescent="0.25">
      <c r="A29" s="25" t="s">
        <v>27</v>
      </c>
      <c r="B29" s="25"/>
      <c r="C29" s="25"/>
      <c r="D29" s="24"/>
      <c r="E29" s="10"/>
    </row>
    <row r="30" spans="1:19" ht="8.25" customHeight="1" x14ac:dyDescent="0.25">
      <c r="A30" s="26"/>
      <c r="B30" s="26"/>
      <c r="C30" s="26"/>
      <c r="D30" s="26"/>
    </row>
    <row r="31" spans="1:19" x14ac:dyDescent="0.25">
      <c r="H31" s="28" t="s">
        <v>71</v>
      </c>
      <c r="I31" s="282" t="str">
        <f>+J12</f>
        <v xml:space="preserve"> 18 Oktober 2021</v>
      </c>
      <c r="J31" s="283"/>
    </row>
    <row r="35" spans="8:10" x14ac:dyDescent="0.25">
      <c r="I35" s="3" t="s">
        <v>21</v>
      </c>
    </row>
    <row r="37" spans="8:10" x14ac:dyDescent="0.25">
      <c r="H37" s="284" t="s">
        <v>28</v>
      </c>
      <c r="I37" s="284"/>
      <c r="J37" s="284"/>
    </row>
  </sheetData>
  <mergeCells count="7">
    <mergeCell ref="I31:J31"/>
    <mergeCell ref="H37:J37"/>
    <mergeCell ref="A9:J9"/>
    <mergeCell ref="H16:I16"/>
    <mergeCell ref="H17:I17"/>
    <mergeCell ref="A18:I18"/>
    <mergeCell ref="A19:D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6" workbookViewId="0">
      <selection activeCell="I20" sqref="I20"/>
    </sheetView>
  </sheetViews>
  <sheetFormatPr defaultColWidth="9.140625" defaultRowHeight="15.75" x14ac:dyDescent="0.25"/>
  <cols>
    <col min="1" max="1" width="4.85546875" style="36" customWidth="1"/>
    <col min="2" max="2" width="11.7109375" style="36" customWidth="1"/>
    <col min="3" max="3" width="10.42578125" style="36" customWidth="1"/>
    <col min="4" max="4" width="6.28515625" style="36" customWidth="1"/>
    <col min="5" max="5" width="25" style="36" customWidth="1"/>
    <col min="6" max="6" width="6" style="36" customWidth="1"/>
    <col min="7" max="7" width="15.42578125" style="47" customWidth="1"/>
    <col min="8" max="8" width="2.140625" style="47" customWidth="1"/>
    <col min="9" max="9" width="18.85546875" style="36" customWidth="1"/>
    <col min="10" max="16384" width="9.140625" style="36"/>
  </cols>
  <sheetData>
    <row r="2" spans="1:13" x14ac:dyDescent="0.25">
      <c r="A2" s="46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48"/>
      <c r="B9" s="48"/>
      <c r="C9" s="48"/>
      <c r="D9" s="48"/>
      <c r="E9" s="48"/>
      <c r="F9" s="48"/>
      <c r="G9" s="49"/>
      <c r="H9" s="49"/>
      <c r="I9" s="48"/>
    </row>
    <row r="10" spans="1:13" ht="25.5" customHeight="1" thickBot="1" x14ac:dyDescent="0.4">
      <c r="A10" s="285" t="s">
        <v>6</v>
      </c>
      <c r="B10" s="286"/>
      <c r="C10" s="286"/>
      <c r="D10" s="286"/>
      <c r="E10" s="286"/>
      <c r="F10" s="286"/>
      <c r="G10" s="286"/>
      <c r="H10" s="286"/>
      <c r="I10" s="287"/>
    </row>
    <row r="12" spans="1:13" x14ac:dyDescent="0.25">
      <c r="A12" s="36" t="s">
        <v>7</v>
      </c>
      <c r="B12" s="36" t="s">
        <v>42</v>
      </c>
      <c r="G12" s="47" t="s">
        <v>8</v>
      </c>
      <c r="H12" s="47" t="s">
        <v>9</v>
      </c>
      <c r="I12" s="8" t="s">
        <v>51</v>
      </c>
    </row>
    <row r="13" spans="1:13" x14ac:dyDescent="0.25">
      <c r="B13" s="36" t="s">
        <v>43</v>
      </c>
      <c r="G13" s="47" t="s">
        <v>10</v>
      </c>
      <c r="H13" s="47" t="s">
        <v>9</v>
      </c>
      <c r="I13" s="9" t="s">
        <v>52</v>
      </c>
    </row>
    <row r="14" spans="1:13" x14ac:dyDescent="0.25">
      <c r="B14" s="36" t="s">
        <v>44</v>
      </c>
      <c r="G14" s="47" t="s">
        <v>11</v>
      </c>
      <c r="H14" s="47" t="s">
        <v>9</v>
      </c>
      <c r="I14" s="9" t="s">
        <v>53</v>
      </c>
      <c r="M14" s="36" t="s">
        <v>21</v>
      </c>
    </row>
    <row r="16" spans="1:13" x14ac:dyDescent="0.25">
      <c r="A16" s="36" t="s">
        <v>12</v>
      </c>
      <c r="B16" s="36" t="s">
        <v>45</v>
      </c>
    </row>
    <row r="17" spans="1:16" ht="16.5" thickBot="1" x14ac:dyDescent="0.3"/>
    <row r="18" spans="1:16" ht="31.5" x14ac:dyDescent="0.25">
      <c r="A18" s="50" t="s">
        <v>13</v>
      </c>
      <c r="B18" s="51" t="s">
        <v>14</v>
      </c>
      <c r="C18" s="52" t="s">
        <v>15</v>
      </c>
      <c r="D18" s="52" t="s">
        <v>46</v>
      </c>
      <c r="E18" s="53" t="s">
        <v>17</v>
      </c>
      <c r="F18" s="51" t="s">
        <v>47</v>
      </c>
      <c r="G18" s="288" t="s">
        <v>18</v>
      </c>
      <c r="H18" s="289"/>
      <c r="I18" s="54" t="s">
        <v>19</v>
      </c>
    </row>
    <row r="19" spans="1:16" ht="48" customHeight="1" x14ac:dyDescent="0.25">
      <c r="A19" s="55">
        <v>1</v>
      </c>
      <c r="B19" s="56">
        <v>44443</v>
      </c>
      <c r="C19" s="57" t="s">
        <v>54</v>
      </c>
      <c r="D19" s="58">
        <v>116</v>
      </c>
      <c r="E19" s="59" t="s">
        <v>55</v>
      </c>
      <c r="F19" s="60">
        <v>1</v>
      </c>
      <c r="G19" s="290">
        <v>2500000</v>
      </c>
      <c r="H19" s="291"/>
      <c r="I19" s="61">
        <f>+G19</f>
        <v>2500000</v>
      </c>
    </row>
    <row r="20" spans="1:16" ht="24" customHeight="1" thickBot="1" x14ac:dyDescent="0.3">
      <c r="A20" s="292" t="s">
        <v>20</v>
      </c>
      <c r="B20" s="293"/>
      <c r="C20" s="293"/>
      <c r="D20" s="293"/>
      <c r="E20" s="293"/>
      <c r="F20" s="293"/>
      <c r="G20" s="293"/>
      <c r="H20" s="294"/>
      <c r="I20" s="62">
        <f>+I19</f>
        <v>2500000</v>
      </c>
      <c r="J20" s="36" t="s">
        <v>48</v>
      </c>
    </row>
    <row r="21" spans="1:16" x14ac:dyDescent="0.25">
      <c r="A21" s="295"/>
      <c r="B21" s="295"/>
      <c r="C21" s="295"/>
      <c r="D21" s="295"/>
      <c r="E21" s="295"/>
      <c r="F21" s="63"/>
      <c r="G21" s="64"/>
      <c r="H21" s="64"/>
      <c r="I21" s="65"/>
    </row>
    <row r="22" spans="1:16" x14ac:dyDescent="0.25">
      <c r="A22" s="63"/>
      <c r="B22" s="63"/>
      <c r="C22" s="63"/>
      <c r="D22" s="63"/>
      <c r="E22" s="63"/>
      <c r="F22" s="63"/>
      <c r="G22" s="66" t="s">
        <v>49</v>
      </c>
      <c r="H22" s="66"/>
      <c r="I22" s="65">
        <v>0</v>
      </c>
    </row>
    <row r="23" spans="1:16" ht="16.5" thickBot="1" x14ac:dyDescent="0.3">
      <c r="F23" s="46"/>
      <c r="G23" s="67" t="s">
        <v>50</v>
      </c>
      <c r="H23" s="67"/>
      <c r="I23" s="68">
        <v>0</v>
      </c>
      <c r="J23" s="69"/>
      <c r="P23" s="36" t="s">
        <v>21</v>
      </c>
    </row>
    <row r="24" spans="1:16" x14ac:dyDescent="0.25">
      <c r="F24" s="46"/>
      <c r="G24" s="70" t="s">
        <v>22</v>
      </c>
      <c r="H24" s="70"/>
      <c r="I24" s="71">
        <f>I20+I22-I23</f>
        <v>2500000</v>
      </c>
    </row>
    <row r="25" spans="1:16" x14ac:dyDescent="0.25">
      <c r="A25" s="46" t="s">
        <v>56</v>
      </c>
      <c r="F25" s="46"/>
      <c r="G25" s="70"/>
      <c r="H25" s="70"/>
      <c r="I25" s="71"/>
    </row>
    <row r="26" spans="1:16" x14ac:dyDescent="0.25">
      <c r="A26" s="2"/>
      <c r="F26" s="46"/>
      <c r="G26" s="70"/>
      <c r="H26" s="70"/>
      <c r="I26" s="71"/>
    </row>
    <row r="27" spans="1:16" x14ac:dyDescent="0.25">
      <c r="A27" s="21" t="s">
        <v>23</v>
      </c>
      <c r="B27" s="21"/>
      <c r="C27" s="21"/>
      <c r="D27" s="21"/>
      <c r="E27" s="21"/>
    </row>
    <row r="28" spans="1:16" x14ac:dyDescent="0.25">
      <c r="A28" s="1" t="s">
        <v>24</v>
      </c>
      <c r="B28" s="46"/>
      <c r="C28" s="46"/>
      <c r="D28" s="46"/>
      <c r="E28" s="46"/>
    </row>
    <row r="29" spans="1:16" x14ac:dyDescent="0.25">
      <c r="A29" s="1" t="s">
        <v>25</v>
      </c>
      <c r="B29" s="46"/>
      <c r="C29" s="46"/>
      <c r="D29" s="46"/>
    </row>
    <row r="30" spans="1:16" x14ac:dyDescent="0.25">
      <c r="A30" s="72" t="s">
        <v>26</v>
      </c>
      <c r="B30" s="73"/>
      <c r="C30" s="73"/>
      <c r="D30" s="73"/>
      <c r="E30" s="74"/>
    </row>
    <row r="31" spans="1:16" x14ac:dyDescent="0.25">
      <c r="A31" s="27" t="s">
        <v>27</v>
      </c>
      <c r="B31" s="75"/>
      <c r="C31" s="75"/>
      <c r="D31" s="75"/>
      <c r="E31" s="73"/>
    </row>
    <row r="32" spans="1:16" x14ac:dyDescent="0.25">
      <c r="A32" s="73"/>
      <c r="B32" s="73"/>
      <c r="C32" s="73"/>
      <c r="D32" s="73"/>
      <c r="E32" s="73"/>
    </row>
    <row r="33" spans="1:9" x14ac:dyDescent="0.25">
      <c r="A33" s="75"/>
      <c r="B33" s="75"/>
      <c r="C33" s="75"/>
      <c r="D33" s="75"/>
      <c r="E33" s="76"/>
    </row>
    <row r="34" spans="1:9" x14ac:dyDescent="0.25">
      <c r="G34" s="77" t="s">
        <v>34</v>
      </c>
      <c r="H34" s="296" t="str">
        <f>+I13</f>
        <v xml:space="preserve"> 02 Oktober 2021</v>
      </c>
      <c r="I34" s="297"/>
    </row>
    <row r="42" spans="1:9" x14ac:dyDescent="0.25">
      <c r="G42" s="284" t="s">
        <v>28</v>
      </c>
      <c r="H42" s="284"/>
      <c r="I42" s="28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13" zoomScale="86" zoomScaleNormal="86" workbookViewId="0">
      <selection activeCell="E25" sqref="E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6.28515625" customWidth="1"/>
    <col min="7" max="7" width="7.7109375" customWidth="1"/>
    <col min="8" max="8" width="14" style="83" customWidth="1"/>
    <col min="9" max="9" width="2.140625" style="83" customWidth="1"/>
    <col min="10" max="10" width="21" customWidth="1"/>
    <col min="15" max="15" width="16.42578125" bestFit="1" customWidth="1"/>
  </cols>
  <sheetData>
    <row r="2" spans="1:10" ht="18.75" x14ac:dyDescent="0.3">
      <c r="A2" s="82" t="s">
        <v>0</v>
      </c>
      <c r="B2" s="46"/>
      <c r="C2" s="36"/>
    </row>
    <row r="3" spans="1:10" x14ac:dyDescent="0.25">
      <c r="A3" s="84" t="s">
        <v>1</v>
      </c>
      <c r="B3" s="85"/>
      <c r="C3" s="85"/>
    </row>
    <row r="4" spans="1:10" x14ac:dyDescent="0.25">
      <c r="A4" s="84" t="s">
        <v>2</v>
      </c>
      <c r="B4" s="85"/>
      <c r="C4" s="85"/>
    </row>
    <row r="5" spans="1:10" x14ac:dyDescent="0.25">
      <c r="A5" s="84" t="s">
        <v>3</v>
      </c>
      <c r="B5" s="85"/>
      <c r="C5" s="85"/>
    </row>
    <row r="6" spans="1:10" x14ac:dyDescent="0.25">
      <c r="A6" s="84" t="s">
        <v>4</v>
      </c>
      <c r="B6" s="85"/>
      <c r="C6" s="85"/>
    </row>
    <row r="7" spans="1:10" x14ac:dyDescent="0.25">
      <c r="A7" s="84" t="s">
        <v>5</v>
      </c>
      <c r="B7" s="85"/>
      <c r="C7" s="85"/>
    </row>
    <row r="8" spans="1:10" x14ac:dyDescent="0.25">
      <c r="A8" s="85"/>
      <c r="B8" s="85"/>
      <c r="C8" s="85"/>
    </row>
    <row r="9" spans="1:10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0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0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591</v>
      </c>
    </row>
    <row r="13" spans="1:10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0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259</v>
      </c>
    </row>
    <row r="15" spans="1:10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0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</row>
    <row r="17" spans="1:10" s="90" customFormat="1" ht="45.75" customHeight="1" x14ac:dyDescent="0.25">
      <c r="A17" s="97">
        <v>1</v>
      </c>
      <c r="B17" s="98" t="s">
        <v>191</v>
      </c>
      <c r="C17" s="142" t="s">
        <v>192</v>
      </c>
      <c r="D17" s="100" t="s">
        <v>79</v>
      </c>
      <c r="E17" s="101" t="s">
        <v>80</v>
      </c>
      <c r="F17" s="102">
        <v>29</v>
      </c>
      <c r="G17" s="146">
        <v>735</v>
      </c>
      <c r="H17" s="314">
        <v>5000</v>
      </c>
      <c r="I17" s="315"/>
      <c r="J17" s="137">
        <f t="shared" ref="J17" si="0">G17*H17</f>
        <v>3675000</v>
      </c>
    </row>
    <row r="18" spans="1:10" s="90" customFormat="1" ht="45.75" customHeight="1" x14ac:dyDescent="0.25">
      <c r="A18" s="97">
        <v>2</v>
      </c>
      <c r="B18" s="98">
        <v>44457</v>
      </c>
      <c r="C18" s="142" t="s">
        <v>216</v>
      </c>
      <c r="D18" s="100" t="s">
        <v>229</v>
      </c>
      <c r="E18" s="101" t="s">
        <v>240</v>
      </c>
      <c r="F18" s="102">
        <v>29</v>
      </c>
      <c r="G18" s="147">
        <v>758</v>
      </c>
      <c r="H18" s="314">
        <v>6000</v>
      </c>
      <c r="I18" s="315"/>
      <c r="J18" s="137">
        <f t="shared" ref="J18:J19" si="1">G18*H18</f>
        <v>4548000</v>
      </c>
    </row>
    <row r="19" spans="1:10" s="90" customFormat="1" ht="45.75" customHeight="1" x14ac:dyDescent="0.25">
      <c r="A19" s="97">
        <f t="shared" ref="A19" si="2">A18+1</f>
        <v>3</v>
      </c>
      <c r="B19" s="98">
        <v>44457</v>
      </c>
      <c r="C19" s="142" t="s">
        <v>217</v>
      </c>
      <c r="D19" s="100" t="s">
        <v>230</v>
      </c>
      <c r="E19" s="101" t="s">
        <v>241</v>
      </c>
      <c r="F19" s="102">
        <v>16</v>
      </c>
      <c r="G19" s="147">
        <v>265</v>
      </c>
      <c r="H19" s="314">
        <v>10000</v>
      </c>
      <c r="I19" s="315"/>
      <c r="J19" s="137">
        <f t="shared" si="1"/>
        <v>2650000</v>
      </c>
    </row>
    <row r="20" spans="1:10" ht="27" customHeight="1" thickBot="1" x14ac:dyDescent="0.3">
      <c r="A20" s="301" t="s">
        <v>20</v>
      </c>
      <c r="B20" s="302"/>
      <c r="C20" s="302"/>
      <c r="D20" s="302"/>
      <c r="E20" s="302"/>
      <c r="F20" s="302"/>
      <c r="G20" s="302"/>
      <c r="H20" s="302"/>
      <c r="I20" s="303"/>
      <c r="J20" s="112">
        <f>SUM(J17:J19)</f>
        <v>10873000</v>
      </c>
    </row>
    <row r="21" spans="1:10" ht="11.25" customHeight="1" x14ac:dyDescent="0.25">
      <c r="A21" s="304"/>
      <c r="B21" s="304"/>
      <c r="C21" s="304"/>
      <c r="D21" s="304"/>
      <c r="E21" s="113"/>
      <c r="H21" s="114"/>
      <c r="I21" s="114"/>
      <c r="J21" s="115"/>
    </row>
    <row r="22" spans="1:10" ht="22.5" customHeight="1" x14ac:dyDescent="0.25">
      <c r="A22" s="116"/>
      <c r="B22" s="116"/>
      <c r="D22" s="116"/>
      <c r="E22" s="116"/>
      <c r="H22" s="66" t="s">
        <v>49</v>
      </c>
      <c r="I22" s="66"/>
      <c r="J22" s="65">
        <v>0</v>
      </c>
    </row>
    <row r="23" spans="1:10" ht="22.5" customHeight="1" thickBot="1" x14ac:dyDescent="0.3">
      <c r="A23" s="141"/>
      <c r="B23" s="141"/>
      <c r="D23" s="141"/>
      <c r="E23" s="141"/>
      <c r="H23" s="117" t="s">
        <v>69</v>
      </c>
      <c r="I23" s="117"/>
      <c r="J23" s="118">
        <v>0</v>
      </c>
    </row>
    <row r="24" spans="1:10" ht="22.5" customHeight="1" x14ac:dyDescent="0.25">
      <c r="A24" s="88"/>
      <c r="B24" s="88"/>
      <c r="D24" s="88"/>
      <c r="E24" s="119"/>
      <c r="H24" s="120" t="s">
        <v>22</v>
      </c>
      <c r="I24" s="121"/>
      <c r="J24" s="122">
        <f>J20</f>
        <v>10873000</v>
      </c>
    </row>
    <row r="25" spans="1:10" ht="13.5" customHeight="1" x14ac:dyDescent="0.25">
      <c r="A25" s="88"/>
      <c r="B25" s="88"/>
      <c r="D25" s="88"/>
      <c r="E25" s="119"/>
      <c r="H25" s="121"/>
      <c r="I25" s="121"/>
      <c r="J25" s="123"/>
    </row>
    <row r="26" spans="1:10" ht="18.75" x14ac:dyDescent="0.25">
      <c r="A26" s="124" t="s">
        <v>537</v>
      </c>
      <c r="B26" s="119"/>
      <c r="D26" s="88"/>
      <c r="E26" s="119"/>
      <c r="H26" s="121"/>
      <c r="I26" s="121"/>
      <c r="J26" s="123"/>
    </row>
    <row r="27" spans="1:10" ht="15.75" x14ac:dyDescent="0.25">
      <c r="A27" s="88"/>
      <c r="B27" s="88"/>
      <c r="D27" s="88"/>
      <c r="E27" s="119"/>
      <c r="H27" s="121"/>
      <c r="I27" s="121"/>
      <c r="J27" s="123"/>
    </row>
    <row r="28" spans="1:10" ht="17.25" customHeight="1" x14ac:dyDescent="0.3">
      <c r="A28" s="125" t="s">
        <v>23</v>
      </c>
      <c r="B28" s="126"/>
      <c r="D28" s="126"/>
      <c r="E28" s="88"/>
      <c r="H28" s="89"/>
      <c r="I28" s="89"/>
      <c r="J28" s="88"/>
    </row>
    <row r="29" spans="1:10" ht="17.25" customHeight="1" x14ac:dyDescent="0.3">
      <c r="A29" s="127" t="s">
        <v>24</v>
      </c>
      <c r="B29" s="119"/>
      <c r="D29" s="119"/>
      <c r="E29" s="88"/>
      <c r="H29" s="89"/>
      <c r="I29" s="89"/>
      <c r="J29" s="88"/>
    </row>
    <row r="30" spans="1:10" ht="17.25" customHeight="1" x14ac:dyDescent="0.3">
      <c r="A30" s="127" t="s">
        <v>25</v>
      </c>
      <c r="B30" s="119"/>
      <c r="D30" s="88"/>
      <c r="E30" s="88"/>
      <c r="H30" s="89"/>
      <c r="I30" s="89"/>
      <c r="J30" s="88"/>
    </row>
    <row r="31" spans="1:10" ht="17.25" customHeight="1" x14ac:dyDescent="0.3">
      <c r="A31" s="129" t="s">
        <v>26</v>
      </c>
      <c r="B31" s="130"/>
      <c r="D31" s="130"/>
      <c r="E31" s="88"/>
      <c r="H31" s="89"/>
      <c r="I31" s="89"/>
      <c r="J31" s="88"/>
    </row>
    <row r="32" spans="1:10" ht="17.25" customHeight="1" x14ac:dyDescent="0.3">
      <c r="A32" s="131" t="s">
        <v>27</v>
      </c>
      <c r="B32" s="132"/>
      <c r="D32" s="133"/>
      <c r="E32" s="88"/>
      <c r="H32" s="89"/>
      <c r="I32" s="89"/>
      <c r="J32" s="88"/>
    </row>
    <row r="33" spans="1:10" ht="15.75" x14ac:dyDescent="0.25">
      <c r="A33" s="132"/>
      <c r="B33" s="132"/>
      <c r="D33" s="134"/>
      <c r="E33" s="88"/>
      <c r="H33" s="89"/>
      <c r="I33" s="89"/>
      <c r="J33" s="88"/>
    </row>
    <row r="34" spans="1:10" ht="15.75" x14ac:dyDescent="0.25">
      <c r="A34" s="88"/>
      <c r="B34" s="88"/>
      <c r="D34" s="88"/>
      <c r="E34" s="88"/>
      <c r="H34" s="135" t="s">
        <v>71</v>
      </c>
      <c r="I34" s="300" t="str">
        <f>J13</f>
        <v xml:space="preserve"> 25 Oktober 2021</v>
      </c>
      <c r="J34" s="300"/>
    </row>
    <row r="35" spans="1:10" ht="15.75" x14ac:dyDescent="0.25">
      <c r="A35" s="88"/>
      <c r="B35" s="88"/>
      <c r="D35" s="88"/>
      <c r="E35" s="88"/>
      <c r="H35" s="89"/>
      <c r="I35" s="89"/>
      <c r="J35" s="88"/>
    </row>
    <row r="36" spans="1:10" ht="15.75" x14ac:dyDescent="0.25">
      <c r="A36" s="88"/>
      <c r="B36" s="88"/>
      <c r="D36" s="88"/>
      <c r="E36" s="88"/>
      <c r="H36" s="89"/>
      <c r="I36" s="89"/>
      <c r="J36" s="88"/>
    </row>
    <row r="37" spans="1:10" ht="15.75" x14ac:dyDescent="0.25">
      <c r="A37" s="88"/>
      <c r="B37" s="88"/>
      <c r="D37" s="88"/>
      <c r="E37" s="88"/>
      <c r="H37" s="89"/>
      <c r="I37" s="89"/>
      <c r="J37" s="88"/>
    </row>
    <row r="38" spans="1:10" ht="15.75" x14ac:dyDescent="0.25">
      <c r="A38" s="88"/>
      <c r="B38" s="88"/>
      <c r="D38" s="88"/>
      <c r="E38" s="88"/>
      <c r="H38" s="89"/>
      <c r="I38" s="89"/>
      <c r="J38" s="88"/>
    </row>
    <row r="39" spans="1:10" ht="15.75" x14ac:dyDescent="0.25">
      <c r="A39" s="88"/>
      <c r="B39" s="88"/>
      <c r="D39" s="88"/>
      <c r="E39" s="88"/>
      <c r="H39" s="89"/>
      <c r="I39" s="89"/>
      <c r="J39" s="88"/>
    </row>
    <row r="40" spans="1:10" ht="15.75" x14ac:dyDescent="0.25">
      <c r="A40" s="88"/>
      <c r="B40" s="88"/>
      <c r="D40" s="88"/>
      <c r="E40" s="88"/>
      <c r="H40" s="89"/>
      <c r="I40" s="89"/>
      <c r="J40" s="88"/>
    </row>
    <row r="41" spans="1:10" ht="15.75" x14ac:dyDescent="0.25">
      <c r="A41" s="36"/>
      <c r="B41" s="36"/>
      <c r="D41" s="36"/>
      <c r="E41" s="36"/>
      <c r="H41" s="284" t="s">
        <v>28</v>
      </c>
      <c r="I41" s="284"/>
      <c r="J41" s="284"/>
    </row>
    <row r="42" spans="1:10" ht="15.75" x14ac:dyDescent="0.25">
      <c r="A42" s="36"/>
      <c r="B42" s="36"/>
      <c r="D42" s="36"/>
      <c r="E42" s="36"/>
      <c r="H42" s="47"/>
      <c r="I42" s="47"/>
      <c r="J42" s="36"/>
    </row>
    <row r="43" spans="1:10" ht="15.75" x14ac:dyDescent="0.25">
      <c r="A43" s="36"/>
      <c r="B43" s="36"/>
      <c r="D43" s="36"/>
      <c r="E43" s="36"/>
      <c r="H43" s="47"/>
      <c r="I43" s="47"/>
      <c r="J43" s="36"/>
    </row>
    <row r="44" spans="1:10" ht="15.75" x14ac:dyDescent="0.25">
      <c r="A44" s="36"/>
      <c r="B44" s="36"/>
      <c r="D44" s="36"/>
      <c r="E44" s="36"/>
      <c r="H44" s="47"/>
      <c r="I44" s="47"/>
      <c r="J44" s="36"/>
    </row>
    <row r="45" spans="1:10" ht="15.75" x14ac:dyDescent="0.25">
      <c r="A45" s="36"/>
      <c r="B45" s="36"/>
      <c r="D45" s="36"/>
      <c r="E45" s="36"/>
      <c r="H45" s="47"/>
      <c r="I45" s="47"/>
      <c r="J45" s="36"/>
    </row>
    <row r="46" spans="1:10" ht="15.75" x14ac:dyDescent="0.25">
      <c r="A46" s="36"/>
      <c r="B46" s="36"/>
      <c r="D46" s="36"/>
      <c r="E46" s="36"/>
      <c r="H46" s="47"/>
      <c r="I46" s="47"/>
      <c r="J46" s="36"/>
    </row>
    <row r="47" spans="1:10" ht="15.75" x14ac:dyDescent="0.25">
      <c r="A47" s="36"/>
      <c r="B47" s="36"/>
      <c r="D47" s="36"/>
      <c r="E47" s="36"/>
      <c r="H47" s="47"/>
      <c r="I47" s="47"/>
      <c r="J47" s="36"/>
    </row>
    <row r="48" spans="1:10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</sheetData>
  <autoFilter ref="A16:J20">
    <filterColumn colId="7" showButton="0"/>
  </autoFilter>
  <mergeCells count="9">
    <mergeCell ref="I34:J34"/>
    <mergeCell ref="H41:J41"/>
    <mergeCell ref="H18:I18"/>
    <mergeCell ref="H19:I19"/>
    <mergeCell ref="A10:J10"/>
    <mergeCell ref="H16:I16"/>
    <mergeCell ref="H17:I17"/>
    <mergeCell ref="A20:I20"/>
    <mergeCell ref="A21:D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20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590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285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52.5" customHeight="1" x14ac:dyDescent="0.25">
      <c r="A17" s="97">
        <v>1</v>
      </c>
      <c r="B17" s="98">
        <v>44447</v>
      </c>
      <c r="C17" s="99" t="s">
        <v>286</v>
      </c>
      <c r="D17" s="100" t="s">
        <v>284</v>
      </c>
      <c r="E17" s="101" t="s">
        <v>290</v>
      </c>
      <c r="F17" s="102">
        <v>14</v>
      </c>
      <c r="G17" s="144">
        <v>805</v>
      </c>
      <c r="H17" s="314">
        <v>2500</v>
      </c>
      <c r="I17" s="315"/>
      <c r="J17" s="137">
        <f t="shared" ref="J17" si="0">G17*H17</f>
        <v>2012500</v>
      </c>
      <c r="L17" s="90" t="s">
        <v>187</v>
      </c>
      <c r="M17" s="91"/>
    </row>
    <row r="18" spans="1:13" ht="37.5" customHeight="1" thickBot="1" x14ac:dyDescent="0.3">
      <c r="A18" s="301" t="s">
        <v>20</v>
      </c>
      <c r="B18" s="302"/>
      <c r="C18" s="302"/>
      <c r="D18" s="302"/>
      <c r="E18" s="302"/>
      <c r="F18" s="302"/>
      <c r="G18" s="302"/>
      <c r="H18" s="302"/>
      <c r="I18" s="303"/>
      <c r="J18" s="112">
        <f>SUM(J17:J17)</f>
        <v>2012500</v>
      </c>
    </row>
    <row r="19" spans="1:13" ht="11.25" customHeight="1" x14ac:dyDescent="0.25">
      <c r="A19" s="304"/>
      <c r="B19" s="304"/>
      <c r="C19" s="304"/>
      <c r="D19" s="304"/>
      <c r="E19" s="113"/>
      <c r="H19" s="114"/>
      <c r="I19" s="114"/>
      <c r="J19" s="115"/>
    </row>
    <row r="20" spans="1:13" ht="22.5" customHeight="1" x14ac:dyDescent="0.25">
      <c r="A20" s="116"/>
      <c r="B20" s="116"/>
      <c r="D20" s="116"/>
      <c r="E20" s="116"/>
      <c r="H20" s="66" t="s">
        <v>49</v>
      </c>
      <c r="I20" s="66"/>
      <c r="J20" s="65">
        <v>0</v>
      </c>
    </row>
    <row r="21" spans="1:13" ht="22.5" customHeight="1" thickBot="1" x14ac:dyDescent="0.3">
      <c r="A21" s="160"/>
      <c r="B21" s="160"/>
      <c r="D21" s="160"/>
      <c r="E21" s="160"/>
      <c r="H21" s="117" t="s">
        <v>69</v>
      </c>
      <c r="I21" s="117"/>
      <c r="J21" s="118">
        <v>0</v>
      </c>
    </row>
    <row r="22" spans="1:13" ht="22.5" customHeight="1" x14ac:dyDescent="0.25">
      <c r="A22" s="88"/>
      <c r="B22" s="88"/>
      <c r="D22" s="88"/>
      <c r="E22" s="119"/>
      <c r="H22" s="120" t="s">
        <v>22</v>
      </c>
      <c r="I22" s="121"/>
      <c r="J22" s="122">
        <f>J18</f>
        <v>2012500</v>
      </c>
    </row>
    <row r="23" spans="1:13" ht="13.5" customHeight="1" x14ac:dyDescent="0.25">
      <c r="A23" s="88"/>
      <c r="B23" s="88"/>
      <c r="D23" s="88"/>
      <c r="E23" s="119"/>
      <c r="H23" s="121"/>
      <c r="I23" s="121"/>
      <c r="J23" s="123"/>
    </row>
    <row r="24" spans="1:13" ht="18.75" x14ac:dyDescent="0.25">
      <c r="A24" s="124" t="s">
        <v>538</v>
      </c>
      <c r="B24" s="119"/>
      <c r="D24" s="88"/>
      <c r="E24" s="119"/>
      <c r="H24" s="121"/>
      <c r="I24" s="121"/>
      <c r="J24" s="123"/>
    </row>
    <row r="25" spans="1:13" ht="15.75" x14ac:dyDescent="0.25">
      <c r="A25" s="88"/>
      <c r="B25" s="88"/>
      <c r="D25" s="88"/>
      <c r="E25" s="119"/>
      <c r="H25" s="121"/>
      <c r="I25" s="121"/>
      <c r="J25" s="123"/>
    </row>
    <row r="26" spans="1:13" ht="17.25" customHeight="1" x14ac:dyDescent="0.3">
      <c r="A26" s="125" t="s">
        <v>23</v>
      </c>
      <c r="B26" s="126"/>
      <c r="D26" s="126"/>
      <c r="E26" s="88"/>
      <c r="H26" s="89"/>
      <c r="I26" s="89"/>
      <c r="J26" s="88"/>
    </row>
    <row r="27" spans="1:13" ht="17.25" customHeight="1" x14ac:dyDescent="0.3">
      <c r="A27" s="148" t="s">
        <v>24</v>
      </c>
      <c r="B27" s="119"/>
      <c r="D27" s="119"/>
      <c r="E27" s="88"/>
      <c r="H27" s="89"/>
      <c r="I27" s="89"/>
      <c r="J27" s="88"/>
      <c r="M27" s="128"/>
    </row>
    <row r="28" spans="1:13" ht="17.25" customHeight="1" x14ac:dyDescent="0.3">
      <c r="A28" s="148" t="s">
        <v>25</v>
      </c>
      <c r="B28" s="119"/>
      <c r="D28" s="88"/>
      <c r="E28" s="88"/>
      <c r="H28" s="89"/>
      <c r="I28" s="89"/>
      <c r="J28" s="88"/>
    </row>
    <row r="29" spans="1:13" ht="17.25" customHeight="1" x14ac:dyDescent="0.3">
      <c r="A29" s="149" t="s">
        <v>26</v>
      </c>
      <c r="B29" s="130"/>
      <c r="D29" s="130"/>
      <c r="E29" s="88"/>
      <c r="H29" s="89"/>
      <c r="I29" s="89"/>
      <c r="J29" s="88"/>
    </row>
    <row r="30" spans="1:13" ht="17.25" customHeight="1" x14ac:dyDescent="0.3">
      <c r="A30" s="150" t="s">
        <v>27</v>
      </c>
      <c r="B30" s="132"/>
      <c r="D30" s="133"/>
      <c r="E30" s="88"/>
      <c r="H30" s="89"/>
      <c r="I30" s="89"/>
      <c r="J30" s="88"/>
    </row>
    <row r="31" spans="1:13" ht="15.75" x14ac:dyDescent="0.25">
      <c r="A31" s="132"/>
      <c r="B31" s="132"/>
      <c r="D31" s="134"/>
      <c r="E31" s="88"/>
      <c r="H31" s="89"/>
      <c r="I31" s="89"/>
      <c r="J31" s="88"/>
    </row>
    <row r="32" spans="1:13" ht="15.75" x14ac:dyDescent="0.25">
      <c r="A32" s="88"/>
      <c r="B32" s="88"/>
      <c r="D32" s="88"/>
      <c r="E32" s="88"/>
      <c r="H32" s="135" t="s">
        <v>71</v>
      </c>
      <c r="I32" s="300" t="str">
        <f>J13</f>
        <v xml:space="preserve"> 25 Oktober 2021</v>
      </c>
      <c r="J32" s="300"/>
    </row>
    <row r="33" spans="1:13" ht="15.75" x14ac:dyDescent="0.25">
      <c r="A33" s="88"/>
      <c r="B33" s="88"/>
      <c r="D33" s="88"/>
      <c r="E33" s="88"/>
      <c r="H33" s="89"/>
      <c r="I33" s="89"/>
      <c r="J33" s="88"/>
    </row>
    <row r="34" spans="1:13" ht="15.75" x14ac:dyDescent="0.25">
      <c r="A34" s="88"/>
      <c r="B34" s="88"/>
      <c r="D34" s="88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89"/>
      <c r="I35" s="89"/>
      <c r="J35" s="88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36"/>
      <c r="B39" s="36"/>
      <c r="D39" s="36"/>
      <c r="E39" s="36"/>
      <c r="H39" s="284" t="s">
        <v>261</v>
      </c>
      <c r="I39" s="284"/>
      <c r="J39" s="284"/>
    </row>
    <row r="40" spans="1:13" ht="15.75" x14ac:dyDescent="0.25">
      <c r="A40" s="36"/>
      <c r="B40" s="36"/>
      <c r="D40" s="36"/>
      <c r="E40" s="36"/>
      <c r="H40" s="47"/>
      <c r="I40" s="47"/>
      <c r="J40" s="36"/>
    </row>
    <row r="41" spans="1:13" ht="15.75" x14ac:dyDescent="0.25">
      <c r="A41" s="36"/>
      <c r="B41" s="36"/>
      <c r="D41" s="36"/>
      <c r="E41" s="36"/>
      <c r="H41" s="47"/>
      <c r="I41" s="47"/>
      <c r="J41" s="36"/>
    </row>
    <row r="42" spans="1:13" ht="15.75" x14ac:dyDescent="0.25">
      <c r="A42" s="36"/>
      <c r="B42" s="36"/>
      <c r="D42" s="36"/>
      <c r="E42" s="36"/>
      <c r="H42" s="47"/>
      <c r="I42" s="47"/>
      <c r="J42" s="36"/>
      <c r="M42" s="136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</sheetData>
  <autoFilter ref="A16:J18">
    <filterColumn colId="7" showButton="0"/>
  </autoFilter>
  <mergeCells count="7">
    <mergeCell ref="I32:J32"/>
    <mergeCell ref="H39:J39"/>
    <mergeCell ref="A10:J10"/>
    <mergeCell ref="H16:I16"/>
    <mergeCell ref="H17:I17"/>
    <mergeCell ref="A18:I18"/>
    <mergeCell ref="A19:D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9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20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589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313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99" t="s">
        <v>297</v>
      </c>
      <c r="D17" s="100" t="s">
        <v>284</v>
      </c>
      <c r="E17" s="101" t="s">
        <v>306</v>
      </c>
      <c r="F17" s="102">
        <v>2</v>
      </c>
      <c r="G17" s="144">
        <v>72</v>
      </c>
      <c r="H17" s="314">
        <v>9000</v>
      </c>
      <c r="I17" s="315"/>
      <c r="J17" s="137">
        <f t="shared" ref="J17" si="0">G17*H17</f>
        <v>648000</v>
      </c>
      <c r="K17" s="90">
        <v>72</v>
      </c>
      <c r="L17" s="90" t="s">
        <v>187</v>
      </c>
      <c r="M17" s="91"/>
    </row>
    <row r="18" spans="1:13" ht="37.5" customHeight="1" thickBot="1" x14ac:dyDescent="0.3">
      <c r="A18" s="301" t="s">
        <v>20</v>
      </c>
      <c r="B18" s="302"/>
      <c r="C18" s="302"/>
      <c r="D18" s="302"/>
      <c r="E18" s="302"/>
      <c r="F18" s="302"/>
      <c r="G18" s="302"/>
      <c r="H18" s="302"/>
      <c r="I18" s="303"/>
      <c r="J18" s="112">
        <f>SUM(J17:J17)</f>
        <v>648000</v>
      </c>
    </row>
    <row r="19" spans="1:13" ht="11.25" customHeight="1" x14ac:dyDescent="0.25">
      <c r="A19" s="304"/>
      <c r="B19" s="304"/>
      <c r="C19" s="304"/>
      <c r="D19" s="304"/>
      <c r="E19" s="113"/>
      <c r="H19" s="114"/>
      <c r="I19" s="114"/>
      <c r="J19" s="115"/>
    </row>
    <row r="20" spans="1:13" ht="22.5" customHeight="1" x14ac:dyDescent="0.25">
      <c r="A20" s="116"/>
      <c r="B20" s="116"/>
      <c r="D20" s="116"/>
      <c r="E20" s="116"/>
      <c r="H20" s="66" t="s">
        <v>49</v>
      </c>
      <c r="I20" s="66"/>
      <c r="J20" s="65">
        <v>0</v>
      </c>
    </row>
    <row r="21" spans="1:13" ht="22.5" customHeight="1" thickBot="1" x14ac:dyDescent="0.3">
      <c r="A21" s="160"/>
      <c r="B21" s="160"/>
      <c r="D21" s="160"/>
      <c r="E21" s="160"/>
      <c r="H21" s="117" t="s">
        <v>69</v>
      </c>
      <c r="I21" s="117"/>
      <c r="J21" s="118">
        <v>0</v>
      </c>
    </row>
    <row r="22" spans="1:13" ht="22.5" customHeight="1" x14ac:dyDescent="0.25">
      <c r="A22" s="88"/>
      <c r="B22" s="88"/>
      <c r="D22" s="88"/>
      <c r="E22" s="119"/>
      <c r="H22" s="120" t="s">
        <v>22</v>
      </c>
      <c r="I22" s="121"/>
      <c r="J22" s="122">
        <f>J18</f>
        <v>648000</v>
      </c>
    </row>
    <row r="23" spans="1:13" ht="13.5" customHeight="1" x14ac:dyDescent="0.25">
      <c r="A23" s="88"/>
      <c r="B23" s="88"/>
      <c r="D23" s="88"/>
      <c r="E23" s="119"/>
      <c r="H23" s="121"/>
      <c r="I23" s="121"/>
      <c r="J23" s="123"/>
    </row>
    <row r="24" spans="1:13" ht="18.75" x14ac:dyDescent="0.25">
      <c r="A24" s="124" t="s">
        <v>539</v>
      </c>
      <c r="B24" s="119"/>
      <c r="D24" s="88"/>
      <c r="E24" s="119"/>
      <c r="H24" s="121"/>
      <c r="I24" s="121"/>
      <c r="J24" s="123"/>
    </row>
    <row r="25" spans="1:13" ht="15.75" x14ac:dyDescent="0.25">
      <c r="A25" s="88"/>
      <c r="B25" s="88"/>
      <c r="D25" s="88"/>
      <c r="E25" s="119"/>
      <c r="H25" s="121"/>
      <c r="I25" s="121"/>
      <c r="J25" s="123"/>
    </row>
    <row r="26" spans="1:13" ht="17.25" customHeight="1" x14ac:dyDescent="0.3">
      <c r="A26" s="125" t="s">
        <v>23</v>
      </c>
      <c r="B26" s="126"/>
      <c r="D26" s="126"/>
      <c r="E26" s="88"/>
      <c r="H26" s="89"/>
      <c r="I26" s="89"/>
      <c r="J26" s="88"/>
    </row>
    <row r="27" spans="1:13" ht="17.25" customHeight="1" x14ac:dyDescent="0.3">
      <c r="A27" s="148" t="s">
        <v>24</v>
      </c>
      <c r="B27" s="119"/>
      <c r="D27" s="119"/>
      <c r="E27" s="88"/>
      <c r="H27" s="89"/>
      <c r="I27" s="89"/>
      <c r="J27" s="88"/>
      <c r="M27" s="128"/>
    </row>
    <row r="28" spans="1:13" ht="17.25" customHeight="1" x14ac:dyDescent="0.3">
      <c r="A28" s="148" t="s">
        <v>25</v>
      </c>
      <c r="B28" s="119"/>
      <c r="D28" s="88"/>
      <c r="E28" s="88"/>
      <c r="H28" s="89"/>
      <c r="I28" s="89"/>
      <c r="J28" s="88"/>
    </row>
    <row r="29" spans="1:13" ht="17.25" customHeight="1" x14ac:dyDescent="0.3">
      <c r="A29" s="149" t="s">
        <v>26</v>
      </c>
      <c r="B29" s="130"/>
      <c r="D29" s="130"/>
      <c r="E29" s="88"/>
      <c r="H29" s="89"/>
      <c r="I29" s="89"/>
      <c r="J29" s="88"/>
    </row>
    <row r="30" spans="1:13" ht="17.25" customHeight="1" x14ac:dyDescent="0.3">
      <c r="A30" s="150" t="s">
        <v>27</v>
      </c>
      <c r="B30" s="132"/>
      <c r="D30" s="133"/>
      <c r="E30" s="88"/>
      <c r="H30" s="89"/>
      <c r="I30" s="89"/>
      <c r="J30" s="88"/>
    </row>
    <row r="31" spans="1:13" ht="15.75" x14ac:dyDescent="0.25">
      <c r="A31" s="132"/>
      <c r="B31" s="132"/>
      <c r="D31" s="134"/>
      <c r="E31" s="88"/>
      <c r="H31" s="89"/>
      <c r="I31" s="89"/>
      <c r="J31" s="88"/>
    </row>
    <row r="32" spans="1:13" ht="15.75" x14ac:dyDescent="0.25">
      <c r="A32" s="88"/>
      <c r="B32" s="88"/>
      <c r="D32" s="88"/>
      <c r="E32" s="88"/>
      <c r="H32" s="135" t="s">
        <v>71</v>
      </c>
      <c r="I32" s="300" t="str">
        <f>J13</f>
        <v xml:space="preserve"> 25 Oktober 2021</v>
      </c>
      <c r="J32" s="300"/>
    </row>
    <row r="33" spans="1:13" ht="15.75" x14ac:dyDescent="0.25">
      <c r="A33" s="88"/>
      <c r="B33" s="88"/>
      <c r="D33" s="88"/>
      <c r="E33" s="88"/>
      <c r="H33" s="89"/>
      <c r="I33" s="89"/>
      <c r="J33" s="88"/>
    </row>
    <row r="34" spans="1:13" ht="15.75" x14ac:dyDescent="0.25">
      <c r="A34" s="88"/>
      <c r="B34" s="88"/>
      <c r="D34" s="88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89"/>
      <c r="I35" s="89"/>
      <c r="J35" s="88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36"/>
      <c r="B39" s="36"/>
      <c r="D39" s="36"/>
      <c r="E39" s="36"/>
      <c r="H39" s="284" t="s">
        <v>261</v>
      </c>
      <c r="I39" s="284"/>
      <c r="J39" s="284"/>
    </row>
    <row r="40" spans="1:13" ht="15.75" x14ac:dyDescent="0.25">
      <c r="A40" s="36"/>
      <c r="B40" s="36"/>
      <c r="D40" s="36"/>
      <c r="E40" s="36"/>
      <c r="H40" s="47"/>
      <c r="I40" s="47"/>
      <c r="J40" s="36"/>
    </row>
    <row r="41" spans="1:13" ht="15.75" x14ac:dyDescent="0.25">
      <c r="A41" s="36"/>
      <c r="B41" s="36"/>
      <c r="D41" s="36"/>
      <c r="E41" s="36"/>
      <c r="H41" s="47"/>
      <c r="I41" s="47"/>
      <c r="J41" s="36"/>
    </row>
    <row r="42" spans="1:13" ht="15.75" x14ac:dyDescent="0.25">
      <c r="A42" s="36"/>
      <c r="B42" s="36"/>
      <c r="D42" s="36"/>
      <c r="E42" s="36"/>
      <c r="H42" s="47"/>
      <c r="I42" s="47"/>
      <c r="J42" s="36"/>
      <c r="M42" s="136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</sheetData>
  <autoFilter ref="A16:J18">
    <filterColumn colId="7" showButton="0"/>
  </autoFilter>
  <mergeCells count="7">
    <mergeCell ref="A10:J10"/>
    <mergeCell ref="H16:I16"/>
    <mergeCell ref="A19:D19"/>
    <mergeCell ref="I32:J32"/>
    <mergeCell ref="H39:J39"/>
    <mergeCell ref="H17:I17"/>
    <mergeCell ref="A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0" zoomScale="86" zoomScaleNormal="86" workbookViewId="0">
      <selection activeCell="H34" sqref="H3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588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354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231" t="s">
        <v>355</v>
      </c>
      <c r="D17" s="100" t="s">
        <v>284</v>
      </c>
      <c r="E17" s="101" t="s">
        <v>363</v>
      </c>
      <c r="F17" s="102">
        <v>1</v>
      </c>
      <c r="G17" s="151">
        <v>26</v>
      </c>
      <c r="H17" s="314">
        <v>17000</v>
      </c>
      <c r="I17" s="315"/>
      <c r="J17" s="137">
        <f>G17*H17</f>
        <v>442000</v>
      </c>
      <c r="L17" s="90" t="s">
        <v>187</v>
      </c>
      <c r="M17" s="91"/>
    </row>
    <row r="18" spans="1:13" s="90" customFormat="1" ht="44.25" customHeight="1" x14ac:dyDescent="0.25">
      <c r="A18" s="97">
        <f t="shared" ref="A18:A20" si="0">A17+1</f>
        <v>2</v>
      </c>
      <c r="B18" s="98">
        <v>44447</v>
      </c>
      <c r="C18" s="231" t="s">
        <v>356</v>
      </c>
      <c r="D18" s="100" t="s">
        <v>284</v>
      </c>
      <c r="E18" s="101" t="s">
        <v>364</v>
      </c>
      <c r="F18" s="102">
        <v>7</v>
      </c>
      <c r="G18" s="151">
        <v>92</v>
      </c>
      <c r="H18" s="314">
        <v>17000</v>
      </c>
      <c r="I18" s="315"/>
      <c r="J18" s="137">
        <f t="shared" ref="J18:J20" si="1">G18*H18</f>
        <v>1564000</v>
      </c>
      <c r="L18" s="90" t="s">
        <v>187</v>
      </c>
      <c r="M18" s="91"/>
    </row>
    <row r="19" spans="1:13" s="90" customFormat="1" ht="40.5" customHeight="1" x14ac:dyDescent="0.25">
      <c r="A19" s="97">
        <f t="shared" si="0"/>
        <v>3</v>
      </c>
      <c r="B19" s="98">
        <v>44447</v>
      </c>
      <c r="C19" s="231" t="s">
        <v>358</v>
      </c>
      <c r="D19" s="100" t="s">
        <v>284</v>
      </c>
      <c r="E19" s="101" t="s">
        <v>366</v>
      </c>
      <c r="F19" s="102">
        <v>1</v>
      </c>
      <c r="G19" s="144">
        <v>11</v>
      </c>
      <c r="H19" s="314">
        <v>17000</v>
      </c>
      <c r="I19" s="315"/>
      <c r="J19" s="137">
        <f t="shared" si="1"/>
        <v>187000</v>
      </c>
      <c r="L19" s="90" t="s">
        <v>187</v>
      </c>
      <c r="M19" s="91"/>
    </row>
    <row r="20" spans="1:13" s="90" customFormat="1" ht="40.5" customHeight="1" x14ac:dyDescent="0.25">
      <c r="A20" s="97">
        <f t="shared" si="0"/>
        <v>4</v>
      </c>
      <c r="B20" s="98">
        <v>44447</v>
      </c>
      <c r="C20" s="231" t="s">
        <v>360</v>
      </c>
      <c r="D20" s="100" t="s">
        <v>284</v>
      </c>
      <c r="E20" s="101" t="s">
        <v>368</v>
      </c>
      <c r="F20" s="102">
        <v>2</v>
      </c>
      <c r="G20" s="144">
        <v>19</v>
      </c>
      <c r="H20" s="314">
        <v>17000</v>
      </c>
      <c r="I20" s="315"/>
      <c r="J20" s="137">
        <f t="shared" si="1"/>
        <v>323000</v>
      </c>
      <c r="L20" s="90" t="s">
        <v>187</v>
      </c>
      <c r="M20" s="91"/>
    </row>
    <row r="21" spans="1:13" ht="37.5" customHeight="1" thickBot="1" x14ac:dyDescent="0.3">
      <c r="A21" s="301" t="s">
        <v>20</v>
      </c>
      <c r="B21" s="302"/>
      <c r="C21" s="302"/>
      <c r="D21" s="302"/>
      <c r="E21" s="302"/>
      <c r="F21" s="302"/>
      <c r="G21" s="302"/>
      <c r="H21" s="302"/>
      <c r="I21" s="303"/>
      <c r="J21" s="112">
        <f>SUM(J17:J20)</f>
        <v>2516000</v>
      </c>
    </row>
    <row r="22" spans="1:13" ht="11.25" customHeight="1" x14ac:dyDescent="0.25">
      <c r="A22" s="304"/>
      <c r="B22" s="304"/>
      <c r="C22" s="304"/>
      <c r="D22" s="304"/>
      <c r="E22" s="113"/>
      <c r="H22" s="114"/>
      <c r="I22" s="114"/>
      <c r="J22" s="115"/>
    </row>
    <row r="23" spans="1:13" ht="22.5" customHeight="1" x14ac:dyDescent="0.25">
      <c r="A23" s="116"/>
      <c r="B23" s="116"/>
      <c r="D23" s="116"/>
      <c r="E23" s="116"/>
      <c r="H23" s="66" t="s">
        <v>49</v>
      </c>
      <c r="I23" s="66"/>
      <c r="J23" s="65">
        <v>0</v>
      </c>
    </row>
    <row r="24" spans="1:13" ht="22.5" customHeight="1" thickBot="1" x14ac:dyDescent="0.3">
      <c r="A24" s="160"/>
      <c r="B24" s="160"/>
      <c r="D24" s="160"/>
      <c r="E24" s="160"/>
      <c r="H24" s="117" t="s">
        <v>69</v>
      </c>
      <c r="I24" s="117"/>
      <c r="J24" s="118">
        <v>0</v>
      </c>
    </row>
    <row r="25" spans="1:13" ht="22.5" customHeight="1" x14ac:dyDescent="0.25">
      <c r="A25" s="88"/>
      <c r="B25" s="88"/>
      <c r="D25" s="88"/>
      <c r="E25" s="119"/>
      <c r="H25" s="120" t="s">
        <v>22</v>
      </c>
      <c r="I25" s="121"/>
      <c r="J25" s="122">
        <f>J21</f>
        <v>2516000</v>
      </c>
    </row>
    <row r="26" spans="1:13" ht="13.5" customHeight="1" x14ac:dyDescent="0.25">
      <c r="A26" s="88"/>
      <c r="B26" s="88"/>
      <c r="D26" s="88"/>
      <c r="E26" s="119"/>
      <c r="H26" s="121"/>
      <c r="I26" s="121"/>
      <c r="J26" s="123"/>
    </row>
    <row r="27" spans="1:13" ht="18.75" x14ac:dyDescent="0.25">
      <c r="A27" s="124" t="s">
        <v>540</v>
      </c>
      <c r="B27" s="119"/>
      <c r="D27" s="88"/>
      <c r="E27" s="119"/>
      <c r="H27" s="121"/>
      <c r="I27" s="121"/>
      <c r="J27" s="123"/>
    </row>
    <row r="28" spans="1:13" ht="15.75" x14ac:dyDescent="0.25">
      <c r="A28" s="88"/>
      <c r="B28" s="88"/>
      <c r="D28" s="88"/>
      <c r="E28" s="119"/>
      <c r="H28" s="121"/>
      <c r="I28" s="121"/>
      <c r="J28" s="123"/>
    </row>
    <row r="29" spans="1:13" ht="17.25" customHeight="1" x14ac:dyDescent="0.3">
      <c r="A29" s="125" t="s">
        <v>23</v>
      </c>
      <c r="B29" s="126"/>
      <c r="D29" s="126"/>
      <c r="E29" s="88"/>
      <c r="H29" s="89"/>
      <c r="I29" s="89"/>
      <c r="J29" s="88"/>
    </row>
    <row r="30" spans="1:13" ht="17.25" customHeight="1" x14ac:dyDescent="0.3">
      <c r="A30" s="148" t="s">
        <v>24</v>
      </c>
      <c r="B30" s="119"/>
      <c r="D30" s="119"/>
      <c r="E30" s="88"/>
      <c r="H30" s="89"/>
      <c r="I30" s="89"/>
      <c r="J30" s="88"/>
      <c r="M30" s="128"/>
    </row>
    <row r="31" spans="1:13" ht="17.25" customHeight="1" x14ac:dyDescent="0.3">
      <c r="A31" s="148" t="s">
        <v>25</v>
      </c>
      <c r="B31" s="119"/>
      <c r="D31" s="88"/>
      <c r="E31" s="88"/>
      <c r="H31" s="89"/>
      <c r="I31" s="89"/>
      <c r="J31" s="88"/>
    </row>
    <row r="32" spans="1:13" ht="17.25" customHeight="1" x14ac:dyDescent="0.3">
      <c r="A32" s="149" t="s">
        <v>26</v>
      </c>
      <c r="B32" s="130"/>
      <c r="D32" s="130"/>
      <c r="E32" s="88"/>
      <c r="H32" s="89"/>
      <c r="I32" s="89"/>
      <c r="J32" s="88"/>
    </row>
    <row r="33" spans="1:13" ht="17.25" customHeight="1" x14ac:dyDescent="0.3">
      <c r="A33" s="150" t="s">
        <v>27</v>
      </c>
      <c r="B33" s="132"/>
      <c r="D33" s="133"/>
      <c r="E33" s="88"/>
      <c r="H33" s="89"/>
      <c r="I33" s="89"/>
      <c r="J33" s="88"/>
    </row>
    <row r="34" spans="1:13" ht="15.75" x14ac:dyDescent="0.25">
      <c r="A34" s="132"/>
      <c r="B34" s="132"/>
      <c r="D34" s="134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135" t="s">
        <v>71</v>
      </c>
      <c r="I35" s="300" t="str">
        <f>J13</f>
        <v xml:space="preserve"> 25 Oktober 2021</v>
      </c>
      <c r="J35" s="300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89"/>
      <c r="I39" s="89"/>
      <c r="J39" s="88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89"/>
      <c r="I41" s="89"/>
      <c r="J41" s="88"/>
    </row>
    <row r="42" spans="1:13" ht="15.75" x14ac:dyDescent="0.25">
      <c r="A42" s="36"/>
      <c r="B42" s="36"/>
      <c r="D42" s="36"/>
      <c r="E42" s="36"/>
      <c r="H42" s="284" t="s">
        <v>261</v>
      </c>
      <c r="I42" s="284"/>
      <c r="J42" s="284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  <c r="M45" s="1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  <row r="50" spans="1:10" ht="15.75" x14ac:dyDescent="0.25">
      <c r="A50" s="36"/>
      <c r="B50" s="36"/>
      <c r="D50" s="36"/>
      <c r="E50" s="36"/>
      <c r="H50" s="47"/>
      <c r="I50" s="47"/>
      <c r="J50" s="36"/>
    </row>
  </sheetData>
  <autoFilter ref="A16:J21">
    <filterColumn colId="7" showButton="0"/>
  </autoFilter>
  <mergeCells count="10">
    <mergeCell ref="A10:J10"/>
    <mergeCell ref="H16:I16"/>
    <mergeCell ref="H17:I17"/>
    <mergeCell ref="H18:I18"/>
    <mergeCell ref="H19:I19"/>
    <mergeCell ref="A21:I21"/>
    <mergeCell ref="A22:D22"/>
    <mergeCell ref="I35:J35"/>
    <mergeCell ref="H42:J42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0" zoomScale="86" zoomScaleNormal="86" workbookViewId="0">
      <selection activeCell="L18" sqref="L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587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315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44447</v>
      </c>
      <c r="C17" s="99" t="s">
        <v>320</v>
      </c>
      <c r="D17" s="100" t="s">
        <v>284</v>
      </c>
      <c r="E17" s="101" t="s">
        <v>327</v>
      </c>
      <c r="F17" s="102">
        <v>1</v>
      </c>
      <c r="G17" s="144">
        <v>41</v>
      </c>
      <c r="H17" s="314">
        <v>12000</v>
      </c>
      <c r="I17" s="315"/>
      <c r="J17" s="137">
        <f t="shared" ref="J17:J19" si="0">G17*H17</f>
        <v>492000</v>
      </c>
      <c r="L17" s="90" t="s">
        <v>187</v>
      </c>
      <c r="M17" s="91"/>
    </row>
    <row r="18" spans="1:13" s="90" customFormat="1" ht="40.5" customHeight="1" x14ac:dyDescent="0.25">
      <c r="A18" s="97">
        <v>2</v>
      </c>
      <c r="B18" s="98">
        <v>44447</v>
      </c>
      <c r="C18" s="99" t="s">
        <v>321</v>
      </c>
      <c r="D18" s="100" t="s">
        <v>284</v>
      </c>
      <c r="E18" s="101" t="s">
        <v>328</v>
      </c>
      <c r="F18" s="102">
        <v>6</v>
      </c>
      <c r="G18" s="144">
        <v>328</v>
      </c>
      <c r="H18" s="314">
        <v>9000</v>
      </c>
      <c r="I18" s="315"/>
      <c r="J18" s="137">
        <f t="shared" si="0"/>
        <v>2952000</v>
      </c>
      <c r="L18" s="90" t="s">
        <v>187</v>
      </c>
      <c r="M18" s="91"/>
    </row>
    <row r="19" spans="1:13" s="90" customFormat="1" ht="40.5" customHeight="1" x14ac:dyDescent="0.25">
      <c r="A19" s="97">
        <f t="shared" ref="A19" si="1">A18+1</f>
        <v>3</v>
      </c>
      <c r="B19" s="98">
        <v>44447</v>
      </c>
      <c r="C19" s="99" t="s">
        <v>322</v>
      </c>
      <c r="D19" s="100" t="s">
        <v>284</v>
      </c>
      <c r="E19" s="101" t="s">
        <v>329</v>
      </c>
      <c r="F19" s="102">
        <v>3</v>
      </c>
      <c r="G19" s="144">
        <v>143</v>
      </c>
      <c r="H19" s="314">
        <v>10000</v>
      </c>
      <c r="I19" s="315"/>
      <c r="J19" s="137">
        <f t="shared" si="0"/>
        <v>1430000</v>
      </c>
      <c r="M19" s="91"/>
    </row>
    <row r="20" spans="1:13" ht="37.5" customHeight="1" thickBot="1" x14ac:dyDescent="0.3">
      <c r="A20" s="301" t="s">
        <v>20</v>
      </c>
      <c r="B20" s="302"/>
      <c r="C20" s="302"/>
      <c r="D20" s="302"/>
      <c r="E20" s="302"/>
      <c r="F20" s="302"/>
      <c r="G20" s="302"/>
      <c r="H20" s="302"/>
      <c r="I20" s="303"/>
      <c r="J20" s="112">
        <f>SUM(J17:J19)</f>
        <v>4874000</v>
      </c>
    </row>
    <row r="21" spans="1:13" ht="11.25" customHeight="1" x14ac:dyDescent="0.25">
      <c r="A21" s="304"/>
      <c r="B21" s="304"/>
      <c r="C21" s="304"/>
      <c r="D21" s="304"/>
      <c r="E21" s="113"/>
      <c r="H21" s="114"/>
      <c r="I21" s="114"/>
      <c r="J21" s="115"/>
    </row>
    <row r="22" spans="1:13" ht="22.5" customHeight="1" x14ac:dyDescent="0.25">
      <c r="A22" s="116"/>
      <c r="B22" s="116"/>
      <c r="D22" s="116"/>
      <c r="E22" s="116"/>
      <c r="H22" s="66" t="s">
        <v>49</v>
      </c>
      <c r="I22" s="66"/>
      <c r="J22" s="65">
        <v>0</v>
      </c>
    </row>
    <row r="23" spans="1:13" ht="22.5" customHeight="1" thickBot="1" x14ac:dyDescent="0.3">
      <c r="A23" s="160"/>
      <c r="B23" s="160"/>
      <c r="D23" s="160"/>
      <c r="E23" s="160"/>
      <c r="H23" s="117" t="s">
        <v>69</v>
      </c>
      <c r="I23" s="117"/>
      <c r="J23" s="118">
        <v>0</v>
      </c>
    </row>
    <row r="24" spans="1:13" ht="22.5" customHeight="1" x14ac:dyDescent="0.25">
      <c r="A24" s="88"/>
      <c r="B24" s="88"/>
      <c r="D24" s="88"/>
      <c r="E24" s="119"/>
      <c r="H24" s="120" t="s">
        <v>22</v>
      </c>
      <c r="I24" s="121"/>
      <c r="J24" s="122">
        <f>J20</f>
        <v>4874000</v>
      </c>
    </row>
    <row r="25" spans="1:13" ht="13.5" customHeight="1" x14ac:dyDescent="0.25">
      <c r="A25" s="88"/>
      <c r="B25" s="88"/>
      <c r="D25" s="88"/>
      <c r="E25" s="119"/>
      <c r="H25" s="121"/>
      <c r="I25" s="121"/>
      <c r="J25" s="123"/>
    </row>
    <row r="26" spans="1:13" ht="18.75" x14ac:dyDescent="0.25">
      <c r="A26" s="124" t="s">
        <v>570</v>
      </c>
      <c r="B26" s="119"/>
      <c r="D26" s="88"/>
      <c r="E26" s="119"/>
      <c r="H26" s="121"/>
      <c r="I26" s="121"/>
      <c r="J26" s="123"/>
    </row>
    <row r="27" spans="1:13" ht="15.75" x14ac:dyDescent="0.25">
      <c r="A27" s="88"/>
      <c r="B27" s="88"/>
      <c r="D27" s="88"/>
      <c r="E27" s="119"/>
      <c r="H27" s="121"/>
      <c r="I27" s="121"/>
      <c r="J27" s="123"/>
    </row>
    <row r="28" spans="1:13" ht="17.25" customHeight="1" x14ac:dyDescent="0.3">
      <c r="A28" s="125" t="s">
        <v>23</v>
      </c>
      <c r="B28" s="126"/>
      <c r="D28" s="126"/>
      <c r="E28" s="88"/>
      <c r="H28" s="89"/>
      <c r="I28" s="89"/>
      <c r="J28" s="88"/>
    </row>
    <row r="29" spans="1:13" ht="17.25" customHeight="1" x14ac:dyDescent="0.3">
      <c r="A29" s="148" t="s">
        <v>24</v>
      </c>
      <c r="B29" s="119"/>
      <c r="D29" s="119"/>
      <c r="E29" s="88"/>
      <c r="H29" s="89"/>
      <c r="I29" s="89"/>
      <c r="J29" s="88"/>
      <c r="M29" s="128"/>
    </row>
    <row r="30" spans="1:13" ht="17.25" customHeight="1" x14ac:dyDescent="0.3">
      <c r="A30" s="148" t="s">
        <v>25</v>
      </c>
      <c r="B30" s="119"/>
      <c r="D30" s="88"/>
      <c r="E30" s="88"/>
      <c r="H30" s="89"/>
      <c r="I30" s="89"/>
      <c r="J30" s="88"/>
    </row>
    <row r="31" spans="1:13" ht="17.25" customHeight="1" x14ac:dyDescent="0.3">
      <c r="A31" s="149" t="s">
        <v>26</v>
      </c>
      <c r="B31" s="130"/>
      <c r="D31" s="130"/>
      <c r="E31" s="88"/>
      <c r="H31" s="89"/>
      <c r="I31" s="89"/>
      <c r="J31" s="88"/>
    </row>
    <row r="32" spans="1:13" ht="17.25" customHeight="1" x14ac:dyDescent="0.3">
      <c r="A32" s="150" t="s">
        <v>27</v>
      </c>
      <c r="B32" s="132"/>
      <c r="D32" s="133"/>
      <c r="E32" s="88"/>
      <c r="H32" s="89"/>
      <c r="I32" s="89"/>
      <c r="J32" s="88"/>
    </row>
    <row r="33" spans="1:13" ht="15.75" x14ac:dyDescent="0.25">
      <c r="A33" s="132"/>
      <c r="B33" s="132"/>
      <c r="D33" s="134"/>
      <c r="E33" s="88"/>
      <c r="H33" s="89"/>
      <c r="I33" s="89"/>
      <c r="J33" s="88"/>
    </row>
    <row r="34" spans="1:13" ht="15.75" x14ac:dyDescent="0.25">
      <c r="A34" s="88"/>
      <c r="B34" s="88"/>
      <c r="D34" s="88"/>
      <c r="E34" s="88"/>
      <c r="H34" s="135" t="s">
        <v>71</v>
      </c>
      <c r="I34" s="300" t="str">
        <f>J13</f>
        <v xml:space="preserve"> 25 Oktober 2021</v>
      </c>
      <c r="J34" s="300"/>
    </row>
    <row r="35" spans="1:13" ht="15.75" x14ac:dyDescent="0.25">
      <c r="A35" s="88"/>
      <c r="B35" s="88"/>
      <c r="D35" s="88"/>
      <c r="E35" s="88"/>
      <c r="H35" s="89"/>
      <c r="I35" s="89"/>
      <c r="J35" s="88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89"/>
      <c r="I39" s="89"/>
      <c r="J39" s="88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36"/>
      <c r="B41" s="36"/>
      <c r="D41" s="36"/>
      <c r="E41" s="36"/>
      <c r="H41" s="284" t="s">
        <v>261</v>
      </c>
      <c r="I41" s="284"/>
      <c r="J41" s="284"/>
    </row>
    <row r="42" spans="1:13" ht="15.75" x14ac:dyDescent="0.25">
      <c r="A42" s="36"/>
      <c r="B42" s="36"/>
      <c r="D42" s="36"/>
      <c r="E42" s="36"/>
      <c r="H42" s="47"/>
      <c r="I42" s="47"/>
      <c r="J42" s="36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  <c r="M44" s="136"/>
    </row>
    <row r="45" spans="1:13" ht="15.75" x14ac:dyDescent="0.25">
      <c r="A45" s="36"/>
      <c r="B45" s="36"/>
      <c r="D45" s="36"/>
      <c r="E45" s="36"/>
      <c r="H45" s="47"/>
      <c r="I45" s="47"/>
      <c r="J45" s="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</sheetData>
  <autoFilter ref="A16:J20">
    <filterColumn colId="7" showButton="0"/>
  </autoFilter>
  <mergeCells count="9">
    <mergeCell ref="A10:J10"/>
    <mergeCell ref="H16:I16"/>
    <mergeCell ref="H41:J41"/>
    <mergeCell ref="H17:I17"/>
    <mergeCell ref="H18:I18"/>
    <mergeCell ref="H19:I19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topLeftCell="A40" zoomScale="86" zoomScaleNormal="86" workbookViewId="0">
      <selection activeCell="M49" sqref="M49"/>
    </sheetView>
  </sheetViews>
  <sheetFormatPr defaultRowHeight="15" x14ac:dyDescent="0.25"/>
  <cols>
    <col min="1" max="1" width="4.85546875" customWidth="1"/>
    <col min="2" max="2" width="12.85546875" customWidth="1"/>
    <col min="3" max="3" width="9.85546875" customWidth="1"/>
    <col min="4" max="4" width="29.7109375" customWidth="1"/>
    <col min="5" max="5" width="18.7109375" customWidth="1"/>
    <col min="6" max="7" width="6.28515625" customWidth="1"/>
    <col min="8" max="8" width="14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585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569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32.25" customHeight="1" x14ac:dyDescent="0.25">
      <c r="A17" s="97">
        <v>1</v>
      </c>
      <c r="B17" s="98">
        <v>44467</v>
      </c>
      <c r="C17" s="142" t="s">
        <v>541</v>
      </c>
      <c r="D17" s="100" t="s">
        <v>284</v>
      </c>
      <c r="E17" s="232" t="s">
        <v>186</v>
      </c>
      <c r="F17" s="139">
        <v>2</v>
      </c>
      <c r="G17" s="138">
        <v>60</v>
      </c>
      <c r="H17" s="346">
        <v>4000</v>
      </c>
      <c r="I17" s="347"/>
      <c r="J17" s="233">
        <f>G17*H17</f>
        <v>240000</v>
      </c>
      <c r="L17" s="90" t="s">
        <v>187</v>
      </c>
      <c r="M17" s="91"/>
    </row>
    <row r="18" spans="1:13" s="90" customFormat="1" ht="32.25" customHeight="1" x14ac:dyDescent="0.25">
      <c r="A18" s="97">
        <f>A17+1</f>
        <v>2</v>
      </c>
      <c r="B18" s="98">
        <v>44467</v>
      </c>
      <c r="C18" s="142" t="s">
        <v>542</v>
      </c>
      <c r="D18" s="100" t="s">
        <v>284</v>
      </c>
      <c r="E18" s="232" t="s">
        <v>176</v>
      </c>
      <c r="F18" s="139">
        <v>1</v>
      </c>
      <c r="G18" s="138">
        <v>50</v>
      </c>
      <c r="H18" s="346">
        <v>4000</v>
      </c>
      <c r="I18" s="347"/>
      <c r="J18" s="233">
        <f t="shared" ref="J18:J42" si="0">G18*H18</f>
        <v>200000</v>
      </c>
      <c r="L18" s="90" t="s">
        <v>187</v>
      </c>
      <c r="M18" s="91"/>
    </row>
    <row r="19" spans="1:13" s="90" customFormat="1" ht="32.25" customHeight="1" x14ac:dyDescent="0.25">
      <c r="A19" s="97">
        <f t="shared" ref="A19:A42" si="1">A18+1</f>
        <v>3</v>
      </c>
      <c r="B19" s="98">
        <v>44467</v>
      </c>
      <c r="C19" s="142" t="s">
        <v>543</v>
      </c>
      <c r="D19" s="100" t="s">
        <v>284</v>
      </c>
      <c r="E19" s="232" t="s">
        <v>66</v>
      </c>
      <c r="F19" s="139">
        <v>9</v>
      </c>
      <c r="G19" s="138">
        <v>150</v>
      </c>
      <c r="H19" s="346">
        <v>4000</v>
      </c>
      <c r="I19" s="347"/>
      <c r="J19" s="233">
        <f t="shared" si="0"/>
        <v>600000</v>
      </c>
      <c r="L19" s="90" t="s">
        <v>187</v>
      </c>
      <c r="M19" s="91"/>
    </row>
    <row r="20" spans="1:13" s="90" customFormat="1" ht="32.25" customHeight="1" x14ac:dyDescent="0.25">
      <c r="A20" s="97">
        <f t="shared" si="1"/>
        <v>4</v>
      </c>
      <c r="B20" s="98">
        <v>44467</v>
      </c>
      <c r="C20" s="142" t="s">
        <v>544</v>
      </c>
      <c r="D20" s="100" t="s">
        <v>284</v>
      </c>
      <c r="E20" s="232" t="s">
        <v>66</v>
      </c>
      <c r="F20" s="139">
        <v>13</v>
      </c>
      <c r="G20" s="138">
        <v>219</v>
      </c>
      <c r="H20" s="346">
        <v>4000</v>
      </c>
      <c r="I20" s="347"/>
      <c r="J20" s="233">
        <f t="shared" si="0"/>
        <v>876000</v>
      </c>
      <c r="L20" s="90" t="s">
        <v>187</v>
      </c>
      <c r="M20" s="91"/>
    </row>
    <row r="21" spans="1:13" s="90" customFormat="1" ht="32.25" customHeight="1" x14ac:dyDescent="0.25">
      <c r="A21" s="97">
        <f t="shared" si="1"/>
        <v>5</v>
      </c>
      <c r="B21" s="98">
        <v>44467</v>
      </c>
      <c r="C21" s="142" t="s">
        <v>545</v>
      </c>
      <c r="D21" s="100" t="s">
        <v>284</v>
      </c>
      <c r="E21" s="232" t="s">
        <v>180</v>
      </c>
      <c r="F21" s="139">
        <v>4</v>
      </c>
      <c r="G21" s="138">
        <v>72</v>
      </c>
      <c r="H21" s="346">
        <v>4000</v>
      </c>
      <c r="I21" s="347"/>
      <c r="J21" s="233">
        <f t="shared" si="0"/>
        <v>288000</v>
      </c>
      <c r="L21" s="90" t="s">
        <v>187</v>
      </c>
      <c r="M21" s="91"/>
    </row>
    <row r="22" spans="1:13" s="90" customFormat="1" ht="32.25" customHeight="1" x14ac:dyDescent="0.25">
      <c r="A22" s="97">
        <f t="shared" si="1"/>
        <v>6</v>
      </c>
      <c r="B22" s="98">
        <v>44467</v>
      </c>
      <c r="C22" s="142" t="s">
        <v>546</v>
      </c>
      <c r="D22" s="100" t="s">
        <v>157</v>
      </c>
      <c r="E22" s="232" t="s">
        <v>183</v>
      </c>
      <c r="F22" s="139">
        <v>10</v>
      </c>
      <c r="G22" s="138">
        <v>180</v>
      </c>
      <c r="H22" s="346">
        <v>4000</v>
      </c>
      <c r="I22" s="347"/>
      <c r="J22" s="233">
        <f t="shared" si="0"/>
        <v>720000</v>
      </c>
      <c r="L22" s="90" t="s">
        <v>187</v>
      </c>
      <c r="M22" s="91"/>
    </row>
    <row r="23" spans="1:13" s="90" customFormat="1" ht="32.25" customHeight="1" x14ac:dyDescent="0.25">
      <c r="A23" s="97">
        <f t="shared" si="1"/>
        <v>7</v>
      </c>
      <c r="B23" s="98">
        <v>44467</v>
      </c>
      <c r="C23" s="142" t="s">
        <v>547</v>
      </c>
      <c r="D23" s="100" t="s">
        <v>158</v>
      </c>
      <c r="E23" s="232" t="s">
        <v>182</v>
      </c>
      <c r="F23" s="139">
        <v>10</v>
      </c>
      <c r="G23" s="138">
        <v>180</v>
      </c>
      <c r="H23" s="346">
        <v>4000</v>
      </c>
      <c r="I23" s="347"/>
      <c r="J23" s="233">
        <f t="shared" si="0"/>
        <v>720000</v>
      </c>
      <c r="L23" s="90" t="s">
        <v>187</v>
      </c>
      <c r="M23" s="91"/>
    </row>
    <row r="24" spans="1:13" s="90" customFormat="1" ht="32.25" customHeight="1" x14ac:dyDescent="0.25">
      <c r="A24" s="97">
        <f t="shared" si="1"/>
        <v>8</v>
      </c>
      <c r="B24" s="98">
        <v>44467</v>
      </c>
      <c r="C24" s="142" t="s">
        <v>548</v>
      </c>
      <c r="D24" s="100" t="s">
        <v>159</v>
      </c>
      <c r="E24" s="232" t="s">
        <v>181</v>
      </c>
      <c r="F24" s="139">
        <v>8</v>
      </c>
      <c r="G24" s="138">
        <v>144</v>
      </c>
      <c r="H24" s="346">
        <v>4000</v>
      </c>
      <c r="I24" s="347"/>
      <c r="J24" s="233">
        <f t="shared" si="0"/>
        <v>576000</v>
      </c>
      <c r="L24" s="90" t="s">
        <v>187</v>
      </c>
      <c r="M24" s="91"/>
    </row>
    <row r="25" spans="1:13" s="90" customFormat="1" ht="51.75" customHeight="1" x14ac:dyDescent="0.25">
      <c r="A25" s="97">
        <f t="shared" si="1"/>
        <v>9</v>
      </c>
      <c r="B25" s="98">
        <v>44467</v>
      </c>
      <c r="C25" s="142" t="s">
        <v>549</v>
      </c>
      <c r="D25" s="100" t="s">
        <v>160</v>
      </c>
      <c r="E25" s="232" t="s">
        <v>567</v>
      </c>
      <c r="F25" s="139">
        <v>13</v>
      </c>
      <c r="G25" s="138">
        <v>225</v>
      </c>
      <c r="H25" s="346">
        <v>4000</v>
      </c>
      <c r="I25" s="347"/>
      <c r="J25" s="233">
        <f t="shared" si="0"/>
        <v>900000</v>
      </c>
      <c r="L25" s="90" t="s">
        <v>187</v>
      </c>
      <c r="M25" s="91"/>
    </row>
    <row r="26" spans="1:13" s="90" customFormat="1" ht="32.25" customHeight="1" x14ac:dyDescent="0.25">
      <c r="A26" s="97">
        <f t="shared" si="1"/>
        <v>10</v>
      </c>
      <c r="B26" s="98">
        <v>44467</v>
      </c>
      <c r="C26" s="142" t="s">
        <v>550</v>
      </c>
      <c r="D26" s="100" t="s">
        <v>117</v>
      </c>
      <c r="E26" s="232" t="s">
        <v>179</v>
      </c>
      <c r="F26" s="139">
        <v>8</v>
      </c>
      <c r="G26" s="138">
        <v>129</v>
      </c>
      <c r="H26" s="346">
        <v>4000</v>
      </c>
      <c r="I26" s="347"/>
      <c r="J26" s="233">
        <f t="shared" si="0"/>
        <v>516000</v>
      </c>
      <c r="L26" s="90" t="s">
        <v>187</v>
      </c>
      <c r="M26" s="91"/>
    </row>
    <row r="27" spans="1:13" s="90" customFormat="1" ht="32.25" customHeight="1" x14ac:dyDescent="0.25">
      <c r="A27" s="97">
        <f t="shared" si="1"/>
        <v>11</v>
      </c>
      <c r="B27" s="98">
        <v>44467</v>
      </c>
      <c r="C27" s="142" t="s">
        <v>551</v>
      </c>
      <c r="D27" s="100" t="s">
        <v>161</v>
      </c>
      <c r="E27" s="232" t="s">
        <v>185</v>
      </c>
      <c r="F27" s="139">
        <v>19</v>
      </c>
      <c r="G27" s="138">
        <v>330</v>
      </c>
      <c r="H27" s="346">
        <v>4000</v>
      </c>
      <c r="I27" s="347"/>
      <c r="J27" s="233">
        <f t="shared" si="0"/>
        <v>1320000</v>
      </c>
      <c r="L27" s="90" t="s">
        <v>187</v>
      </c>
      <c r="M27" s="91"/>
    </row>
    <row r="28" spans="1:13" s="90" customFormat="1" ht="32.25" customHeight="1" x14ac:dyDescent="0.25">
      <c r="A28" s="97">
        <f t="shared" si="1"/>
        <v>12</v>
      </c>
      <c r="B28" s="98">
        <v>44467</v>
      </c>
      <c r="C28" s="142" t="s">
        <v>552</v>
      </c>
      <c r="D28" s="100" t="s">
        <v>127</v>
      </c>
      <c r="E28" s="232" t="s">
        <v>123</v>
      </c>
      <c r="F28" s="139">
        <v>14</v>
      </c>
      <c r="G28" s="138">
        <v>252</v>
      </c>
      <c r="H28" s="346">
        <v>4000</v>
      </c>
      <c r="I28" s="347"/>
      <c r="J28" s="233">
        <f t="shared" si="0"/>
        <v>1008000</v>
      </c>
      <c r="L28" s="90" t="s">
        <v>187</v>
      </c>
      <c r="M28" s="91"/>
    </row>
    <row r="29" spans="1:13" s="90" customFormat="1" ht="32.25" customHeight="1" x14ac:dyDescent="0.25">
      <c r="A29" s="97">
        <f t="shared" si="1"/>
        <v>13</v>
      </c>
      <c r="B29" s="98">
        <v>44467</v>
      </c>
      <c r="C29" s="142" t="s">
        <v>553</v>
      </c>
      <c r="D29" s="100" t="s">
        <v>124</v>
      </c>
      <c r="E29" s="232" t="s">
        <v>118</v>
      </c>
      <c r="F29" s="139">
        <v>10</v>
      </c>
      <c r="G29" s="138">
        <v>168</v>
      </c>
      <c r="H29" s="346">
        <v>4000</v>
      </c>
      <c r="I29" s="347"/>
      <c r="J29" s="233">
        <f t="shared" si="0"/>
        <v>672000</v>
      </c>
      <c r="L29" s="90" t="s">
        <v>187</v>
      </c>
      <c r="M29" s="91"/>
    </row>
    <row r="30" spans="1:13" s="90" customFormat="1" ht="32.25" customHeight="1" x14ac:dyDescent="0.25">
      <c r="A30" s="97">
        <f t="shared" si="1"/>
        <v>14</v>
      </c>
      <c r="B30" s="98">
        <v>44467</v>
      </c>
      <c r="C30" s="142" t="s">
        <v>554</v>
      </c>
      <c r="D30" s="100" t="s">
        <v>162</v>
      </c>
      <c r="E30" s="232" t="s">
        <v>120</v>
      </c>
      <c r="F30" s="139">
        <v>12</v>
      </c>
      <c r="G30" s="138">
        <v>210</v>
      </c>
      <c r="H30" s="346">
        <v>4000</v>
      </c>
      <c r="I30" s="347"/>
      <c r="J30" s="233">
        <f t="shared" si="0"/>
        <v>840000</v>
      </c>
      <c r="L30" s="90" t="s">
        <v>187</v>
      </c>
      <c r="M30" s="91"/>
    </row>
    <row r="31" spans="1:13" s="90" customFormat="1" ht="32.25" customHeight="1" x14ac:dyDescent="0.25">
      <c r="A31" s="97">
        <f t="shared" si="1"/>
        <v>15</v>
      </c>
      <c r="B31" s="98">
        <v>44467</v>
      </c>
      <c r="C31" s="142" t="s">
        <v>555</v>
      </c>
      <c r="D31" s="100" t="s">
        <v>163</v>
      </c>
      <c r="E31" s="232" t="s">
        <v>121</v>
      </c>
      <c r="F31" s="139">
        <v>10</v>
      </c>
      <c r="G31" s="138">
        <v>171</v>
      </c>
      <c r="H31" s="346">
        <v>4000</v>
      </c>
      <c r="I31" s="347"/>
      <c r="J31" s="233">
        <f t="shared" si="0"/>
        <v>684000</v>
      </c>
      <c r="L31" s="90" t="s">
        <v>187</v>
      </c>
      <c r="M31" s="91"/>
    </row>
    <row r="32" spans="1:13" s="90" customFormat="1" ht="32.25" customHeight="1" x14ac:dyDescent="0.25">
      <c r="A32" s="97">
        <f t="shared" si="1"/>
        <v>16</v>
      </c>
      <c r="B32" s="98">
        <v>44467</v>
      </c>
      <c r="C32" s="142" t="s">
        <v>556</v>
      </c>
      <c r="D32" s="100" t="s">
        <v>164</v>
      </c>
      <c r="E32" s="232" t="s">
        <v>184</v>
      </c>
      <c r="F32" s="139">
        <v>12</v>
      </c>
      <c r="G32" s="138">
        <v>340</v>
      </c>
      <c r="H32" s="346">
        <v>4000</v>
      </c>
      <c r="I32" s="347"/>
      <c r="J32" s="233">
        <f t="shared" si="0"/>
        <v>1360000</v>
      </c>
      <c r="L32" s="90" t="s">
        <v>187</v>
      </c>
      <c r="M32" s="91"/>
    </row>
    <row r="33" spans="1:13" s="90" customFormat="1" ht="32.25" customHeight="1" x14ac:dyDescent="0.25">
      <c r="A33" s="97">
        <f t="shared" si="1"/>
        <v>17</v>
      </c>
      <c r="B33" s="98">
        <v>44467</v>
      </c>
      <c r="C33" s="236" t="s">
        <v>557</v>
      </c>
      <c r="D33" s="100" t="s">
        <v>65</v>
      </c>
      <c r="E33" s="232" t="s">
        <v>174</v>
      </c>
      <c r="F33" s="139">
        <v>1</v>
      </c>
      <c r="G33" s="138">
        <v>50</v>
      </c>
      <c r="H33" s="346">
        <v>4000</v>
      </c>
      <c r="I33" s="347"/>
      <c r="J33" s="233">
        <f t="shared" si="0"/>
        <v>200000</v>
      </c>
      <c r="L33" s="90" t="s">
        <v>187</v>
      </c>
      <c r="M33" s="91"/>
    </row>
    <row r="34" spans="1:13" s="90" customFormat="1" ht="32.25" customHeight="1" x14ac:dyDescent="0.25">
      <c r="A34" s="97">
        <f t="shared" si="1"/>
        <v>18</v>
      </c>
      <c r="B34" s="98">
        <v>44467</v>
      </c>
      <c r="C34" s="142" t="s">
        <v>558</v>
      </c>
      <c r="D34" s="100" t="s">
        <v>165</v>
      </c>
      <c r="E34" s="232" t="s">
        <v>173</v>
      </c>
      <c r="F34" s="139">
        <v>1</v>
      </c>
      <c r="G34" s="138">
        <v>50</v>
      </c>
      <c r="H34" s="346">
        <v>4000</v>
      </c>
      <c r="I34" s="347"/>
      <c r="J34" s="233">
        <f t="shared" si="0"/>
        <v>200000</v>
      </c>
      <c r="L34" s="90" t="s">
        <v>187</v>
      </c>
      <c r="M34" s="91"/>
    </row>
    <row r="35" spans="1:13" s="90" customFormat="1" ht="32.25" customHeight="1" x14ac:dyDescent="0.25">
      <c r="A35" s="97">
        <f t="shared" si="1"/>
        <v>19</v>
      </c>
      <c r="B35" s="98">
        <v>44467</v>
      </c>
      <c r="C35" s="142" t="s">
        <v>559</v>
      </c>
      <c r="D35" s="100" t="s">
        <v>166</v>
      </c>
      <c r="E35" s="232" t="s">
        <v>68</v>
      </c>
      <c r="F35" s="139">
        <v>2</v>
      </c>
      <c r="G35" s="138">
        <v>51</v>
      </c>
      <c r="H35" s="346">
        <v>4000</v>
      </c>
      <c r="I35" s="347"/>
      <c r="J35" s="233">
        <f t="shared" si="0"/>
        <v>204000</v>
      </c>
      <c r="L35" s="90" t="s">
        <v>187</v>
      </c>
      <c r="M35" s="91"/>
    </row>
    <row r="36" spans="1:13" s="90" customFormat="1" ht="32.25" customHeight="1" x14ac:dyDescent="0.25">
      <c r="A36" s="97">
        <f t="shared" si="1"/>
        <v>20</v>
      </c>
      <c r="B36" s="98">
        <v>44468</v>
      </c>
      <c r="C36" s="142" t="s">
        <v>560</v>
      </c>
      <c r="D36" s="100" t="s">
        <v>167</v>
      </c>
      <c r="E36" s="232" t="s">
        <v>175</v>
      </c>
      <c r="F36" s="139">
        <v>1</v>
      </c>
      <c r="G36" s="138">
        <v>50</v>
      </c>
      <c r="H36" s="346">
        <v>4000</v>
      </c>
      <c r="I36" s="347"/>
      <c r="J36" s="233">
        <f t="shared" si="0"/>
        <v>200000</v>
      </c>
      <c r="L36" s="90" t="s">
        <v>187</v>
      </c>
      <c r="M36" s="91"/>
    </row>
    <row r="37" spans="1:13" s="90" customFormat="1" ht="32.25" customHeight="1" x14ac:dyDescent="0.25">
      <c r="A37" s="97">
        <f t="shared" si="1"/>
        <v>21</v>
      </c>
      <c r="B37" s="98">
        <v>44468</v>
      </c>
      <c r="C37" s="142" t="s">
        <v>561</v>
      </c>
      <c r="D37" s="100" t="s">
        <v>168</v>
      </c>
      <c r="E37" s="232" t="s">
        <v>172</v>
      </c>
      <c r="F37" s="139">
        <v>1</v>
      </c>
      <c r="G37" s="138">
        <v>50</v>
      </c>
      <c r="H37" s="346">
        <v>4000</v>
      </c>
      <c r="I37" s="347"/>
      <c r="J37" s="233">
        <f t="shared" si="0"/>
        <v>200000</v>
      </c>
      <c r="L37" s="90" t="s">
        <v>187</v>
      </c>
      <c r="M37" s="91"/>
    </row>
    <row r="38" spans="1:13" s="90" customFormat="1" ht="32.25" customHeight="1" x14ac:dyDescent="0.25">
      <c r="A38" s="97">
        <f t="shared" si="1"/>
        <v>22</v>
      </c>
      <c r="B38" s="98">
        <v>44468</v>
      </c>
      <c r="C38" s="142" t="s">
        <v>562</v>
      </c>
      <c r="D38" s="100" t="s">
        <v>113</v>
      </c>
      <c r="E38" s="232" t="s">
        <v>126</v>
      </c>
      <c r="F38" s="139">
        <v>2</v>
      </c>
      <c r="G38" s="138">
        <v>59</v>
      </c>
      <c r="H38" s="346">
        <v>4000</v>
      </c>
      <c r="I38" s="347"/>
      <c r="J38" s="233">
        <f t="shared" si="0"/>
        <v>236000</v>
      </c>
      <c r="L38" s="90" t="s">
        <v>187</v>
      </c>
      <c r="M38" s="91"/>
    </row>
    <row r="39" spans="1:13" s="90" customFormat="1" ht="32.25" customHeight="1" x14ac:dyDescent="0.25">
      <c r="A39" s="97">
        <f t="shared" si="1"/>
        <v>23</v>
      </c>
      <c r="B39" s="98">
        <v>44468</v>
      </c>
      <c r="C39" s="142" t="s">
        <v>563</v>
      </c>
      <c r="D39" s="100" t="s">
        <v>115</v>
      </c>
      <c r="E39" s="232" t="s">
        <v>67</v>
      </c>
      <c r="F39" s="139">
        <v>1</v>
      </c>
      <c r="G39" s="138">
        <v>50</v>
      </c>
      <c r="H39" s="346">
        <v>4000</v>
      </c>
      <c r="I39" s="347"/>
      <c r="J39" s="233">
        <f t="shared" si="0"/>
        <v>200000</v>
      </c>
      <c r="L39" s="90" t="s">
        <v>187</v>
      </c>
      <c r="M39" s="91"/>
    </row>
    <row r="40" spans="1:13" s="90" customFormat="1" ht="32.25" customHeight="1" x14ac:dyDescent="0.25">
      <c r="A40" s="97">
        <f t="shared" si="1"/>
        <v>24</v>
      </c>
      <c r="B40" s="98">
        <v>44468</v>
      </c>
      <c r="C40" s="142" t="s">
        <v>564</v>
      </c>
      <c r="D40" s="100" t="s">
        <v>119</v>
      </c>
      <c r="E40" s="232" t="s">
        <v>177</v>
      </c>
      <c r="F40" s="139">
        <v>1</v>
      </c>
      <c r="G40" s="139">
        <v>56</v>
      </c>
      <c r="H40" s="346">
        <v>4000</v>
      </c>
      <c r="I40" s="347"/>
      <c r="J40" s="233">
        <f t="shared" si="0"/>
        <v>224000</v>
      </c>
      <c r="L40" s="90" t="s">
        <v>187</v>
      </c>
      <c r="M40" s="91"/>
    </row>
    <row r="41" spans="1:13" s="90" customFormat="1" ht="32.25" customHeight="1" x14ac:dyDescent="0.25">
      <c r="A41" s="97">
        <f t="shared" si="1"/>
        <v>25</v>
      </c>
      <c r="B41" s="98">
        <v>44468</v>
      </c>
      <c r="C41" s="142" t="s">
        <v>565</v>
      </c>
      <c r="D41" s="100" t="s">
        <v>122</v>
      </c>
      <c r="E41" s="232" t="s">
        <v>128</v>
      </c>
      <c r="F41" s="139">
        <v>1</v>
      </c>
      <c r="G41" s="139">
        <v>50</v>
      </c>
      <c r="H41" s="346">
        <v>4000</v>
      </c>
      <c r="I41" s="347"/>
      <c r="J41" s="233">
        <f t="shared" si="0"/>
        <v>200000</v>
      </c>
      <c r="L41" s="90" t="s">
        <v>187</v>
      </c>
      <c r="M41" s="91"/>
    </row>
    <row r="42" spans="1:13" s="90" customFormat="1" ht="32.25" customHeight="1" x14ac:dyDescent="0.25">
      <c r="A42" s="105">
        <f t="shared" si="1"/>
        <v>26</v>
      </c>
      <c r="B42" s="106">
        <v>44468</v>
      </c>
      <c r="C42" s="143" t="s">
        <v>566</v>
      </c>
      <c r="D42" s="108" t="s">
        <v>169</v>
      </c>
      <c r="E42" s="234" t="s">
        <v>568</v>
      </c>
      <c r="F42" s="235">
        <v>1</v>
      </c>
      <c r="G42" s="140">
        <v>50</v>
      </c>
      <c r="H42" s="346">
        <v>4000</v>
      </c>
      <c r="I42" s="347"/>
      <c r="J42" s="233">
        <f t="shared" si="0"/>
        <v>200000</v>
      </c>
      <c r="L42" s="90" t="s">
        <v>187</v>
      </c>
      <c r="M42" s="91"/>
    </row>
    <row r="43" spans="1:13" ht="27" customHeight="1" thickBot="1" x14ac:dyDescent="0.3">
      <c r="A43" s="301" t="s">
        <v>20</v>
      </c>
      <c r="B43" s="302"/>
      <c r="C43" s="302"/>
      <c r="D43" s="302"/>
      <c r="E43" s="302"/>
      <c r="F43" s="302"/>
      <c r="G43" s="302"/>
      <c r="H43" s="302"/>
      <c r="I43" s="303"/>
      <c r="J43" s="112">
        <f>SUM(J17:J42)</f>
        <v>13584000</v>
      </c>
    </row>
    <row r="44" spans="1:13" ht="11.25" customHeight="1" x14ac:dyDescent="0.25">
      <c r="A44" s="304"/>
      <c r="B44" s="304"/>
      <c r="C44" s="304"/>
      <c r="D44" s="304"/>
      <c r="E44" s="113"/>
      <c r="H44" s="114"/>
      <c r="I44" s="114"/>
      <c r="J44" s="115"/>
    </row>
    <row r="45" spans="1:13" ht="22.5" customHeight="1" x14ac:dyDescent="0.25">
      <c r="A45" s="116"/>
      <c r="B45" s="116"/>
      <c r="D45" s="116"/>
      <c r="E45" s="116"/>
      <c r="H45" s="66" t="s">
        <v>601</v>
      </c>
      <c r="I45" s="66"/>
      <c r="J45" s="65">
        <v>4000000</v>
      </c>
    </row>
    <row r="46" spans="1:13" ht="22.5" customHeight="1" thickBot="1" x14ac:dyDescent="0.3">
      <c r="A46" s="225"/>
      <c r="B46" s="225"/>
      <c r="D46" s="225"/>
      <c r="E46" s="225"/>
      <c r="H46" s="117" t="s">
        <v>69</v>
      </c>
      <c r="I46" s="117"/>
      <c r="J46" s="118">
        <v>0</v>
      </c>
    </row>
    <row r="47" spans="1:13" ht="22.5" customHeight="1" x14ac:dyDescent="0.25">
      <c r="A47" s="88"/>
      <c r="B47" s="88"/>
      <c r="D47" s="88"/>
      <c r="E47" s="119"/>
      <c r="H47" s="120" t="s">
        <v>22</v>
      </c>
      <c r="I47" s="121"/>
      <c r="J47" s="122">
        <f>J43-J45-J46</f>
        <v>9584000</v>
      </c>
    </row>
    <row r="48" spans="1:13" ht="13.5" customHeight="1" x14ac:dyDescent="0.25">
      <c r="A48" s="88"/>
      <c r="B48" s="88"/>
      <c r="D48" s="88"/>
      <c r="E48" s="119"/>
      <c r="H48" s="121"/>
      <c r="I48" s="121"/>
      <c r="J48" s="123"/>
    </row>
    <row r="49" spans="1:13" ht="18.75" x14ac:dyDescent="0.25">
      <c r="A49" s="124" t="s">
        <v>660</v>
      </c>
      <c r="B49" s="119"/>
      <c r="D49" s="88"/>
      <c r="E49" s="119"/>
      <c r="H49" s="121"/>
      <c r="I49" s="121"/>
      <c r="J49" s="123"/>
      <c r="M49" s="136">
        <f>J47+'439_Menara_Menara_Sumatera_ssln'!J33</f>
        <v>13174000</v>
      </c>
    </row>
    <row r="50" spans="1:13" ht="15.75" x14ac:dyDescent="0.25">
      <c r="A50" s="88"/>
      <c r="B50" s="88"/>
      <c r="D50" s="88"/>
      <c r="E50" s="119"/>
      <c r="H50" s="121"/>
      <c r="I50" s="121"/>
      <c r="J50" s="123"/>
    </row>
    <row r="51" spans="1:13" ht="17.25" customHeight="1" x14ac:dyDescent="0.3">
      <c r="A51" s="125" t="s">
        <v>23</v>
      </c>
      <c r="B51" s="126"/>
      <c r="D51" s="126"/>
      <c r="E51" s="88"/>
      <c r="H51" s="89"/>
      <c r="I51" s="89"/>
      <c r="J51" s="88"/>
    </row>
    <row r="52" spans="1:13" ht="17.25" customHeight="1" x14ac:dyDescent="0.3">
      <c r="A52" s="127" t="s">
        <v>24</v>
      </c>
      <c r="B52" s="119"/>
      <c r="D52" s="119"/>
      <c r="E52" s="88"/>
      <c r="H52" s="89"/>
      <c r="I52" s="89"/>
      <c r="J52" s="88"/>
      <c r="M52" s="128"/>
    </row>
    <row r="53" spans="1:13" ht="17.25" customHeight="1" x14ac:dyDescent="0.3">
      <c r="A53" s="127" t="s">
        <v>25</v>
      </c>
      <c r="B53" s="119"/>
      <c r="D53" s="88"/>
      <c r="E53" s="88"/>
      <c r="H53" s="89"/>
      <c r="I53" s="89"/>
      <c r="J53" s="88"/>
    </row>
    <row r="54" spans="1:13" ht="17.25" customHeight="1" x14ac:dyDescent="0.3">
      <c r="A54" s="129" t="s">
        <v>26</v>
      </c>
      <c r="B54" s="130"/>
      <c r="D54" s="130"/>
      <c r="E54" s="88"/>
      <c r="H54" s="89"/>
      <c r="I54" s="89"/>
      <c r="J54" s="88"/>
    </row>
    <row r="55" spans="1:13" ht="17.25" customHeight="1" x14ac:dyDescent="0.3">
      <c r="A55" s="131" t="s">
        <v>27</v>
      </c>
      <c r="B55" s="132"/>
      <c r="D55" s="133"/>
      <c r="E55" s="88"/>
      <c r="H55" s="89"/>
      <c r="I55" s="89"/>
      <c r="J55" s="88"/>
    </row>
    <row r="56" spans="1:13" ht="15.75" x14ac:dyDescent="0.25">
      <c r="A56" s="132"/>
      <c r="B56" s="132"/>
      <c r="D56" s="134"/>
      <c r="E56" s="88"/>
      <c r="H56" s="89"/>
      <c r="I56" s="89"/>
      <c r="J56" s="88"/>
    </row>
    <row r="57" spans="1:13" ht="15.75" x14ac:dyDescent="0.25">
      <c r="A57" s="88"/>
      <c r="B57" s="88"/>
      <c r="D57" s="88"/>
      <c r="E57" s="88"/>
      <c r="H57" s="135" t="s">
        <v>71</v>
      </c>
      <c r="I57" s="300" t="str">
        <f>J13</f>
        <v xml:space="preserve"> 25 Oktober 2021</v>
      </c>
      <c r="J57" s="300"/>
    </row>
    <row r="58" spans="1:13" ht="15.75" x14ac:dyDescent="0.25">
      <c r="A58" s="88"/>
      <c r="B58" s="88"/>
      <c r="D58" s="88"/>
      <c r="E58" s="88"/>
      <c r="H58" s="89"/>
      <c r="I58" s="89"/>
      <c r="J58" s="88"/>
    </row>
    <row r="59" spans="1:13" ht="15.75" x14ac:dyDescent="0.25">
      <c r="A59" s="88"/>
      <c r="B59" s="88"/>
      <c r="D59" s="88"/>
      <c r="E59" s="88"/>
      <c r="H59" s="89"/>
      <c r="I59" s="89"/>
      <c r="J59" s="88"/>
    </row>
    <row r="60" spans="1:13" ht="15.75" x14ac:dyDescent="0.25">
      <c r="A60" s="88"/>
      <c r="B60" s="88"/>
      <c r="D60" s="88"/>
      <c r="E60" s="88"/>
      <c r="H60" s="89"/>
      <c r="I60" s="89"/>
      <c r="J60" s="88"/>
    </row>
    <row r="61" spans="1:13" ht="15.75" x14ac:dyDescent="0.25">
      <c r="A61" s="88"/>
      <c r="B61" s="88"/>
      <c r="D61" s="88"/>
      <c r="E61" s="88"/>
      <c r="H61" s="89"/>
      <c r="I61" s="89"/>
      <c r="J61" s="88"/>
    </row>
    <row r="62" spans="1:13" ht="15.75" x14ac:dyDescent="0.25">
      <c r="A62" s="88"/>
      <c r="B62" s="88"/>
      <c r="D62" s="88"/>
      <c r="E62" s="88"/>
      <c r="H62" s="89"/>
      <c r="I62" s="89"/>
      <c r="J62" s="88"/>
    </row>
    <row r="63" spans="1:13" ht="15.75" x14ac:dyDescent="0.25">
      <c r="A63" s="88"/>
      <c r="B63" s="88"/>
      <c r="D63" s="88"/>
      <c r="E63" s="88"/>
      <c r="H63" s="89"/>
      <c r="I63" s="89"/>
      <c r="J63" s="88"/>
    </row>
    <row r="64" spans="1:13" ht="15.75" x14ac:dyDescent="0.25">
      <c r="A64" s="36"/>
      <c r="B64" s="36"/>
      <c r="D64" s="36"/>
      <c r="E64" s="36"/>
      <c r="H64" s="284" t="s">
        <v>28</v>
      </c>
      <c r="I64" s="284"/>
      <c r="J64" s="284"/>
    </row>
    <row r="65" spans="1:13" ht="15.75" x14ac:dyDescent="0.25">
      <c r="A65" s="36"/>
      <c r="B65" s="36"/>
      <c r="D65" s="36"/>
      <c r="E65" s="36"/>
      <c r="H65" s="47"/>
      <c r="I65" s="47"/>
      <c r="J65" s="36"/>
    </row>
    <row r="66" spans="1:13" ht="15.75" x14ac:dyDescent="0.25">
      <c r="A66" s="36"/>
      <c r="B66" s="36"/>
      <c r="D66" s="36"/>
      <c r="E66" s="36"/>
      <c r="H66" s="47"/>
      <c r="I66" s="47"/>
      <c r="J66" s="36"/>
    </row>
    <row r="67" spans="1:13" ht="15.75" x14ac:dyDescent="0.25">
      <c r="A67" s="36"/>
      <c r="B67" s="36"/>
      <c r="D67" s="36"/>
      <c r="E67" s="36"/>
      <c r="H67" s="47"/>
      <c r="I67" s="47"/>
      <c r="J67" s="36"/>
      <c r="M67" s="136"/>
    </row>
    <row r="68" spans="1:13" ht="15.75" x14ac:dyDescent="0.25">
      <c r="A68" s="36"/>
      <c r="B68" s="36"/>
      <c r="D68" s="36"/>
      <c r="E68" s="36"/>
      <c r="H68" s="47"/>
      <c r="I68" s="47"/>
      <c r="J68" s="36"/>
    </row>
    <row r="69" spans="1:13" ht="15.75" x14ac:dyDescent="0.25">
      <c r="A69" s="36"/>
      <c r="B69" s="36"/>
      <c r="D69" s="36"/>
      <c r="E69" s="36"/>
      <c r="H69" s="47"/>
      <c r="I69" s="47"/>
      <c r="J69" s="36"/>
    </row>
    <row r="70" spans="1:13" ht="15.75" x14ac:dyDescent="0.25">
      <c r="A70" s="36"/>
      <c r="B70" s="36"/>
      <c r="D70" s="36"/>
      <c r="E70" s="36"/>
      <c r="H70" s="47"/>
      <c r="I70" s="47"/>
      <c r="J70" s="36"/>
    </row>
    <row r="71" spans="1:13" ht="15.75" x14ac:dyDescent="0.25">
      <c r="A71" s="36"/>
      <c r="B71" s="36"/>
      <c r="D71" s="36"/>
      <c r="E71" s="36"/>
      <c r="H71" s="47"/>
      <c r="I71" s="47"/>
      <c r="J71" s="36"/>
    </row>
    <row r="72" spans="1:13" ht="15.75" x14ac:dyDescent="0.25">
      <c r="A72" s="36"/>
      <c r="B72" s="36"/>
      <c r="D72" s="36"/>
      <c r="E72" s="36"/>
      <c r="H72" s="47"/>
      <c r="I72" s="47"/>
      <c r="J72" s="36"/>
    </row>
  </sheetData>
  <autoFilter ref="A16:J43">
    <filterColumn colId="7" showButton="0"/>
  </autoFilter>
  <mergeCells count="32">
    <mergeCell ref="A43:I43"/>
    <mergeCell ref="A44:D44"/>
    <mergeCell ref="I57:J57"/>
    <mergeCell ref="H64:J64"/>
    <mergeCell ref="H39:I39"/>
    <mergeCell ref="H40:I40"/>
    <mergeCell ref="H41:I41"/>
    <mergeCell ref="H42:I42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opLeftCell="A25" zoomScale="86" zoomScaleNormal="86" workbookViewId="0">
      <selection activeCell="J38" sqref="J3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.7109375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586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536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571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31.5" customHeight="1" x14ac:dyDescent="0.25">
      <c r="A17" s="97">
        <v>1</v>
      </c>
      <c r="B17" s="98">
        <v>44467</v>
      </c>
      <c r="C17" s="99" t="s">
        <v>572</v>
      </c>
      <c r="D17" s="100" t="s">
        <v>284</v>
      </c>
      <c r="E17" s="101" t="s">
        <v>74</v>
      </c>
      <c r="F17" s="102">
        <v>1</v>
      </c>
      <c r="G17" s="144">
        <v>50</v>
      </c>
      <c r="H17" s="314">
        <v>5000</v>
      </c>
      <c r="I17" s="315"/>
      <c r="J17" s="137">
        <f>G17*H17</f>
        <v>250000</v>
      </c>
      <c r="M17" s="91"/>
    </row>
    <row r="18" spans="1:13" s="90" customFormat="1" ht="31.5" customHeight="1" x14ac:dyDescent="0.25">
      <c r="A18" s="97">
        <f t="shared" ref="A18:A28" si="0">A17+1</f>
        <v>2</v>
      </c>
      <c r="B18" s="98">
        <v>44467</v>
      </c>
      <c r="C18" s="99" t="s">
        <v>573</v>
      </c>
      <c r="D18" s="100" t="s">
        <v>284</v>
      </c>
      <c r="E18" s="101" t="s">
        <v>583</v>
      </c>
      <c r="F18" s="102">
        <v>1</v>
      </c>
      <c r="G18" s="144">
        <v>50</v>
      </c>
      <c r="H18" s="314">
        <v>5000</v>
      </c>
      <c r="I18" s="315"/>
      <c r="J18" s="137">
        <f t="shared" ref="J18:J27" si="1">G18*H18</f>
        <v>250000</v>
      </c>
      <c r="M18" s="91"/>
    </row>
    <row r="19" spans="1:13" s="90" customFormat="1" ht="31.5" customHeight="1" x14ac:dyDescent="0.25">
      <c r="A19" s="97">
        <f t="shared" si="0"/>
        <v>3</v>
      </c>
      <c r="B19" s="98">
        <v>44467</v>
      </c>
      <c r="C19" s="99" t="s">
        <v>574</v>
      </c>
      <c r="D19" s="101" t="s">
        <v>284</v>
      </c>
      <c r="E19" s="101" t="s">
        <v>98</v>
      </c>
      <c r="F19" s="102">
        <v>2</v>
      </c>
      <c r="G19" s="144">
        <v>50</v>
      </c>
      <c r="H19" s="314">
        <v>8000</v>
      </c>
      <c r="I19" s="315"/>
      <c r="J19" s="137">
        <f t="shared" si="1"/>
        <v>400000</v>
      </c>
      <c r="M19" s="91"/>
    </row>
    <row r="20" spans="1:13" s="90" customFormat="1" ht="31.5" customHeight="1" x14ac:dyDescent="0.25">
      <c r="A20" s="97">
        <f t="shared" si="0"/>
        <v>4</v>
      </c>
      <c r="B20" s="98">
        <v>44467</v>
      </c>
      <c r="C20" s="99" t="s">
        <v>575</v>
      </c>
      <c r="D20" s="101" t="s">
        <v>284</v>
      </c>
      <c r="E20" s="101" t="s">
        <v>86</v>
      </c>
      <c r="F20" s="102">
        <v>5</v>
      </c>
      <c r="G20" s="144">
        <v>90</v>
      </c>
      <c r="H20" s="314">
        <v>6000</v>
      </c>
      <c r="I20" s="315"/>
      <c r="J20" s="137">
        <f t="shared" si="1"/>
        <v>540000</v>
      </c>
      <c r="M20" s="91"/>
    </row>
    <row r="21" spans="1:13" s="90" customFormat="1" ht="31.5" customHeight="1" x14ac:dyDescent="0.25">
      <c r="A21" s="97">
        <f t="shared" si="0"/>
        <v>5</v>
      </c>
      <c r="B21" s="98">
        <v>44467</v>
      </c>
      <c r="C21" s="99" t="s">
        <v>576</v>
      </c>
      <c r="D21" s="101" t="s">
        <v>284</v>
      </c>
      <c r="E21" s="101" t="s">
        <v>88</v>
      </c>
      <c r="F21" s="102">
        <v>3</v>
      </c>
      <c r="G21" s="144">
        <v>50</v>
      </c>
      <c r="H21" s="314">
        <v>6000</v>
      </c>
      <c r="I21" s="315"/>
      <c r="J21" s="137">
        <f t="shared" si="1"/>
        <v>300000</v>
      </c>
      <c r="M21" s="91"/>
    </row>
    <row r="22" spans="1:13" s="90" customFormat="1" ht="31.5" customHeight="1" x14ac:dyDescent="0.25">
      <c r="A22" s="97">
        <f t="shared" si="0"/>
        <v>6</v>
      </c>
      <c r="B22" s="98">
        <v>44467</v>
      </c>
      <c r="C22" s="99" t="s">
        <v>577</v>
      </c>
      <c r="D22" s="101" t="s">
        <v>284</v>
      </c>
      <c r="E22" s="101" t="s">
        <v>90</v>
      </c>
      <c r="F22" s="102">
        <v>5</v>
      </c>
      <c r="G22" s="144">
        <v>78</v>
      </c>
      <c r="H22" s="314">
        <v>6000</v>
      </c>
      <c r="I22" s="315"/>
      <c r="J22" s="137">
        <f t="shared" si="1"/>
        <v>468000</v>
      </c>
      <c r="M22" s="91"/>
    </row>
    <row r="23" spans="1:13" s="90" customFormat="1" ht="31.5" customHeight="1" x14ac:dyDescent="0.25">
      <c r="A23" s="97">
        <f t="shared" si="0"/>
        <v>7</v>
      </c>
      <c r="B23" s="98">
        <v>44467</v>
      </c>
      <c r="C23" s="99" t="s">
        <v>578</v>
      </c>
      <c r="D23" s="101" t="s">
        <v>284</v>
      </c>
      <c r="E23" s="101" t="s">
        <v>92</v>
      </c>
      <c r="F23" s="102">
        <v>4</v>
      </c>
      <c r="G23" s="144">
        <v>63</v>
      </c>
      <c r="H23" s="314">
        <v>6000</v>
      </c>
      <c r="I23" s="315"/>
      <c r="J23" s="137">
        <f t="shared" si="1"/>
        <v>378000</v>
      </c>
      <c r="M23" s="91"/>
    </row>
    <row r="24" spans="1:13" s="90" customFormat="1" ht="31.5" customHeight="1" x14ac:dyDescent="0.25">
      <c r="A24" s="97">
        <f t="shared" si="0"/>
        <v>8</v>
      </c>
      <c r="B24" s="98">
        <v>44467</v>
      </c>
      <c r="C24" s="237" t="s">
        <v>579</v>
      </c>
      <c r="D24" s="101" t="s">
        <v>284</v>
      </c>
      <c r="E24" s="101" t="s">
        <v>78</v>
      </c>
      <c r="F24" s="102">
        <v>7</v>
      </c>
      <c r="G24" s="144">
        <v>126</v>
      </c>
      <c r="H24" s="314">
        <v>6000</v>
      </c>
      <c r="I24" s="315"/>
      <c r="J24" s="137">
        <f t="shared" si="1"/>
        <v>756000</v>
      </c>
      <c r="M24" s="91"/>
    </row>
    <row r="25" spans="1:13" s="90" customFormat="1" ht="31.5" customHeight="1" x14ac:dyDescent="0.25">
      <c r="A25" s="97">
        <f t="shared" si="0"/>
        <v>9</v>
      </c>
      <c r="B25" s="98">
        <v>44468</v>
      </c>
      <c r="C25" s="237" t="s">
        <v>580</v>
      </c>
      <c r="D25" s="101" t="s">
        <v>284</v>
      </c>
      <c r="E25" s="101" t="s">
        <v>84</v>
      </c>
      <c r="F25" s="102">
        <v>7</v>
      </c>
      <c r="G25" s="144">
        <v>114</v>
      </c>
      <c r="H25" s="314">
        <v>6000</v>
      </c>
      <c r="I25" s="315"/>
      <c r="J25" s="137">
        <f t="shared" si="1"/>
        <v>684000</v>
      </c>
      <c r="M25" s="91"/>
    </row>
    <row r="26" spans="1:13" s="90" customFormat="1" ht="31.5" customHeight="1" x14ac:dyDescent="0.25">
      <c r="A26" s="97">
        <f t="shared" si="0"/>
        <v>10</v>
      </c>
      <c r="B26" s="98">
        <v>44468</v>
      </c>
      <c r="C26" s="237" t="s">
        <v>581</v>
      </c>
      <c r="D26" s="101" t="s">
        <v>284</v>
      </c>
      <c r="E26" s="101" t="s">
        <v>110</v>
      </c>
      <c r="F26" s="102">
        <v>6</v>
      </c>
      <c r="G26" s="144">
        <v>105</v>
      </c>
      <c r="H26" s="314">
        <v>5000</v>
      </c>
      <c r="I26" s="315"/>
      <c r="J26" s="137">
        <f t="shared" si="1"/>
        <v>525000</v>
      </c>
      <c r="M26" s="91"/>
    </row>
    <row r="27" spans="1:13" s="90" customFormat="1" ht="31.5" customHeight="1" x14ac:dyDescent="0.25">
      <c r="A27" s="97">
        <f t="shared" si="0"/>
        <v>11</v>
      </c>
      <c r="B27" s="98">
        <v>44468</v>
      </c>
      <c r="C27" s="237" t="s">
        <v>582</v>
      </c>
      <c r="D27" s="101" t="s">
        <v>284</v>
      </c>
      <c r="E27" s="101" t="s">
        <v>100</v>
      </c>
      <c r="F27" s="102">
        <v>9</v>
      </c>
      <c r="G27" s="144">
        <v>160</v>
      </c>
      <c r="H27" s="314">
        <v>4000</v>
      </c>
      <c r="I27" s="315"/>
      <c r="J27" s="137">
        <f t="shared" si="1"/>
        <v>640000</v>
      </c>
      <c r="M27" s="91"/>
    </row>
    <row r="28" spans="1:13" s="90" customFormat="1" ht="31.5" customHeight="1" x14ac:dyDescent="0.25">
      <c r="A28" s="97">
        <f t="shared" si="0"/>
        <v>12</v>
      </c>
      <c r="B28" s="98">
        <v>44468</v>
      </c>
      <c r="C28" s="99" t="s">
        <v>584</v>
      </c>
      <c r="D28" s="101" t="s">
        <v>284</v>
      </c>
      <c r="E28" s="101" t="s">
        <v>72</v>
      </c>
      <c r="F28" s="102">
        <v>12</v>
      </c>
      <c r="G28" s="144">
        <v>211</v>
      </c>
      <c r="H28" s="314">
        <v>9000</v>
      </c>
      <c r="I28" s="315"/>
      <c r="J28" s="137">
        <f t="shared" ref="J28" si="2">G28*H28</f>
        <v>1899000</v>
      </c>
      <c r="M28" s="91"/>
    </row>
    <row r="29" spans="1:13" ht="37.5" customHeight="1" thickBot="1" x14ac:dyDescent="0.3">
      <c r="A29" s="301" t="s">
        <v>20</v>
      </c>
      <c r="B29" s="302"/>
      <c r="C29" s="302"/>
      <c r="D29" s="302"/>
      <c r="E29" s="302"/>
      <c r="F29" s="302"/>
      <c r="G29" s="302"/>
      <c r="H29" s="302"/>
      <c r="I29" s="303"/>
      <c r="J29" s="112">
        <f>SUM(J17:J28)</f>
        <v>7090000</v>
      </c>
    </row>
    <row r="30" spans="1:13" ht="11.25" customHeight="1" x14ac:dyDescent="0.25">
      <c r="A30" s="304"/>
      <c r="B30" s="304"/>
      <c r="C30" s="304"/>
      <c r="D30" s="304"/>
      <c r="E30" s="113"/>
      <c r="H30" s="114"/>
      <c r="I30" s="114"/>
      <c r="J30" s="115"/>
    </row>
    <row r="31" spans="1:13" ht="22.5" customHeight="1" x14ac:dyDescent="0.25">
      <c r="A31" s="116"/>
      <c r="B31" s="116"/>
      <c r="D31" s="116"/>
      <c r="E31" s="116"/>
      <c r="H31" s="66" t="s">
        <v>601</v>
      </c>
      <c r="I31" s="66"/>
      <c r="J31" s="65">
        <v>3500000</v>
      </c>
    </row>
    <row r="32" spans="1:13" ht="22.5" customHeight="1" thickBot="1" x14ac:dyDescent="0.3">
      <c r="A32" s="225"/>
      <c r="B32" s="225"/>
      <c r="D32" s="225"/>
      <c r="E32" s="225"/>
      <c r="H32" s="117" t="s">
        <v>69</v>
      </c>
      <c r="I32" s="117"/>
      <c r="J32" s="118">
        <v>0</v>
      </c>
    </row>
    <row r="33" spans="1:13" ht="22.5" customHeight="1" x14ac:dyDescent="0.25">
      <c r="A33" s="88"/>
      <c r="B33" s="88"/>
      <c r="D33" s="88"/>
      <c r="E33" s="119"/>
      <c r="H33" s="120" t="s">
        <v>22</v>
      </c>
      <c r="I33" s="121"/>
      <c r="J33" s="122">
        <f>J29-J31-J32</f>
        <v>3590000</v>
      </c>
    </row>
    <row r="34" spans="1:13" ht="13.5" customHeight="1" x14ac:dyDescent="0.25">
      <c r="A34" s="88"/>
      <c r="B34" s="88"/>
      <c r="D34" s="88"/>
      <c r="E34" s="119"/>
      <c r="H34" s="121"/>
      <c r="I34" s="121"/>
      <c r="J34" s="123"/>
    </row>
    <row r="35" spans="1:13" ht="18.75" x14ac:dyDescent="0.25">
      <c r="A35" s="124" t="s">
        <v>661</v>
      </c>
      <c r="B35" s="119"/>
      <c r="D35" s="88"/>
      <c r="E35" s="119"/>
      <c r="H35" s="121"/>
      <c r="I35" s="121"/>
      <c r="J35" s="123"/>
    </row>
    <row r="36" spans="1:13" ht="15.75" x14ac:dyDescent="0.25">
      <c r="A36" s="88"/>
      <c r="B36" s="88"/>
      <c r="D36" s="88"/>
      <c r="E36" s="119"/>
      <c r="H36" s="121"/>
      <c r="I36" s="121"/>
      <c r="J36" s="123"/>
    </row>
    <row r="37" spans="1:13" ht="17.25" customHeight="1" x14ac:dyDescent="0.3">
      <c r="A37" s="125" t="s">
        <v>23</v>
      </c>
      <c r="B37" s="126"/>
      <c r="D37" s="126"/>
      <c r="E37" s="88"/>
      <c r="H37" s="89"/>
      <c r="I37" s="89"/>
      <c r="J37" s="88"/>
    </row>
    <row r="38" spans="1:13" ht="17.25" customHeight="1" x14ac:dyDescent="0.3">
      <c r="A38" s="148" t="s">
        <v>24</v>
      </c>
      <c r="B38" s="119"/>
      <c r="D38" s="119"/>
      <c r="E38" s="88"/>
      <c r="H38" s="89"/>
      <c r="I38" s="89"/>
      <c r="J38" s="88"/>
      <c r="M38" s="128"/>
    </row>
    <row r="39" spans="1:13" ht="17.25" customHeight="1" x14ac:dyDescent="0.3">
      <c r="A39" s="148" t="s">
        <v>25</v>
      </c>
      <c r="B39" s="119"/>
      <c r="D39" s="88"/>
      <c r="E39" s="88"/>
      <c r="H39" s="89"/>
      <c r="I39" s="89"/>
      <c r="J39" s="88"/>
    </row>
    <row r="40" spans="1:13" ht="17.25" customHeight="1" x14ac:dyDescent="0.3">
      <c r="A40" s="149" t="s">
        <v>26</v>
      </c>
      <c r="B40" s="130"/>
      <c r="D40" s="130"/>
      <c r="E40" s="88"/>
      <c r="H40" s="89"/>
      <c r="I40" s="89"/>
      <c r="J40" s="88"/>
    </row>
    <row r="41" spans="1:13" ht="17.25" customHeight="1" x14ac:dyDescent="0.3">
      <c r="A41" s="150" t="s">
        <v>27</v>
      </c>
      <c r="B41" s="132"/>
      <c r="D41" s="133"/>
      <c r="E41" s="88"/>
      <c r="H41" s="89"/>
      <c r="I41" s="89"/>
      <c r="J41" s="88"/>
    </row>
    <row r="42" spans="1:13" ht="15.75" x14ac:dyDescent="0.25">
      <c r="A42" s="132"/>
      <c r="B42" s="132"/>
      <c r="D42" s="134"/>
      <c r="E42" s="88"/>
      <c r="H42" s="89"/>
      <c r="I42" s="89"/>
      <c r="J42" s="88"/>
    </row>
    <row r="43" spans="1:13" ht="15.75" x14ac:dyDescent="0.25">
      <c r="A43" s="88"/>
      <c r="B43" s="88"/>
      <c r="D43" s="88"/>
      <c r="E43" s="88"/>
      <c r="H43" s="135" t="s">
        <v>71</v>
      </c>
      <c r="I43" s="300" t="str">
        <f>J13</f>
        <v xml:space="preserve"> 25 Oktober 2021</v>
      </c>
      <c r="J43" s="300"/>
    </row>
    <row r="44" spans="1:13" ht="15.75" x14ac:dyDescent="0.25">
      <c r="A44" s="88"/>
      <c r="B44" s="88"/>
      <c r="D44" s="88"/>
      <c r="E44" s="88"/>
      <c r="H44" s="89"/>
      <c r="I44" s="89"/>
      <c r="J44" s="88"/>
    </row>
    <row r="45" spans="1:13" ht="15.75" x14ac:dyDescent="0.25">
      <c r="A45" s="88"/>
      <c r="B45" s="88"/>
      <c r="D45" s="88"/>
      <c r="E45" s="88"/>
      <c r="H45" s="89"/>
      <c r="I45" s="89"/>
      <c r="J45" s="88"/>
    </row>
    <row r="46" spans="1:13" ht="15.75" x14ac:dyDescent="0.25">
      <c r="A46" s="88"/>
      <c r="B46" s="88"/>
      <c r="D46" s="88"/>
      <c r="E46" s="88"/>
      <c r="H46" s="89"/>
      <c r="I46" s="89"/>
      <c r="J46" s="88"/>
    </row>
    <row r="47" spans="1:13" ht="15.75" x14ac:dyDescent="0.25">
      <c r="A47" s="88"/>
      <c r="B47" s="88"/>
      <c r="D47" s="88"/>
      <c r="E47" s="88"/>
      <c r="H47" s="89"/>
      <c r="I47" s="89"/>
      <c r="J47" s="88"/>
    </row>
    <row r="48" spans="1:13" ht="15.75" x14ac:dyDescent="0.25">
      <c r="A48" s="88"/>
      <c r="B48" s="88"/>
      <c r="D48" s="88"/>
      <c r="E48" s="88"/>
      <c r="H48" s="89"/>
      <c r="I48" s="89"/>
      <c r="J48" s="88"/>
    </row>
    <row r="49" spans="1:13" ht="15.75" x14ac:dyDescent="0.25">
      <c r="A49" s="88"/>
      <c r="B49" s="88"/>
      <c r="D49" s="88"/>
      <c r="E49" s="88"/>
      <c r="H49" s="89"/>
      <c r="I49" s="89"/>
      <c r="J49" s="88"/>
    </row>
    <row r="50" spans="1:13" ht="15.75" x14ac:dyDescent="0.25">
      <c r="A50" s="36"/>
      <c r="B50" s="36"/>
      <c r="D50" s="36"/>
      <c r="E50" s="36"/>
      <c r="H50" s="284" t="s">
        <v>261</v>
      </c>
      <c r="I50" s="284"/>
      <c r="J50" s="284"/>
    </row>
    <row r="51" spans="1:13" ht="15.75" x14ac:dyDescent="0.25">
      <c r="A51" s="36"/>
      <c r="B51" s="36"/>
      <c r="D51" s="36"/>
      <c r="E51" s="36"/>
      <c r="H51" s="47"/>
      <c r="I51" s="47"/>
      <c r="J51" s="36"/>
    </row>
    <row r="52" spans="1:13" ht="15.75" x14ac:dyDescent="0.25">
      <c r="A52" s="36"/>
      <c r="B52" s="36"/>
      <c r="D52" s="36"/>
      <c r="E52" s="36"/>
      <c r="H52" s="47"/>
      <c r="I52" s="47"/>
      <c r="J52" s="36"/>
    </row>
    <row r="53" spans="1:13" ht="15.75" x14ac:dyDescent="0.25">
      <c r="A53" s="36"/>
      <c r="B53" s="36"/>
      <c r="D53" s="36"/>
      <c r="E53" s="36"/>
      <c r="H53" s="47"/>
      <c r="I53" s="47"/>
      <c r="J53" s="36"/>
      <c r="M53" s="136"/>
    </row>
    <row r="54" spans="1:13" ht="15.75" x14ac:dyDescent="0.25">
      <c r="A54" s="36"/>
      <c r="B54" s="36"/>
      <c r="D54" s="36"/>
      <c r="E54" s="36"/>
      <c r="H54" s="47"/>
      <c r="I54" s="47"/>
      <c r="J54" s="36"/>
    </row>
    <row r="55" spans="1:13" ht="15.75" x14ac:dyDescent="0.25">
      <c r="A55" s="36"/>
      <c r="B55" s="36"/>
      <c r="D55" s="36"/>
      <c r="E55" s="36"/>
      <c r="H55" s="47"/>
      <c r="I55" s="47"/>
      <c r="J55" s="36"/>
    </row>
    <row r="56" spans="1:13" ht="15.75" x14ac:dyDescent="0.25">
      <c r="A56" s="36"/>
      <c r="B56" s="36"/>
      <c r="D56" s="36"/>
      <c r="E56" s="36"/>
      <c r="H56" s="47"/>
      <c r="I56" s="47"/>
      <c r="J56" s="36"/>
    </row>
    <row r="57" spans="1:13" ht="15.75" x14ac:dyDescent="0.25">
      <c r="A57" s="36"/>
      <c r="B57" s="36"/>
      <c r="D57" s="36"/>
      <c r="E57" s="36"/>
      <c r="H57" s="47"/>
      <c r="I57" s="47"/>
      <c r="J57" s="36"/>
    </row>
    <row r="58" spans="1:13" ht="15.75" x14ac:dyDescent="0.25">
      <c r="A58" s="36"/>
      <c r="B58" s="36"/>
      <c r="D58" s="36"/>
      <c r="E58" s="36"/>
      <c r="H58" s="47"/>
      <c r="I58" s="47"/>
      <c r="J58" s="36"/>
    </row>
  </sheetData>
  <autoFilter ref="A16:J29">
    <filterColumn colId="7" showButton="0"/>
  </autoFilter>
  <mergeCells count="18">
    <mergeCell ref="H20:I20"/>
    <mergeCell ref="H24:I24"/>
    <mergeCell ref="H23:I23"/>
    <mergeCell ref="H27:I27"/>
    <mergeCell ref="H26:I26"/>
    <mergeCell ref="H25:I25"/>
    <mergeCell ref="H21:I21"/>
    <mergeCell ref="A29:I29"/>
    <mergeCell ref="A30:D30"/>
    <mergeCell ref="I43:J43"/>
    <mergeCell ref="H50:J50"/>
    <mergeCell ref="H22:I22"/>
    <mergeCell ref="H28:I28"/>
    <mergeCell ref="A10:J10"/>
    <mergeCell ref="H16:I16"/>
    <mergeCell ref="H17:I17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opLeftCell="A7" workbookViewId="0">
      <selection activeCell="L21" sqref="L21"/>
    </sheetView>
  </sheetViews>
  <sheetFormatPr defaultColWidth="9.140625" defaultRowHeight="15.75" x14ac:dyDescent="0.25"/>
  <cols>
    <col min="1" max="1" width="5.140625" style="2" customWidth="1"/>
    <col min="2" max="2" width="11.5703125" style="2" customWidth="1"/>
    <col min="3" max="3" width="10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3"/>
    </row>
    <row r="10" spans="1:9" ht="11.25" customHeight="1" x14ac:dyDescent="0.25"/>
    <row r="11" spans="1:9" x14ac:dyDescent="0.25">
      <c r="A11" s="2" t="s">
        <v>7</v>
      </c>
      <c r="B11" s="2" t="s">
        <v>592</v>
      </c>
      <c r="G11" s="3" t="s">
        <v>8</v>
      </c>
      <c r="H11" s="7" t="s">
        <v>9</v>
      </c>
      <c r="I11" s="8" t="s">
        <v>593</v>
      </c>
    </row>
    <row r="12" spans="1:9" x14ac:dyDescent="0.25">
      <c r="G12" s="3" t="s">
        <v>10</v>
      </c>
      <c r="H12" s="7" t="s">
        <v>9</v>
      </c>
      <c r="I12" s="9" t="s">
        <v>594</v>
      </c>
    </row>
    <row r="13" spans="1:9" x14ac:dyDescent="0.25">
      <c r="G13" s="3" t="s">
        <v>11</v>
      </c>
      <c r="H13" s="7" t="s">
        <v>9</v>
      </c>
      <c r="I13" s="9" t="s">
        <v>594</v>
      </c>
    </row>
    <row r="14" spans="1:9" x14ac:dyDescent="0.25">
      <c r="A14" s="2" t="s">
        <v>12</v>
      </c>
      <c r="B14" s="2" t="s">
        <v>592</v>
      </c>
    </row>
    <row r="15" spans="1:9" ht="4.5" customHeight="1" thickBot="1" x14ac:dyDescent="0.3">
      <c r="F15" s="5"/>
    </row>
    <row r="16" spans="1:9" ht="20.100000000000001" customHeight="1" x14ac:dyDescent="0.25">
      <c r="A16" s="186" t="s">
        <v>13</v>
      </c>
      <c r="B16" s="187" t="s">
        <v>14</v>
      </c>
      <c r="C16" s="187" t="s">
        <v>595</v>
      </c>
      <c r="D16" s="187" t="s">
        <v>16</v>
      </c>
      <c r="E16" s="187" t="s">
        <v>17</v>
      </c>
      <c r="F16" s="187" t="s">
        <v>273</v>
      </c>
      <c r="G16" s="326" t="s">
        <v>18</v>
      </c>
      <c r="H16" s="327"/>
      <c r="I16" s="189" t="s">
        <v>19</v>
      </c>
    </row>
    <row r="17" spans="1:18" s="227" customFormat="1" ht="29.25" customHeight="1" x14ac:dyDescent="0.25">
      <c r="A17" s="166">
        <v>1</v>
      </c>
      <c r="B17" s="228">
        <v>44494</v>
      </c>
      <c r="C17" s="229" t="s">
        <v>598</v>
      </c>
      <c r="D17" s="210" t="s">
        <v>599</v>
      </c>
      <c r="E17" s="211" t="s">
        <v>597</v>
      </c>
      <c r="F17" s="230">
        <v>1</v>
      </c>
      <c r="G17" s="276">
        <v>6500000</v>
      </c>
      <c r="H17" s="277"/>
      <c r="I17" s="209">
        <f>G17</f>
        <v>6500000</v>
      </c>
    </row>
    <row r="18" spans="1:18" s="227" customFormat="1" ht="29.25" customHeight="1" x14ac:dyDescent="0.25">
      <c r="A18" s="166">
        <v>2</v>
      </c>
      <c r="B18" s="228">
        <v>44494</v>
      </c>
      <c r="C18" s="229" t="s">
        <v>596</v>
      </c>
      <c r="D18" s="210" t="s">
        <v>600</v>
      </c>
      <c r="E18" s="211" t="s">
        <v>597</v>
      </c>
      <c r="F18" s="230">
        <v>1</v>
      </c>
      <c r="G18" s="276">
        <v>6500000</v>
      </c>
      <c r="H18" s="277"/>
      <c r="I18" s="209">
        <f>G18</f>
        <v>6500000</v>
      </c>
    </row>
    <row r="19" spans="1:18" ht="18.7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193">
        <f>I17+I18</f>
        <v>13000000</v>
      </c>
    </row>
    <row r="20" spans="1:18" ht="8.25" customHeight="1" x14ac:dyDescent="0.25">
      <c r="A20" s="281"/>
      <c r="B20" s="281"/>
      <c r="C20" s="281"/>
      <c r="D20" s="281"/>
      <c r="E20" s="226"/>
      <c r="F20" s="226"/>
      <c r="G20" s="12"/>
      <c r="H20" s="12"/>
      <c r="I20" s="13"/>
    </row>
    <row r="21" spans="1:18" ht="16.5" thickBot="1" x14ac:dyDescent="0.3">
      <c r="E21" s="1"/>
      <c r="F21" s="1"/>
      <c r="G21" s="16" t="s">
        <v>601</v>
      </c>
      <c r="H21" s="16"/>
      <c r="I21" s="17">
        <v>1500000</v>
      </c>
      <c r="J21" s="15"/>
      <c r="R21" s="2" t="s">
        <v>21</v>
      </c>
    </row>
    <row r="22" spans="1:18" ht="16.5" customHeight="1" x14ac:dyDescent="0.25">
      <c r="E22" s="1"/>
      <c r="F22" s="1"/>
      <c r="G22" s="18" t="s">
        <v>22</v>
      </c>
      <c r="H22" s="18"/>
      <c r="I22" s="19">
        <f>I19-I21</f>
        <v>11500000</v>
      </c>
    </row>
    <row r="23" spans="1:18" x14ac:dyDescent="0.25">
      <c r="A23" s="1" t="s">
        <v>602</v>
      </c>
      <c r="E23" s="1"/>
      <c r="F23" s="1"/>
      <c r="G23" s="18"/>
      <c r="H23" s="18"/>
      <c r="I23" s="19"/>
    </row>
    <row r="24" spans="1:18" ht="6" customHeight="1" x14ac:dyDescent="0.25">
      <c r="A24" s="20"/>
      <c r="E24" s="1"/>
      <c r="F24" s="1"/>
      <c r="G24" s="18"/>
      <c r="H24" s="18"/>
      <c r="I24" s="19"/>
    </row>
    <row r="25" spans="1:18" x14ac:dyDescent="0.25">
      <c r="A25" s="21" t="s">
        <v>23</v>
      </c>
    </row>
    <row r="26" spans="1:18" x14ac:dyDescent="0.25">
      <c r="A26" s="22" t="s">
        <v>24</v>
      </c>
      <c r="B26" s="22"/>
      <c r="C26" s="22"/>
      <c r="D26" s="22"/>
      <c r="E26" s="10"/>
    </row>
    <row r="27" spans="1:18" x14ac:dyDescent="0.25">
      <c r="A27" s="22" t="s">
        <v>25</v>
      </c>
      <c r="B27" s="22"/>
      <c r="C27" s="22"/>
      <c r="D27" s="10"/>
      <c r="E27" s="10"/>
    </row>
    <row r="28" spans="1:18" x14ac:dyDescent="0.25">
      <c r="A28" s="23" t="s">
        <v>26</v>
      </c>
      <c r="B28" s="24"/>
      <c r="C28" s="24"/>
      <c r="D28" s="23"/>
      <c r="E28" s="10"/>
    </row>
    <row r="29" spans="1:18" x14ac:dyDescent="0.25">
      <c r="A29" s="25" t="s">
        <v>27</v>
      </c>
      <c r="B29" s="25"/>
      <c r="C29" s="25"/>
      <c r="D29" s="24"/>
      <c r="E29" s="10"/>
    </row>
    <row r="30" spans="1:18" ht="8.25" customHeight="1" x14ac:dyDescent="0.25">
      <c r="A30" s="26"/>
      <c r="B30" s="26"/>
      <c r="C30" s="26"/>
      <c r="D30" s="26"/>
    </row>
    <row r="31" spans="1:18" x14ac:dyDescent="0.25">
      <c r="G31" s="28" t="s">
        <v>71</v>
      </c>
      <c r="H31" s="282" t="str">
        <f>+I12</f>
        <v xml:space="preserve"> 26 Oktober 2021</v>
      </c>
      <c r="I31" s="283"/>
    </row>
    <row r="35" spans="7:9" x14ac:dyDescent="0.25">
      <c r="H35" s="3" t="s">
        <v>21</v>
      </c>
    </row>
    <row r="37" spans="7:9" x14ac:dyDescent="0.25">
      <c r="G37" s="284" t="s">
        <v>28</v>
      </c>
      <c r="H37" s="284"/>
      <c r="I37" s="284"/>
    </row>
  </sheetData>
  <mergeCells count="8">
    <mergeCell ref="G37:I37"/>
    <mergeCell ref="G18:H18"/>
    <mergeCell ref="A9:I9"/>
    <mergeCell ref="G16:H16"/>
    <mergeCell ref="G17:H17"/>
    <mergeCell ref="A19:H19"/>
    <mergeCell ref="A20:D20"/>
    <mergeCell ref="H31:I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workbookViewId="0">
      <selection activeCell="H12" sqref="H12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463</v>
      </c>
      <c r="H11" s="3" t="s">
        <v>8</v>
      </c>
      <c r="I11" s="7" t="s">
        <v>9</v>
      </c>
      <c r="J11" s="8" t="s">
        <v>604</v>
      </c>
    </row>
    <row r="12" spans="1:10" x14ac:dyDescent="0.25">
      <c r="H12" s="3" t="s">
        <v>10</v>
      </c>
      <c r="I12" s="7" t="s">
        <v>9</v>
      </c>
      <c r="J12" s="9" t="s">
        <v>605</v>
      </c>
    </row>
    <row r="13" spans="1:10" x14ac:dyDescent="0.25">
      <c r="H13" s="3" t="s">
        <v>11</v>
      </c>
      <c r="I13" s="7" t="s">
        <v>9</v>
      </c>
      <c r="J13" s="9" t="s">
        <v>605</v>
      </c>
    </row>
    <row r="14" spans="1:10" x14ac:dyDescent="0.25">
      <c r="A14" s="2" t="s">
        <v>12</v>
      </c>
      <c r="B14" s="2" t="s">
        <v>45</v>
      </c>
    </row>
    <row r="15" spans="1:10" ht="4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39" customFormat="1" ht="33" customHeight="1" x14ac:dyDescent="0.25">
      <c r="A17" s="166">
        <v>1</v>
      </c>
      <c r="B17" s="242">
        <v>44480</v>
      </c>
      <c r="C17" s="267" t="s">
        <v>477</v>
      </c>
      <c r="D17" s="210" t="s">
        <v>481</v>
      </c>
      <c r="E17" s="211" t="s">
        <v>485</v>
      </c>
      <c r="F17" s="244">
        <v>2</v>
      </c>
      <c r="G17" s="213">
        <v>1</v>
      </c>
      <c r="H17" s="276">
        <v>2600000</v>
      </c>
      <c r="I17" s="277"/>
      <c r="J17" s="209">
        <f t="shared" ref="J17:J19" si="0">G17*H17</f>
        <v>2600000</v>
      </c>
    </row>
    <row r="18" spans="1:19" s="239" customFormat="1" ht="33" customHeight="1" x14ac:dyDescent="0.25">
      <c r="A18" s="166">
        <f t="shared" ref="A18:A19" si="1">A17+1</f>
        <v>2</v>
      </c>
      <c r="B18" s="242">
        <v>44480</v>
      </c>
      <c r="C18" s="249" t="s">
        <v>478</v>
      </c>
      <c r="D18" s="210" t="s">
        <v>482</v>
      </c>
      <c r="E18" s="211" t="s">
        <v>486</v>
      </c>
      <c r="F18" s="244">
        <v>2</v>
      </c>
      <c r="G18" s="213">
        <v>1</v>
      </c>
      <c r="H18" s="276">
        <v>2500000</v>
      </c>
      <c r="I18" s="277"/>
      <c r="J18" s="209">
        <f t="shared" si="0"/>
        <v>2500000</v>
      </c>
    </row>
    <row r="19" spans="1:19" s="239" customFormat="1" ht="33" customHeight="1" x14ac:dyDescent="0.25">
      <c r="A19" s="166">
        <f t="shared" si="1"/>
        <v>3</v>
      </c>
      <c r="B19" s="242">
        <v>44480</v>
      </c>
      <c r="C19" s="249" t="s">
        <v>479</v>
      </c>
      <c r="D19" s="210" t="s">
        <v>483</v>
      </c>
      <c r="E19" s="211" t="s">
        <v>487</v>
      </c>
      <c r="F19" s="244">
        <v>2</v>
      </c>
      <c r="G19" s="213">
        <v>1</v>
      </c>
      <c r="H19" s="276">
        <v>350000</v>
      </c>
      <c r="I19" s="277"/>
      <c r="J19" s="209">
        <f t="shared" si="0"/>
        <v>350000</v>
      </c>
    </row>
    <row r="20" spans="1:19" ht="18.75" customHeight="1" thickBot="1" x14ac:dyDescent="0.3">
      <c r="A20" s="278" t="s">
        <v>20</v>
      </c>
      <c r="B20" s="279"/>
      <c r="C20" s="279"/>
      <c r="D20" s="279"/>
      <c r="E20" s="279"/>
      <c r="F20" s="279"/>
      <c r="G20" s="279"/>
      <c r="H20" s="279"/>
      <c r="I20" s="280"/>
      <c r="J20" s="193">
        <f>SUM(J17:J19)</f>
        <v>5450000</v>
      </c>
    </row>
    <row r="21" spans="1:19" ht="8.25" customHeight="1" x14ac:dyDescent="0.25">
      <c r="A21" s="281"/>
      <c r="B21" s="281"/>
      <c r="C21" s="281"/>
      <c r="D21" s="281"/>
      <c r="E21" s="238"/>
      <c r="F21" s="238"/>
      <c r="G21" s="238"/>
      <c r="H21" s="12"/>
      <c r="I21" s="12"/>
      <c r="J21" s="13"/>
    </row>
    <row r="22" spans="1:19" x14ac:dyDescent="0.25">
      <c r="E22" s="1"/>
      <c r="F22" s="1"/>
      <c r="G22" s="1"/>
      <c r="H22" s="14" t="s">
        <v>49</v>
      </c>
      <c r="I22" s="14"/>
      <c r="J22" s="29">
        <v>0</v>
      </c>
      <c r="K22" s="15"/>
      <c r="S22" s="2" t="s">
        <v>21</v>
      </c>
    </row>
    <row r="23" spans="1:19" ht="16.5" thickBot="1" x14ac:dyDescent="0.3">
      <c r="E23" s="1"/>
      <c r="F23" s="1"/>
      <c r="G23" s="1"/>
      <c r="H23" s="16" t="s">
        <v>50</v>
      </c>
      <c r="I23" s="16"/>
      <c r="J23" s="17">
        <v>0</v>
      </c>
      <c r="K23" s="15"/>
    </row>
    <row r="24" spans="1:19" ht="16.5" customHeight="1" x14ac:dyDescent="0.25">
      <c r="E24" s="1"/>
      <c r="F24" s="1"/>
      <c r="G24" s="1"/>
      <c r="H24" s="18" t="s">
        <v>22</v>
      </c>
      <c r="I24" s="18"/>
      <c r="J24" s="19">
        <f>J20</f>
        <v>5450000</v>
      </c>
    </row>
    <row r="25" spans="1:19" x14ac:dyDescent="0.25">
      <c r="A25" s="1" t="s">
        <v>616</v>
      </c>
      <c r="E25" s="1"/>
      <c r="F25" s="1"/>
      <c r="G25" s="1"/>
      <c r="H25" s="18"/>
      <c r="I25" s="18"/>
      <c r="J25" s="19"/>
    </row>
    <row r="26" spans="1:19" ht="6" customHeight="1" x14ac:dyDescent="0.25">
      <c r="A26" s="20"/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22"/>
      <c r="E28" s="10"/>
    </row>
    <row r="29" spans="1:19" x14ac:dyDescent="0.25">
      <c r="A29" s="22" t="s">
        <v>25</v>
      </c>
      <c r="B29" s="22"/>
      <c r="C29" s="22"/>
      <c r="D29" s="10"/>
      <c r="E29" s="10"/>
    </row>
    <row r="30" spans="1:19" x14ac:dyDescent="0.25">
      <c r="A30" s="23" t="s">
        <v>26</v>
      </c>
      <c r="B30" s="24"/>
      <c r="C30" s="24"/>
      <c r="D30" s="23"/>
      <c r="E30" s="10"/>
    </row>
    <row r="31" spans="1:19" x14ac:dyDescent="0.25">
      <c r="A31" s="25" t="s">
        <v>27</v>
      </c>
      <c r="B31" s="25"/>
      <c r="C31" s="25"/>
      <c r="D31" s="24"/>
      <c r="E31" s="10"/>
    </row>
    <row r="32" spans="1:19" ht="8.25" customHeight="1" x14ac:dyDescent="0.25">
      <c r="A32" s="26"/>
      <c r="B32" s="26"/>
      <c r="C32" s="26"/>
      <c r="D32" s="26"/>
    </row>
    <row r="33" spans="8:10" x14ac:dyDescent="0.25">
      <c r="H33" s="28" t="s">
        <v>71</v>
      </c>
      <c r="I33" s="282" t="str">
        <f>+J12</f>
        <v xml:space="preserve"> 27 Oktober 2021</v>
      </c>
      <c r="J33" s="283"/>
    </row>
    <row r="37" spans="8:10" x14ac:dyDescent="0.25">
      <c r="I37" s="3" t="s">
        <v>21</v>
      </c>
    </row>
    <row r="39" spans="8:10" x14ac:dyDescent="0.25">
      <c r="H39" s="284" t="s">
        <v>28</v>
      </c>
      <c r="I39" s="284"/>
      <c r="J39" s="284"/>
    </row>
  </sheetData>
  <mergeCells count="9">
    <mergeCell ref="H39:J39"/>
    <mergeCell ref="H17:I17"/>
    <mergeCell ref="H18:I18"/>
    <mergeCell ref="H19:I19"/>
    <mergeCell ref="A9:J9"/>
    <mergeCell ref="H16:I16"/>
    <mergeCell ref="A20:I20"/>
    <mergeCell ref="A21:D21"/>
    <mergeCell ref="I33:J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opLeftCell="A7" workbookViewId="0">
      <selection activeCell="M17" sqref="M17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607</v>
      </c>
      <c r="H11" s="3" t="s">
        <v>8</v>
      </c>
      <c r="I11" s="7" t="s">
        <v>9</v>
      </c>
      <c r="J11" s="8" t="s">
        <v>606</v>
      </c>
    </row>
    <row r="12" spans="1:10" x14ac:dyDescent="0.25">
      <c r="H12" s="3" t="s">
        <v>10</v>
      </c>
      <c r="I12" s="7" t="s">
        <v>9</v>
      </c>
      <c r="J12" s="9" t="s">
        <v>605</v>
      </c>
    </row>
    <row r="13" spans="1:10" x14ac:dyDescent="0.25">
      <c r="H13" s="3" t="s">
        <v>11</v>
      </c>
      <c r="I13" s="7" t="s">
        <v>9</v>
      </c>
      <c r="J13" s="9" t="s">
        <v>605</v>
      </c>
    </row>
    <row r="14" spans="1:10" x14ac:dyDescent="0.25">
      <c r="A14" s="2" t="s">
        <v>12</v>
      </c>
      <c r="B14" s="2" t="s">
        <v>45</v>
      </c>
    </row>
    <row r="15" spans="1:10" ht="4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39" customFormat="1" ht="56.25" customHeight="1" x14ac:dyDescent="0.25">
      <c r="A17" s="166">
        <v>1</v>
      </c>
      <c r="B17" s="242">
        <v>44463</v>
      </c>
      <c r="C17" s="243" t="s">
        <v>608</v>
      </c>
      <c r="D17" s="210" t="s">
        <v>609</v>
      </c>
      <c r="E17" s="211" t="s">
        <v>610</v>
      </c>
      <c r="F17" s="244">
        <v>1</v>
      </c>
      <c r="G17" s="213">
        <v>18</v>
      </c>
      <c r="H17" s="276">
        <v>350000</v>
      </c>
      <c r="I17" s="277"/>
      <c r="J17" s="209">
        <f>H17</f>
        <v>350000</v>
      </c>
    </row>
    <row r="18" spans="1:19" ht="18.75" customHeight="1" thickBot="1" x14ac:dyDescent="0.3">
      <c r="A18" s="278" t="s">
        <v>20</v>
      </c>
      <c r="B18" s="279"/>
      <c r="C18" s="279"/>
      <c r="D18" s="279"/>
      <c r="E18" s="279"/>
      <c r="F18" s="279"/>
      <c r="G18" s="279"/>
      <c r="H18" s="279"/>
      <c r="I18" s="280"/>
      <c r="J18" s="193">
        <f>SUM(J17:J17)</f>
        <v>350000</v>
      </c>
    </row>
    <row r="19" spans="1:19" ht="8.25" customHeight="1" x14ac:dyDescent="0.25">
      <c r="A19" s="281"/>
      <c r="B19" s="281"/>
      <c r="C19" s="281"/>
      <c r="D19" s="281"/>
      <c r="E19" s="238"/>
      <c r="F19" s="238"/>
      <c r="G19" s="238"/>
      <c r="H19" s="12"/>
      <c r="I19" s="12"/>
      <c r="J19" s="13"/>
    </row>
    <row r="20" spans="1:19" x14ac:dyDescent="0.25">
      <c r="E20" s="1"/>
      <c r="F20" s="1"/>
      <c r="G20" s="1"/>
      <c r="H20" s="14" t="s">
        <v>49</v>
      </c>
      <c r="I20" s="14"/>
      <c r="J20" s="29">
        <v>0</v>
      </c>
      <c r="K20" s="15"/>
      <c r="S20" s="2" t="s">
        <v>21</v>
      </c>
    </row>
    <row r="21" spans="1:19" ht="16.5" thickBot="1" x14ac:dyDescent="0.3">
      <c r="E21" s="1"/>
      <c r="F21" s="1"/>
      <c r="G21" s="1"/>
      <c r="H21" s="16" t="s">
        <v>50</v>
      </c>
      <c r="I21" s="16"/>
      <c r="J21" s="17">
        <v>0</v>
      </c>
      <c r="K21" s="15"/>
    </row>
    <row r="22" spans="1:19" ht="16.5" customHeight="1" x14ac:dyDescent="0.25">
      <c r="E22" s="1"/>
      <c r="F22" s="1"/>
      <c r="G22" s="1"/>
      <c r="H22" s="18" t="s">
        <v>22</v>
      </c>
      <c r="I22" s="18"/>
      <c r="J22" s="19">
        <f>J18</f>
        <v>350000</v>
      </c>
    </row>
    <row r="23" spans="1:19" x14ac:dyDescent="0.25">
      <c r="A23" s="1" t="s">
        <v>257</v>
      </c>
      <c r="E23" s="1"/>
      <c r="F23" s="1"/>
      <c r="G23" s="1"/>
      <c r="H23" s="18"/>
      <c r="I23" s="18"/>
      <c r="J23" s="19"/>
    </row>
    <row r="24" spans="1:19" ht="6" customHeight="1" x14ac:dyDescent="0.25">
      <c r="A24" s="20"/>
      <c r="E24" s="1"/>
      <c r="F24" s="1"/>
      <c r="G24" s="1"/>
      <c r="H24" s="18"/>
      <c r="I24" s="18"/>
      <c r="J24" s="19"/>
    </row>
    <row r="25" spans="1:19" x14ac:dyDescent="0.25">
      <c r="A25" s="21" t="s">
        <v>23</v>
      </c>
    </row>
    <row r="26" spans="1:19" x14ac:dyDescent="0.25">
      <c r="A26" s="22" t="s">
        <v>24</v>
      </c>
      <c r="B26" s="22"/>
      <c r="C26" s="22"/>
      <c r="D26" s="22"/>
      <c r="E26" s="10"/>
    </row>
    <row r="27" spans="1:19" x14ac:dyDescent="0.25">
      <c r="A27" s="22" t="s">
        <v>25</v>
      </c>
      <c r="B27" s="22"/>
      <c r="C27" s="22"/>
      <c r="D27" s="10"/>
      <c r="E27" s="10"/>
    </row>
    <row r="28" spans="1:19" x14ac:dyDescent="0.25">
      <c r="A28" s="23" t="s">
        <v>26</v>
      </c>
      <c r="B28" s="24"/>
      <c r="C28" s="24"/>
      <c r="D28" s="23"/>
      <c r="E28" s="10"/>
    </row>
    <row r="29" spans="1:19" x14ac:dyDescent="0.25">
      <c r="A29" s="25" t="s">
        <v>27</v>
      </c>
      <c r="B29" s="25"/>
      <c r="C29" s="25"/>
      <c r="D29" s="24"/>
      <c r="E29" s="10"/>
    </row>
    <row r="30" spans="1:19" ht="8.25" customHeight="1" x14ac:dyDescent="0.25">
      <c r="A30" s="26"/>
      <c r="B30" s="26"/>
      <c r="C30" s="26"/>
      <c r="D30" s="26"/>
    </row>
    <row r="31" spans="1:19" x14ac:dyDescent="0.25">
      <c r="H31" s="28" t="s">
        <v>71</v>
      </c>
      <c r="I31" s="282" t="str">
        <f>+J12</f>
        <v xml:space="preserve"> 27 Oktober 2021</v>
      </c>
      <c r="J31" s="283"/>
    </row>
    <row r="35" spans="8:10" x14ac:dyDescent="0.25">
      <c r="I35" s="3" t="s">
        <v>21</v>
      </c>
    </row>
    <row r="37" spans="8:10" x14ac:dyDescent="0.25">
      <c r="H37" s="284" t="s">
        <v>28</v>
      </c>
      <c r="I37" s="284"/>
      <c r="J37" s="284"/>
    </row>
  </sheetData>
  <mergeCells count="7">
    <mergeCell ref="A19:D19"/>
    <mergeCell ref="I31:J31"/>
    <mergeCell ref="H37:J37"/>
    <mergeCell ref="A9:J9"/>
    <mergeCell ref="H16:I16"/>
    <mergeCell ref="H17:I17"/>
    <mergeCell ref="A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41" zoomScale="86" zoomScaleNormal="86" workbookViewId="0">
      <selection activeCell="J42" sqref="J4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188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189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258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32.25" customHeight="1" x14ac:dyDescent="0.25">
      <c r="A17" s="97">
        <v>1</v>
      </c>
      <c r="B17" s="98">
        <v>44460</v>
      </c>
      <c r="C17" s="142" t="s">
        <v>129</v>
      </c>
      <c r="D17" s="100" t="s">
        <v>284</v>
      </c>
      <c r="E17" s="101" t="s">
        <v>121</v>
      </c>
      <c r="F17" s="102">
        <v>33</v>
      </c>
      <c r="G17" s="138">
        <v>751</v>
      </c>
      <c r="H17" s="310">
        <v>30000000</v>
      </c>
      <c r="I17" s="311"/>
      <c r="J17" s="103">
        <f>H17</f>
        <v>30000000</v>
      </c>
      <c r="L17" s="90" t="s">
        <v>187</v>
      </c>
      <c r="M17" s="91"/>
    </row>
    <row r="18" spans="1:13" s="90" customFormat="1" ht="32.25" customHeight="1" x14ac:dyDescent="0.25">
      <c r="A18" s="97">
        <f>A17+1</f>
        <v>2</v>
      </c>
      <c r="B18" s="98">
        <v>44460</v>
      </c>
      <c r="C18" s="142" t="s">
        <v>130</v>
      </c>
      <c r="D18" s="100" t="s">
        <v>284</v>
      </c>
      <c r="E18" s="101" t="s">
        <v>67</v>
      </c>
      <c r="F18" s="102">
        <v>14</v>
      </c>
      <c r="G18" s="138">
        <v>235</v>
      </c>
      <c r="H18" s="298"/>
      <c r="I18" s="299"/>
      <c r="J18" s="104"/>
      <c r="L18" s="90" t="s">
        <v>187</v>
      </c>
      <c r="M18" s="91"/>
    </row>
    <row r="19" spans="1:13" s="90" customFormat="1" ht="32.25" customHeight="1" x14ac:dyDescent="0.25">
      <c r="A19" s="97">
        <f t="shared" ref="A19:A44" si="0">A18+1</f>
        <v>3</v>
      </c>
      <c r="B19" s="98">
        <v>44460</v>
      </c>
      <c r="C19" s="142" t="s">
        <v>131</v>
      </c>
      <c r="D19" s="100" t="s">
        <v>284</v>
      </c>
      <c r="E19" s="101" t="s">
        <v>68</v>
      </c>
      <c r="F19" s="102">
        <v>18</v>
      </c>
      <c r="G19" s="138">
        <v>283</v>
      </c>
      <c r="H19" s="298"/>
      <c r="I19" s="299"/>
      <c r="J19" s="104"/>
      <c r="L19" s="90" t="s">
        <v>187</v>
      </c>
      <c r="M19" s="91"/>
    </row>
    <row r="20" spans="1:13" s="90" customFormat="1" ht="32.25" customHeight="1" x14ac:dyDescent="0.25">
      <c r="A20" s="97">
        <f t="shared" si="0"/>
        <v>4</v>
      </c>
      <c r="B20" s="98">
        <v>44460</v>
      </c>
      <c r="C20" s="142" t="s">
        <v>132</v>
      </c>
      <c r="D20" s="100" t="s">
        <v>284</v>
      </c>
      <c r="E20" s="101" t="s">
        <v>126</v>
      </c>
      <c r="F20" s="102">
        <v>49</v>
      </c>
      <c r="G20" s="138">
        <v>937</v>
      </c>
      <c r="H20" s="298"/>
      <c r="I20" s="299"/>
      <c r="J20" s="104"/>
      <c r="L20" s="90" t="s">
        <v>187</v>
      </c>
      <c r="M20" s="91"/>
    </row>
    <row r="21" spans="1:13" s="90" customFormat="1" ht="32.25" customHeight="1" x14ac:dyDescent="0.25">
      <c r="A21" s="97">
        <f t="shared" si="0"/>
        <v>5</v>
      </c>
      <c r="B21" s="98">
        <v>44460</v>
      </c>
      <c r="C21" s="142" t="s">
        <v>133</v>
      </c>
      <c r="D21" s="100" t="s">
        <v>284</v>
      </c>
      <c r="E21" s="101" t="s">
        <v>172</v>
      </c>
      <c r="F21" s="102">
        <v>12</v>
      </c>
      <c r="G21" s="138">
        <v>198</v>
      </c>
      <c r="H21" s="298"/>
      <c r="I21" s="299"/>
      <c r="J21" s="104"/>
      <c r="L21" s="90" t="s">
        <v>187</v>
      </c>
      <c r="M21" s="91"/>
    </row>
    <row r="22" spans="1:13" s="90" customFormat="1" ht="32.25" customHeight="1" x14ac:dyDescent="0.25">
      <c r="A22" s="97">
        <f t="shared" si="0"/>
        <v>6</v>
      </c>
      <c r="B22" s="98">
        <v>44460</v>
      </c>
      <c r="C22" s="142" t="s">
        <v>134</v>
      </c>
      <c r="D22" s="100" t="s">
        <v>157</v>
      </c>
      <c r="E22" s="101" t="s">
        <v>173</v>
      </c>
      <c r="F22" s="102">
        <v>14</v>
      </c>
      <c r="G22" s="138">
        <v>237</v>
      </c>
      <c r="H22" s="298"/>
      <c r="I22" s="299"/>
      <c r="J22" s="104"/>
      <c r="L22" s="90" t="s">
        <v>187</v>
      </c>
      <c r="M22" s="91"/>
    </row>
    <row r="23" spans="1:13" s="90" customFormat="1" ht="32.25" customHeight="1" x14ac:dyDescent="0.25">
      <c r="A23" s="97">
        <f t="shared" si="0"/>
        <v>7</v>
      </c>
      <c r="B23" s="98">
        <v>44460</v>
      </c>
      <c r="C23" s="142" t="s">
        <v>135</v>
      </c>
      <c r="D23" s="100" t="s">
        <v>158</v>
      </c>
      <c r="E23" s="101" t="s">
        <v>174</v>
      </c>
      <c r="F23" s="102">
        <v>39</v>
      </c>
      <c r="G23" s="138">
        <v>708</v>
      </c>
      <c r="H23" s="298"/>
      <c r="I23" s="299"/>
      <c r="J23" s="104"/>
      <c r="L23" s="90" t="s">
        <v>187</v>
      </c>
      <c r="M23" s="91"/>
    </row>
    <row r="24" spans="1:13" s="90" customFormat="1" ht="32.25" customHeight="1" x14ac:dyDescent="0.25">
      <c r="A24" s="97">
        <f t="shared" si="0"/>
        <v>8</v>
      </c>
      <c r="B24" s="98">
        <v>44460</v>
      </c>
      <c r="C24" s="142" t="s">
        <v>136</v>
      </c>
      <c r="D24" s="100" t="s">
        <v>159</v>
      </c>
      <c r="E24" s="101" t="s">
        <v>175</v>
      </c>
      <c r="F24" s="102">
        <v>34</v>
      </c>
      <c r="G24" s="138">
        <v>597</v>
      </c>
      <c r="H24" s="298"/>
      <c r="I24" s="299"/>
      <c r="J24" s="104"/>
      <c r="L24" s="90" t="s">
        <v>187</v>
      </c>
      <c r="M24" s="91"/>
    </row>
    <row r="25" spans="1:13" s="90" customFormat="1" ht="32.25" customHeight="1" x14ac:dyDescent="0.25">
      <c r="A25" s="97">
        <f t="shared" si="0"/>
        <v>9</v>
      </c>
      <c r="B25" s="98">
        <v>44460</v>
      </c>
      <c r="C25" s="142" t="s">
        <v>137</v>
      </c>
      <c r="D25" s="100" t="s">
        <v>160</v>
      </c>
      <c r="E25" s="101" t="s">
        <v>176</v>
      </c>
      <c r="F25" s="102">
        <v>26</v>
      </c>
      <c r="G25" s="138">
        <v>429</v>
      </c>
      <c r="H25" s="298"/>
      <c r="I25" s="299"/>
      <c r="J25" s="104"/>
      <c r="L25" s="90" t="s">
        <v>187</v>
      </c>
      <c r="M25" s="91"/>
    </row>
    <row r="26" spans="1:13" s="90" customFormat="1" ht="32.25" customHeight="1" x14ac:dyDescent="0.25">
      <c r="A26" s="97">
        <f t="shared" si="0"/>
        <v>10</v>
      </c>
      <c r="B26" s="98">
        <v>44460</v>
      </c>
      <c r="C26" s="142" t="s">
        <v>138</v>
      </c>
      <c r="D26" s="100" t="s">
        <v>117</v>
      </c>
      <c r="E26" s="101" t="s">
        <v>118</v>
      </c>
      <c r="F26" s="102">
        <v>32</v>
      </c>
      <c r="G26" s="138">
        <v>805</v>
      </c>
      <c r="H26" s="298"/>
      <c r="I26" s="299"/>
      <c r="J26" s="104"/>
      <c r="L26" s="90" t="s">
        <v>187</v>
      </c>
      <c r="M26" s="91"/>
    </row>
    <row r="27" spans="1:13" s="90" customFormat="1" ht="32.25" customHeight="1" x14ac:dyDescent="0.25">
      <c r="A27" s="97">
        <f t="shared" si="0"/>
        <v>11</v>
      </c>
      <c r="B27" s="98">
        <v>44460</v>
      </c>
      <c r="C27" s="142" t="s">
        <v>139</v>
      </c>
      <c r="D27" s="100" t="s">
        <v>161</v>
      </c>
      <c r="E27" s="101" t="s">
        <v>177</v>
      </c>
      <c r="F27" s="102">
        <v>28</v>
      </c>
      <c r="G27" s="138">
        <v>494</v>
      </c>
      <c r="H27" s="298"/>
      <c r="I27" s="299"/>
      <c r="J27" s="104"/>
      <c r="L27" s="90" t="s">
        <v>187</v>
      </c>
      <c r="M27" s="91"/>
    </row>
    <row r="28" spans="1:13" s="90" customFormat="1" ht="32.25" customHeight="1" x14ac:dyDescent="0.25">
      <c r="A28" s="97">
        <f t="shared" si="0"/>
        <v>12</v>
      </c>
      <c r="B28" s="98">
        <v>44460</v>
      </c>
      <c r="C28" s="142" t="s">
        <v>140</v>
      </c>
      <c r="D28" s="100" t="s">
        <v>127</v>
      </c>
      <c r="E28" s="101" t="s">
        <v>128</v>
      </c>
      <c r="F28" s="102">
        <v>75</v>
      </c>
      <c r="G28" s="138">
        <v>1333</v>
      </c>
      <c r="H28" s="298"/>
      <c r="I28" s="299"/>
      <c r="J28" s="104"/>
      <c r="L28" s="90" t="s">
        <v>187</v>
      </c>
      <c r="M28" s="91"/>
    </row>
    <row r="29" spans="1:13" s="90" customFormat="1" ht="32.25" customHeight="1" x14ac:dyDescent="0.25">
      <c r="A29" s="97">
        <f t="shared" si="0"/>
        <v>13</v>
      </c>
      <c r="B29" s="98">
        <v>44460</v>
      </c>
      <c r="C29" s="142" t="s">
        <v>141</v>
      </c>
      <c r="D29" s="100" t="s">
        <v>124</v>
      </c>
      <c r="E29" s="101" t="s">
        <v>125</v>
      </c>
      <c r="F29" s="102">
        <v>39</v>
      </c>
      <c r="G29" s="138">
        <v>648</v>
      </c>
      <c r="H29" s="298"/>
      <c r="I29" s="299"/>
      <c r="J29" s="104"/>
      <c r="L29" s="90" t="s">
        <v>187</v>
      </c>
      <c r="M29" s="91"/>
    </row>
    <row r="30" spans="1:13" s="90" customFormat="1" ht="32.25" customHeight="1" x14ac:dyDescent="0.25">
      <c r="A30" s="97">
        <f t="shared" si="0"/>
        <v>14</v>
      </c>
      <c r="B30" s="98">
        <v>44460</v>
      </c>
      <c r="C30" s="142" t="s">
        <v>142</v>
      </c>
      <c r="D30" s="100" t="s">
        <v>162</v>
      </c>
      <c r="E30" s="101" t="s">
        <v>178</v>
      </c>
      <c r="F30" s="102">
        <v>68</v>
      </c>
      <c r="G30" s="138">
        <v>1183</v>
      </c>
      <c r="H30" s="298"/>
      <c r="I30" s="299"/>
      <c r="J30" s="104"/>
      <c r="L30" s="90" t="s">
        <v>187</v>
      </c>
      <c r="M30" s="91"/>
    </row>
    <row r="31" spans="1:13" s="90" customFormat="1" ht="32.25" customHeight="1" x14ac:dyDescent="0.25">
      <c r="A31" s="97">
        <f t="shared" si="0"/>
        <v>15</v>
      </c>
      <c r="B31" s="98">
        <v>44460</v>
      </c>
      <c r="C31" s="142" t="s">
        <v>143</v>
      </c>
      <c r="D31" s="100" t="s">
        <v>163</v>
      </c>
      <c r="E31" s="101" t="s">
        <v>179</v>
      </c>
      <c r="F31" s="102">
        <v>40</v>
      </c>
      <c r="G31" s="138">
        <v>706</v>
      </c>
      <c r="H31" s="298"/>
      <c r="I31" s="299"/>
      <c r="J31" s="104"/>
      <c r="L31" s="90" t="s">
        <v>187</v>
      </c>
      <c r="M31" s="91"/>
    </row>
    <row r="32" spans="1:13" s="90" customFormat="1" ht="32.25" customHeight="1" x14ac:dyDescent="0.25">
      <c r="A32" s="97">
        <f t="shared" si="0"/>
        <v>16</v>
      </c>
      <c r="B32" s="98">
        <v>44460</v>
      </c>
      <c r="C32" s="142" t="s">
        <v>144</v>
      </c>
      <c r="D32" s="100" t="s">
        <v>164</v>
      </c>
      <c r="E32" s="101" t="s">
        <v>66</v>
      </c>
      <c r="F32" s="102">
        <v>63</v>
      </c>
      <c r="G32" s="138">
        <v>1098</v>
      </c>
      <c r="H32" s="298"/>
      <c r="I32" s="299"/>
      <c r="J32" s="104"/>
      <c r="L32" s="90" t="s">
        <v>187</v>
      </c>
      <c r="M32" s="91"/>
    </row>
    <row r="33" spans="1:13" s="90" customFormat="1" ht="32.25" customHeight="1" x14ac:dyDescent="0.25">
      <c r="A33" s="97">
        <f t="shared" si="0"/>
        <v>17</v>
      </c>
      <c r="B33" s="98">
        <v>44460</v>
      </c>
      <c r="C33" s="142" t="s">
        <v>145</v>
      </c>
      <c r="D33" s="100" t="s">
        <v>65</v>
      </c>
      <c r="E33" s="101" t="s">
        <v>66</v>
      </c>
      <c r="F33" s="102">
        <v>63</v>
      </c>
      <c r="G33" s="138">
        <v>1140</v>
      </c>
      <c r="H33" s="298"/>
      <c r="I33" s="299"/>
      <c r="J33" s="104"/>
      <c r="L33" s="90" t="s">
        <v>187</v>
      </c>
      <c r="M33" s="91"/>
    </row>
    <row r="34" spans="1:13" s="90" customFormat="1" ht="32.25" customHeight="1" x14ac:dyDescent="0.25">
      <c r="A34" s="97">
        <f t="shared" si="0"/>
        <v>18</v>
      </c>
      <c r="B34" s="98">
        <v>44460</v>
      </c>
      <c r="C34" s="142" t="s">
        <v>146</v>
      </c>
      <c r="D34" s="100" t="s">
        <v>165</v>
      </c>
      <c r="E34" s="101" t="s">
        <v>180</v>
      </c>
      <c r="F34" s="102">
        <v>27</v>
      </c>
      <c r="G34" s="138">
        <v>476</v>
      </c>
      <c r="H34" s="298"/>
      <c r="I34" s="299"/>
      <c r="J34" s="104"/>
      <c r="L34" s="90" t="s">
        <v>187</v>
      </c>
      <c r="M34" s="91"/>
    </row>
    <row r="35" spans="1:13" s="90" customFormat="1" ht="32.25" customHeight="1" x14ac:dyDescent="0.25">
      <c r="A35" s="97">
        <f t="shared" si="0"/>
        <v>19</v>
      </c>
      <c r="B35" s="98">
        <v>44460</v>
      </c>
      <c r="C35" s="142" t="s">
        <v>147</v>
      </c>
      <c r="D35" s="100" t="s">
        <v>166</v>
      </c>
      <c r="E35" s="101" t="s">
        <v>181</v>
      </c>
      <c r="F35" s="102">
        <v>45</v>
      </c>
      <c r="G35" s="138">
        <v>800</v>
      </c>
      <c r="H35" s="298"/>
      <c r="I35" s="299"/>
      <c r="J35" s="104"/>
      <c r="L35" s="90" t="s">
        <v>187</v>
      </c>
      <c r="M35" s="91"/>
    </row>
    <row r="36" spans="1:13" s="90" customFormat="1" ht="32.25" customHeight="1" x14ac:dyDescent="0.25">
      <c r="A36" s="97">
        <f t="shared" si="0"/>
        <v>20</v>
      </c>
      <c r="B36" s="98">
        <v>44460</v>
      </c>
      <c r="C36" s="142" t="s">
        <v>148</v>
      </c>
      <c r="D36" s="100" t="s">
        <v>167</v>
      </c>
      <c r="E36" s="101" t="s">
        <v>182</v>
      </c>
      <c r="F36" s="102">
        <v>57</v>
      </c>
      <c r="G36" s="138">
        <v>982</v>
      </c>
      <c r="H36" s="298"/>
      <c r="I36" s="299"/>
      <c r="J36" s="104"/>
      <c r="L36" s="90" t="s">
        <v>187</v>
      </c>
      <c r="M36" s="91"/>
    </row>
    <row r="37" spans="1:13" s="90" customFormat="1" ht="32.25" customHeight="1" x14ac:dyDescent="0.25">
      <c r="A37" s="97">
        <f t="shared" si="0"/>
        <v>21</v>
      </c>
      <c r="B37" s="98">
        <v>44460</v>
      </c>
      <c r="C37" s="142" t="s">
        <v>149</v>
      </c>
      <c r="D37" s="100" t="s">
        <v>168</v>
      </c>
      <c r="E37" s="101" t="s">
        <v>183</v>
      </c>
      <c r="F37" s="102">
        <v>53</v>
      </c>
      <c r="G37" s="138">
        <v>927</v>
      </c>
      <c r="H37" s="298"/>
      <c r="I37" s="299"/>
      <c r="J37" s="104"/>
      <c r="L37" s="90" t="s">
        <v>187</v>
      </c>
      <c r="M37" s="91"/>
    </row>
    <row r="38" spans="1:13" s="90" customFormat="1" ht="32.25" customHeight="1" x14ac:dyDescent="0.25">
      <c r="A38" s="97">
        <f t="shared" si="0"/>
        <v>22</v>
      </c>
      <c r="B38" s="98">
        <v>44460</v>
      </c>
      <c r="C38" s="142" t="s">
        <v>150</v>
      </c>
      <c r="D38" s="100" t="s">
        <v>113</v>
      </c>
      <c r="E38" s="101" t="s">
        <v>114</v>
      </c>
      <c r="F38" s="102">
        <v>49</v>
      </c>
      <c r="G38" s="138">
        <v>824</v>
      </c>
      <c r="H38" s="298"/>
      <c r="I38" s="299"/>
      <c r="J38" s="104"/>
      <c r="L38" s="90" t="s">
        <v>187</v>
      </c>
      <c r="M38" s="91"/>
    </row>
    <row r="39" spans="1:13" s="90" customFormat="1" ht="32.25" customHeight="1" x14ac:dyDescent="0.25">
      <c r="A39" s="97">
        <f t="shared" si="0"/>
        <v>23</v>
      </c>
      <c r="B39" s="98">
        <v>44460</v>
      </c>
      <c r="C39" s="142" t="s">
        <v>151</v>
      </c>
      <c r="D39" s="100" t="s">
        <v>115</v>
      </c>
      <c r="E39" s="101" t="s">
        <v>116</v>
      </c>
      <c r="F39" s="102">
        <v>68</v>
      </c>
      <c r="G39" s="138">
        <v>1239</v>
      </c>
      <c r="H39" s="298"/>
      <c r="I39" s="299"/>
      <c r="J39" s="104"/>
      <c r="L39" s="90" t="s">
        <v>187</v>
      </c>
      <c r="M39" s="91"/>
    </row>
    <row r="40" spans="1:13" s="90" customFormat="1" ht="32.25" customHeight="1" x14ac:dyDescent="0.25">
      <c r="A40" s="97">
        <f t="shared" si="0"/>
        <v>24</v>
      </c>
      <c r="B40" s="98">
        <v>44460</v>
      </c>
      <c r="C40" s="142" t="s">
        <v>152</v>
      </c>
      <c r="D40" s="100" t="s">
        <v>119</v>
      </c>
      <c r="E40" s="101" t="s">
        <v>120</v>
      </c>
      <c r="F40" s="102">
        <v>77</v>
      </c>
      <c r="G40" s="139">
        <v>1612</v>
      </c>
      <c r="H40" s="312"/>
      <c r="I40" s="313"/>
      <c r="J40" s="111"/>
      <c r="L40" s="90" t="s">
        <v>187</v>
      </c>
      <c r="M40" s="91"/>
    </row>
    <row r="41" spans="1:13" s="90" customFormat="1" ht="32.25" customHeight="1" x14ac:dyDescent="0.25">
      <c r="A41" s="97">
        <f t="shared" si="0"/>
        <v>25</v>
      </c>
      <c r="B41" s="98">
        <v>44460</v>
      </c>
      <c r="C41" s="142" t="s">
        <v>153</v>
      </c>
      <c r="D41" s="100" t="s">
        <v>122</v>
      </c>
      <c r="E41" s="101" t="s">
        <v>123</v>
      </c>
      <c r="F41" s="102">
        <v>71</v>
      </c>
      <c r="G41" s="139">
        <v>1510</v>
      </c>
      <c r="H41" s="298"/>
      <c r="I41" s="299"/>
      <c r="J41" s="104"/>
      <c r="L41" s="90" t="s">
        <v>187</v>
      </c>
      <c r="M41" s="91"/>
    </row>
    <row r="42" spans="1:13" s="90" customFormat="1" ht="32.25" customHeight="1" x14ac:dyDescent="0.25">
      <c r="A42" s="105">
        <f t="shared" si="0"/>
        <v>26</v>
      </c>
      <c r="B42" s="106">
        <v>44460</v>
      </c>
      <c r="C42" s="143" t="s">
        <v>154</v>
      </c>
      <c r="D42" s="108" t="s">
        <v>169</v>
      </c>
      <c r="E42" s="109" t="s">
        <v>184</v>
      </c>
      <c r="F42" s="110">
        <v>38</v>
      </c>
      <c r="G42" s="140">
        <v>958</v>
      </c>
      <c r="H42" s="298"/>
      <c r="I42" s="299"/>
      <c r="J42" s="104"/>
      <c r="L42" s="90" t="s">
        <v>187</v>
      </c>
      <c r="M42" s="91"/>
    </row>
    <row r="43" spans="1:13" s="90" customFormat="1" ht="32.25" customHeight="1" x14ac:dyDescent="0.25">
      <c r="A43" s="97">
        <f t="shared" si="0"/>
        <v>27</v>
      </c>
      <c r="B43" s="98">
        <v>44460</v>
      </c>
      <c r="C43" s="142" t="s">
        <v>155</v>
      </c>
      <c r="D43" s="100" t="s">
        <v>170</v>
      </c>
      <c r="E43" s="101" t="s">
        <v>185</v>
      </c>
      <c r="F43" s="102">
        <v>103</v>
      </c>
      <c r="G43" s="138">
        <v>1803</v>
      </c>
      <c r="H43" s="298"/>
      <c r="I43" s="299"/>
      <c r="J43" s="104"/>
      <c r="L43" s="90" t="s">
        <v>187</v>
      </c>
      <c r="M43" s="91"/>
    </row>
    <row r="44" spans="1:13" s="90" customFormat="1" ht="32.25" customHeight="1" x14ac:dyDescent="0.25">
      <c r="A44" s="97">
        <f t="shared" si="0"/>
        <v>28</v>
      </c>
      <c r="B44" s="98">
        <v>44460</v>
      </c>
      <c r="C44" s="142" t="s">
        <v>156</v>
      </c>
      <c r="D44" s="100" t="s">
        <v>171</v>
      </c>
      <c r="E44" s="101" t="s">
        <v>186</v>
      </c>
      <c r="F44" s="102">
        <v>59</v>
      </c>
      <c r="G44" s="138">
        <v>1016</v>
      </c>
      <c r="H44" s="312"/>
      <c r="I44" s="313"/>
      <c r="J44" s="111"/>
      <c r="L44" s="90" t="s">
        <v>187</v>
      </c>
      <c r="M44" s="91"/>
    </row>
    <row r="45" spans="1:13" ht="27" customHeight="1" thickBot="1" x14ac:dyDescent="0.3">
      <c r="A45" s="301" t="s">
        <v>20</v>
      </c>
      <c r="B45" s="302"/>
      <c r="C45" s="302"/>
      <c r="D45" s="302"/>
      <c r="E45" s="302"/>
      <c r="F45" s="302"/>
      <c r="G45" s="302"/>
      <c r="H45" s="302"/>
      <c r="I45" s="303"/>
      <c r="J45" s="112">
        <f>J17</f>
        <v>30000000</v>
      </c>
    </row>
    <row r="46" spans="1:13" ht="11.25" customHeight="1" x14ac:dyDescent="0.25">
      <c r="A46" s="304"/>
      <c r="B46" s="304"/>
      <c r="C46" s="304"/>
      <c r="D46" s="304"/>
      <c r="E46" s="113"/>
      <c r="H46" s="114"/>
      <c r="I46" s="114"/>
      <c r="J46" s="115"/>
    </row>
    <row r="47" spans="1:13" ht="22.5" customHeight="1" x14ac:dyDescent="0.25">
      <c r="A47" s="116"/>
      <c r="B47" s="116"/>
      <c r="D47" s="116"/>
      <c r="E47" s="116"/>
      <c r="H47" s="66" t="s">
        <v>49</v>
      </c>
      <c r="I47" s="66"/>
      <c r="J47" s="65">
        <v>0</v>
      </c>
    </row>
    <row r="48" spans="1:13" ht="22.5" customHeight="1" thickBot="1" x14ac:dyDescent="0.3">
      <c r="A48" s="79"/>
      <c r="B48" s="79"/>
      <c r="D48" s="79"/>
      <c r="E48" s="79"/>
      <c r="H48" s="117" t="s">
        <v>69</v>
      </c>
      <c r="I48" s="117"/>
      <c r="J48" s="118">
        <v>0</v>
      </c>
    </row>
    <row r="49" spans="1:13" ht="22.5" customHeight="1" x14ac:dyDescent="0.25">
      <c r="A49" s="88"/>
      <c r="B49" s="88"/>
      <c r="D49" s="88"/>
      <c r="E49" s="119"/>
      <c r="H49" s="120" t="s">
        <v>22</v>
      </c>
      <c r="I49" s="121"/>
      <c r="J49" s="122">
        <f>J45</f>
        <v>30000000</v>
      </c>
    </row>
    <row r="50" spans="1:13" ht="13.5" customHeight="1" x14ac:dyDescent="0.25">
      <c r="A50" s="88"/>
      <c r="B50" s="88"/>
      <c r="D50" s="88"/>
      <c r="E50" s="119"/>
      <c r="H50" s="121"/>
      <c r="I50" s="121"/>
      <c r="J50" s="123"/>
    </row>
    <row r="51" spans="1:13" ht="18.75" x14ac:dyDescent="0.25">
      <c r="A51" s="124" t="s">
        <v>70</v>
      </c>
      <c r="B51" s="119"/>
      <c r="D51" s="88"/>
      <c r="E51" s="119"/>
      <c r="H51" s="121"/>
      <c r="I51" s="121"/>
      <c r="J51" s="123"/>
    </row>
    <row r="52" spans="1:13" ht="15.75" x14ac:dyDescent="0.25">
      <c r="A52" s="88"/>
      <c r="B52" s="88"/>
      <c r="D52" s="88"/>
      <c r="E52" s="119"/>
      <c r="H52" s="121"/>
      <c r="I52" s="121"/>
      <c r="J52" s="123"/>
    </row>
    <row r="53" spans="1:13" ht="17.25" customHeight="1" x14ac:dyDescent="0.3">
      <c r="A53" s="125" t="s">
        <v>23</v>
      </c>
      <c r="B53" s="126"/>
      <c r="D53" s="126"/>
      <c r="E53" s="88"/>
      <c r="H53" s="89"/>
      <c r="I53" s="89"/>
      <c r="J53" s="88"/>
    </row>
    <row r="54" spans="1:13" ht="17.25" customHeight="1" x14ac:dyDescent="0.3">
      <c r="A54" s="127" t="s">
        <v>24</v>
      </c>
      <c r="B54" s="119"/>
      <c r="D54" s="119"/>
      <c r="E54" s="88"/>
      <c r="H54" s="89"/>
      <c r="I54" s="89"/>
      <c r="J54" s="88"/>
      <c r="M54" s="128"/>
    </row>
    <row r="55" spans="1:13" ht="17.25" customHeight="1" x14ac:dyDescent="0.3">
      <c r="A55" s="127" t="s">
        <v>25</v>
      </c>
      <c r="B55" s="119"/>
      <c r="D55" s="88"/>
      <c r="E55" s="88"/>
      <c r="H55" s="89"/>
      <c r="I55" s="89"/>
      <c r="J55" s="88"/>
    </row>
    <row r="56" spans="1:13" ht="17.25" customHeight="1" x14ac:dyDescent="0.3">
      <c r="A56" s="129" t="s">
        <v>26</v>
      </c>
      <c r="B56" s="130"/>
      <c r="D56" s="130"/>
      <c r="E56" s="88"/>
      <c r="H56" s="89"/>
      <c r="I56" s="89"/>
      <c r="J56" s="88"/>
    </row>
    <row r="57" spans="1:13" ht="17.25" customHeight="1" x14ac:dyDescent="0.3">
      <c r="A57" s="131" t="s">
        <v>27</v>
      </c>
      <c r="B57" s="132"/>
      <c r="D57" s="133"/>
      <c r="E57" s="88"/>
      <c r="H57" s="89"/>
      <c r="I57" s="89"/>
      <c r="J57" s="88"/>
    </row>
    <row r="58" spans="1:13" ht="15.75" x14ac:dyDescent="0.25">
      <c r="A58" s="132"/>
      <c r="B58" s="132"/>
      <c r="D58" s="134"/>
      <c r="E58" s="88"/>
      <c r="H58" s="89"/>
      <c r="I58" s="89"/>
      <c r="J58" s="88"/>
    </row>
    <row r="59" spans="1:13" ht="15.75" x14ac:dyDescent="0.25">
      <c r="A59" s="88"/>
      <c r="B59" s="88"/>
      <c r="D59" s="88"/>
      <c r="E59" s="88"/>
      <c r="H59" s="135" t="s">
        <v>71</v>
      </c>
      <c r="I59" s="300" t="str">
        <f>J13</f>
        <v xml:space="preserve"> 07 Oktober 2021</v>
      </c>
      <c r="J59" s="300"/>
    </row>
    <row r="60" spans="1:13" ht="15.75" x14ac:dyDescent="0.25">
      <c r="A60" s="88"/>
      <c r="B60" s="88"/>
      <c r="D60" s="88"/>
      <c r="E60" s="88"/>
      <c r="H60" s="89"/>
      <c r="I60" s="89"/>
      <c r="J60" s="88"/>
    </row>
    <row r="61" spans="1:13" ht="15.75" x14ac:dyDescent="0.25">
      <c r="A61" s="88"/>
      <c r="B61" s="88"/>
      <c r="D61" s="88"/>
      <c r="E61" s="88"/>
      <c r="H61" s="89"/>
      <c r="I61" s="89"/>
      <c r="J61" s="88"/>
    </row>
    <row r="62" spans="1:13" ht="15.75" x14ac:dyDescent="0.25">
      <c r="A62" s="88"/>
      <c r="B62" s="88"/>
      <c r="D62" s="88"/>
      <c r="E62" s="88"/>
      <c r="H62" s="89"/>
      <c r="I62" s="89"/>
      <c r="J62" s="88"/>
    </row>
    <row r="63" spans="1:13" ht="15.75" x14ac:dyDescent="0.25">
      <c r="A63" s="88"/>
      <c r="B63" s="88"/>
      <c r="D63" s="88"/>
      <c r="E63" s="88"/>
      <c r="H63" s="89"/>
      <c r="I63" s="89"/>
      <c r="J63" s="88"/>
    </row>
    <row r="64" spans="1:13" ht="15.75" x14ac:dyDescent="0.25">
      <c r="A64" s="88"/>
      <c r="B64" s="88"/>
      <c r="D64" s="88"/>
      <c r="E64" s="88"/>
      <c r="H64" s="89"/>
      <c r="I64" s="89"/>
      <c r="J64" s="88"/>
    </row>
    <row r="65" spans="1:13" ht="15.75" x14ac:dyDescent="0.25">
      <c r="A65" s="88"/>
      <c r="B65" s="88"/>
      <c r="D65" s="88"/>
      <c r="E65" s="88"/>
      <c r="H65" s="89"/>
      <c r="I65" s="89"/>
      <c r="J65" s="88"/>
    </row>
    <row r="66" spans="1:13" ht="15.75" x14ac:dyDescent="0.25">
      <c r="A66" s="36"/>
      <c r="B66" s="36"/>
      <c r="D66" s="36"/>
      <c r="E66" s="36"/>
      <c r="H66" s="284" t="s">
        <v>28</v>
      </c>
      <c r="I66" s="284"/>
      <c r="J66" s="284"/>
    </row>
    <row r="67" spans="1:13" ht="15.75" x14ac:dyDescent="0.25">
      <c r="A67" s="36"/>
      <c r="B67" s="36"/>
      <c r="D67" s="36"/>
      <c r="E67" s="36"/>
      <c r="H67" s="47"/>
      <c r="I67" s="47"/>
      <c r="J67" s="36"/>
    </row>
    <row r="68" spans="1:13" ht="15.75" x14ac:dyDescent="0.25">
      <c r="A68" s="36"/>
      <c r="B68" s="36"/>
      <c r="D68" s="36"/>
      <c r="E68" s="36"/>
      <c r="H68" s="47"/>
      <c r="I68" s="47"/>
      <c r="J68" s="36"/>
    </row>
    <row r="69" spans="1:13" ht="15.75" x14ac:dyDescent="0.25">
      <c r="A69" s="36"/>
      <c r="B69" s="36"/>
      <c r="D69" s="36"/>
      <c r="E69" s="36"/>
      <c r="H69" s="47"/>
      <c r="I69" s="47"/>
      <c r="J69" s="36"/>
      <c r="M69" s="136"/>
    </row>
    <row r="70" spans="1:13" ht="15.75" x14ac:dyDescent="0.25">
      <c r="A70" s="36"/>
      <c r="B70" s="36"/>
      <c r="D70" s="36"/>
      <c r="E70" s="36"/>
      <c r="H70" s="47"/>
      <c r="I70" s="47"/>
      <c r="J70" s="36"/>
    </row>
    <row r="71" spans="1:13" ht="15.75" x14ac:dyDescent="0.25">
      <c r="A71" s="36"/>
      <c r="B71" s="36"/>
      <c r="D71" s="36"/>
      <c r="E71" s="36"/>
      <c r="H71" s="47"/>
      <c r="I71" s="47"/>
      <c r="J71" s="36"/>
    </row>
    <row r="72" spans="1:13" ht="15.75" x14ac:dyDescent="0.25">
      <c r="A72" s="36"/>
      <c r="B72" s="36"/>
      <c r="D72" s="36"/>
      <c r="E72" s="36"/>
      <c r="H72" s="47"/>
      <c r="I72" s="47"/>
      <c r="J72" s="36"/>
    </row>
    <row r="73" spans="1:13" ht="15.75" x14ac:dyDescent="0.25">
      <c r="A73" s="36"/>
      <c r="B73" s="36"/>
      <c r="D73" s="36"/>
      <c r="E73" s="36"/>
      <c r="H73" s="47"/>
      <c r="I73" s="47"/>
      <c r="J73" s="36"/>
    </row>
    <row r="74" spans="1:13" ht="15.75" x14ac:dyDescent="0.25">
      <c r="A74" s="36"/>
      <c r="B74" s="36"/>
      <c r="D74" s="36"/>
      <c r="E74" s="36"/>
      <c r="H74" s="47"/>
      <c r="I74" s="47"/>
      <c r="J74" s="36"/>
    </row>
  </sheetData>
  <autoFilter ref="A16:J45">
    <filterColumn colId="7" showButton="0"/>
  </autoFilter>
  <mergeCells count="34">
    <mergeCell ref="H43:I43"/>
    <mergeCell ref="H44:I44"/>
    <mergeCell ref="H37:I37"/>
    <mergeCell ref="H38:I38"/>
    <mergeCell ref="H39:I39"/>
    <mergeCell ref="H40:I40"/>
    <mergeCell ref="A10:J10"/>
    <mergeCell ref="H16:I16"/>
    <mergeCell ref="H17:I17"/>
    <mergeCell ref="H41:I41"/>
    <mergeCell ref="H42:I42"/>
    <mergeCell ref="H27:I27"/>
    <mergeCell ref="H28:I28"/>
    <mergeCell ref="H29:I29"/>
    <mergeCell ref="H30:I30"/>
    <mergeCell ref="H36:I36"/>
    <mergeCell ref="H34:I34"/>
    <mergeCell ref="H35:I35"/>
    <mergeCell ref="H66:J6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I59:J59"/>
    <mergeCell ref="H31:I31"/>
    <mergeCell ref="H32:I32"/>
    <mergeCell ref="H33:I33"/>
    <mergeCell ref="A45:I45"/>
    <mergeCell ref="A46:D46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1" workbookViewId="0">
      <selection activeCell="L18" sqref="L18"/>
    </sheetView>
  </sheetViews>
  <sheetFormatPr defaultColWidth="9.140625" defaultRowHeight="15.75" x14ac:dyDescent="0.25"/>
  <cols>
    <col min="1" max="1" width="4.85546875" style="36" customWidth="1"/>
    <col min="2" max="2" width="11.7109375" style="36" customWidth="1"/>
    <col min="3" max="3" width="10.42578125" style="36" customWidth="1"/>
    <col min="4" max="4" width="6.28515625" style="36" customWidth="1"/>
    <col min="5" max="5" width="25" style="36" customWidth="1"/>
    <col min="6" max="6" width="6" style="36" customWidth="1"/>
    <col min="7" max="7" width="15.42578125" style="47" customWidth="1"/>
    <col min="8" max="8" width="2.140625" style="47" customWidth="1"/>
    <col min="9" max="9" width="18.85546875" style="36" customWidth="1"/>
    <col min="10" max="16384" width="9.140625" style="36"/>
  </cols>
  <sheetData>
    <row r="2" spans="1:13" x14ac:dyDescent="0.25">
      <c r="A2" s="46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48"/>
      <c r="B9" s="48"/>
      <c r="C9" s="48"/>
      <c r="D9" s="48"/>
      <c r="E9" s="48"/>
      <c r="F9" s="48"/>
      <c r="G9" s="49"/>
      <c r="H9" s="49"/>
      <c r="I9" s="48"/>
    </row>
    <row r="10" spans="1:13" ht="25.5" customHeight="1" thickBot="1" x14ac:dyDescent="0.4">
      <c r="A10" s="285" t="s">
        <v>6</v>
      </c>
      <c r="B10" s="286"/>
      <c r="C10" s="286"/>
      <c r="D10" s="286"/>
      <c r="E10" s="286"/>
      <c r="F10" s="286"/>
      <c r="G10" s="286"/>
      <c r="H10" s="286"/>
      <c r="I10" s="287"/>
    </row>
    <row r="12" spans="1:13" x14ac:dyDescent="0.25">
      <c r="A12" s="36" t="s">
        <v>7</v>
      </c>
      <c r="B12" s="36" t="s">
        <v>42</v>
      </c>
      <c r="G12" s="47" t="s">
        <v>8</v>
      </c>
      <c r="H12" s="47" t="s">
        <v>9</v>
      </c>
      <c r="I12" s="8" t="s">
        <v>611</v>
      </c>
    </row>
    <row r="13" spans="1:13" x14ac:dyDescent="0.25">
      <c r="B13" s="36" t="s">
        <v>43</v>
      </c>
      <c r="G13" s="47" t="s">
        <v>10</v>
      </c>
      <c r="H13" s="47" t="s">
        <v>9</v>
      </c>
      <c r="I13" s="9" t="s">
        <v>605</v>
      </c>
    </row>
    <row r="14" spans="1:13" x14ac:dyDescent="0.25">
      <c r="B14" s="36" t="s">
        <v>44</v>
      </c>
      <c r="G14" s="47" t="s">
        <v>11</v>
      </c>
      <c r="H14" s="47" t="s">
        <v>9</v>
      </c>
      <c r="I14" s="9" t="s">
        <v>613</v>
      </c>
      <c r="M14" s="36" t="s">
        <v>21</v>
      </c>
    </row>
    <row r="16" spans="1:13" x14ac:dyDescent="0.25">
      <c r="A16" s="36" t="s">
        <v>12</v>
      </c>
      <c r="B16" s="36" t="s">
        <v>45</v>
      </c>
    </row>
    <row r="17" spans="1:16" ht="16.5" thickBot="1" x14ac:dyDescent="0.3"/>
    <row r="18" spans="1:16" ht="31.5" x14ac:dyDescent="0.25">
      <c r="A18" s="50" t="s">
        <v>13</v>
      </c>
      <c r="B18" s="51" t="s">
        <v>14</v>
      </c>
      <c r="C18" s="52" t="s">
        <v>15</v>
      </c>
      <c r="D18" s="52" t="s">
        <v>46</v>
      </c>
      <c r="E18" s="53" t="s">
        <v>17</v>
      </c>
      <c r="F18" s="51" t="s">
        <v>47</v>
      </c>
      <c r="G18" s="288" t="s">
        <v>18</v>
      </c>
      <c r="H18" s="289"/>
      <c r="I18" s="54" t="s">
        <v>19</v>
      </c>
    </row>
    <row r="19" spans="1:16" ht="48" customHeight="1" x14ac:dyDescent="0.25">
      <c r="A19" s="55">
        <v>1</v>
      </c>
      <c r="B19" s="56">
        <v>44482</v>
      </c>
      <c r="C19" s="57" t="s">
        <v>614</v>
      </c>
      <c r="D19" s="58">
        <v>128</v>
      </c>
      <c r="E19" s="59" t="s">
        <v>615</v>
      </c>
      <c r="F19" s="60">
        <v>1</v>
      </c>
      <c r="G19" s="290">
        <v>2500000</v>
      </c>
      <c r="H19" s="291"/>
      <c r="I19" s="61">
        <f>+G19</f>
        <v>2500000</v>
      </c>
    </row>
    <row r="20" spans="1:16" ht="24" customHeight="1" thickBot="1" x14ac:dyDescent="0.3">
      <c r="A20" s="292" t="s">
        <v>20</v>
      </c>
      <c r="B20" s="293"/>
      <c r="C20" s="293"/>
      <c r="D20" s="293"/>
      <c r="E20" s="293"/>
      <c r="F20" s="293"/>
      <c r="G20" s="293"/>
      <c r="H20" s="294"/>
      <c r="I20" s="62">
        <f>+I19</f>
        <v>2500000</v>
      </c>
    </row>
    <row r="21" spans="1:16" x14ac:dyDescent="0.25">
      <c r="A21" s="295"/>
      <c r="B21" s="295"/>
      <c r="C21" s="295"/>
      <c r="D21" s="295"/>
      <c r="E21" s="295"/>
      <c r="F21" s="240"/>
      <c r="G21" s="241"/>
      <c r="H21" s="241"/>
      <c r="I21" s="65"/>
    </row>
    <row r="22" spans="1:16" x14ac:dyDescent="0.25">
      <c r="A22" s="240"/>
      <c r="B22" s="240"/>
      <c r="C22" s="240"/>
      <c r="D22" s="240"/>
      <c r="E22" s="240"/>
      <c r="F22" s="240"/>
      <c r="G22" s="66" t="s">
        <v>49</v>
      </c>
      <c r="H22" s="66"/>
      <c r="I22" s="65">
        <v>0</v>
      </c>
    </row>
    <row r="23" spans="1:16" ht="16.5" thickBot="1" x14ac:dyDescent="0.3">
      <c r="F23" s="46"/>
      <c r="G23" s="67" t="s">
        <v>50</v>
      </c>
      <c r="H23" s="67"/>
      <c r="I23" s="68">
        <v>0</v>
      </c>
      <c r="J23" s="69"/>
      <c r="P23" s="36" t="s">
        <v>21</v>
      </c>
    </row>
    <row r="24" spans="1:16" x14ac:dyDescent="0.25">
      <c r="F24" s="46"/>
      <c r="G24" s="70" t="s">
        <v>22</v>
      </c>
      <c r="H24" s="70"/>
      <c r="I24" s="71">
        <f>I20+I22-I23</f>
        <v>2500000</v>
      </c>
    </row>
    <row r="25" spans="1:16" x14ac:dyDescent="0.25">
      <c r="A25" s="46" t="s">
        <v>56</v>
      </c>
      <c r="F25" s="46"/>
      <c r="G25" s="70"/>
      <c r="H25" s="70"/>
      <c r="I25" s="71"/>
    </row>
    <row r="26" spans="1:16" x14ac:dyDescent="0.25">
      <c r="A26" s="2"/>
      <c r="F26" s="46"/>
      <c r="G26" s="70"/>
      <c r="H26" s="70"/>
      <c r="I26" s="71"/>
    </row>
    <row r="27" spans="1:16" x14ac:dyDescent="0.25">
      <c r="A27" s="21" t="s">
        <v>23</v>
      </c>
      <c r="B27" s="21"/>
      <c r="C27" s="21"/>
      <c r="D27" s="21"/>
      <c r="E27" s="21"/>
    </row>
    <row r="28" spans="1:16" x14ac:dyDescent="0.25">
      <c r="A28" s="1" t="s">
        <v>24</v>
      </c>
      <c r="B28" s="46"/>
      <c r="C28" s="46"/>
      <c r="D28" s="46"/>
      <c r="E28" s="46"/>
    </row>
    <row r="29" spans="1:16" x14ac:dyDescent="0.25">
      <c r="A29" s="1" t="s">
        <v>25</v>
      </c>
      <c r="B29" s="46"/>
      <c r="C29" s="46"/>
      <c r="D29" s="46"/>
    </row>
    <row r="30" spans="1:16" x14ac:dyDescent="0.25">
      <c r="A30" s="72" t="s">
        <v>26</v>
      </c>
      <c r="B30" s="73"/>
      <c r="C30" s="73"/>
      <c r="D30" s="73"/>
      <c r="E30" s="74"/>
    </row>
    <row r="31" spans="1:16" x14ac:dyDescent="0.25">
      <c r="A31" s="27" t="s">
        <v>27</v>
      </c>
      <c r="B31" s="75"/>
      <c r="C31" s="75"/>
      <c r="D31" s="75"/>
      <c r="E31" s="73"/>
    </row>
    <row r="32" spans="1:16" x14ac:dyDescent="0.25">
      <c r="A32" s="73"/>
      <c r="B32" s="73"/>
      <c r="C32" s="73"/>
      <c r="D32" s="73"/>
      <c r="E32" s="73"/>
    </row>
    <row r="33" spans="1:9" x14ac:dyDescent="0.25">
      <c r="A33" s="75"/>
      <c r="B33" s="75"/>
      <c r="C33" s="75"/>
      <c r="D33" s="75"/>
      <c r="E33" s="76"/>
    </row>
    <row r="34" spans="1:9" x14ac:dyDescent="0.25">
      <c r="G34" s="77" t="s">
        <v>34</v>
      </c>
      <c r="H34" s="296" t="str">
        <f>+I13</f>
        <v xml:space="preserve"> 27 Oktober 2021</v>
      </c>
      <c r="I34" s="297"/>
    </row>
    <row r="42" spans="1:9" x14ac:dyDescent="0.25">
      <c r="G42" s="284" t="s">
        <v>28</v>
      </c>
      <c r="H42" s="284"/>
      <c r="I42" s="284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opLeftCell="A7" workbookViewId="0">
      <selection activeCell="L25" sqref="L25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619</v>
      </c>
      <c r="H11" s="3" t="s">
        <v>8</v>
      </c>
      <c r="I11" s="7" t="s">
        <v>9</v>
      </c>
      <c r="J11" s="8" t="s">
        <v>618</v>
      </c>
    </row>
    <row r="12" spans="1:10" x14ac:dyDescent="0.25">
      <c r="H12" s="3" t="s">
        <v>10</v>
      </c>
      <c r="I12" s="7" t="s">
        <v>9</v>
      </c>
      <c r="J12" s="9" t="s">
        <v>433</v>
      </c>
    </row>
    <row r="13" spans="1:10" x14ac:dyDescent="0.25">
      <c r="H13" s="3" t="s">
        <v>11</v>
      </c>
      <c r="I13" s="7" t="s">
        <v>9</v>
      </c>
      <c r="J13" s="9" t="s">
        <v>433</v>
      </c>
    </row>
    <row r="14" spans="1:10" x14ac:dyDescent="0.25">
      <c r="A14" s="2" t="s">
        <v>12</v>
      </c>
      <c r="B14" s="2" t="s">
        <v>45</v>
      </c>
    </row>
    <row r="15" spans="1:10" ht="7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46" customFormat="1" ht="56.25" customHeight="1" x14ac:dyDescent="0.25">
      <c r="A17" s="166">
        <v>1</v>
      </c>
      <c r="B17" s="248">
        <v>44497</v>
      </c>
      <c r="C17" s="267" t="s">
        <v>620</v>
      </c>
      <c r="D17" s="210" t="s">
        <v>621</v>
      </c>
      <c r="E17" s="211" t="s">
        <v>622</v>
      </c>
      <c r="F17" s="247">
        <v>3</v>
      </c>
      <c r="G17" s="213">
        <v>100</v>
      </c>
      <c r="H17" s="276">
        <v>5000</v>
      </c>
      <c r="I17" s="277"/>
      <c r="J17" s="209">
        <f>G17*H17</f>
        <v>500000</v>
      </c>
    </row>
    <row r="18" spans="1:19" ht="26.25" customHeight="1" thickBot="1" x14ac:dyDescent="0.3">
      <c r="A18" s="278" t="s">
        <v>20</v>
      </c>
      <c r="B18" s="279"/>
      <c r="C18" s="279"/>
      <c r="D18" s="279"/>
      <c r="E18" s="279"/>
      <c r="F18" s="279"/>
      <c r="G18" s="279"/>
      <c r="H18" s="279"/>
      <c r="I18" s="280"/>
      <c r="J18" s="193">
        <f>SUM(J17:J17)</f>
        <v>500000</v>
      </c>
    </row>
    <row r="19" spans="1:19" ht="8.25" customHeight="1" x14ac:dyDescent="0.25">
      <c r="A19" s="281"/>
      <c r="B19" s="281"/>
      <c r="C19" s="281"/>
      <c r="D19" s="281"/>
      <c r="E19" s="245"/>
      <c r="F19" s="245"/>
      <c r="G19" s="245"/>
      <c r="H19" s="12"/>
      <c r="I19" s="12"/>
      <c r="J19" s="13"/>
    </row>
    <row r="20" spans="1:19" x14ac:dyDescent="0.25">
      <c r="E20" s="1"/>
      <c r="F20" s="1"/>
      <c r="G20" s="1"/>
      <c r="H20" s="14" t="s">
        <v>49</v>
      </c>
      <c r="I20" s="14"/>
      <c r="J20" s="29">
        <v>0</v>
      </c>
      <c r="K20" s="15"/>
      <c r="S20" s="2" t="s">
        <v>21</v>
      </c>
    </row>
    <row r="21" spans="1:19" ht="16.5" thickBot="1" x14ac:dyDescent="0.3">
      <c r="E21" s="1"/>
      <c r="F21" s="1"/>
      <c r="G21" s="1"/>
      <c r="H21" s="16" t="s">
        <v>50</v>
      </c>
      <c r="I21" s="16"/>
      <c r="J21" s="17">
        <v>0</v>
      </c>
      <c r="K21" s="15"/>
    </row>
    <row r="22" spans="1:19" ht="16.5" customHeight="1" x14ac:dyDescent="0.25">
      <c r="E22" s="1"/>
      <c r="F22" s="1"/>
      <c r="G22" s="1"/>
      <c r="H22" s="18" t="s">
        <v>22</v>
      </c>
      <c r="I22" s="18"/>
      <c r="J22" s="19">
        <f>J18</f>
        <v>500000</v>
      </c>
    </row>
    <row r="23" spans="1:19" x14ac:dyDescent="0.25">
      <c r="A23" s="1" t="s">
        <v>623</v>
      </c>
      <c r="E23" s="1"/>
      <c r="F23" s="1"/>
      <c r="G23" s="1"/>
      <c r="H23" s="18"/>
      <c r="I23" s="18"/>
      <c r="J23" s="19"/>
    </row>
    <row r="24" spans="1:19" ht="18" customHeight="1" x14ac:dyDescent="0.25">
      <c r="A24" s="20"/>
      <c r="E24" s="1"/>
      <c r="F24" s="1"/>
      <c r="G24" s="1"/>
      <c r="H24" s="18"/>
      <c r="I24" s="18"/>
      <c r="J24" s="19"/>
    </row>
    <row r="25" spans="1:19" x14ac:dyDescent="0.25">
      <c r="A25" s="21" t="s">
        <v>23</v>
      </c>
    </row>
    <row r="26" spans="1:19" x14ac:dyDescent="0.25">
      <c r="A26" s="22" t="s">
        <v>24</v>
      </c>
      <c r="B26" s="22"/>
      <c r="C26" s="22"/>
      <c r="D26" s="22"/>
      <c r="E26" s="10"/>
    </row>
    <row r="27" spans="1:19" x14ac:dyDescent="0.25">
      <c r="A27" s="22" t="s">
        <v>25</v>
      </c>
      <c r="B27" s="22"/>
      <c r="C27" s="22"/>
      <c r="D27" s="10"/>
      <c r="E27" s="10"/>
    </row>
    <row r="28" spans="1:19" x14ac:dyDescent="0.25">
      <c r="A28" s="23" t="s">
        <v>26</v>
      </c>
      <c r="B28" s="24"/>
      <c r="C28" s="24"/>
      <c r="D28" s="23"/>
      <c r="E28" s="10"/>
    </row>
    <row r="29" spans="1:19" x14ac:dyDescent="0.25">
      <c r="A29" s="25" t="s">
        <v>27</v>
      </c>
      <c r="B29" s="25"/>
      <c r="C29" s="25"/>
      <c r="D29" s="24"/>
      <c r="E29" s="10"/>
    </row>
    <row r="30" spans="1:19" ht="8.25" customHeight="1" x14ac:dyDescent="0.25">
      <c r="A30" s="26"/>
      <c r="B30" s="26"/>
      <c r="C30" s="26"/>
      <c r="D30" s="26"/>
    </row>
    <row r="31" spans="1:19" x14ac:dyDescent="0.25">
      <c r="H31" s="28" t="s">
        <v>71</v>
      </c>
      <c r="I31" s="282" t="str">
        <f>+J12</f>
        <v xml:space="preserve"> 29 Oktober 2021</v>
      </c>
      <c r="J31" s="283"/>
    </row>
    <row r="35" spans="8:10" x14ac:dyDescent="0.25">
      <c r="I35" s="3" t="s">
        <v>21</v>
      </c>
    </row>
    <row r="37" spans="8:10" x14ac:dyDescent="0.25">
      <c r="H37" s="284" t="s">
        <v>28</v>
      </c>
      <c r="I37" s="284"/>
      <c r="J37" s="284"/>
    </row>
  </sheetData>
  <mergeCells count="7">
    <mergeCell ref="H37:J37"/>
    <mergeCell ref="A9:J9"/>
    <mergeCell ref="H16:I16"/>
    <mergeCell ref="H17:I17"/>
    <mergeCell ref="A18:I18"/>
    <mergeCell ref="A19:D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F17" sqref="F17:F18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1" width="9.140625" style="2"/>
    <col min="12" max="12" width="11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625</v>
      </c>
      <c r="H11" s="3" t="s">
        <v>8</v>
      </c>
      <c r="I11" s="7" t="s">
        <v>9</v>
      </c>
      <c r="J11" s="8" t="s">
        <v>624</v>
      </c>
    </row>
    <row r="12" spans="1:10" x14ac:dyDescent="0.25">
      <c r="H12" s="3" t="s">
        <v>10</v>
      </c>
      <c r="I12" s="7" t="s">
        <v>9</v>
      </c>
      <c r="J12" s="9" t="s">
        <v>433</v>
      </c>
    </row>
    <row r="13" spans="1:10" x14ac:dyDescent="0.25">
      <c r="H13" s="3" t="s">
        <v>11</v>
      </c>
      <c r="I13" s="7" t="s">
        <v>9</v>
      </c>
      <c r="J13" s="9" t="s">
        <v>433</v>
      </c>
    </row>
    <row r="14" spans="1:10" x14ac:dyDescent="0.25">
      <c r="A14" s="2" t="s">
        <v>12</v>
      </c>
      <c r="B14" s="2" t="s">
        <v>45</v>
      </c>
    </row>
    <row r="15" spans="1:10" ht="7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46" customFormat="1" ht="56.25" customHeight="1" x14ac:dyDescent="0.25">
      <c r="A17" s="166">
        <v>1</v>
      </c>
      <c r="B17" s="328">
        <v>44498</v>
      </c>
      <c r="C17" s="331" t="s">
        <v>626</v>
      </c>
      <c r="D17" s="210" t="s">
        <v>627</v>
      </c>
      <c r="E17" s="348" t="s">
        <v>441</v>
      </c>
      <c r="F17" s="337">
        <v>1</v>
      </c>
      <c r="G17" s="337">
        <v>100</v>
      </c>
      <c r="H17" s="276">
        <v>2500</v>
      </c>
      <c r="I17" s="277"/>
      <c r="J17" s="209">
        <f>G17*H17</f>
        <v>250000</v>
      </c>
      <c r="L17" s="2"/>
    </row>
    <row r="18" spans="1:19" s="246" customFormat="1" ht="56.25" customHeight="1" x14ac:dyDescent="0.25">
      <c r="A18" s="166">
        <v>2</v>
      </c>
      <c r="B18" s="330"/>
      <c r="C18" s="333"/>
      <c r="D18" s="210" t="s">
        <v>628</v>
      </c>
      <c r="E18" s="349"/>
      <c r="F18" s="339"/>
      <c r="G18" s="339"/>
      <c r="H18" s="276">
        <v>200000</v>
      </c>
      <c r="I18" s="277"/>
      <c r="J18" s="209">
        <f>H18</f>
        <v>200000</v>
      </c>
    </row>
    <row r="19" spans="1:19" ht="26.2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193">
        <f>J17+J18</f>
        <v>450000</v>
      </c>
      <c r="K19" s="2" t="s">
        <v>535</v>
      </c>
      <c r="L19" s="269">
        <v>44499</v>
      </c>
    </row>
    <row r="20" spans="1:19" ht="8.25" customHeight="1" x14ac:dyDescent="0.25">
      <c r="A20" s="281"/>
      <c r="B20" s="281"/>
      <c r="C20" s="281"/>
      <c r="D20" s="281"/>
      <c r="E20" s="245"/>
      <c r="F20" s="245"/>
      <c r="G20" s="245"/>
      <c r="H20" s="12"/>
      <c r="I20" s="12"/>
      <c r="J20" s="13"/>
    </row>
    <row r="21" spans="1:19" x14ac:dyDescent="0.25">
      <c r="E21" s="1"/>
      <c r="F21" s="1"/>
      <c r="G21" s="1"/>
      <c r="H21" s="14" t="s">
        <v>49</v>
      </c>
      <c r="I21" s="14"/>
      <c r="J21" s="29">
        <v>0</v>
      </c>
      <c r="K21" s="15"/>
      <c r="S21" s="2" t="s">
        <v>21</v>
      </c>
    </row>
    <row r="22" spans="1:19" ht="16.5" thickBot="1" x14ac:dyDescent="0.3">
      <c r="E22" s="1"/>
      <c r="F22" s="1"/>
      <c r="G22" s="1"/>
      <c r="H22" s="16" t="s">
        <v>50</v>
      </c>
      <c r="I22" s="16"/>
      <c r="J22" s="17">
        <v>0</v>
      </c>
      <c r="K22" s="15"/>
    </row>
    <row r="23" spans="1:19" ht="16.5" customHeight="1" x14ac:dyDescent="0.25">
      <c r="E23" s="1"/>
      <c r="F23" s="1"/>
      <c r="G23" s="1"/>
      <c r="H23" s="18" t="s">
        <v>22</v>
      </c>
      <c r="I23" s="18"/>
      <c r="J23" s="19">
        <f>J19</f>
        <v>450000</v>
      </c>
    </row>
    <row r="24" spans="1:19" x14ac:dyDescent="0.25">
      <c r="A24" s="1" t="s">
        <v>629</v>
      </c>
      <c r="E24" s="1"/>
      <c r="F24" s="1"/>
      <c r="G24" s="1"/>
      <c r="H24" s="18"/>
      <c r="I24" s="18"/>
      <c r="J24" s="19"/>
    </row>
    <row r="25" spans="1:19" ht="18" customHeight="1" x14ac:dyDescent="0.25">
      <c r="A25" s="20"/>
      <c r="E25" s="1"/>
      <c r="F25" s="1"/>
      <c r="G25" s="1"/>
      <c r="H25" s="18"/>
      <c r="I25" s="18"/>
      <c r="J25" s="19"/>
    </row>
    <row r="26" spans="1:19" x14ac:dyDescent="0.25">
      <c r="A26" s="21" t="s">
        <v>23</v>
      </c>
    </row>
    <row r="27" spans="1:19" x14ac:dyDescent="0.25">
      <c r="A27" s="22" t="s">
        <v>24</v>
      </c>
      <c r="B27" s="22"/>
      <c r="C27" s="22"/>
      <c r="D27" s="22"/>
      <c r="E27" s="10"/>
    </row>
    <row r="28" spans="1:19" x14ac:dyDescent="0.25">
      <c r="A28" s="22" t="s">
        <v>25</v>
      </c>
      <c r="B28" s="22"/>
      <c r="C28" s="22"/>
      <c r="D28" s="10"/>
      <c r="E28" s="10"/>
    </row>
    <row r="29" spans="1:19" x14ac:dyDescent="0.25">
      <c r="A29" s="23" t="s">
        <v>26</v>
      </c>
      <c r="B29" s="24"/>
      <c r="C29" s="24"/>
      <c r="D29" s="23"/>
      <c r="E29" s="10"/>
    </row>
    <row r="30" spans="1:19" x14ac:dyDescent="0.25">
      <c r="A30" s="25" t="s">
        <v>27</v>
      </c>
      <c r="B30" s="25"/>
      <c r="C30" s="25"/>
      <c r="D30" s="24"/>
      <c r="E30" s="10"/>
    </row>
    <row r="31" spans="1:19" ht="8.25" customHeight="1" x14ac:dyDescent="0.25">
      <c r="A31" s="26"/>
      <c r="B31" s="26"/>
      <c r="C31" s="26"/>
      <c r="D31" s="26"/>
    </row>
    <row r="32" spans="1:19" x14ac:dyDescent="0.25">
      <c r="H32" s="28" t="s">
        <v>71</v>
      </c>
      <c r="I32" s="282" t="str">
        <f>+J12</f>
        <v xml:space="preserve"> 29 Oktober 2021</v>
      </c>
      <c r="J32" s="283"/>
    </row>
    <row r="36" spans="8:10" x14ac:dyDescent="0.25">
      <c r="I36" s="3" t="s">
        <v>21</v>
      </c>
    </row>
    <row r="38" spans="8:10" x14ac:dyDescent="0.25">
      <c r="H38" s="284" t="s">
        <v>28</v>
      </c>
      <c r="I38" s="284"/>
      <c r="J38" s="284"/>
    </row>
  </sheetData>
  <mergeCells count="13">
    <mergeCell ref="H38:J38"/>
    <mergeCell ref="H18:I18"/>
    <mergeCell ref="C17:C18"/>
    <mergeCell ref="B17:B18"/>
    <mergeCell ref="G17:G18"/>
    <mergeCell ref="F17:F18"/>
    <mergeCell ref="E17:E18"/>
    <mergeCell ref="I32:J32"/>
    <mergeCell ref="A9:J9"/>
    <mergeCell ref="H16:I16"/>
    <mergeCell ref="H17:I17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abSelected="1" topLeftCell="A25" workbookViewId="0">
      <selection activeCell="N30" sqref="N30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631</v>
      </c>
      <c r="H11" s="3" t="s">
        <v>8</v>
      </c>
      <c r="I11" s="7" t="s">
        <v>9</v>
      </c>
      <c r="J11" s="8" t="s">
        <v>630</v>
      </c>
    </row>
    <row r="12" spans="1:10" x14ac:dyDescent="0.25">
      <c r="H12" s="3" t="s">
        <v>10</v>
      </c>
      <c r="I12" s="7" t="s">
        <v>9</v>
      </c>
      <c r="J12" s="9" t="s">
        <v>433</v>
      </c>
    </row>
    <row r="13" spans="1:10" x14ac:dyDescent="0.25">
      <c r="H13" s="3" t="s">
        <v>11</v>
      </c>
      <c r="I13" s="7" t="s">
        <v>9</v>
      </c>
      <c r="J13" s="9" t="s">
        <v>433</v>
      </c>
    </row>
    <row r="14" spans="1:10" x14ac:dyDescent="0.25">
      <c r="A14" s="2" t="s">
        <v>12</v>
      </c>
      <c r="B14" s="2" t="s">
        <v>45</v>
      </c>
    </row>
    <row r="15" spans="1:10" ht="7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187" t="s">
        <v>47</v>
      </c>
      <c r="G16" s="188" t="s">
        <v>29</v>
      </c>
      <c r="H16" s="326" t="s">
        <v>18</v>
      </c>
      <c r="I16" s="327"/>
      <c r="J16" s="189" t="s">
        <v>19</v>
      </c>
    </row>
    <row r="17" spans="1:19" s="251" customFormat="1" ht="36" customHeight="1" x14ac:dyDescent="0.25">
      <c r="A17" s="166">
        <v>1</v>
      </c>
      <c r="B17" s="252">
        <v>44482</v>
      </c>
      <c r="C17" s="253" t="s">
        <v>632</v>
      </c>
      <c r="D17" s="210" t="s">
        <v>633</v>
      </c>
      <c r="E17" s="255" t="s">
        <v>634</v>
      </c>
      <c r="F17" s="254">
        <v>1</v>
      </c>
      <c r="G17" s="254">
        <v>100</v>
      </c>
      <c r="H17" s="276">
        <v>8000</v>
      </c>
      <c r="I17" s="277"/>
      <c r="J17" s="209">
        <f>G17*H17</f>
        <v>800000</v>
      </c>
    </row>
    <row r="18" spans="1:19" s="251" customFormat="1" ht="36" customHeight="1" x14ac:dyDescent="0.25">
      <c r="A18" s="166">
        <v>2</v>
      </c>
      <c r="B18" s="252">
        <v>44482</v>
      </c>
      <c r="C18" s="265" t="s">
        <v>635</v>
      </c>
      <c r="D18" s="210" t="s">
        <v>636</v>
      </c>
      <c r="E18" s="255" t="s">
        <v>634</v>
      </c>
      <c r="F18" s="254">
        <v>4</v>
      </c>
      <c r="G18" s="254">
        <v>100</v>
      </c>
      <c r="H18" s="276">
        <v>8000</v>
      </c>
      <c r="I18" s="277"/>
      <c r="J18" s="209">
        <f t="shared" ref="J18:J21" si="0">G18*H18</f>
        <v>800000</v>
      </c>
    </row>
    <row r="19" spans="1:19" s="251" customFormat="1" ht="36" customHeight="1" x14ac:dyDescent="0.25">
      <c r="A19" s="166">
        <v>3</v>
      </c>
      <c r="B19" s="252">
        <v>44482</v>
      </c>
      <c r="C19" s="265" t="s">
        <v>637</v>
      </c>
      <c r="D19" s="210" t="s">
        <v>638</v>
      </c>
      <c r="E19" s="255" t="s">
        <v>634</v>
      </c>
      <c r="F19" s="254">
        <v>1</v>
      </c>
      <c r="G19" s="254">
        <v>100</v>
      </c>
      <c r="H19" s="276">
        <v>8000</v>
      </c>
      <c r="I19" s="277"/>
      <c r="J19" s="209">
        <f t="shared" si="0"/>
        <v>800000</v>
      </c>
    </row>
    <row r="20" spans="1:19" s="251" customFormat="1" ht="36" customHeight="1" x14ac:dyDescent="0.25">
      <c r="A20" s="166">
        <v>4</v>
      </c>
      <c r="B20" s="252">
        <v>44482</v>
      </c>
      <c r="C20" s="265" t="s">
        <v>639</v>
      </c>
      <c r="D20" s="210" t="s">
        <v>640</v>
      </c>
      <c r="E20" s="255" t="s">
        <v>634</v>
      </c>
      <c r="F20" s="254">
        <v>3</v>
      </c>
      <c r="G20" s="254">
        <v>100</v>
      </c>
      <c r="H20" s="276">
        <v>8000</v>
      </c>
      <c r="I20" s="277"/>
      <c r="J20" s="209">
        <f t="shared" si="0"/>
        <v>800000</v>
      </c>
    </row>
    <row r="21" spans="1:19" s="251" customFormat="1" ht="36" customHeight="1" x14ac:dyDescent="0.25">
      <c r="A21" s="166">
        <v>5</v>
      </c>
      <c r="B21" s="252">
        <v>44482</v>
      </c>
      <c r="C21" s="265" t="s">
        <v>641</v>
      </c>
      <c r="D21" s="210" t="s">
        <v>642</v>
      </c>
      <c r="E21" s="255" t="s">
        <v>634</v>
      </c>
      <c r="F21" s="254">
        <v>4</v>
      </c>
      <c r="G21" s="254">
        <v>100</v>
      </c>
      <c r="H21" s="276">
        <v>8000</v>
      </c>
      <c r="I21" s="277"/>
      <c r="J21" s="209">
        <f t="shared" si="0"/>
        <v>800000</v>
      </c>
    </row>
    <row r="22" spans="1:19" s="257" customFormat="1" ht="36" customHeight="1" x14ac:dyDescent="0.25">
      <c r="A22" s="166">
        <v>6</v>
      </c>
      <c r="B22" s="258">
        <v>44482</v>
      </c>
      <c r="C22" s="35"/>
      <c r="D22" s="350" t="s">
        <v>628</v>
      </c>
      <c r="E22" s="351"/>
      <c r="F22" s="192"/>
      <c r="G22" s="192"/>
      <c r="H22" s="276">
        <v>300000</v>
      </c>
      <c r="I22" s="277"/>
      <c r="J22" s="259">
        <f>H22</f>
        <v>300000</v>
      </c>
    </row>
    <row r="23" spans="1:19" ht="26.25" customHeight="1" thickBot="1" x14ac:dyDescent="0.3">
      <c r="A23" s="278" t="s">
        <v>20</v>
      </c>
      <c r="B23" s="279"/>
      <c r="C23" s="279"/>
      <c r="D23" s="279"/>
      <c r="E23" s="279"/>
      <c r="F23" s="279"/>
      <c r="G23" s="279"/>
      <c r="H23" s="279"/>
      <c r="I23" s="280"/>
      <c r="J23" s="256">
        <f>SUM(J17:J22)</f>
        <v>4300000</v>
      </c>
    </row>
    <row r="24" spans="1:19" ht="8.25" customHeight="1" x14ac:dyDescent="0.25">
      <c r="A24" s="281"/>
      <c r="B24" s="281"/>
      <c r="C24" s="281"/>
      <c r="D24" s="281"/>
      <c r="E24" s="250"/>
      <c r="F24" s="250"/>
      <c r="G24" s="250"/>
      <c r="H24" s="12"/>
      <c r="I24" s="12"/>
      <c r="J24" s="13"/>
    </row>
    <row r="25" spans="1:19" x14ac:dyDescent="0.25">
      <c r="E25" s="1"/>
      <c r="F25" s="1"/>
      <c r="G25" s="1"/>
      <c r="H25" s="14" t="s">
        <v>49</v>
      </c>
      <c r="I25" s="14"/>
      <c r="J25" s="29">
        <v>0</v>
      </c>
      <c r="K25" s="15"/>
      <c r="S25" s="2" t="s">
        <v>21</v>
      </c>
    </row>
    <row r="26" spans="1:19" ht="16.5" thickBot="1" x14ac:dyDescent="0.3">
      <c r="E26" s="1"/>
      <c r="F26" s="1"/>
      <c r="G26" s="1"/>
      <c r="H26" s="16" t="s">
        <v>50</v>
      </c>
      <c r="I26" s="16"/>
      <c r="J26" s="17">
        <v>0</v>
      </c>
      <c r="K26" s="15"/>
    </row>
    <row r="27" spans="1:19" ht="16.5" customHeight="1" x14ac:dyDescent="0.25">
      <c r="E27" s="1"/>
      <c r="F27" s="1"/>
      <c r="G27" s="1"/>
      <c r="H27" s="18" t="s">
        <v>22</v>
      </c>
      <c r="I27" s="18"/>
      <c r="J27" s="19">
        <f>J23</f>
        <v>4300000</v>
      </c>
    </row>
    <row r="28" spans="1:19" x14ac:dyDescent="0.25">
      <c r="A28" s="1" t="s">
        <v>643</v>
      </c>
      <c r="E28" s="1"/>
      <c r="F28" s="1"/>
      <c r="G28" s="1"/>
      <c r="H28" s="18"/>
      <c r="I28" s="18"/>
      <c r="J28" s="19"/>
    </row>
    <row r="29" spans="1:19" ht="18" customHeight="1" x14ac:dyDescent="0.25">
      <c r="A29" s="20"/>
      <c r="E29" s="1"/>
      <c r="F29" s="1"/>
      <c r="G29" s="1"/>
      <c r="H29" s="18"/>
      <c r="I29" s="18"/>
      <c r="J29" s="19"/>
    </row>
    <row r="30" spans="1:19" x14ac:dyDescent="0.25">
      <c r="A30" s="21" t="s">
        <v>23</v>
      </c>
    </row>
    <row r="31" spans="1:19" x14ac:dyDescent="0.25">
      <c r="A31" s="22" t="s">
        <v>24</v>
      </c>
      <c r="B31" s="22"/>
      <c r="C31" s="22"/>
      <c r="D31" s="22"/>
      <c r="E31" s="10"/>
    </row>
    <row r="32" spans="1:19" x14ac:dyDescent="0.25">
      <c r="A32" s="22" t="s">
        <v>25</v>
      </c>
      <c r="B32" s="22"/>
      <c r="C32" s="22"/>
      <c r="D32" s="10"/>
      <c r="E32" s="10"/>
    </row>
    <row r="33" spans="1:10" x14ac:dyDescent="0.25">
      <c r="A33" s="23" t="s">
        <v>26</v>
      </c>
      <c r="B33" s="24"/>
      <c r="C33" s="24"/>
      <c r="D33" s="23"/>
      <c r="E33" s="10"/>
    </row>
    <row r="34" spans="1:10" x14ac:dyDescent="0.25">
      <c r="A34" s="25" t="s">
        <v>27</v>
      </c>
      <c r="B34" s="25"/>
      <c r="C34" s="25"/>
      <c r="D34" s="24"/>
      <c r="E34" s="10"/>
    </row>
    <row r="35" spans="1:10" ht="8.25" customHeight="1" x14ac:dyDescent="0.25">
      <c r="A35" s="26"/>
      <c r="B35" s="26"/>
      <c r="C35" s="26"/>
      <c r="D35" s="26"/>
    </row>
    <row r="36" spans="1:10" x14ac:dyDescent="0.25">
      <c r="H36" s="28" t="s">
        <v>71</v>
      </c>
      <c r="I36" s="282" t="str">
        <f>+J12</f>
        <v xml:space="preserve"> 29 Oktober 2021</v>
      </c>
      <c r="J36" s="283"/>
    </row>
    <row r="40" spans="1:10" x14ac:dyDescent="0.25">
      <c r="I40" s="3" t="s">
        <v>21</v>
      </c>
    </row>
    <row r="42" spans="1:10" x14ac:dyDescent="0.25">
      <c r="H42" s="284" t="s">
        <v>28</v>
      </c>
      <c r="I42" s="284"/>
      <c r="J42" s="284"/>
    </row>
  </sheetData>
  <mergeCells count="13">
    <mergeCell ref="A9:J9"/>
    <mergeCell ref="H16:I16"/>
    <mergeCell ref="H17:I17"/>
    <mergeCell ref="A23:I23"/>
    <mergeCell ref="A24:D24"/>
    <mergeCell ref="D22:E22"/>
    <mergeCell ref="I36:J36"/>
    <mergeCell ref="H42:J42"/>
    <mergeCell ref="H18:I18"/>
    <mergeCell ref="H19:I19"/>
    <mergeCell ref="H20:I20"/>
    <mergeCell ref="H21:I21"/>
    <mergeCell ref="H22:I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opLeftCell="A7" workbookViewId="0">
      <selection activeCell="J12" sqref="J12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7.14062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271" t="s">
        <v>6</v>
      </c>
      <c r="B9" s="272"/>
      <c r="C9" s="272"/>
      <c r="D9" s="272"/>
      <c r="E9" s="272"/>
      <c r="F9" s="272"/>
      <c r="G9" s="272"/>
      <c r="H9" s="272"/>
      <c r="I9" s="272"/>
      <c r="J9" s="273"/>
    </row>
    <row r="10" spans="1:10" ht="11.25" customHeight="1" x14ac:dyDescent="0.25"/>
    <row r="11" spans="1:10" x14ac:dyDescent="0.25">
      <c r="A11" s="2" t="s">
        <v>7</v>
      </c>
      <c r="B11" s="2" t="s">
        <v>658</v>
      </c>
      <c r="H11" s="3" t="s">
        <v>8</v>
      </c>
      <c r="I11" s="7" t="s">
        <v>9</v>
      </c>
      <c r="J11" s="8" t="s">
        <v>644</v>
      </c>
    </row>
    <row r="12" spans="1:10" x14ac:dyDescent="0.25">
      <c r="H12" s="3" t="s">
        <v>10</v>
      </c>
      <c r="I12" s="7" t="s">
        <v>9</v>
      </c>
      <c r="J12" s="9" t="s">
        <v>645</v>
      </c>
    </row>
    <row r="13" spans="1:10" x14ac:dyDescent="0.25">
      <c r="H13" s="3" t="s">
        <v>11</v>
      </c>
      <c r="I13" s="7" t="s">
        <v>9</v>
      </c>
      <c r="J13" s="9" t="s">
        <v>645</v>
      </c>
    </row>
    <row r="14" spans="1:10" x14ac:dyDescent="0.25">
      <c r="A14" s="2" t="s">
        <v>12</v>
      </c>
      <c r="B14" s="2" t="s">
        <v>45</v>
      </c>
    </row>
    <row r="15" spans="1:10" ht="7.5" customHeight="1" thickBot="1" x14ac:dyDescent="0.3">
      <c r="F15" s="5"/>
      <c r="G15" s="10"/>
    </row>
    <row r="16" spans="1:10" ht="20.100000000000001" customHeight="1" x14ac:dyDescent="0.25">
      <c r="A16" s="186" t="s">
        <v>13</v>
      </c>
      <c r="B16" s="187" t="s">
        <v>14</v>
      </c>
      <c r="C16" s="187" t="s">
        <v>15</v>
      </c>
      <c r="D16" s="187" t="s">
        <v>16</v>
      </c>
      <c r="E16" s="187" t="s">
        <v>17</v>
      </c>
      <c r="F16" s="352" t="s">
        <v>273</v>
      </c>
      <c r="G16" s="353"/>
      <c r="H16" s="326" t="s">
        <v>651</v>
      </c>
      <c r="I16" s="327"/>
      <c r="J16" s="189" t="s">
        <v>19</v>
      </c>
    </row>
    <row r="17" spans="1:19" s="261" customFormat="1" ht="49.5" customHeight="1" x14ac:dyDescent="0.25">
      <c r="A17" s="166">
        <v>1</v>
      </c>
      <c r="B17" s="262">
        <v>44499</v>
      </c>
      <c r="C17" s="266" t="s">
        <v>646</v>
      </c>
      <c r="D17" s="210" t="s">
        <v>647</v>
      </c>
      <c r="E17" s="263" t="s">
        <v>648</v>
      </c>
      <c r="F17" s="354" t="s">
        <v>650</v>
      </c>
      <c r="G17" s="355"/>
      <c r="H17" s="276" t="s">
        <v>652</v>
      </c>
      <c r="I17" s="277"/>
      <c r="J17" s="209">
        <v>1800000</v>
      </c>
    </row>
    <row r="18" spans="1:19" ht="26.25" customHeight="1" thickBot="1" x14ac:dyDescent="0.3">
      <c r="A18" s="278" t="s">
        <v>20</v>
      </c>
      <c r="B18" s="279"/>
      <c r="C18" s="279"/>
      <c r="D18" s="279"/>
      <c r="E18" s="279"/>
      <c r="F18" s="279"/>
      <c r="G18" s="279"/>
      <c r="H18" s="279"/>
      <c r="I18" s="280"/>
      <c r="J18" s="256">
        <f>SUM(J17:J17)</f>
        <v>1800000</v>
      </c>
    </row>
    <row r="19" spans="1:19" ht="8.25" customHeight="1" x14ac:dyDescent="0.25">
      <c r="A19" s="281"/>
      <c r="B19" s="281"/>
      <c r="C19" s="281"/>
      <c r="D19" s="281"/>
      <c r="E19" s="260"/>
      <c r="F19" s="260"/>
      <c r="G19" s="260"/>
      <c r="H19" s="12"/>
      <c r="I19" s="12"/>
      <c r="J19" s="13"/>
    </row>
    <row r="20" spans="1:19" x14ac:dyDescent="0.25">
      <c r="E20" s="1"/>
      <c r="F20" s="1"/>
      <c r="G20" s="1"/>
      <c r="H20" s="14" t="s">
        <v>49</v>
      </c>
      <c r="I20" s="14"/>
      <c r="J20" s="29">
        <v>0</v>
      </c>
      <c r="K20" s="15"/>
      <c r="S20" s="2" t="s">
        <v>21</v>
      </c>
    </row>
    <row r="21" spans="1:19" ht="16.5" thickBot="1" x14ac:dyDescent="0.3">
      <c r="E21" s="1"/>
      <c r="F21" s="1"/>
      <c r="G21" s="1"/>
      <c r="H21" s="16" t="s">
        <v>50</v>
      </c>
      <c r="I21" s="16"/>
      <c r="J21" s="17">
        <v>0</v>
      </c>
      <c r="K21" s="15"/>
    </row>
    <row r="22" spans="1:19" ht="16.5" customHeight="1" x14ac:dyDescent="0.25">
      <c r="E22" s="1"/>
      <c r="F22" s="1"/>
      <c r="G22" s="1"/>
      <c r="H22" s="18" t="s">
        <v>22</v>
      </c>
      <c r="I22" s="18"/>
      <c r="J22" s="19">
        <f>J18</f>
        <v>1800000</v>
      </c>
    </row>
    <row r="23" spans="1:19" x14ac:dyDescent="0.25">
      <c r="A23" s="1" t="s">
        <v>649</v>
      </c>
      <c r="E23" s="1"/>
      <c r="F23" s="1"/>
      <c r="G23" s="1"/>
      <c r="H23" s="18"/>
      <c r="I23" s="18"/>
      <c r="J23" s="19"/>
    </row>
    <row r="24" spans="1:19" ht="18" customHeight="1" x14ac:dyDescent="0.25">
      <c r="A24" s="20"/>
      <c r="E24" s="1"/>
      <c r="F24" s="1"/>
      <c r="G24" s="1"/>
      <c r="H24" s="18"/>
      <c r="I24" s="18"/>
      <c r="J24" s="19"/>
    </row>
    <row r="25" spans="1:19" x14ac:dyDescent="0.25">
      <c r="A25" s="21" t="s">
        <v>23</v>
      </c>
    </row>
    <row r="26" spans="1:19" x14ac:dyDescent="0.25">
      <c r="A26" s="22" t="s">
        <v>24</v>
      </c>
      <c r="B26" s="22"/>
      <c r="C26" s="22"/>
      <c r="D26" s="22"/>
      <c r="E26" s="10"/>
    </row>
    <row r="27" spans="1:19" x14ac:dyDescent="0.25">
      <c r="A27" s="22" t="s">
        <v>25</v>
      </c>
      <c r="B27" s="22"/>
      <c r="C27" s="22"/>
      <c r="D27" s="10"/>
      <c r="E27" s="10"/>
    </row>
    <row r="28" spans="1:19" x14ac:dyDescent="0.25">
      <c r="A28" s="23" t="s">
        <v>26</v>
      </c>
      <c r="B28" s="24"/>
      <c r="C28" s="24"/>
      <c r="D28" s="23"/>
      <c r="E28" s="10"/>
    </row>
    <row r="29" spans="1:19" x14ac:dyDescent="0.25">
      <c r="A29" s="25" t="s">
        <v>27</v>
      </c>
      <c r="B29" s="25"/>
      <c r="C29" s="25"/>
      <c r="D29" s="24"/>
      <c r="E29" s="10"/>
    </row>
    <row r="30" spans="1:19" ht="8.25" customHeight="1" x14ac:dyDescent="0.25">
      <c r="A30" s="26"/>
      <c r="B30" s="26"/>
      <c r="C30" s="26"/>
      <c r="D30" s="26"/>
    </row>
    <row r="31" spans="1:19" x14ac:dyDescent="0.25">
      <c r="H31" s="28" t="s">
        <v>71</v>
      </c>
      <c r="I31" s="282" t="str">
        <f>+J12</f>
        <v xml:space="preserve"> 30 Oktober 2021</v>
      </c>
      <c r="J31" s="283"/>
    </row>
    <row r="35" spans="8:10" x14ac:dyDescent="0.25">
      <c r="I35" s="3" t="s">
        <v>21</v>
      </c>
    </row>
    <row r="37" spans="8:10" x14ac:dyDescent="0.25">
      <c r="H37" s="284" t="s">
        <v>28</v>
      </c>
      <c r="I37" s="284"/>
      <c r="J37" s="284"/>
    </row>
  </sheetData>
  <mergeCells count="9">
    <mergeCell ref="A9:J9"/>
    <mergeCell ref="H16:I16"/>
    <mergeCell ref="H17:I17"/>
    <mergeCell ref="H37:J37"/>
    <mergeCell ref="F16:G16"/>
    <mergeCell ref="F17:G17"/>
    <mergeCell ref="A18:I18"/>
    <mergeCell ref="A19:D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7" zoomScale="86" zoomScaleNormal="86" workbookViewId="0">
      <selection activeCell="E21" sqref="E2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653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657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655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40.5" customHeight="1" x14ac:dyDescent="0.25">
      <c r="A17" s="97">
        <v>1</v>
      </c>
      <c r="B17" s="98">
        <v>44477</v>
      </c>
      <c r="C17" s="99" t="s">
        <v>654</v>
      </c>
      <c r="D17" s="100" t="s">
        <v>284</v>
      </c>
      <c r="E17" s="101" t="s">
        <v>120</v>
      </c>
      <c r="F17" s="102">
        <v>1</v>
      </c>
      <c r="G17" s="144">
        <v>8</v>
      </c>
      <c r="H17" s="314">
        <v>1250000</v>
      </c>
      <c r="I17" s="315"/>
      <c r="J17" s="137">
        <f>H17</f>
        <v>1250000</v>
      </c>
      <c r="M17" s="91"/>
    </row>
    <row r="18" spans="1:13" ht="37.5" customHeight="1" thickBot="1" x14ac:dyDescent="0.3">
      <c r="A18" s="301" t="s">
        <v>20</v>
      </c>
      <c r="B18" s="302"/>
      <c r="C18" s="302"/>
      <c r="D18" s="302"/>
      <c r="E18" s="302"/>
      <c r="F18" s="302"/>
      <c r="G18" s="302"/>
      <c r="H18" s="302"/>
      <c r="I18" s="303"/>
      <c r="J18" s="112">
        <f>SUM(J17:J17)</f>
        <v>1250000</v>
      </c>
    </row>
    <row r="19" spans="1:13" ht="11.25" customHeight="1" x14ac:dyDescent="0.25">
      <c r="A19" s="304"/>
      <c r="B19" s="304"/>
      <c r="C19" s="304"/>
      <c r="D19" s="304"/>
      <c r="E19" s="113"/>
      <c r="H19" s="114"/>
      <c r="I19" s="114"/>
      <c r="J19" s="115"/>
    </row>
    <row r="20" spans="1:13" ht="22.5" customHeight="1" x14ac:dyDescent="0.25">
      <c r="A20" s="116"/>
      <c r="B20" s="116"/>
      <c r="D20" s="116"/>
      <c r="E20" s="116"/>
      <c r="H20" s="66" t="s">
        <v>49</v>
      </c>
      <c r="I20" s="66"/>
      <c r="J20" s="65">
        <v>0</v>
      </c>
    </row>
    <row r="21" spans="1:13" ht="22.5" customHeight="1" thickBot="1" x14ac:dyDescent="0.3">
      <c r="A21" s="264"/>
      <c r="B21" s="264"/>
      <c r="D21" s="264"/>
      <c r="E21" s="264"/>
      <c r="H21" s="117" t="s">
        <v>69</v>
      </c>
      <c r="I21" s="117"/>
      <c r="J21" s="118">
        <v>0</v>
      </c>
    </row>
    <row r="22" spans="1:13" ht="22.5" customHeight="1" x14ac:dyDescent="0.25">
      <c r="A22" s="88"/>
      <c r="B22" s="88"/>
      <c r="D22" s="88"/>
      <c r="E22" s="119"/>
      <c r="H22" s="120" t="s">
        <v>22</v>
      </c>
      <c r="I22" s="121"/>
      <c r="J22" s="122">
        <f>J18</f>
        <v>1250000</v>
      </c>
    </row>
    <row r="23" spans="1:13" ht="13.5" customHeight="1" x14ac:dyDescent="0.25">
      <c r="A23" s="88"/>
      <c r="B23" s="88"/>
      <c r="D23" s="88"/>
      <c r="E23" s="119"/>
      <c r="H23" s="121"/>
      <c r="I23" s="121"/>
      <c r="J23" s="123"/>
    </row>
    <row r="24" spans="1:13" ht="18.75" x14ac:dyDescent="0.25">
      <c r="A24" s="124" t="s">
        <v>656</v>
      </c>
      <c r="B24" s="119"/>
      <c r="D24" s="88"/>
      <c r="E24" s="119"/>
      <c r="H24" s="121"/>
      <c r="I24" s="121"/>
      <c r="J24" s="123"/>
    </row>
    <row r="25" spans="1:13" ht="15.75" x14ac:dyDescent="0.25">
      <c r="A25" s="88"/>
      <c r="B25" s="88"/>
      <c r="D25" s="88"/>
      <c r="E25" s="119"/>
      <c r="H25" s="121"/>
      <c r="I25" s="121"/>
      <c r="J25" s="123"/>
    </row>
    <row r="26" spans="1:13" ht="17.25" customHeight="1" x14ac:dyDescent="0.3">
      <c r="A26" s="125" t="s">
        <v>23</v>
      </c>
      <c r="B26" s="126"/>
      <c r="D26" s="126"/>
      <c r="E26" s="88"/>
      <c r="H26" s="89"/>
      <c r="I26" s="89"/>
      <c r="J26" s="88"/>
    </row>
    <row r="27" spans="1:13" ht="17.25" customHeight="1" x14ac:dyDescent="0.3">
      <c r="A27" s="148" t="s">
        <v>24</v>
      </c>
      <c r="B27" s="119"/>
      <c r="D27" s="119"/>
      <c r="E27" s="88"/>
      <c r="H27" s="89"/>
      <c r="I27" s="89"/>
      <c r="J27" s="88"/>
      <c r="M27" s="128"/>
    </row>
    <row r="28" spans="1:13" ht="17.25" customHeight="1" x14ac:dyDescent="0.3">
      <c r="A28" s="148" t="s">
        <v>25</v>
      </c>
      <c r="B28" s="119"/>
      <c r="D28" s="88"/>
      <c r="E28" s="88"/>
      <c r="H28" s="89"/>
      <c r="I28" s="89"/>
      <c r="J28" s="88"/>
    </row>
    <row r="29" spans="1:13" ht="17.25" customHeight="1" x14ac:dyDescent="0.3">
      <c r="A29" s="149" t="s">
        <v>26</v>
      </c>
      <c r="B29" s="130"/>
      <c r="D29" s="130"/>
      <c r="E29" s="88"/>
      <c r="H29" s="89"/>
      <c r="I29" s="89"/>
      <c r="J29" s="88"/>
    </row>
    <row r="30" spans="1:13" ht="17.25" customHeight="1" x14ac:dyDescent="0.3">
      <c r="A30" s="150" t="s">
        <v>27</v>
      </c>
      <c r="B30" s="132"/>
      <c r="D30" s="133"/>
      <c r="E30" s="88"/>
      <c r="H30" s="89"/>
      <c r="I30" s="89"/>
      <c r="J30" s="88"/>
    </row>
    <row r="31" spans="1:13" ht="15.75" x14ac:dyDescent="0.25">
      <c r="A31" s="132"/>
      <c r="B31" s="132"/>
      <c r="D31" s="134"/>
      <c r="E31" s="88"/>
      <c r="H31" s="89"/>
      <c r="I31" s="89"/>
      <c r="J31" s="88"/>
    </row>
    <row r="32" spans="1:13" ht="15.75" x14ac:dyDescent="0.25">
      <c r="A32" s="88"/>
      <c r="B32" s="88"/>
      <c r="D32" s="88"/>
      <c r="E32" s="88"/>
      <c r="H32" s="135" t="s">
        <v>71</v>
      </c>
      <c r="I32" s="300" t="str">
        <f>J13</f>
        <v xml:space="preserve"> 31 Oktober 2021</v>
      </c>
      <c r="J32" s="300"/>
    </row>
    <row r="33" spans="1:13" ht="15.75" x14ac:dyDescent="0.25">
      <c r="A33" s="88"/>
      <c r="B33" s="88"/>
      <c r="D33" s="88"/>
      <c r="E33" s="88"/>
      <c r="H33" s="89"/>
      <c r="I33" s="89"/>
      <c r="J33" s="88"/>
    </row>
    <row r="34" spans="1:13" ht="15.75" x14ac:dyDescent="0.25">
      <c r="A34" s="88"/>
      <c r="B34" s="88"/>
      <c r="D34" s="88"/>
      <c r="E34" s="88"/>
      <c r="H34" s="89"/>
      <c r="I34" s="89"/>
      <c r="J34" s="88"/>
    </row>
    <row r="35" spans="1:13" ht="15.75" x14ac:dyDescent="0.25">
      <c r="A35" s="88"/>
      <c r="B35" s="88"/>
      <c r="D35" s="88"/>
      <c r="E35" s="88"/>
      <c r="H35" s="89"/>
      <c r="I35" s="89"/>
      <c r="J35" s="88"/>
    </row>
    <row r="36" spans="1:13" ht="15.75" x14ac:dyDescent="0.25">
      <c r="A36" s="88"/>
      <c r="B36" s="88"/>
      <c r="D36" s="88"/>
      <c r="E36" s="88"/>
      <c r="H36" s="89"/>
      <c r="I36" s="89"/>
      <c r="J36" s="88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36"/>
      <c r="B39" s="36"/>
      <c r="D39" s="36"/>
      <c r="E39" s="36"/>
      <c r="H39" s="284" t="s">
        <v>261</v>
      </c>
      <c r="I39" s="284"/>
      <c r="J39" s="284"/>
    </row>
    <row r="40" spans="1:13" ht="15.75" x14ac:dyDescent="0.25">
      <c r="A40" s="36"/>
      <c r="B40" s="36"/>
      <c r="D40" s="36"/>
      <c r="E40" s="36"/>
      <c r="H40" s="47"/>
      <c r="I40" s="47"/>
      <c r="J40" s="36"/>
    </row>
    <row r="41" spans="1:13" ht="15.75" x14ac:dyDescent="0.25">
      <c r="A41" s="36"/>
      <c r="B41" s="36"/>
      <c r="D41" s="36"/>
      <c r="E41" s="36"/>
      <c r="H41" s="47"/>
      <c r="I41" s="47"/>
      <c r="J41" s="36"/>
    </row>
    <row r="42" spans="1:13" ht="15.75" x14ac:dyDescent="0.25">
      <c r="A42" s="36"/>
      <c r="B42" s="36"/>
      <c r="D42" s="36"/>
      <c r="E42" s="36"/>
      <c r="H42" s="47"/>
      <c r="I42" s="47"/>
      <c r="J42" s="36"/>
      <c r="M42" s="136"/>
    </row>
    <row r="43" spans="1:13" ht="15.75" x14ac:dyDescent="0.25">
      <c r="A43" s="36"/>
      <c r="B43" s="36"/>
      <c r="D43" s="36"/>
      <c r="E43" s="36"/>
      <c r="H43" s="47"/>
      <c r="I43" s="47"/>
      <c r="J43" s="36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</row>
    <row r="46" spans="1:13" ht="15.75" x14ac:dyDescent="0.25">
      <c r="A46" s="36"/>
      <c r="B46" s="36"/>
      <c r="D46" s="36"/>
      <c r="E46" s="36"/>
      <c r="H46" s="47"/>
      <c r="I46" s="47"/>
      <c r="J46" s="36"/>
    </row>
    <row r="47" spans="1:13" ht="15.75" x14ac:dyDescent="0.25">
      <c r="A47" s="36"/>
      <c r="B47" s="36"/>
      <c r="D47" s="36"/>
      <c r="E47" s="36"/>
      <c r="H47" s="47"/>
      <c r="I47" s="47"/>
      <c r="J47" s="36"/>
    </row>
  </sheetData>
  <autoFilter ref="A16:J18">
    <filterColumn colId="7" showButton="0"/>
  </autoFilter>
  <mergeCells count="7">
    <mergeCell ref="A18:I18"/>
    <mergeCell ref="A19:D19"/>
    <mergeCell ref="I32:J32"/>
    <mergeCell ref="H39:J39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topLeftCell="A45" zoomScale="86" zoomScaleNormal="86" workbookViewId="0">
      <selection activeCell="E64" sqref="E6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20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190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189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259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52.5" customHeight="1" x14ac:dyDescent="0.25">
      <c r="A17" s="97">
        <v>1</v>
      </c>
      <c r="B17" s="98" t="s">
        <v>191</v>
      </c>
      <c r="C17" s="99" t="s">
        <v>193</v>
      </c>
      <c r="D17" s="100" t="s">
        <v>284</v>
      </c>
      <c r="E17" s="101" t="s">
        <v>74</v>
      </c>
      <c r="F17" s="102">
        <v>26</v>
      </c>
      <c r="G17" s="145">
        <v>701</v>
      </c>
      <c r="H17" s="314">
        <v>5000</v>
      </c>
      <c r="I17" s="315"/>
      <c r="J17" s="137">
        <f t="shared" ref="J17:J21" si="0">G17*H17</f>
        <v>3505000</v>
      </c>
      <c r="L17" s="90" t="s">
        <v>187</v>
      </c>
      <c r="M17" s="91"/>
    </row>
    <row r="18" spans="1:13" s="90" customFormat="1" ht="52.5" customHeight="1" x14ac:dyDescent="0.25">
      <c r="A18" s="97">
        <f t="shared" ref="A18:A48" si="1">A17+1</f>
        <v>2</v>
      </c>
      <c r="B18" s="98" t="s">
        <v>191</v>
      </c>
      <c r="C18" s="99" t="s">
        <v>194</v>
      </c>
      <c r="D18" s="100" t="s">
        <v>284</v>
      </c>
      <c r="E18" s="101" t="s">
        <v>73</v>
      </c>
      <c r="F18" s="102">
        <v>22</v>
      </c>
      <c r="G18" s="151">
        <v>347.6</v>
      </c>
      <c r="H18" s="314">
        <v>6000</v>
      </c>
      <c r="I18" s="315"/>
      <c r="J18" s="137">
        <f t="shared" si="0"/>
        <v>2085600.0000000002</v>
      </c>
      <c r="L18" s="90" t="s">
        <v>187</v>
      </c>
      <c r="M18" s="91"/>
    </row>
    <row r="19" spans="1:13" s="90" customFormat="1" ht="52.5" customHeight="1" x14ac:dyDescent="0.25">
      <c r="A19" s="97">
        <f t="shared" si="1"/>
        <v>3</v>
      </c>
      <c r="B19" s="98" t="s">
        <v>191</v>
      </c>
      <c r="C19" s="99" t="s">
        <v>195</v>
      </c>
      <c r="D19" s="100" t="s">
        <v>284</v>
      </c>
      <c r="E19" s="101" t="s">
        <v>72</v>
      </c>
      <c r="F19" s="102">
        <v>37</v>
      </c>
      <c r="G19" s="151">
        <v>1128.8</v>
      </c>
      <c r="H19" s="314">
        <v>6000</v>
      </c>
      <c r="I19" s="315"/>
      <c r="J19" s="137">
        <f t="shared" si="0"/>
        <v>6772800</v>
      </c>
      <c r="L19" s="90" t="s">
        <v>187</v>
      </c>
      <c r="M19" s="91"/>
    </row>
    <row r="20" spans="1:13" s="90" customFormat="1" ht="52.5" customHeight="1" x14ac:dyDescent="0.25">
      <c r="A20" s="97">
        <f t="shared" si="1"/>
        <v>4</v>
      </c>
      <c r="B20" s="98" t="s">
        <v>191</v>
      </c>
      <c r="C20" s="99" t="s">
        <v>196</v>
      </c>
      <c r="D20" s="100" t="s">
        <v>284</v>
      </c>
      <c r="E20" s="101" t="s">
        <v>103</v>
      </c>
      <c r="F20" s="102">
        <v>15</v>
      </c>
      <c r="G20" s="144">
        <v>319.32</v>
      </c>
      <c r="H20" s="314">
        <v>8000</v>
      </c>
      <c r="I20" s="315"/>
      <c r="J20" s="137">
        <f t="shared" si="0"/>
        <v>2554560</v>
      </c>
      <c r="L20" s="90" t="s">
        <v>187</v>
      </c>
      <c r="M20" s="91"/>
    </row>
    <row r="21" spans="1:13" s="90" customFormat="1" ht="52.5" customHeight="1" x14ac:dyDescent="0.25">
      <c r="A21" s="97">
        <f t="shared" si="1"/>
        <v>5</v>
      </c>
      <c r="B21" s="98" t="s">
        <v>191</v>
      </c>
      <c r="C21" s="99" t="s">
        <v>197</v>
      </c>
      <c r="D21" s="100" t="s">
        <v>284</v>
      </c>
      <c r="E21" s="101" t="s">
        <v>104</v>
      </c>
      <c r="F21" s="102">
        <v>8</v>
      </c>
      <c r="G21" s="144">
        <v>144.72</v>
      </c>
      <c r="H21" s="314">
        <v>9000</v>
      </c>
      <c r="I21" s="315"/>
      <c r="J21" s="137">
        <f t="shared" si="0"/>
        <v>1302480</v>
      </c>
      <c r="L21" s="90" t="s">
        <v>187</v>
      </c>
      <c r="M21" s="91"/>
    </row>
    <row r="22" spans="1:13" s="90" customFormat="1" ht="52.5" customHeight="1" x14ac:dyDescent="0.25">
      <c r="A22" s="97">
        <f t="shared" si="1"/>
        <v>6</v>
      </c>
      <c r="B22" s="98" t="s">
        <v>191</v>
      </c>
      <c r="C22" s="99" t="s">
        <v>198</v>
      </c>
      <c r="D22" s="100" t="s">
        <v>227</v>
      </c>
      <c r="E22" s="101" t="s">
        <v>76</v>
      </c>
      <c r="F22" s="102">
        <v>108</v>
      </c>
      <c r="G22" s="144">
        <v>2197.4</v>
      </c>
      <c r="H22" s="314">
        <v>5000</v>
      </c>
      <c r="I22" s="315"/>
      <c r="J22" s="137">
        <f>G22*H22</f>
        <v>10987000</v>
      </c>
      <c r="L22" s="90" t="s">
        <v>187</v>
      </c>
      <c r="M22" s="91"/>
    </row>
    <row r="23" spans="1:13" s="90" customFormat="1" ht="52.5" customHeight="1" x14ac:dyDescent="0.25">
      <c r="A23" s="97">
        <f t="shared" si="1"/>
        <v>7</v>
      </c>
      <c r="B23" s="98" t="s">
        <v>191</v>
      </c>
      <c r="C23" s="99" t="s">
        <v>199</v>
      </c>
      <c r="D23" s="100" t="s">
        <v>228</v>
      </c>
      <c r="E23" s="101" t="s">
        <v>75</v>
      </c>
      <c r="F23" s="102">
        <v>49</v>
      </c>
      <c r="G23" s="144">
        <v>968.6</v>
      </c>
      <c r="H23" s="314">
        <v>6000</v>
      </c>
      <c r="I23" s="315"/>
      <c r="J23" s="137">
        <f>G23*H23</f>
        <v>5811600</v>
      </c>
      <c r="L23" s="90" t="s">
        <v>187</v>
      </c>
      <c r="M23" s="91"/>
    </row>
    <row r="24" spans="1:13" s="90" customFormat="1" ht="52.5" customHeight="1" x14ac:dyDescent="0.25">
      <c r="A24" s="97">
        <f t="shared" si="1"/>
        <v>8</v>
      </c>
      <c r="B24" s="98" t="s">
        <v>191</v>
      </c>
      <c r="C24" s="99" t="s">
        <v>200</v>
      </c>
      <c r="D24" s="100" t="s">
        <v>89</v>
      </c>
      <c r="E24" s="101" t="s">
        <v>90</v>
      </c>
      <c r="F24" s="102">
        <v>25</v>
      </c>
      <c r="G24" s="144">
        <v>740</v>
      </c>
      <c r="H24" s="314">
        <v>4000</v>
      </c>
      <c r="I24" s="315"/>
      <c r="J24" s="137">
        <f t="shared" ref="J24:J48" si="2">G24*H24</f>
        <v>2960000</v>
      </c>
      <c r="L24" s="90" t="s">
        <v>187</v>
      </c>
      <c r="M24" s="91"/>
    </row>
    <row r="25" spans="1:13" s="90" customFormat="1" ht="52.5" customHeight="1" x14ac:dyDescent="0.25">
      <c r="A25" s="97">
        <f t="shared" si="1"/>
        <v>9</v>
      </c>
      <c r="B25" s="98">
        <v>44457</v>
      </c>
      <c r="C25" s="99" t="s">
        <v>201</v>
      </c>
      <c r="D25" s="100" t="s">
        <v>91</v>
      </c>
      <c r="E25" s="101" t="s">
        <v>92</v>
      </c>
      <c r="F25" s="102">
        <v>21</v>
      </c>
      <c r="G25" s="144">
        <v>599</v>
      </c>
      <c r="H25" s="314">
        <v>4000</v>
      </c>
      <c r="I25" s="315"/>
      <c r="J25" s="137">
        <f t="shared" si="2"/>
        <v>2396000</v>
      </c>
      <c r="L25" s="90" t="s">
        <v>187</v>
      </c>
      <c r="M25" s="91"/>
    </row>
    <row r="26" spans="1:13" s="90" customFormat="1" ht="52.5" customHeight="1" x14ac:dyDescent="0.25">
      <c r="A26" s="97">
        <f t="shared" si="1"/>
        <v>10</v>
      </c>
      <c r="B26" s="98">
        <v>44457</v>
      </c>
      <c r="C26" s="99" t="s">
        <v>202</v>
      </c>
      <c r="D26" s="100" t="s">
        <v>81</v>
      </c>
      <c r="E26" s="101" t="s">
        <v>82</v>
      </c>
      <c r="F26" s="102">
        <v>26</v>
      </c>
      <c r="G26" s="144">
        <v>586.28</v>
      </c>
      <c r="H26" s="314">
        <v>5000</v>
      </c>
      <c r="I26" s="315"/>
      <c r="J26" s="137">
        <f t="shared" si="2"/>
        <v>2931400</v>
      </c>
      <c r="L26" s="90" t="s">
        <v>187</v>
      </c>
      <c r="M26" s="91"/>
    </row>
    <row r="27" spans="1:13" s="90" customFormat="1" ht="52.5" customHeight="1" x14ac:dyDescent="0.25">
      <c r="A27" s="97">
        <f t="shared" si="1"/>
        <v>11</v>
      </c>
      <c r="B27" s="98">
        <v>44457</v>
      </c>
      <c r="C27" s="99" t="s">
        <v>203</v>
      </c>
      <c r="D27" s="100" t="s">
        <v>99</v>
      </c>
      <c r="E27" s="101" t="s">
        <v>100</v>
      </c>
      <c r="F27" s="102">
        <v>53</v>
      </c>
      <c r="G27" s="144">
        <v>1287.9000000000001</v>
      </c>
      <c r="H27" s="314">
        <v>3000</v>
      </c>
      <c r="I27" s="315"/>
      <c r="J27" s="137">
        <f t="shared" si="2"/>
        <v>3863700.0000000005</v>
      </c>
      <c r="L27" s="90" t="s">
        <v>187</v>
      </c>
      <c r="M27" s="91"/>
    </row>
    <row r="28" spans="1:13" s="90" customFormat="1" ht="52.5" customHeight="1" x14ac:dyDescent="0.25">
      <c r="A28" s="97">
        <f t="shared" si="1"/>
        <v>12</v>
      </c>
      <c r="B28" s="98">
        <v>44457</v>
      </c>
      <c r="C28" s="99" t="s">
        <v>204</v>
      </c>
      <c r="D28" s="100" t="s">
        <v>101</v>
      </c>
      <c r="E28" s="101" t="s">
        <v>102</v>
      </c>
      <c r="F28" s="102">
        <v>30</v>
      </c>
      <c r="G28" s="144">
        <v>858</v>
      </c>
      <c r="H28" s="314">
        <v>5000</v>
      </c>
      <c r="I28" s="315"/>
      <c r="J28" s="137">
        <f t="shared" si="2"/>
        <v>4290000</v>
      </c>
      <c r="L28" s="90" t="s">
        <v>187</v>
      </c>
      <c r="M28" s="91"/>
    </row>
    <row r="29" spans="1:13" s="90" customFormat="1" ht="52.5" customHeight="1" x14ac:dyDescent="0.25">
      <c r="A29" s="97">
        <f t="shared" si="1"/>
        <v>13</v>
      </c>
      <c r="B29" s="98">
        <v>44457</v>
      </c>
      <c r="C29" s="99" t="s">
        <v>205</v>
      </c>
      <c r="D29" s="100" t="s">
        <v>107</v>
      </c>
      <c r="E29" s="101" t="s">
        <v>108</v>
      </c>
      <c r="F29" s="102">
        <v>21</v>
      </c>
      <c r="G29" s="144">
        <v>578.1</v>
      </c>
      <c r="H29" s="314">
        <v>5000</v>
      </c>
      <c r="I29" s="315"/>
      <c r="J29" s="137">
        <f t="shared" si="2"/>
        <v>2890500</v>
      </c>
      <c r="L29" s="90" t="s">
        <v>187</v>
      </c>
      <c r="M29" s="91"/>
    </row>
    <row r="30" spans="1:13" s="90" customFormat="1" ht="52.5" customHeight="1" x14ac:dyDescent="0.25">
      <c r="A30" s="97">
        <f t="shared" si="1"/>
        <v>14</v>
      </c>
      <c r="B30" s="98">
        <v>44457</v>
      </c>
      <c r="C30" s="99" t="s">
        <v>206</v>
      </c>
      <c r="D30" s="100" t="s">
        <v>105</v>
      </c>
      <c r="E30" s="101" t="s">
        <v>106</v>
      </c>
      <c r="F30" s="102">
        <v>21</v>
      </c>
      <c r="G30" s="144">
        <v>526</v>
      </c>
      <c r="H30" s="314">
        <v>5000</v>
      </c>
      <c r="I30" s="315"/>
      <c r="J30" s="137">
        <f t="shared" si="2"/>
        <v>2630000</v>
      </c>
      <c r="L30" s="90" t="s">
        <v>187</v>
      </c>
      <c r="M30" s="91"/>
    </row>
    <row r="31" spans="1:13" s="90" customFormat="1" ht="52.5" customHeight="1" x14ac:dyDescent="0.25">
      <c r="A31" s="97">
        <f t="shared" si="1"/>
        <v>15</v>
      </c>
      <c r="B31" s="98">
        <v>44457</v>
      </c>
      <c r="C31" s="99" t="s">
        <v>207</v>
      </c>
      <c r="D31" s="100" t="s">
        <v>109</v>
      </c>
      <c r="E31" s="101" t="s">
        <v>110</v>
      </c>
      <c r="F31" s="102">
        <v>37</v>
      </c>
      <c r="G31" s="144">
        <v>1285.2</v>
      </c>
      <c r="H31" s="314">
        <v>5000</v>
      </c>
      <c r="I31" s="315"/>
      <c r="J31" s="137">
        <f t="shared" si="2"/>
        <v>6426000</v>
      </c>
      <c r="L31" s="90" t="s">
        <v>187</v>
      </c>
      <c r="M31" s="91"/>
    </row>
    <row r="32" spans="1:13" s="90" customFormat="1" ht="52.5" customHeight="1" x14ac:dyDescent="0.25">
      <c r="A32" s="97">
        <f t="shared" si="1"/>
        <v>16</v>
      </c>
      <c r="B32" s="98">
        <v>44457</v>
      </c>
      <c r="C32" s="99" t="s">
        <v>208</v>
      </c>
      <c r="D32" s="100" t="s">
        <v>111</v>
      </c>
      <c r="E32" s="101" t="s">
        <v>112</v>
      </c>
      <c r="F32" s="102">
        <v>40</v>
      </c>
      <c r="G32" s="144">
        <v>682</v>
      </c>
      <c r="H32" s="314">
        <v>5000</v>
      </c>
      <c r="I32" s="315"/>
      <c r="J32" s="137">
        <f t="shared" si="2"/>
        <v>3410000</v>
      </c>
      <c r="L32" s="90" t="s">
        <v>187</v>
      </c>
      <c r="M32" s="91"/>
    </row>
    <row r="33" spans="1:13" s="90" customFormat="1" ht="52.5" customHeight="1" x14ac:dyDescent="0.25">
      <c r="A33" s="97">
        <f t="shared" si="1"/>
        <v>17</v>
      </c>
      <c r="B33" s="98">
        <v>44457</v>
      </c>
      <c r="C33" s="99" t="s">
        <v>209</v>
      </c>
      <c r="D33" s="100" t="s">
        <v>97</v>
      </c>
      <c r="E33" s="101" t="s">
        <v>98</v>
      </c>
      <c r="F33" s="102">
        <v>36</v>
      </c>
      <c r="G33" s="144">
        <v>893.06</v>
      </c>
      <c r="H33" s="314">
        <v>6000</v>
      </c>
      <c r="I33" s="315"/>
      <c r="J33" s="137">
        <f t="shared" si="2"/>
        <v>5358360</v>
      </c>
      <c r="L33" s="90" t="s">
        <v>187</v>
      </c>
      <c r="M33" s="91"/>
    </row>
    <row r="34" spans="1:13" s="90" customFormat="1" ht="52.5" customHeight="1" x14ac:dyDescent="0.25">
      <c r="A34" s="97">
        <f t="shared" si="1"/>
        <v>18</v>
      </c>
      <c r="B34" s="98">
        <v>44457</v>
      </c>
      <c r="C34" s="99" t="s">
        <v>210</v>
      </c>
      <c r="D34" s="100" t="s">
        <v>95</v>
      </c>
      <c r="E34" s="101" t="s">
        <v>96</v>
      </c>
      <c r="F34" s="102">
        <v>25</v>
      </c>
      <c r="G34" s="144">
        <v>601.79999999999995</v>
      </c>
      <c r="H34" s="314">
        <v>6000</v>
      </c>
      <c r="I34" s="315"/>
      <c r="J34" s="137">
        <f t="shared" si="2"/>
        <v>3610799.9999999995</v>
      </c>
      <c r="L34" s="90" t="s">
        <v>187</v>
      </c>
      <c r="M34" s="91"/>
    </row>
    <row r="35" spans="1:13" s="90" customFormat="1" ht="52.5" customHeight="1" x14ac:dyDescent="0.25">
      <c r="A35" s="97">
        <f t="shared" si="1"/>
        <v>19</v>
      </c>
      <c r="B35" s="98">
        <v>44457</v>
      </c>
      <c r="C35" s="99" t="s">
        <v>211</v>
      </c>
      <c r="D35" s="100" t="s">
        <v>93</v>
      </c>
      <c r="E35" s="101" t="s">
        <v>94</v>
      </c>
      <c r="F35" s="102">
        <v>77</v>
      </c>
      <c r="G35" s="152">
        <v>2215.36</v>
      </c>
      <c r="H35" s="314">
        <v>5000</v>
      </c>
      <c r="I35" s="315"/>
      <c r="J35" s="137">
        <f t="shared" si="2"/>
        <v>11076800</v>
      </c>
      <c r="L35" s="90" t="s">
        <v>187</v>
      </c>
      <c r="M35" s="91"/>
    </row>
    <row r="36" spans="1:13" s="90" customFormat="1" ht="52.5" customHeight="1" x14ac:dyDescent="0.25">
      <c r="A36" s="97">
        <f t="shared" si="1"/>
        <v>20</v>
      </c>
      <c r="B36" s="98">
        <v>44457</v>
      </c>
      <c r="C36" s="99" t="s">
        <v>212</v>
      </c>
      <c r="D36" s="100" t="s">
        <v>83</v>
      </c>
      <c r="E36" s="101" t="s">
        <v>84</v>
      </c>
      <c r="F36" s="102">
        <v>39</v>
      </c>
      <c r="G36" s="144">
        <v>1236.8</v>
      </c>
      <c r="H36" s="314">
        <v>3000</v>
      </c>
      <c r="I36" s="315"/>
      <c r="J36" s="137">
        <f t="shared" si="2"/>
        <v>3710400</v>
      </c>
      <c r="L36" s="90" t="s">
        <v>187</v>
      </c>
      <c r="M36" s="91"/>
    </row>
    <row r="37" spans="1:13" s="90" customFormat="1" ht="52.5" customHeight="1" x14ac:dyDescent="0.25">
      <c r="A37" s="97">
        <f t="shared" si="1"/>
        <v>21</v>
      </c>
      <c r="B37" s="98">
        <v>44457</v>
      </c>
      <c r="C37" s="99" t="s">
        <v>213</v>
      </c>
      <c r="D37" s="100" t="s">
        <v>87</v>
      </c>
      <c r="E37" s="101" t="s">
        <v>88</v>
      </c>
      <c r="F37" s="102">
        <v>20</v>
      </c>
      <c r="G37" s="144">
        <v>539</v>
      </c>
      <c r="H37" s="314">
        <v>4000</v>
      </c>
      <c r="I37" s="315"/>
      <c r="J37" s="137">
        <f t="shared" si="2"/>
        <v>2156000</v>
      </c>
      <c r="L37" s="90" t="s">
        <v>187</v>
      </c>
      <c r="M37" s="91"/>
    </row>
    <row r="38" spans="1:13" s="90" customFormat="1" ht="52.5" customHeight="1" x14ac:dyDescent="0.25">
      <c r="A38" s="97">
        <f t="shared" si="1"/>
        <v>22</v>
      </c>
      <c r="B38" s="98">
        <v>44457</v>
      </c>
      <c r="C38" s="99" t="s">
        <v>214</v>
      </c>
      <c r="D38" s="100" t="s">
        <v>85</v>
      </c>
      <c r="E38" s="101" t="s">
        <v>86</v>
      </c>
      <c r="F38" s="102">
        <v>32</v>
      </c>
      <c r="G38" s="144">
        <v>985</v>
      </c>
      <c r="H38" s="314">
        <v>4000</v>
      </c>
      <c r="I38" s="315"/>
      <c r="J38" s="137">
        <f t="shared" si="2"/>
        <v>3940000</v>
      </c>
      <c r="L38" s="90" t="s">
        <v>187</v>
      </c>
      <c r="M38" s="91"/>
    </row>
    <row r="39" spans="1:13" s="90" customFormat="1" ht="52.5" customHeight="1" x14ac:dyDescent="0.25">
      <c r="A39" s="97">
        <f t="shared" si="1"/>
        <v>23</v>
      </c>
      <c r="B39" s="98">
        <v>44457</v>
      </c>
      <c r="C39" s="99" t="s">
        <v>215</v>
      </c>
      <c r="D39" s="100" t="s">
        <v>77</v>
      </c>
      <c r="E39" s="101" t="s">
        <v>78</v>
      </c>
      <c r="F39" s="102">
        <v>41</v>
      </c>
      <c r="G39" s="144">
        <v>1477</v>
      </c>
      <c r="H39" s="314">
        <v>5000</v>
      </c>
      <c r="I39" s="315"/>
      <c r="J39" s="137">
        <f t="shared" si="2"/>
        <v>7385000</v>
      </c>
      <c r="L39" s="90" t="s">
        <v>187</v>
      </c>
      <c r="M39" s="91"/>
    </row>
    <row r="40" spans="1:13" s="90" customFormat="1" ht="52.5" customHeight="1" x14ac:dyDescent="0.25">
      <c r="A40" s="97">
        <f t="shared" si="1"/>
        <v>24</v>
      </c>
      <c r="B40" s="98">
        <v>44457</v>
      </c>
      <c r="C40" s="99" t="s">
        <v>218</v>
      </c>
      <c r="D40" s="100" t="s">
        <v>231</v>
      </c>
      <c r="E40" s="101" t="s">
        <v>242</v>
      </c>
      <c r="F40" s="102">
        <v>47</v>
      </c>
      <c r="G40" s="144">
        <v>1066.8</v>
      </c>
      <c r="H40" s="314">
        <v>6000</v>
      </c>
      <c r="I40" s="315"/>
      <c r="J40" s="137">
        <f t="shared" si="2"/>
        <v>6400800</v>
      </c>
      <c r="L40" s="90" t="s">
        <v>187</v>
      </c>
      <c r="M40" s="91"/>
    </row>
    <row r="41" spans="1:13" s="90" customFormat="1" ht="52.5" customHeight="1" x14ac:dyDescent="0.25">
      <c r="A41" s="97">
        <f t="shared" si="1"/>
        <v>25</v>
      </c>
      <c r="B41" s="98">
        <v>44457</v>
      </c>
      <c r="C41" s="99" t="s">
        <v>219</v>
      </c>
      <c r="D41" s="100" t="s">
        <v>232</v>
      </c>
      <c r="E41" s="101" t="s">
        <v>243</v>
      </c>
      <c r="F41" s="102">
        <v>61</v>
      </c>
      <c r="G41" s="144">
        <v>1290.2</v>
      </c>
      <c r="H41" s="314">
        <v>8000</v>
      </c>
      <c r="I41" s="315"/>
      <c r="J41" s="137">
        <f t="shared" si="2"/>
        <v>10321600</v>
      </c>
      <c r="L41" s="90" t="s">
        <v>187</v>
      </c>
      <c r="M41" s="91"/>
    </row>
    <row r="42" spans="1:13" s="90" customFormat="1" ht="52.5" customHeight="1" x14ac:dyDescent="0.25">
      <c r="A42" s="97">
        <f t="shared" si="1"/>
        <v>26</v>
      </c>
      <c r="B42" s="98">
        <v>44457</v>
      </c>
      <c r="C42" s="99" t="s">
        <v>220</v>
      </c>
      <c r="D42" s="100" t="s">
        <v>233</v>
      </c>
      <c r="E42" s="101" t="s">
        <v>244</v>
      </c>
      <c r="F42" s="102">
        <v>1</v>
      </c>
      <c r="G42" s="153">
        <v>31</v>
      </c>
      <c r="H42" s="314">
        <v>8000</v>
      </c>
      <c r="I42" s="315"/>
      <c r="J42" s="137">
        <f t="shared" si="2"/>
        <v>248000</v>
      </c>
      <c r="L42" s="90" t="s">
        <v>187</v>
      </c>
      <c r="M42" s="91"/>
    </row>
    <row r="43" spans="1:13" s="90" customFormat="1" ht="52.5" customHeight="1" x14ac:dyDescent="0.25">
      <c r="A43" s="97">
        <f t="shared" si="1"/>
        <v>27</v>
      </c>
      <c r="B43" s="98">
        <v>44457</v>
      </c>
      <c r="C43" s="99" t="s">
        <v>221</v>
      </c>
      <c r="D43" s="100" t="s">
        <v>234</v>
      </c>
      <c r="E43" s="101" t="s">
        <v>245</v>
      </c>
      <c r="F43" s="102">
        <v>45</v>
      </c>
      <c r="G43" s="153">
        <v>1273</v>
      </c>
      <c r="H43" s="314">
        <v>6000</v>
      </c>
      <c r="I43" s="315"/>
      <c r="J43" s="137">
        <f t="shared" si="2"/>
        <v>7638000</v>
      </c>
      <c r="L43" s="90" t="s">
        <v>187</v>
      </c>
      <c r="M43" s="91"/>
    </row>
    <row r="44" spans="1:13" s="90" customFormat="1" ht="52.5" customHeight="1" x14ac:dyDescent="0.25">
      <c r="A44" s="97">
        <f t="shared" si="1"/>
        <v>28</v>
      </c>
      <c r="B44" s="106">
        <v>44457</v>
      </c>
      <c r="C44" s="107" t="s">
        <v>222</v>
      </c>
      <c r="D44" s="108" t="s">
        <v>235</v>
      </c>
      <c r="E44" s="109" t="s">
        <v>246</v>
      </c>
      <c r="F44" s="110">
        <v>45</v>
      </c>
      <c r="G44" s="154">
        <v>1019.16</v>
      </c>
      <c r="H44" s="314">
        <v>6000</v>
      </c>
      <c r="I44" s="315"/>
      <c r="J44" s="137">
        <f t="shared" si="2"/>
        <v>6114960</v>
      </c>
      <c r="L44" s="90" t="s">
        <v>187</v>
      </c>
      <c r="M44" s="91"/>
    </row>
    <row r="45" spans="1:13" s="90" customFormat="1" ht="52.5" customHeight="1" x14ac:dyDescent="0.25">
      <c r="A45" s="97">
        <f t="shared" si="1"/>
        <v>29</v>
      </c>
      <c r="B45" s="98">
        <v>44457</v>
      </c>
      <c r="C45" s="99" t="s">
        <v>223</v>
      </c>
      <c r="D45" s="100" t="s">
        <v>236</v>
      </c>
      <c r="E45" s="101" t="s">
        <v>247</v>
      </c>
      <c r="F45" s="102">
        <v>29</v>
      </c>
      <c r="G45" s="144">
        <v>760.4</v>
      </c>
      <c r="H45" s="314">
        <v>6000</v>
      </c>
      <c r="I45" s="315"/>
      <c r="J45" s="137">
        <f t="shared" si="2"/>
        <v>4562400</v>
      </c>
      <c r="L45" s="90" t="s">
        <v>187</v>
      </c>
      <c r="M45" s="91"/>
    </row>
    <row r="46" spans="1:13" s="90" customFormat="1" ht="52.5" customHeight="1" x14ac:dyDescent="0.25">
      <c r="A46" s="97">
        <f t="shared" si="1"/>
        <v>30</v>
      </c>
      <c r="B46" s="98">
        <v>44459</v>
      </c>
      <c r="C46" s="99" t="s">
        <v>224</v>
      </c>
      <c r="D46" s="100" t="s">
        <v>237</v>
      </c>
      <c r="E46" s="101" t="s">
        <v>248</v>
      </c>
      <c r="F46" s="102">
        <v>2</v>
      </c>
      <c r="G46" s="144">
        <v>54.34</v>
      </c>
      <c r="H46" s="314">
        <v>9000</v>
      </c>
      <c r="I46" s="315"/>
      <c r="J46" s="137">
        <f t="shared" si="2"/>
        <v>489060.00000000006</v>
      </c>
      <c r="L46" s="90" t="s">
        <v>187</v>
      </c>
      <c r="M46" s="91"/>
    </row>
    <row r="47" spans="1:13" s="90" customFormat="1" ht="52.5" customHeight="1" x14ac:dyDescent="0.25">
      <c r="A47" s="97">
        <f t="shared" si="1"/>
        <v>31</v>
      </c>
      <c r="B47" s="98">
        <v>44459</v>
      </c>
      <c r="C47" s="99" t="s">
        <v>225</v>
      </c>
      <c r="D47" s="100" t="s">
        <v>238</v>
      </c>
      <c r="E47" s="101" t="s">
        <v>249</v>
      </c>
      <c r="F47" s="102">
        <v>2</v>
      </c>
      <c r="G47" s="144">
        <v>70.66</v>
      </c>
      <c r="H47" s="314">
        <v>9000</v>
      </c>
      <c r="I47" s="315"/>
      <c r="J47" s="137">
        <f t="shared" si="2"/>
        <v>635940</v>
      </c>
      <c r="L47" s="90" t="s">
        <v>187</v>
      </c>
      <c r="M47" s="91"/>
    </row>
    <row r="48" spans="1:13" s="90" customFormat="1" ht="52.5" customHeight="1" x14ac:dyDescent="0.25">
      <c r="A48" s="97">
        <f t="shared" si="1"/>
        <v>32</v>
      </c>
      <c r="B48" s="98">
        <v>44459</v>
      </c>
      <c r="C48" s="99" t="s">
        <v>226</v>
      </c>
      <c r="D48" s="100" t="s">
        <v>239</v>
      </c>
      <c r="E48" s="101" t="s">
        <v>250</v>
      </c>
      <c r="F48" s="102">
        <v>22</v>
      </c>
      <c r="G48" s="144">
        <v>419.48</v>
      </c>
      <c r="H48" s="314">
        <v>6000</v>
      </c>
      <c r="I48" s="315"/>
      <c r="J48" s="137">
        <f t="shared" si="2"/>
        <v>2516880</v>
      </c>
      <c r="L48" s="90" t="s">
        <v>187</v>
      </c>
      <c r="M48" s="91"/>
    </row>
    <row r="49" spans="1:13" ht="27" customHeight="1" thickBot="1" x14ac:dyDescent="0.3">
      <c r="A49" s="301" t="s">
        <v>20</v>
      </c>
      <c r="B49" s="302"/>
      <c r="C49" s="302"/>
      <c r="D49" s="302"/>
      <c r="E49" s="302"/>
      <c r="F49" s="302"/>
      <c r="G49" s="302"/>
      <c r="H49" s="302"/>
      <c r="I49" s="303"/>
      <c r="J49" s="112">
        <f>SUM(J17:J48)</f>
        <v>140981640</v>
      </c>
    </row>
    <row r="50" spans="1:13" ht="11.25" customHeight="1" x14ac:dyDescent="0.25">
      <c r="A50" s="304"/>
      <c r="B50" s="304"/>
      <c r="C50" s="304"/>
      <c r="D50" s="304"/>
      <c r="E50" s="113"/>
      <c r="H50" s="114"/>
      <c r="I50" s="114"/>
      <c r="J50" s="115"/>
    </row>
    <row r="51" spans="1:13" ht="22.5" customHeight="1" x14ac:dyDescent="0.25">
      <c r="A51" s="116"/>
      <c r="B51" s="116"/>
      <c r="D51" s="116"/>
      <c r="E51" s="116"/>
      <c r="H51" s="66" t="s">
        <v>49</v>
      </c>
      <c r="I51" s="66"/>
      <c r="J51" s="65">
        <v>0</v>
      </c>
    </row>
    <row r="52" spans="1:13" ht="22.5" customHeight="1" thickBot="1" x14ac:dyDescent="0.3">
      <c r="A52" s="79"/>
      <c r="B52" s="79"/>
      <c r="D52" s="79"/>
      <c r="E52" s="79"/>
      <c r="H52" s="117" t="s">
        <v>69</v>
      </c>
      <c r="I52" s="117"/>
      <c r="J52" s="118">
        <v>0</v>
      </c>
    </row>
    <row r="53" spans="1:13" ht="22.5" customHeight="1" x14ac:dyDescent="0.25">
      <c r="A53" s="88"/>
      <c r="B53" s="88"/>
      <c r="D53" s="88"/>
      <c r="E53" s="119"/>
      <c r="H53" s="120" t="s">
        <v>22</v>
      </c>
      <c r="I53" s="121"/>
      <c r="J53" s="122">
        <f>J49</f>
        <v>140981640</v>
      </c>
    </row>
    <row r="54" spans="1:13" ht="13.5" customHeight="1" x14ac:dyDescent="0.25">
      <c r="A54" s="88"/>
      <c r="B54" s="88"/>
      <c r="D54" s="88"/>
      <c r="E54" s="119"/>
      <c r="H54" s="121"/>
      <c r="I54" s="121"/>
      <c r="J54" s="123"/>
    </row>
    <row r="55" spans="1:13" ht="18.75" x14ac:dyDescent="0.25">
      <c r="A55" s="124" t="s">
        <v>260</v>
      </c>
      <c r="B55" s="119"/>
      <c r="D55" s="88"/>
      <c r="E55" s="119"/>
      <c r="H55" s="121"/>
      <c r="I55" s="121"/>
      <c r="J55" s="123"/>
    </row>
    <row r="56" spans="1:13" ht="15.75" x14ac:dyDescent="0.25">
      <c r="A56" s="88"/>
      <c r="B56" s="88"/>
      <c r="D56" s="88"/>
      <c r="E56" s="119"/>
      <c r="H56" s="121"/>
      <c r="I56" s="121"/>
      <c r="J56" s="123"/>
    </row>
    <row r="57" spans="1:13" ht="17.25" customHeight="1" x14ac:dyDescent="0.3">
      <c r="A57" s="125" t="s">
        <v>23</v>
      </c>
      <c r="B57" s="126"/>
      <c r="D57" s="126"/>
      <c r="E57" s="88"/>
      <c r="H57" s="89"/>
      <c r="I57" s="89"/>
      <c r="J57" s="88"/>
    </row>
    <row r="58" spans="1:13" ht="17.25" customHeight="1" x14ac:dyDescent="0.3">
      <c r="A58" s="148" t="s">
        <v>24</v>
      </c>
      <c r="B58" s="119"/>
      <c r="D58" s="119"/>
      <c r="E58" s="88"/>
      <c r="H58" s="89"/>
      <c r="I58" s="89"/>
      <c r="J58" s="88"/>
      <c r="M58" s="128"/>
    </row>
    <row r="59" spans="1:13" ht="17.25" customHeight="1" x14ac:dyDescent="0.3">
      <c r="A59" s="148" t="s">
        <v>25</v>
      </c>
      <c r="B59" s="119"/>
      <c r="D59" s="88"/>
      <c r="E59" s="88"/>
      <c r="H59" s="89"/>
      <c r="I59" s="89"/>
      <c r="J59" s="88"/>
    </row>
    <row r="60" spans="1:13" ht="17.25" customHeight="1" x14ac:dyDescent="0.3">
      <c r="A60" s="149" t="s">
        <v>26</v>
      </c>
      <c r="B60" s="130"/>
      <c r="D60" s="130"/>
      <c r="E60" s="88"/>
      <c r="H60" s="89"/>
      <c r="I60" s="89"/>
      <c r="J60" s="88"/>
    </row>
    <row r="61" spans="1:13" ht="17.25" customHeight="1" x14ac:dyDescent="0.3">
      <c r="A61" s="150" t="s">
        <v>27</v>
      </c>
      <c r="B61" s="132"/>
      <c r="D61" s="133"/>
      <c r="E61" s="88"/>
      <c r="H61" s="89"/>
      <c r="I61" s="89"/>
      <c r="J61" s="88"/>
    </row>
    <row r="62" spans="1:13" ht="15.75" x14ac:dyDescent="0.25">
      <c r="A62" s="132"/>
      <c r="B62" s="132"/>
      <c r="D62" s="134"/>
      <c r="E62" s="88"/>
      <c r="H62" s="89"/>
      <c r="I62" s="89"/>
      <c r="J62" s="88"/>
    </row>
    <row r="63" spans="1:13" ht="15.75" x14ac:dyDescent="0.25">
      <c r="A63" s="88"/>
      <c r="B63" s="88"/>
      <c r="D63" s="88"/>
      <c r="E63" s="88"/>
      <c r="H63" s="135" t="s">
        <v>71</v>
      </c>
      <c r="I63" s="300" t="str">
        <f>J13</f>
        <v xml:space="preserve"> 07 Oktober 2021</v>
      </c>
      <c r="J63" s="300"/>
    </row>
    <row r="64" spans="1:13" ht="15.75" x14ac:dyDescent="0.25">
      <c r="A64" s="88"/>
      <c r="B64" s="88"/>
      <c r="D64" s="88"/>
      <c r="E64" s="88"/>
      <c r="H64" s="89"/>
      <c r="I64" s="89"/>
      <c r="J64" s="88"/>
    </row>
    <row r="65" spans="1:13" ht="15.75" x14ac:dyDescent="0.25">
      <c r="A65" s="88"/>
      <c r="B65" s="88"/>
      <c r="D65" s="88"/>
      <c r="E65" s="88"/>
      <c r="H65" s="89"/>
      <c r="I65" s="89"/>
      <c r="J65" s="88"/>
    </row>
    <row r="66" spans="1:13" ht="15.75" x14ac:dyDescent="0.25">
      <c r="A66" s="88"/>
      <c r="B66" s="88"/>
      <c r="D66" s="88"/>
      <c r="E66" s="88"/>
      <c r="H66" s="89"/>
      <c r="I66" s="89"/>
      <c r="J66" s="88"/>
    </row>
    <row r="67" spans="1:13" ht="15.75" x14ac:dyDescent="0.25">
      <c r="A67" s="88"/>
      <c r="B67" s="88"/>
      <c r="D67" s="88"/>
      <c r="E67" s="88"/>
      <c r="H67" s="89"/>
      <c r="I67" s="89"/>
      <c r="J67" s="88"/>
    </row>
    <row r="68" spans="1:13" ht="15.75" x14ac:dyDescent="0.25">
      <c r="A68" s="88"/>
      <c r="B68" s="88"/>
      <c r="D68" s="88"/>
      <c r="E68" s="88"/>
      <c r="H68" s="89"/>
      <c r="I68" s="89"/>
      <c r="J68" s="88"/>
    </row>
    <row r="69" spans="1:13" ht="15.75" x14ac:dyDescent="0.25">
      <c r="A69" s="88"/>
      <c r="B69" s="88"/>
      <c r="D69" s="88"/>
      <c r="E69" s="88"/>
      <c r="H69" s="89"/>
      <c r="I69" s="89"/>
      <c r="J69" s="88"/>
    </row>
    <row r="70" spans="1:13" ht="15.75" x14ac:dyDescent="0.25">
      <c r="A70" s="36"/>
      <c r="B70" s="36"/>
      <c r="D70" s="36"/>
      <c r="E70" s="36"/>
      <c r="H70" s="284" t="s">
        <v>261</v>
      </c>
      <c r="I70" s="284"/>
      <c r="J70" s="284"/>
    </row>
    <row r="71" spans="1:13" ht="15.75" x14ac:dyDescent="0.25">
      <c r="A71" s="36"/>
      <c r="B71" s="36"/>
      <c r="D71" s="36"/>
      <c r="E71" s="36"/>
      <c r="H71" s="47"/>
      <c r="I71" s="47"/>
      <c r="J71" s="36"/>
    </row>
    <row r="72" spans="1:13" ht="15.75" x14ac:dyDescent="0.25">
      <c r="A72" s="36"/>
      <c r="B72" s="36"/>
      <c r="D72" s="36"/>
      <c r="E72" s="36"/>
      <c r="H72" s="47"/>
      <c r="I72" s="47"/>
      <c r="J72" s="36"/>
    </row>
    <row r="73" spans="1:13" ht="15.75" x14ac:dyDescent="0.25">
      <c r="A73" s="36"/>
      <c r="B73" s="36"/>
      <c r="D73" s="36"/>
      <c r="E73" s="36"/>
      <c r="H73" s="47"/>
      <c r="I73" s="47"/>
      <c r="J73" s="36"/>
      <c r="M73" s="136"/>
    </row>
    <row r="74" spans="1:13" ht="15.75" x14ac:dyDescent="0.25">
      <c r="A74" s="36"/>
      <c r="B74" s="36"/>
      <c r="D74" s="36"/>
      <c r="E74" s="36"/>
      <c r="H74" s="47"/>
      <c r="I74" s="47"/>
      <c r="J74" s="36"/>
    </row>
    <row r="75" spans="1:13" ht="15.75" x14ac:dyDescent="0.25">
      <c r="A75" s="36"/>
      <c r="B75" s="36"/>
      <c r="D75" s="36"/>
      <c r="E75" s="36"/>
      <c r="H75" s="47"/>
      <c r="I75" s="47"/>
      <c r="J75" s="36"/>
    </row>
    <row r="76" spans="1:13" ht="15.75" x14ac:dyDescent="0.25">
      <c r="A76" s="36"/>
      <c r="B76" s="36"/>
      <c r="D76" s="36"/>
      <c r="E76" s="36"/>
      <c r="H76" s="47"/>
      <c r="I76" s="47"/>
      <c r="J76" s="36"/>
    </row>
    <row r="77" spans="1:13" ht="15.75" x14ac:dyDescent="0.25">
      <c r="A77" s="36"/>
      <c r="B77" s="36"/>
      <c r="D77" s="36"/>
      <c r="E77" s="36"/>
      <c r="H77" s="47"/>
      <c r="I77" s="47"/>
      <c r="J77" s="36"/>
    </row>
    <row r="78" spans="1:13" ht="15.75" x14ac:dyDescent="0.25">
      <c r="A78" s="36"/>
      <c r="B78" s="36"/>
      <c r="D78" s="36"/>
      <c r="E78" s="36"/>
      <c r="H78" s="47"/>
      <c r="I78" s="47"/>
      <c r="J78" s="36"/>
    </row>
  </sheetData>
  <autoFilter ref="A16:J49">
    <filterColumn colId="7" showButton="0"/>
  </autoFilter>
  <mergeCells count="38">
    <mergeCell ref="H19:I19"/>
    <mergeCell ref="A10:J10"/>
    <mergeCell ref="H16:I16"/>
    <mergeCell ref="H17:I17"/>
    <mergeCell ref="H18:I18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46:I4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A49:I49"/>
    <mergeCell ref="A50:D50"/>
    <mergeCell ref="I63:J63"/>
    <mergeCell ref="H70:J70"/>
    <mergeCell ref="H47:I47"/>
    <mergeCell ref="H48:I48"/>
    <mergeCell ref="H20:I20"/>
    <mergeCell ref="H21:I21"/>
    <mergeCell ref="H22:I22"/>
    <mergeCell ref="H23:I23"/>
    <mergeCell ref="H24:I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opLeftCell="A13" workbookViewId="0">
      <selection activeCell="D21" sqref="D21"/>
    </sheetView>
  </sheetViews>
  <sheetFormatPr defaultColWidth="9.140625"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7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9" x14ac:dyDescent="0.25">
      <c r="A12" s="2" t="s">
        <v>7</v>
      </c>
      <c r="B12" s="2" t="s">
        <v>520</v>
      </c>
      <c r="G12" s="3" t="s">
        <v>8</v>
      </c>
      <c r="H12" s="7" t="s">
        <v>9</v>
      </c>
      <c r="I12" s="8" t="s">
        <v>251</v>
      </c>
    </row>
    <row r="13" spans="1:9" x14ac:dyDescent="0.25">
      <c r="G13" s="3" t="s">
        <v>10</v>
      </c>
      <c r="H13" s="7" t="s">
        <v>9</v>
      </c>
      <c r="I13" s="9" t="s">
        <v>252</v>
      </c>
    </row>
    <row r="14" spans="1:9" x14ac:dyDescent="0.25">
      <c r="G14" s="3" t="s">
        <v>11</v>
      </c>
      <c r="H14" s="7" t="s">
        <v>9</v>
      </c>
      <c r="I14" s="9" t="s">
        <v>256</v>
      </c>
    </row>
    <row r="15" spans="1:9" x14ac:dyDescent="0.25">
      <c r="A15" s="2" t="s">
        <v>12</v>
      </c>
      <c r="B15" s="36" t="s">
        <v>45</v>
      </c>
      <c r="C15" s="36"/>
      <c r="H15" s="7"/>
    </row>
    <row r="16" spans="1:9" ht="16.5" thickBot="1" x14ac:dyDescent="0.3"/>
    <row r="17" spans="1:17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80" t="s">
        <v>29</v>
      </c>
      <c r="G17" s="274" t="s">
        <v>18</v>
      </c>
      <c r="H17" s="275"/>
      <c r="I17" s="32" t="s">
        <v>19</v>
      </c>
    </row>
    <row r="18" spans="1:17" ht="70.5" customHeight="1" x14ac:dyDescent="0.25">
      <c r="A18" s="37">
        <v>1</v>
      </c>
      <c r="B18" s="11">
        <v>44471</v>
      </c>
      <c r="C18" s="35" t="s">
        <v>253</v>
      </c>
      <c r="D18" s="33" t="s">
        <v>254</v>
      </c>
      <c r="E18" s="33" t="s">
        <v>255</v>
      </c>
      <c r="F18" s="38">
        <v>1</v>
      </c>
      <c r="G18" s="276">
        <v>350000</v>
      </c>
      <c r="H18" s="277"/>
      <c r="I18" s="34">
        <f>F18*G18</f>
        <v>350000</v>
      </c>
    </row>
    <row r="19" spans="1:17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39">
        <f>I18</f>
        <v>350000</v>
      </c>
      <c r="J19" s="40">
        <f>SUM(J18:J18)</f>
        <v>0</v>
      </c>
    </row>
    <row r="20" spans="1:17" x14ac:dyDescent="0.25">
      <c r="A20" s="281"/>
      <c r="B20" s="281"/>
      <c r="C20" s="81"/>
      <c r="D20" s="81"/>
      <c r="E20" s="81"/>
      <c r="F20" s="81"/>
      <c r="G20" s="12"/>
      <c r="H20" s="12"/>
      <c r="I20" s="13"/>
    </row>
    <row r="21" spans="1:17" x14ac:dyDescent="0.25">
      <c r="D21" s="1"/>
      <c r="E21" s="1"/>
      <c r="F21" s="1"/>
      <c r="G21" s="14" t="s">
        <v>35</v>
      </c>
      <c r="H21" s="14"/>
      <c r="I21" s="29">
        <v>0</v>
      </c>
      <c r="J21" s="15"/>
      <c r="Q21" s="2" t="s">
        <v>21</v>
      </c>
    </row>
    <row r="22" spans="1:17" ht="16.5" thickBot="1" x14ac:dyDescent="0.3">
      <c r="D22" s="1"/>
      <c r="E22" s="1"/>
      <c r="F22" s="1"/>
      <c r="G22" s="16" t="s">
        <v>30</v>
      </c>
      <c r="H22" s="16"/>
      <c r="I22" s="17">
        <v>0</v>
      </c>
      <c r="J22" s="15"/>
    </row>
    <row r="23" spans="1:17" x14ac:dyDescent="0.25">
      <c r="D23" s="1"/>
      <c r="E23" s="1"/>
      <c r="F23" s="1"/>
      <c r="G23" s="18" t="s">
        <v>22</v>
      </c>
      <c r="H23" s="18"/>
      <c r="I23" s="19">
        <f>I19</f>
        <v>350000</v>
      </c>
    </row>
    <row r="24" spans="1:17" x14ac:dyDescent="0.25">
      <c r="A24" s="1" t="s">
        <v>257</v>
      </c>
      <c r="D24" s="1"/>
      <c r="E24" s="1"/>
      <c r="F24" s="1"/>
      <c r="G24" s="18"/>
      <c r="H24" s="18"/>
      <c r="I24" s="19"/>
    </row>
    <row r="25" spans="1:17" x14ac:dyDescent="0.25">
      <c r="A25" s="20"/>
      <c r="D25" s="1"/>
      <c r="E25" s="1"/>
      <c r="F25" s="1"/>
      <c r="G25" s="18"/>
      <c r="H25" s="18"/>
      <c r="I25" s="19"/>
    </row>
    <row r="26" spans="1:17" x14ac:dyDescent="0.25">
      <c r="D26" s="1"/>
      <c r="E26" s="1"/>
      <c r="F26" s="1"/>
      <c r="G26" s="18"/>
      <c r="H26" s="18"/>
      <c r="I26" s="19"/>
    </row>
    <row r="27" spans="1:17" x14ac:dyDescent="0.25">
      <c r="A27" s="21" t="s">
        <v>23</v>
      </c>
    </row>
    <row r="28" spans="1:17" x14ac:dyDescent="0.25">
      <c r="A28" s="22" t="s">
        <v>24</v>
      </c>
      <c r="B28" s="22"/>
      <c r="C28" s="22"/>
      <c r="D28" s="10"/>
      <c r="E28" s="10"/>
      <c r="F28" s="10"/>
    </row>
    <row r="29" spans="1:17" x14ac:dyDescent="0.25">
      <c r="A29" s="22" t="s">
        <v>25</v>
      </c>
      <c r="B29" s="22"/>
      <c r="C29" s="22"/>
      <c r="D29" s="10"/>
      <c r="E29" s="10"/>
      <c r="F29" s="10"/>
    </row>
    <row r="30" spans="1:17" x14ac:dyDescent="0.25">
      <c r="A30" s="23" t="s">
        <v>26</v>
      </c>
      <c r="B30" s="24"/>
      <c r="C30" s="24"/>
      <c r="D30" s="10"/>
      <c r="E30" s="10"/>
      <c r="F30" s="10"/>
    </row>
    <row r="31" spans="1:17" x14ac:dyDescent="0.25">
      <c r="A31" s="25" t="s">
        <v>27</v>
      </c>
      <c r="B31" s="25"/>
      <c r="C31" s="25"/>
      <c r="D31" s="10"/>
      <c r="E31" s="10"/>
      <c r="F31" s="10"/>
    </row>
    <row r="32" spans="1:17" x14ac:dyDescent="0.25">
      <c r="A32" s="26"/>
      <c r="B32" s="26"/>
      <c r="C32" s="26"/>
    </row>
    <row r="33" spans="1:9" x14ac:dyDescent="0.25">
      <c r="A33" s="27"/>
      <c r="B33" s="27"/>
      <c r="C33" s="27"/>
    </row>
    <row r="34" spans="1:9" x14ac:dyDescent="0.25">
      <c r="G34" s="28" t="s">
        <v>34</v>
      </c>
      <c r="H34" s="282" t="str">
        <f>+I13</f>
        <v xml:space="preserve"> 08 Oktober 2021</v>
      </c>
      <c r="I34" s="283"/>
    </row>
    <row r="37" spans="1:9" ht="18" customHeight="1" x14ac:dyDescent="0.25"/>
    <row r="38" spans="1:9" ht="17.25" customHeight="1" x14ac:dyDescent="0.25"/>
    <row r="40" spans="1:9" x14ac:dyDescent="0.25">
      <c r="G40" s="270" t="s">
        <v>28</v>
      </c>
      <c r="H40" s="270"/>
      <c r="I40" s="270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1" workbookViewId="0">
      <selection activeCell="J13" sqref="J13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2"/>
      <c r="J10" s="273"/>
    </row>
    <row r="12" spans="1:10" x14ac:dyDescent="0.25">
      <c r="A12" s="2" t="s">
        <v>7</v>
      </c>
      <c r="B12" s="2" t="s">
        <v>277</v>
      </c>
      <c r="H12" s="3" t="s">
        <v>8</v>
      </c>
      <c r="I12" s="7" t="s">
        <v>9</v>
      </c>
      <c r="J12" s="8" t="s">
        <v>262</v>
      </c>
    </row>
    <row r="13" spans="1:10" x14ac:dyDescent="0.25">
      <c r="H13" s="3" t="s">
        <v>10</v>
      </c>
      <c r="I13" s="7" t="s">
        <v>9</v>
      </c>
      <c r="J13" s="9" t="s">
        <v>263</v>
      </c>
    </row>
    <row r="14" spans="1:10" x14ac:dyDescent="0.25">
      <c r="H14" s="3" t="s">
        <v>11</v>
      </c>
      <c r="I14" s="7" t="s">
        <v>9</v>
      </c>
      <c r="J14" s="9" t="s">
        <v>263</v>
      </c>
    </row>
    <row r="15" spans="1:10" x14ac:dyDescent="0.25">
      <c r="A15" s="2" t="s">
        <v>12</v>
      </c>
      <c r="B15" s="2" t="s">
        <v>278</v>
      </c>
      <c r="C15" s="36"/>
      <c r="I15" s="7"/>
    </row>
    <row r="16" spans="1:10" ht="16.5" thickBot="1" x14ac:dyDescent="0.3"/>
    <row r="17" spans="1:19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42" t="s">
        <v>47</v>
      </c>
      <c r="G17" s="155" t="s">
        <v>29</v>
      </c>
      <c r="H17" s="274" t="s">
        <v>18</v>
      </c>
      <c r="I17" s="275"/>
      <c r="J17" s="32" t="s">
        <v>19</v>
      </c>
    </row>
    <row r="18" spans="1:19" ht="49.5" customHeight="1" x14ac:dyDescent="0.25">
      <c r="A18" s="37">
        <v>1</v>
      </c>
      <c r="B18" s="11">
        <v>44479</v>
      </c>
      <c r="C18" s="35" t="s">
        <v>265</v>
      </c>
      <c r="D18" s="33" t="s">
        <v>266</v>
      </c>
      <c r="E18" s="33" t="s">
        <v>267</v>
      </c>
      <c r="F18" s="38">
        <v>3</v>
      </c>
      <c r="G18" s="38">
        <v>53</v>
      </c>
      <c r="H18" s="276">
        <v>33000</v>
      </c>
      <c r="I18" s="277"/>
      <c r="J18" s="34">
        <f>G18*H18</f>
        <v>1749000</v>
      </c>
      <c r="L18" s="2" t="s">
        <v>264</v>
      </c>
    </row>
    <row r="19" spans="1:19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79"/>
      <c r="I19" s="280"/>
      <c r="J19" s="39">
        <f>J18</f>
        <v>1749000</v>
      </c>
      <c r="K19" s="40">
        <f>SUM(K18:K18)</f>
        <v>0</v>
      </c>
    </row>
    <row r="20" spans="1:19" x14ac:dyDescent="0.25">
      <c r="A20" s="281"/>
      <c r="B20" s="281"/>
      <c r="C20" s="41"/>
      <c r="D20" s="41"/>
      <c r="E20" s="41"/>
      <c r="F20" s="41"/>
      <c r="G20" s="156"/>
      <c r="H20" s="12"/>
      <c r="I20" s="12"/>
      <c r="J20" s="13"/>
    </row>
    <row r="21" spans="1:19" x14ac:dyDescent="0.25">
      <c r="D21" s="1"/>
      <c r="E21" s="1"/>
      <c r="F21" s="1"/>
      <c r="G21" s="1"/>
      <c r="H21" s="14" t="s">
        <v>35</v>
      </c>
      <c r="I21" s="14"/>
      <c r="J21" s="29">
        <v>0</v>
      </c>
      <c r="K21" s="15"/>
      <c r="S21" s="2" t="s">
        <v>21</v>
      </c>
    </row>
    <row r="22" spans="1:19" ht="16.5" thickBot="1" x14ac:dyDescent="0.3">
      <c r="D22" s="1"/>
      <c r="E22" s="1"/>
      <c r="F22" s="1"/>
      <c r="G22" s="1"/>
      <c r="H22" s="16" t="s">
        <v>30</v>
      </c>
      <c r="I22" s="16"/>
      <c r="J22" s="17">
        <v>0</v>
      </c>
      <c r="K22" s="15"/>
    </row>
    <row r="23" spans="1:19" x14ac:dyDescent="0.25">
      <c r="D23" s="1"/>
      <c r="E23" s="1"/>
      <c r="F23" s="1"/>
      <c r="G23" s="1"/>
      <c r="H23" s="18" t="s">
        <v>22</v>
      </c>
      <c r="I23" s="18"/>
      <c r="J23" s="19">
        <f>J19</f>
        <v>1749000</v>
      </c>
    </row>
    <row r="24" spans="1:19" x14ac:dyDescent="0.25">
      <c r="A24" s="1" t="s">
        <v>268</v>
      </c>
      <c r="D24" s="1"/>
      <c r="E24" s="1"/>
      <c r="F24" s="1"/>
      <c r="G24" s="1"/>
      <c r="H24" s="18"/>
      <c r="I24" s="18"/>
      <c r="J24" s="19"/>
    </row>
    <row r="25" spans="1:19" x14ac:dyDescent="0.25">
      <c r="A25" s="20"/>
      <c r="D25" s="1"/>
      <c r="E25" s="1"/>
      <c r="F25" s="1"/>
      <c r="G25" s="1"/>
      <c r="H25" s="18"/>
      <c r="I25" s="18"/>
      <c r="J25" s="19"/>
    </row>
    <row r="26" spans="1:19" x14ac:dyDescent="0.25">
      <c r="D26" s="1"/>
      <c r="E26" s="1"/>
      <c r="F26" s="1"/>
      <c r="G26" s="1"/>
      <c r="H26" s="18"/>
      <c r="I26" s="18"/>
      <c r="J26" s="19"/>
    </row>
    <row r="27" spans="1:19" x14ac:dyDescent="0.25">
      <c r="A27" s="21" t="s">
        <v>23</v>
      </c>
    </row>
    <row r="28" spans="1:19" x14ac:dyDescent="0.25">
      <c r="A28" s="22" t="s">
        <v>24</v>
      </c>
      <c r="B28" s="22"/>
      <c r="C28" s="22"/>
      <c r="D28" s="10"/>
      <c r="E28" s="10"/>
      <c r="F28" s="10"/>
      <c r="G28" s="10"/>
    </row>
    <row r="29" spans="1:19" x14ac:dyDescent="0.25">
      <c r="A29" s="22" t="s">
        <v>25</v>
      </c>
      <c r="B29" s="22"/>
      <c r="C29" s="22"/>
      <c r="D29" s="10"/>
      <c r="E29" s="10"/>
      <c r="F29" s="10"/>
      <c r="G29" s="10"/>
    </row>
    <row r="30" spans="1:19" x14ac:dyDescent="0.25">
      <c r="A30" s="23" t="s">
        <v>26</v>
      </c>
      <c r="B30" s="24"/>
      <c r="C30" s="24"/>
      <c r="D30" s="10"/>
      <c r="E30" s="10"/>
      <c r="F30" s="10"/>
      <c r="G30" s="10"/>
    </row>
    <row r="31" spans="1:19" x14ac:dyDescent="0.25">
      <c r="A31" s="25" t="s">
        <v>27</v>
      </c>
      <c r="B31" s="25"/>
      <c r="C31" s="25"/>
      <c r="D31" s="10"/>
      <c r="E31" s="10"/>
      <c r="F31" s="10"/>
      <c r="G31" s="10"/>
    </row>
    <row r="32" spans="1:19" x14ac:dyDescent="0.25">
      <c r="A32" s="26"/>
      <c r="B32" s="26"/>
      <c r="C32" s="26"/>
    </row>
    <row r="33" spans="1:10" x14ac:dyDescent="0.25">
      <c r="A33" s="27"/>
      <c r="B33" s="27"/>
      <c r="C33" s="27"/>
    </row>
    <row r="34" spans="1:10" x14ac:dyDescent="0.25">
      <c r="H34" s="28" t="s">
        <v>34</v>
      </c>
      <c r="I34" s="282" t="str">
        <f>+J13</f>
        <v xml:space="preserve"> 13 Oktober 2021</v>
      </c>
      <c r="J34" s="283"/>
    </row>
    <row r="37" spans="1:10" ht="18" customHeight="1" x14ac:dyDescent="0.25"/>
    <row r="38" spans="1:10" ht="17.25" customHeight="1" x14ac:dyDescent="0.25"/>
    <row r="40" spans="1:10" x14ac:dyDescent="0.25">
      <c r="H40" s="270" t="s">
        <v>28</v>
      </c>
      <c r="I40" s="270"/>
      <c r="J40" s="270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D24" sqref="D24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71" t="s">
        <v>6</v>
      </c>
      <c r="B10" s="272"/>
      <c r="C10" s="272"/>
      <c r="D10" s="272"/>
      <c r="E10" s="272"/>
      <c r="F10" s="272"/>
      <c r="G10" s="272"/>
      <c r="H10" s="272"/>
      <c r="I10" s="273"/>
    </row>
    <row r="12" spans="1:9" x14ac:dyDescent="0.25">
      <c r="A12" s="2" t="s">
        <v>7</v>
      </c>
      <c r="B12" s="2" t="s">
        <v>275</v>
      </c>
      <c r="G12" s="3" t="s">
        <v>8</v>
      </c>
      <c r="H12" s="7" t="s">
        <v>9</v>
      </c>
      <c r="I12" s="8" t="s">
        <v>270</v>
      </c>
    </row>
    <row r="13" spans="1:9" x14ac:dyDescent="0.25">
      <c r="G13" s="3" t="s">
        <v>10</v>
      </c>
      <c r="H13" s="7" t="s">
        <v>9</v>
      </c>
      <c r="I13" s="9" t="s">
        <v>263</v>
      </c>
    </row>
    <row r="14" spans="1:9" x14ac:dyDescent="0.25">
      <c r="G14" s="3" t="s">
        <v>11</v>
      </c>
      <c r="H14" s="7" t="s">
        <v>9</v>
      </c>
      <c r="I14" s="9" t="s">
        <v>263</v>
      </c>
    </row>
    <row r="15" spans="1:9" x14ac:dyDescent="0.25">
      <c r="A15" s="2" t="s">
        <v>12</v>
      </c>
      <c r="B15" s="2" t="s">
        <v>269</v>
      </c>
      <c r="C15" s="36"/>
      <c r="H15" s="7"/>
    </row>
    <row r="16" spans="1:9" ht="16.5" thickBot="1" x14ac:dyDescent="0.3"/>
    <row r="17" spans="1:18" ht="20.100000000000001" customHeight="1" x14ac:dyDescent="0.2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17</v>
      </c>
      <c r="F17" s="157" t="s">
        <v>273</v>
      </c>
      <c r="G17" s="274" t="s">
        <v>18</v>
      </c>
      <c r="H17" s="275"/>
      <c r="I17" s="32" t="s">
        <v>19</v>
      </c>
    </row>
    <row r="18" spans="1:18" ht="49.5" customHeight="1" x14ac:dyDescent="0.25">
      <c r="A18" s="37">
        <v>1</v>
      </c>
      <c r="B18" s="11">
        <v>44482</v>
      </c>
      <c r="C18" s="35" t="s">
        <v>376</v>
      </c>
      <c r="D18" s="33" t="s">
        <v>271</v>
      </c>
      <c r="E18" s="33" t="s">
        <v>272</v>
      </c>
      <c r="F18" s="38">
        <v>1</v>
      </c>
      <c r="G18" s="276">
        <v>1250000</v>
      </c>
      <c r="H18" s="277"/>
      <c r="I18" s="34">
        <f>G18</f>
        <v>1250000</v>
      </c>
      <c r="K18" s="2" t="s">
        <v>276</v>
      </c>
    </row>
    <row r="19" spans="1:18" ht="25.5" customHeight="1" thickBot="1" x14ac:dyDescent="0.3">
      <c r="A19" s="278" t="s">
        <v>20</v>
      </c>
      <c r="B19" s="279"/>
      <c r="C19" s="279"/>
      <c r="D19" s="279"/>
      <c r="E19" s="279"/>
      <c r="F19" s="279"/>
      <c r="G19" s="279"/>
      <c r="H19" s="280"/>
      <c r="I19" s="39">
        <f>I18</f>
        <v>1250000</v>
      </c>
      <c r="J19" s="40">
        <f>SUM(J18:J18)</f>
        <v>0</v>
      </c>
    </row>
    <row r="20" spans="1:18" x14ac:dyDescent="0.25">
      <c r="A20" s="281"/>
      <c r="B20" s="281"/>
      <c r="C20" s="158"/>
      <c r="D20" s="158"/>
      <c r="E20" s="158"/>
      <c r="F20" s="158"/>
      <c r="G20" s="12"/>
      <c r="H20" s="12"/>
      <c r="I20" s="13"/>
    </row>
    <row r="21" spans="1:18" x14ac:dyDescent="0.25">
      <c r="D21" s="1"/>
      <c r="E21" s="1"/>
      <c r="F21" s="1"/>
      <c r="G21" s="14" t="s">
        <v>35</v>
      </c>
      <c r="H21" s="14"/>
      <c r="I21" s="29">
        <v>0</v>
      </c>
      <c r="J21" s="15"/>
      <c r="R21" s="2" t="s">
        <v>21</v>
      </c>
    </row>
    <row r="22" spans="1:18" ht="16.5" thickBot="1" x14ac:dyDescent="0.3">
      <c r="D22" s="1"/>
      <c r="E22" s="1"/>
      <c r="F22" s="1"/>
      <c r="G22" s="16" t="s">
        <v>30</v>
      </c>
      <c r="H22" s="16"/>
      <c r="I22" s="17">
        <v>0</v>
      </c>
      <c r="J22" s="15"/>
    </row>
    <row r="23" spans="1:18" x14ac:dyDescent="0.25">
      <c r="D23" s="1"/>
      <c r="E23" s="1"/>
      <c r="F23" s="1"/>
      <c r="G23" s="18" t="s">
        <v>22</v>
      </c>
      <c r="H23" s="18"/>
      <c r="I23" s="19">
        <f>I19</f>
        <v>1250000</v>
      </c>
    </row>
    <row r="24" spans="1:18" x14ac:dyDescent="0.25">
      <c r="A24" s="1" t="s">
        <v>274</v>
      </c>
      <c r="D24" s="1"/>
      <c r="E24" s="1"/>
      <c r="F24" s="1"/>
      <c r="G24" s="18"/>
      <c r="H24" s="18"/>
      <c r="I24" s="19"/>
    </row>
    <row r="25" spans="1:18" x14ac:dyDescent="0.25">
      <c r="A25" s="20"/>
      <c r="D25" s="1"/>
      <c r="E25" s="1"/>
      <c r="F25" s="1"/>
      <c r="G25" s="18"/>
      <c r="H25" s="18"/>
      <c r="I25" s="19"/>
    </row>
    <row r="26" spans="1:18" x14ac:dyDescent="0.25">
      <c r="D26" s="1"/>
      <c r="E26" s="1"/>
      <c r="F26" s="1"/>
      <c r="G26" s="18"/>
      <c r="H26" s="18"/>
      <c r="I26" s="19"/>
    </row>
    <row r="27" spans="1:18" x14ac:dyDescent="0.25">
      <c r="A27" s="21" t="s">
        <v>23</v>
      </c>
    </row>
    <row r="28" spans="1:18" x14ac:dyDescent="0.25">
      <c r="A28" s="22" t="s">
        <v>24</v>
      </c>
      <c r="B28" s="22"/>
      <c r="C28" s="22"/>
      <c r="D28" s="10"/>
      <c r="E28" s="10"/>
      <c r="F28" s="10"/>
    </row>
    <row r="29" spans="1:18" x14ac:dyDescent="0.25">
      <c r="A29" s="22" t="s">
        <v>25</v>
      </c>
      <c r="B29" s="22"/>
      <c r="C29" s="22"/>
      <c r="D29" s="10"/>
      <c r="E29" s="10"/>
      <c r="F29" s="10"/>
    </row>
    <row r="30" spans="1:18" x14ac:dyDescent="0.25">
      <c r="A30" s="23" t="s">
        <v>26</v>
      </c>
      <c r="B30" s="24"/>
      <c r="C30" s="24"/>
      <c r="D30" s="10"/>
      <c r="E30" s="10"/>
      <c r="F30" s="10"/>
    </row>
    <row r="31" spans="1:18" x14ac:dyDescent="0.25">
      <c r="A31" s="25" t="s">
        <v>27</v>
      </c>
      <c r="B31" s="25"/>
      <c r="C31" s="25"/>
      <c r="D31" s="10"/>
      <c r="E31" s="10"/>
      <c r="F31" s="10"/>
    </row>
    <row r="32" spans="1:18" x14ac:dyDescent="0.25">
      <c r="A32" s="26"/>
      <c r="B32" s="26"/>
      <c r="C32" s="26"/>
    </row>
    <row r="33" spans="1:9" x14ac:dyDescent="0.25">
      <c r="A33" s="27"/>
      <c r="B33" s="27"/>
      <c r="C33" s="27"/>
    </row>
    <row r="34" spans="1:9" x14ac:dyDescent="0.25">
      <c r="G34" s="28" t="s">
        <v>34</v>
      </c>
      <c r="H34" s="282" t="str">
        <f>+I13</f>
        <v xml:space="preserve"> 13 Oktober 2021</v>
      </c>
      <c r="I34" s="283"/>
    </row>
    <row r="37" spans="1:9" ht="18" customHeight="1" x14ac:dyDescent="0.25"/>
    <row r="38" spans="1:9" ht="17.25" customHeight="1" x14ac:dyDescent="0.25"/>
    <row r="40" spans="1:9" x14ac:dyDescent="0.25">
      <c r="G40" s="270" t="s">
        <v>28</v>
      </c>
      <c r="H40" s="270"/>
      <c r="I40" s="270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6" zoomScale="86" zoomScaleNormal="86" workbookViewId="0">
      <selection activeCell="E28" sqref="E2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20.140625" customWidth="1"/>
    <col min="6" max="6" width="6.28515625" customWidth="1"/>
    <col min="7" max="7" width="8" customWidth="1"/>
    <col min="8" max="8" width="13.5703125" style="83" customWidth="1"/>
    <col min="9" max="9" width="2.140625" style="83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82" t="s">
        <v>0</v>
      </c>
      <c r="B2" s="46"/>
      <c r="C2" s="36"/>
    </row>
    <row r="3" spans="1:13" x14ac:dyDescent="0.25">
      <c r="A3" s="84" t="s">
        <v>1</v>
      </c>
      <c r="B3" s="85"/>
      <c r="C3" s="85"/>
    </row>
    <row r="4" spans="1:13" x14ac:dyDescent="0.25">
      <c r="A4" s="84" t="s">
        <v>2</v>
      </c>
      <c r="B4" s="85"/>
      <c r="C4" s="85"/>
    </row>
    <row r="5" spans="1:13" x14ac:dyDescent="0.25">
      <c r="A5" s="84" t="s">
        <v>3</v>
      </c>
      <c r="B5" s="85"/>
      <c r="C5" s="85"/>
    </row>
    <row r="6" spans="1:13" x14ac:dyDescent="0.25">
      <c r="A6" s="84" t="s">
        <v>4</v>
      </c>
      <c r="B6" s="85"/>
      <c r="C6" s="85"/>
    </row>
    <row r="7" spans="1:13" x14ac:dyDescent="0.25">
      <c r="A7" s="84" t="s">
        <v>5</v>
      </c>
      <c r="B7" s="85"/>
      <c r="C7" s="85"/>
    </row>
    <row r="8" spans="1:13" x14ac:dyDescent="0.25">
      <c r="A8" s="85"/>
      <c r="B8" s="85"/>
      <c r="C8" s="85"/>
    </row>
    <row r="9" spans="1:13" ht="15.75" thickBot="1" x14ac:dyDescent="0.3">
      <c r="A9" s="86"/>
      <c r="B9" s="86"/>
      <c r="C9" s="86"/>
      <c r="D9" s="86"/>
      <c r="E9" s="86"/>
      <c r="F9" s="86"/>
      <c r="G9" s="86"/>
      <c r="H9" s="87"/>
      <c r="I9" s="87"/>
      <c r="J9" s="86"/>
    </row>
    <row r="10" spans="1:13" ht="24" thickBot="1" x14ac:dyDescent="0.4">
      <c r="A10" s="305" t="s">
        <v>6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2" spans="1:13" ht="18.75" customHeight="1" x14ac:dyDescent="0.25">
      <c r="A12" s="88" t="s">
        <v>7</v>
      </c>
      <c r="B12" s="88" t="s">
        <v>60</v>
      </c>
      <c r="C12" s="88"/>
      <c r="D12" s="88"/>
      <c r="E12" s="88"/>
      <c r="F12" s="88"/>
      <c r="G12" s="88"/>
      <c r="H12" s="89" t="s">
        <v>8</v>
      </c>
      <c r="I12" s="89" t="s">
        <v>9</v>
      </c>
      <c r="J12" s="8" t="s">
        <v>311</v>
      </c>
    </row>
    <row r="13" spans="1:13" ht="18.75" customHeight="1" x14ac:dyDescent="0.25">
      <c r="A13" s="88"/>
      <c r="B13" s="88"/>
      <c r="C13" s="88"/>
      <c r="D13" s="88"/>
      <c r="E13" s="88"/>
      <c r="F13" s="88"/>
      <c r="G13" s="88"/>
      <c r="H13" s="89" t="s">
        <v>10</v>
      </c>
      <c r="I13" s="89" t="s">
        <v>9</v>
      </c>
      <c r="J13" s="9" t="s">
        <v>312</v>
      </c>
    </row>
    <row r="14" spans="1:13" ht="18.75" customHeight="1" x14ac:dyDescent="0.25">
      <c r="A14" s="88" t="s">
        <v>12</v>
      </c>
      <c r="B14" s="88" t="s">
        <v>61</v>
      </c>
      <c r="C14" s="88"/>
      <c r="D14" s="88"/>
      <c r="E14" s="88"/>
      <c r="F14" s="88"/>
      <c r="G14" s="88"/>
      <c r="H14" s="89" t="s">
        <v>62</v>
      </c>
      <c r="I14" s="89" t="s">
        <v>9</v>
      </c>
      <c r="J14" s="88" t="s">
        <v>285</v>
      </c>
    </row>
    <row r="15" spans="1:13" ht="11.25" customHeight="1" thickBot="1" x14ac:dyDescent="0.3">
      <c r="A15" s="90"/>
      <c r="B15" s="90"/>
      <c r="C15" s="90"/>
      <c r="D15" s="90"/>
      <c r="E15" s="90"/>
      <c r="F15" s="90"/>
      <c r="G15" s="90"/>
      <c r="H15" s="91"/>
      <c r="I15" s="91"/>
      <c r="J15" s="90"/>
    </row>
    <row r="16" spans="1:13" ht="43.5" customHeight="1" x14ac:dyDescent="0.25">
      <c r="A16" s="92" t="s">
        <v>13</v>
      </c>
      <c r="B16" s="93" t="s">
        <v>63</v>
      </c>
      <c r="C16" s="94" t="s">
        <v>15</v>
      </c>
      <c r="D16" s="93" t="s">
        <v>64</v>
      </c>
      <c r="E16" s="93" t="s">
        <v>17</v>
      </c>
      <c r="F16" s="94" t="s">
        <v>47</v>
      </c>
      <c r="G16" s="95" t="s">
        <v>29</v>
      </c>
      <c r="H16" s="308" t="s">
        <v>18</v>
      </c>
      <c r="I16" s="309"/>
      <c r="J16" s="96" t="s">
        <v>19</v>
      </c>
      <c r="M16" s="83"/>
    </row>
    <row r="17" spans="1:13" s="90" customFormat="1" ht="52.5" customHeight="1" x14ac:dyDescent="0.25">
      <c r="A17" s="97">
        <v>1</v>
      </c>
      <c r="B17" s="98">
        <v>44447</v>
      </c>
      <c r="C17" s="99" t="s">
        <v>279</v>
      </c>
      <c r="D17" s="100" t="s">
        <v>284</v>
      </c>
      <c r="E17" s="101" t="s">
        <v>287</v>
      </c>
      <c r="F17" s="102">
        <v>4</v>
      </c>
      <c r="G17" s="145">
        <v>201</v>
      </c>
      <c r="H17" s="314">
        <v>5000</v>
      </c>
      <c r="I17" s="315"/>
      <c r="J17" s="137">
        <f t="shared" ref="J17:J19" si="0">G17*H17</f>
        <v>1005000</v>
      </c>
      <c r="L17" s="90" t="s">
        <v>187</v>
      </c>
      <c r="M17" s="91"/>
    </row>
    <row r="18" spans="1:13" s="90" customFormat="1" ht="52.5" customHeight="1" x14ac:dyDescent="0.25">
      <c r="A18" s="97">
        <f t="shared" ref="A18:A21" si="1">A17+1</f>
        <v>2</v>
      </c>
      <c r="B18" s="98">
        <v>44447</v>
      </c>
      <c r="C18" s="99" t="s">
        <v>280</v>
      </c>
      <c r="D18" s="100" t="s">
        <v>284</v>
      </c>
      <c r="E18" s="101" t="s">
        <v>288</v>
      </c>
      <c r="F18" s="102">
        <v>3</v>
      </c>
      <c r="G18" s="151">
        <v>167</v>
      </c>
      <c r="H18" s="314">
        <v>7000</v>
      </c>
      <c r="I18" s="315"/>
      <c r="J18" s="137">
        <f t="shared" si="0"/>
        <v>1169000</v>
      </c>
      <c r="L18" s="90" t="s">
        <v>187</v>
      </c>
      <c r="M18" s="91"/>
    </row>
    <row r="19" spans="1:13" s="90" customFormat="1" ht="52.5" customHeight="1" x14ac:dyDescent="0.25">
      <c r="A19" s="97">
        <f t="shared" si="1"/>
        <v>3</v>
      </c>
      <c r="B19" s="98">
        <v>44447</v>
      </c>
      <c r="C19" s="99" t="s">
        <v>281</v>
      </c>
      <c r="D19" s="100" t="s">
        <v>284</v>
      </c>
      <c r="E19" s="101" t="s">
        <v>289</v>
      </c>
      <c r="F19" s="102">
        <v>4</v>
      </c>
      <c r="G19" s="151">
        <v>141</v>
      </c>
      <c r="H19" s="314">
        <v>7000</v>
      </c>
      <c r="I19" s="315"/>
      <c r="J19" s="137">
        <f t="shared" si="0"/>
        <v>987000</v>
      </c>
      <c r="L19" s="90" t="s">
        <v>187</v>
      </c>
      <c r="M19" s="91"/>
    </row>
    <row r="20" spans="1:13" s="90" customFormat="1" ht="52.5" customHeight="1" x14ac:dyDescent="0.25">
      <c r="A20" s="97">
        <f t="shared" si="1"/>
        <v>4</v>
      </c>
      <c r="B20" s="98">
        <v>44447</v>
      </c>
      <c r="C20" s="99" t="s">
        <v>282</v>
      </c>
      <c r="D20" s="100" t="s">
        <v>284</v>
      </c>
      <c r="E20" s="101" t="s">
        <v>291</v>
      </c>
      <c r="F20" s="102">
        <v>4</v>
      </c>
      <c r="G20" s="144">
        <v>177</v>
      </c>
      <c r="H20" s="314">
        <v>7000</v>
      </c>
      <c r="I20" s="315"/>
      <c r="J20" s="137">
        <f t="shared" ref="J20:J21" si="2">G20*H20</f>
        <v>1239000</v>
      </c>
      <c r="L20" s="90" t="s">
        <v>187</v>
      </c>
      <c r="M20" s="91"/>
    </row>
    <row r="21" spans="1:13" s="90" customFormat="1" ht="52.5" customHeight="1" x14ac:dyDescent="0.25">
      <c r="A21" s="97">
        <f t="shared" si="1"/>
        <v>5</v>
      </c>
      <c r="B21" s="98">
        <v>44447</v>
      </c>
      <c r="C21" s="99" t="s">
        <v>283</v>
      </c>
      <c r="D21" s="100" t="s">
        <v>284</v>
      </c>
      <c r="E21" s="101" t="s">
        <v>292</v>
      </c>
      <c r="F21" s="102">
        <v>7</v>
      </c>
      <c r="G21" s="144">
        <v>501</v>
      </c>
      <c r="H21" s="314">
        <v>7000</v>
      </c>
      <c r="I21" s="315"/>
      <c r="J21" s="137">
        <f t="shared" si="2"/>
        <v>3507000</v>
      </c>
      <c r="L21" s="90" t="s">
        <v>187</v>
      </c>
      <c r="M21" s="91"/>
    </row>
    <row r="22" spans="1:13" ht="37.5" customHeight="1" thickBot="1" x14ac:dyDescent="0.3">
      <c r="A22" s="301" t="s">
        <v>20</v>
      </c>
      <c r="B22" s="302"/>
      <c r="C22" s="302"/>
      <c r="D22" s="302"/>
      <c r="E22" s="302"/>
      <c r="F22" s="302"/>
      <c r="G22" s="302"/>
      <c r="H22" s="302"/>
      <c r="I22" s="303"/>
      <c r="J22" s="112">
        <f>SUM(J17:J21)</f>
        <v>7907000</v>
      </c>
    </row>
    <row r="23" spans="1:13" ht="11.25" customHeight="1" x14ac:dyDescent="0.25">
      <c r="A23" s="304"/>
      <c r="B23" s="304"/>
      <c r="C23" s="304"/>
      <c r="D23" s="304"/>
      <c r="E23" s="113"/>
      <c r="H23" s="114"/>
      <c r="I23" s="114"/>
      <c r="J23" s="115"/>
    </row>
    <row r="24" spans="1:13" ht="22.5" customHeight="1" x14ac:dyDescent="0.25">
      <c r="A24" s="116"/>
      <c r="B24" s="116"/>
      <c r="D24" s="116"/>
      <c r="E24" s="116"/>
      <c r="H24" s="66" t="s">
        <v>49</v>
      </c>
      <c r="I24" s="66"/>
      <c r="J24" s="65">
        <v>0</v>
      </c>
    </row>
    <row r="25" spans="1:13" ht="22.5" customHeight="1" thickBot="1" x14ac:dyDescent="0.3">
      <c r="A25" s="159"/>
      <c r="B25" s="159"/>
      <c r="D25" s="159"/>
      <c r="E25" s="159"/>
      <c r="H25" s="117" t="s">
        <v>69</v>
      </c>
      <c r="I25" s="117"/>
      <c r="J25" s="118">
        <v>0</v>
      </c>
    </row>
    <row r="26" spans="1:13" ht="22.5" customHeight="1" x14ac:dyDescent="0.25">
      <c r="A26" s="88"/>
      <c r="B26" s="88"/>
      <c r="D26" s="88"/>
      <c r="E26" s="119"/>
      <c r="H26" s="120" t="s">
        <v>22</v>
      </c>
      <c r="I26" s="121"/>
      <c r="J26" s="122">
        <f>J22</f>
        <v>7907000</v>
      </c>
    </row>
    <row r="27" spans="1:13" ht="13.5" customHeight="1" x14ac:dyDescent="0.25">
      <c r="A27" s="88"/>
      <c r="B27" s="88"/>
      <c r="D27" s="88"/>
      <c r="E27" s="119"/>
      <c r="H27" s="121"/>
      <c r="I27" s="121"/>
      <c r="J27" s="123"/>
    </row>
    <row r="28" spans="1:13" ht="18.75" x14ac:dyDescent="0.25">
      <c r="A28" s="124" t="s">
        <v>371</v>
      </c>
      <c r="B28" s="119"/>
      <c r="D28" s="88"/>
      <c r="E28" s="119"/>
      <c r="H28" s="121"/>
      <c r="I28" s="121"/>
      <c r="J28" s="123"/>
    </row>
    <row r="29" spans="1:13" ht="15.75" x14ac:dyDescent="0.25">
      <c r="A29" s="88"/>
      <c r="B29" s="88"/>
      <c r="D29" s="88"/>
      <c r="E29" s="119"/>
      <c r="H29" s="121"/>
      <c r="I29" s="121"/>
      <c r="J29" s="123"/>
    </row>
    <row r="30" spans="1:13" ht="17.25" customHeight="1" x14ac:dyDescent="0.3">
      <c r="A30" s="125" t="s">
        <v>23</v>
      </c>
      <c r="B30" s="126"/>
      <c r="D30" s="126"/>
      <c r="E30" s="88"/>
      <c r="H30" s="89"/>
      <c r="I30" s="89"/>
      <c r="J30" s="88"/>
    </row>
    <row r="31" spans="1:13" ht="17.25" customHeight="1" x14ac:dyDescent="0.3">
      <c r="A31" s="148" t="s">
        <v>24</v>
      </c>
      <c r="B31" s="119"/>
      <c r="D31" s="119"/>
      <c r="E31" s="88"/>
      <c r="H31" s="89"/>
      <c r="I31" s="89"/>
      <c r="J31" s="88"/>
      <c r="M31" s="128"/>
    </row>
    <row r="32" spans="1:13" ht="17.25" customHeight="1" x14ac:dyDescent="0.3">
      <c r="A32" s="148" t="s">
        <v>25</v>
      </c>
      <c r="B32" s="119"/>
      <c r="D32" s="88"/>
      <c r="E32" s="88"/>
      <c r="H32" s="89"/>
      <c r="I32" s="89"/>
      <c r="J32" s="88"/>
    </row>
    <row r="33" spans="1:13" ht="17.25" customHeight="1" x14ac:dyDescent="0.3">
      <c r="A33" s="149" t="s">
        <v>26</v>
      </c>
      <c r="B33" s="130"/>
      <c r="D33" s="130"/>
      <c r="E33" s="88"/>
      <c r="H33" s="89"/>
      <c r="I33" s="89"/>
      <c r="J33" s="88"/>
    </row>
    <row r="34" spans="1:13" ht="17.25" customHeight="1" x14ac:dyDescent="0.3">
      <c r="A34" s="150" t="s">
        <v>27</v>
      </c>
      <c r="B34" s="132"/>
      <c r="D34" s="133"/>
      <c r="E34" s="88"/>
      <c r="H34" s="89"/>
      <c r="I34" s="89"/>
      <c r="J34" s="88"/>
    </row>
    <row r="35" spans="1:13" ht="15.75" x14ac:dyDescent="0.25">
      <c r="A35" s="132"/>
      <c r="B35" s="132"/>
      <c r="D35" s="134"/>
      <c r="E35" s="88"/>
      <c r="H35" s="89"/>
      <c r="I35" s="89"/>
      <c r="J35" s="88"/>
    </row>
    <row r="36" spans="1:13" ht="15.75" x14ac:dyDescent="0.25">
      <c r="A36" s="88"/>
      <c r="B36" s="88"/>
      <c r="D36" s="88"/>
      <c r="E36" s="88"/>
      <c r="H36" s="135" t="s">
        <v>71</v>
      </c>
      <c r="I36" s="300" t="str">
        <f>J13</f>
        <v xml:space="preserve"> 14 Oktober 2021</v>
      </c>
      <c r="J36" s="300"/>
    </row>
    <row r="37" spans="1:13" ht="15.75" x14ac:dyDescent="0.25">
      <c r="A37" s="88"/>
      <c r="B37" s="88"/>
      <c r="D37" s="88"/>
      <c r="E37" s="88"/>
      <c r="H37" s="89"/>
      <c r="I37" s="89"/>
      <c r="J37" s="88"/>
    </row>
    <row r="38" spans="1:13" ht="15.75" x14ac:dyDescent="0.25">
      <c r="A38" s="88"/>
      <c r="B38" s="88"/>
      <c r="D38" s="88"/>
      <c r="E38" s="88"/>
      <c r="H38" s="89"/>
      <c r="I38" s="89"/>
      <c r="J38" s="88"/>
    </row>
    <row r="39" spans="1:13" ht="15.75" x14ac:dyDescent="0.25">
      <c r="A39" s="88"/>
      <c r="B39" s="88"/>
      <c r="D39" s="88"/>
      <c r="E39" s="88"/>
      <c r="H39" s="89"/>
      <c r="I39" s="89"/>
      <c r="J39" s="88"/>
    </row>
    <row r="40" spans="1:13" ht="15.75" x14ac:dyDescent="0.25">
      <c r="A40" s="88"/>
      <c r="B40" s="88"/>
      <c r="D40" s="88"/>
      <c r="E40" s="88"/>
      <c r="H40" s="89"/>
      <c r="I40" s="89"/>
      <c r="J40" s="88"/>
    </row>
    <row r="41" spans="1:13" ht="15.75" x14ac:dyDescent="0.25">
      <c r="A41" s="88"/>
      <c r="B41" s="88"/>
      <c r="D41" s="88"/>
      <c r="E41" s="88"/>
      <c r="H41" s="89"/>
      <c r="I41" s="89"/>
      <c r="J41" s="88"/>
    </row>
    <row r="42" spans="1:13" ht="15.75" x14ac:dyDescent="0.25">
      <c r="A42" s="88"/>
      <c r="B42" s="88"/>
      <c r="D42" s="88"/>
      <c r="E42" s="88"/>
      <c r="H42" s="89"/>
      <c r="I42" s="89"/>
      <c r="J42" s="88"/>
    </row>
    <row r="43" spans="1:13" ht="15.75" x14ac:dyDescent="0.25">
      <c r="A43" s="36"/>
      <c r="B43" s="36"/>
      <c r="D43" s="36"/>
      <c r="E43" s="36"/>
      <c r="H43" s="284" t="s">
        <v>261</v>
      </c>
      <c r="I43" s="284"/>
      <c r="J43" s="284"/>
    </row>
    <row r="44" spans="1:13" ht="15.75" x14ac:dyDescent="0.25">
      <c r="A44" s="36"/>
      <c r="B44" s="36"/>
      <c r="D44" s="36"/>
      <c r="E44" s="36"/>
      <c r="H44" s="47"/>
      <c r="I44" s="47"/>
      <c r="J44" s="36"/>
    </row>
    <row r="45" spans="1:13" ht="15.75" x14ac:dyDescent="0.25">
      <c r="A45" s="36"/>
      <c r="B45" s="36"/>
      <c r="D45" s="36"/>
      <c r="E45" s="36"/>
      <c r="H45" s="47"/>
      <c r="I45" s="47"/>
      <c r="J45" s="36"/>
    </row>
    <row r="46" spans="1:13" ht="15.75" x14ac:dyDescent="0.25">
      <c r="A46" s="36"/>
      <c r="B46" s="36"/>
      <c r="D46" s="36"/>
      <c r="E46" s="36"/>
      <c r="H46" s="47"/>
      <c r="I46" s="47"/>
      <c r="J46" s="36"/>
      <c r="M46" s="136"/>
    </row>
    <row r="47" spans="1:13" ht="15.75" x14ac:dyDescent="0.25">
      <c r="A47" s="36"/>
      <c r="B47" s="36"/>
      <c r="D47" s="36"/>
      <c r="E47" s="36"/>
      <c r="H47" s="47"/>
      <c r="I47" s="47"/>
      <c r="J47" s="36"/>
    </row>
    <row r="48" spans="1:13" ht="15.75" x14ac:dyDescent="0.25">
      <c r="A48" s="36"/>
      <c r="B48" s="36"/>
      <c r="D48" s="36"/>
      <c r="E48" s="36"/>
      <c r="H48" s="47"/>
      <c r="I48" s="47"/>
      <c r="J48" s="36"/>
    </row>
    <row r="49" spans="1:10" ht="15.75" x14ac:dyDescent="0.25">
      <c r="A49" s="36"/>
      <c r="B49" s="36"/>
      <c r="D49" s="36"/>
      <c r="E49" s="36"/>
      <c r="H49" s="47"/>
      <c r="I49" s="47"/>
      <c r="J49" s="36"/>
    </row>
    <row r="50" spans="1:10" ht="15.75" x14ac:dyDescent="0.25">
      <c r="A50" s="36"/>
      <c r="B50" s="36"/>
      <c r="D50" s="36"/>
      <c r="E50" s="36"/>
      <c r="H50" s="47"/>
      <c r="I50" s="47"/>
      <c r="J50" s="36"/>
    </row>
    <row r="51" spans="1:10" ht="15.75" x14ac:dyDescent="0.25">
      <c r="A51" s="36"/>
      <c r="B51" s="36"/>
      <c r="D51" s="36"/>
      <c r="E51" s="36"/>
      <c r="H51" s="47"/>
      <c r="I51" s="47"/>
      <c r="J51" s="36"/>
    </row>
  </sheetData>
  <autoFilter ref="A16:J22">
    <filterColumn colId="7" showButton="0"/>
  </autoFilter>
  <mergeCells count="11">
    <mergeCell ref="H21:I21"/>
    <mergeCell ref="I36:J36"/>
    <mergeCell ref="H43:J43"/>
    <mergeCell ref="A22:I22"/>
    <mergeCell ref="A23:D23"/>
    <mergeCell ref="H20:I20"/>
    <mergeCell ref="A10:J10"/>
    <mergeCell ref="H16:I16"/>
    <mergeCell ref="H17:I17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34</vt:i4>
      </vt:variant>
    </vt:vector>
  </HeadingPairs>
  <TitlesOfParts>
    <vt:vector size="80" baseType="lpstr">
      <vt:lpstr>405_Infratek_Rokan Hilir</vt:lpstr>
      <vt:lpstr>406_Makmur_kendariSulteng</vt:lpstr>
      <vt:lpstr>407_Tensindo_Manggarai</vt:lpstr>
      <vt:lpstr>408_PI_Menara_Java</vt:lpstr>
      <vt:lpstr>409_Menara_Sumatera</vt:lpstr>
      <vt:lpstr>410_W6_Bali</vt:lpstr>
      <vt:lpstr>411_Bpk. Pras_Deli Serdang</vt:lpstr>
      <vt:lpstr>412_ CV.Riang Sarana_Jakarta</vt:lpstr>
      <vt:lpstr>413_Menara_Kaliamtan 2</vt:lpstr>
      <vt:lpstr>414_Menara_Kaliamtan 1</vt:lpstr>
      <vt:lpstr>415_Menara_Bali NT</vt:lpstr>
      <vt:lpstr>416_Menara_Sulawesi 1</vt:lpstr>
      <vt:lpstr>417_Menara_Sulawesi 2</vt:lpstr>
      <vt:lpstr>418_Tensindo_Karawang</vt:lpstr>
      <vt:lpstr>419_Tensindo_Karawang</vt:lpstr>
      <vt:lpstr>420_Tensindo_Manggarai</vt:lpstr>
      <vt:lpstr>421_AGM_Lampung</vt:lpstr>
      <vt:lpstr>421_Ibu Eni_Pasuruan</vt:lpstr>
      <vt:lpstr>422_Bpk. Ambar_Makasar</vt:lpstr>
      <vt:lpstr>423_Xiu Liu_Batan</vt:lpstr>
      <vt:lpstr>424_Bpk Rahman_Pulogebang</vt:lpstr>
      <vt:lpstr>425_BBI_Mix</vt:lpstr>
      <vt:lpstr>426_LEN_Medan</vt:lpstr>
      <vt:lpstr>427_CMT_MALINAU</vt:lpstr>
      <vt:lpstr>428_SST_Medan</vt:lpstr>
      <vt:lpstr>429_Lion_Palembang</vt:lpstr>
      <vt:lpstr>430_Ibu Neneng_Batam</vt:lpstr>
      <vt:lpstr>431_W6_Kosambi</vt:lpstr>
      <vt:lpstr>432_BBI_Jakarta</vt:lpstr>
      <vt:lpstr>433_Menara_Sumatera </vt:lpstr>
      <vt:lpstr>434_Menara_Kaliamtan 2 </vt:lpstr>
      <vt:lpstr>435_Menara_Kaliamtan 1</vt:lpstr>
      <vt:lpstr>436_Menara_Sulawesi 2</vt:lpstr>
      <vt:lpstr>437_Menara_Bali NT </vt:lpstr>
      <vt:lpstr>438_Menara_Java Susulan</vt:lpstr>
      <vt:lpstr>439_Menara_Menara_Sumatera_ssln</vt:lpstr>
      <vt:lpstr>440_Bpk. Henry_Banyuwangi</vt:lpstr>
      <vt:lpstr>441_BBI_Mix </vt:lpstr>
      <vt:lpstr>442_TPL_Jambi</vt:lpstr>
      <vt:lpstr>443_Tensindo_Manggarai</vt:lpstr>
      <vt:lpstr>444_Mandaka_Pati</vt:lpstr>
      <vt:lpstr>445_Mega Gloryoung_Makasar</vt:lpstr>
      <vt:lpstr>446_Padi_Bali</vt:lpstr>
      <vt:lpstr>447_Sandi Banawi</vt:lpstr>
      <vt:lpstr>448_Menara_Surabaya</vt:lpstr>
      <vt:lpstr>Sheet1</vt:lpstr>
      <vt:lpstr>'421_AGM_Lampung'!Print_Area</vt:lpstr>
      <vt:lpstr>'421_Ibu Eni_Pasuruan'!Print_Area</vt:lpstr>
      <vt:lpstr>'422_Bpk. Ambar_Makasar'!Print_Area</vt:lpstr>
      <vt:lpstr>'423_Xiu Liu_Batan'!Print_Area</vt:lpstr>
      <vt:lpstr>'424_Bpk Rahman_Pulogebang'!Print_Area</vt:lpstr>
      <vt:lpstr>'425_BBI_Mix'!Print_Area</vt:lpstr>
      <vt:lpstr>'426_LEN_Medan'!Print_Area</vt:lpstr>
      <vt:lpstr>'427_CMT_MALINAU'!Print_Area</vt:lpstr>
      <vt:lpstr>'428_SST_Medan'!Print_Area</vt:lpstr>
      <vt:lpstr>'429_Lion_Palembang'!Print_Area</vt:lpstr>
      <vt:lpstr>'430_Ibu Neneng_Batam'!Print_Area</vt:lpstr>
      <vt:lpstr>'432_BBI_Jakarta'!Print_Area</vt:lpstr>
      <vt:lpstr>'440_Bpk. Henry_Banyuwangi'!Print_Area</vt:lpstr>
      <vt:lpstr>'441_BBI_Mix '!Print_Area</vt:lpstr>
      <vt:lpstr>'442_TPL_Jambi'!Print_Area</vt:lpstr>
      <vt:lpstr>'444_Mandaka_Pati'!Print_Area</vt:lpstr>
      <vt:lpstr>'445_Mega Gloryoung_Makasar'!Print_Area</vt:lpstr>
      <vt:lpstr>'446_Padi_Bali'!Print_Area</vt:lpstr>
      <vt:lpstr>'447_Sandi Banawi'!Print_Area</vt:lpstr>
      <vt:lpstr>'408_PI_Menara_Java'!Print_Titles</vt:lpstr>
      <vt:lpstr>'409_Menara_Sumatera'!Print_Titles</vt:lpstr>
      <vt:lpstr>'413_Menara_Kaliamtan 2'!Print_Titles</vt:lpstr>
      <vt:lpstr>'414_Menara_Kaliamtan 1'!Print_Titles</vt:lpstr>
      <vt:lpstr>'415_Menara_Bali NT'!Print_Titles</vt:lpstr>
      <vt:lpstr>'416_Menara_Sulawesi 1'!Print_Titles</vt:lpstr>
      <vt:lpstr>'417_Menara_Sulawesi 2'!Print_Titles</vt:lpstr>
      <vt:lpstr>'433_Menara_Sumatera '!Print_Titles</vt:lpstr>
      <vt:lpstr>'434_Menara_Kaliamtan 2 '!Print_Titles</vt:lpstr>
      <vt:lpstr>'435_Menara_Kaliamtan 1'!Print_Titles</vt:lpstr>
      <vt:lpstr>'436_Menara_Sulawesi 2'!Print_Titles</vt:lpstr>
      <vt:lpstr>'437_Menara_Bali NT '!Print_Titles</vt:lpstr>
      <vt:lpstr>'438_Menara_Java Susulan'!Print_Titles</vt:lpstr>
      <vt:lpstr>'439_Menara_Menara_Sumatera_ssln'!Print_Titles</vt:lpstr>
      <vt:lpstr>'448_Menara_Surabaya'!Print_Titles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2021-12-27T10:02:08Z</dcterms:modified>
</cp:coreProperties>
</file>