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 firstSheet="44" activeTab="47"/>
  </bookViews>
  <sheets>
    <sheet name="517_TPL_Medan" sheetId="219" r:id="rId1"/>
    <sheet name="518_TPL_Muara Enim" sheetId="220" r:id="rId2"/>
    <sheet name="519_Lion_Palembang" sheetId="221" r:id="rId3"/>
    <sheet name="520_Bpk.Martin_Pembatalan" sheetId="222" r:id="rId4"/>
    <sheet name="521_DN_Bontang" sheetId="223" r:id="rId5"/>
    <sheet name="522_Bpk. Andi_Bogor" sheetId="224" r:id="rId6"/>
    <sheet name="523_Bpk. Dicky_Shopee" sheetId="225" r:id="rId7"/>
    <sheet name="524_Lion_Mix" sheetId="226" r:id="rId8"/>
    <sheet name="525_Mega Agro_Karo" sheetId="227" r:id="rId9"/>
    <sheet name="526_Samudra Jaya Cakra_Mix" sheetId="228" r:id="rId10"/>
    <sheet name="527_CV. Nona_Makassar" sheetId="229" r:id="rId11"/>
    <sheet name="528_CV. MAG Perum Graha_Kalsel" sheetId="230" r:id="rId12"/>
    <sheet name="529_Bpk. Pras_Deli Serdang" sheetId="231" r:id="rId13"/>
    <sheet name="530_Trian Jaya_Muara enim" sheetId="232" r:id="rId14"/>
    <sheet name="531_MitraIndo_Batam" sheetId="233" r:id="rId15"/>
    <sheet name="532_Bpk. Salim_Pontianak" sheetId="234" r:id="rId16"/>
    <sheet name="533_Ibu IIn_Batam" sheetId="235" r:id="rId17"/>
    <sheet name="534_Bina_trucking Bekasi" sheetId="236" r:id="rId18"/>
    <sheet name="535_IKPM_Mix" sheetId="237" r:id="rId19"/>
    <sheet name="536_Samudra Jaya Cakra_Mix" sheetId="239" r:id="rId20"/>
    <sheet name="537_Menara_Mix" sheetId="240" r:id="rId21"/>
    <sheet name="538_Menara_Gersik" sheetId="241" r:id="rId22"/>
    <sheet name="539_Menara_Mix" sheetId="242" r:id="rId23"/>
    <sheet name="540_Samudra Jaya Cakra_Manokwar" sheetId="243" r:id="rId24"/>
    <sheet name="541_Menara_Air Molek" sheetId="244" r:id="rId25"/>
    <sheet name="542_Bpk. Bayu_Pekanbaru" sheetId="245" r:id="rId26"/>
    <sheet name="543_Bpk Rio_Pontianak" sheetId="246" r:id="rId27"/>
    <sheet name="544_BBI_Pekalongan" sheetId="247" r:id="rId28"/>
    <sheet name="545_BM_Tibeka_ Lombok" sheetId="248" r:id="rId29"/>
    <sheet name="546_BM_Tibeka_Cilacap" sheetId="249" r:id="rId30"/>
    <sheet name="547_Ibu caca_Jakarta" sheetId="250" r:id="rId31"/>
    <sheet name="548_Samudra Jaya Cakra_Mix" sheetId="251" r:id="rId32"/>
    <sheet name="549_Samudra Jaya Cakra_Padang" sheetId="252" r:id="rId33"/>
    <sheet name="550_Tensindo_Gresik" sheetId="253" r:id="rId34"/>
    <sheet name="551_Menara_Duri" sheetId="254" r:id="rId35"/>
    <sheet name="552_UJP_Mix" sheetId="238" r:id="rId36"/>
    <sheet name="553_Ibu Eni_Palu" sheetId="255" r:id="rId37"/>
    <sheet name="554_Samudra Jaya Cakra_Bima" sheetId="261" r:id="rId38"/>
    <sheet name="555_CV. Nona_Sulawesi" sheetId="258" r:id="rId39"/>
    <sheet name="556_Venindo_Pekanbaru" sheetId="259" r:id="rId40"/>
    <sheet name="557_Parcial_Kalsel" sheetId="260" r:id="rId41"/>
    <sheet name="558_CahayaPutra_Pontianak" sheetId="256" r:id="rId42"/>
    <sheet name="559_MTEK_Pontianak" sheetId="262" r:id="rId43"/>
    <sheet name="560_Lion_Probolinggo" sheetId="263" r:id="rId44"/>
    <sheet name="561_R2M_Pontianak" sheetId="264" r:id="rId45"/>
    <sheet name="562_Bpk. Dicky_Shopee " sheetId="265" r:id="rId46"/>
    <sheet name="563_Bpk. Dicky_Ninja" sheetId="266" r:id="rId47"/>
    <sheet name="564_Parcial_Tabalong" sheetId="267" r:id="rId48"/>
    <sheet name="565_Fastindo_Cikarang" sheetId="268" r:id="rId49"/>
    <sheet name="566_Bona_Lampung" sheetId="269" r:id="rId50"/>
    <sheet name="567_PT. Bayu_Jambi" sheetId="270" r:id="rId51"/>
    <sheet name="568_Padi_Bali" sheetId="271" r:id="rId52"/>
    <sheet name="569_Hong Fei_Jakarta" sheetId="272" r:id="rId53"/>
    <sheet name="570_Bona_Bandung" sheetId="273" r:id="rId54"/>
    <sheet name="571_Ibu caca_Jakarta" sheetId="274" r:id="rId55"/>
    <sheet name="572_Bina_trucking Bekasi" sheetId="275" r:id="rId56"/>
    <sheet name="573_Bongkar Muat W6 Pekanbaru" sheetId="277" r:id="rId57"/>
    <sheet name="574_AKGC_Bogor" sheetId="278" r:id="rId58"/>
    <sheet name="575_Lion_Lampung" sheetId="279" r:id="rId59"/>
    <sheet name="576_Diki_Malang" sheetId="280" r:id="rId60"/>
    <sheet name="_Menara_Bali NT (3)" sheetId="185" r:id="rId61"/>
  </sheets>
  <externalReferences>
    <externalReference r:id="rId62"/>
    <externalReference r:id="rId63"/>
  </externalReferences>
  <definedNames>
    <definedName name="_xlnm._FilterDatabase" localSheetId="60" hidden="1">'_Menara_Bali NT (3)'!$A$16:$J$18</definedName>
    <definedName name="_xlnm._FilterDatabase" localSheetId="20" hidden="1">'537_Menara_Mix'!$A$17:$J$22</definedName>
    <definedName name="_xlnm._FilterDatabase" localSheetId="21" hidden="1">'538_Menara_Gersik'!$A$18:$J$20</definedName>
    <definedName name="_xlnm._FilterDatabase" localSheetId="22" hidden="1">'539_Menara_Mix'!$A$17:$J$20</definedName>
    <definedName name="_xlnm._FilterDatabase" localSheetId="24" hidden="1">'541_Menara_Air Molek'!$A$17:$J$19</definedName>
    <definedName name="_xlnm._FilterDatabase" localSheetId="34" hidden="1">'551_Menara_Duri'!$A$18:$J$20</definedName>
    <definedName name="_xlnm._FilterDatabase" localSheetId="39" hidden="1">'556_Venindo_Pekanbaru'!$A$17:$J$19</definedName>
    <definedName name="_xlnm._FilterDatabase" localSheetId="40" hidden="1">'557_Parcial_Kalsel'!$A$17:$J$20</definedName>
    <definedName name="_xlnm._FilterDatabase" localSheetId="47" hidden="1">'564_Parcial_Tabalong'!$A$17:$I$23</definedName>
    <definedName name="idxRatusan" localSheetId="0">{"";"seratus";"dua ratus";"tiga ratus";"empat ratus";"lima ratus";"enam ratus";"tujuh ratus";"delapan ratus";"sembilan ratus"}</definedName>
    <definedName name="idxRatusan" localSheetId="1">{"";"seratus";"dua ratus";"tiga ratus";"empat ratus";"lima ratus";"enam ratus";"tujuh ratus";"delapan ratus";"sembilan ratus"}</definedName>
    <definedName name="idxRatusan" localSheetId="2">{"";"seratus";"dua ratus";"tiga ratus";"empat ratus";"lima ratus";"enam ratus";"tujuh ratus";"delapan ratus";"sembilan ratus"}</definedName>
    <definedName name="idxRatusan" localSheetId="3">{"";"seratus";"dua ratus";"tiga ratus";"empat ratus";"lima ratus";"enam ratus";"tujuh ratus";"delapan ratus";"sembilan ratus"}</definedName>
    <definedName name="idxRatusan" localSheetId="4">{"";"seratus";"dua ratus";"tiga ratus";"empat ratus";"lima ratus";"enam ratus";"tujuh ratus";"delapan ratus";"sembilan ratus"}</definedName>
    <definedName name="idxRatusan" localSheetId="5">{"";"seratus";"dua ratus";"tiga ratus";"empat ratus";"lima ratus";"enam ratus";"tujuh ratus";"delapan ratus";"sembilan ratus"}</definedName>
    <definedName name="idxRatusan" localSheetId="6">{"";"seratus";"dua ratus";"tiga ratus";"empat ratus";"lima ratus";"enam ratus";"tujuh ratus";"delapan ratus";"sembilan ratus"}</definedName>
    <definedName name="idxRatusan" localSheetId="7">{"";"seratus";"dua ratus";"tiga ratus";"empat ratus";"lima ratus";"enam ratus";"tujuh ratus";"delapan ratus";"sembilan ratus"}</definedName>
    <definedName name="idxRatusan" localSheetId="8">{"";"seratus";"dua ratus";"tiga ratus";"empat ratus";"lima ratus";"enam ratus";"tujuh ratus";"delapan ratus";"sembilan ratus"}</definedName>
    <definedName name="idxRatusan" localSheetId="9">{"";"seratus";"dua ratus";"tiga ratus";"empat ratus";"lima ratus";"enam ratus";"tujuh ratus";"delapan ratus";"sembilan ratus"}</definedName>
    <definedName name="idxRatusan" localSheetId="10">{"";"seratus";"dua ratus";"tiga ratus";"empat ratus";"lima ratus";"enam ratus";"tujuh ratus";"delapan ratus";"sembilan ratus"}</definedName>
    <definedName name="idxRatusan" localSheetId="11">{"";"seratus";"dua ratus";"tiga ratus";"empat ratus";"lima ratus";"enam ratus";"tujuh ratus";"delapan ratus";"sembilan ratus"}</definedName>
    <definedName name="idxRatusan" localSheetId="12">{"";"seratus";"dua ratus";"tiga ratus";"empat ratus";"lima ratus";"enam ratus";"tujuh ratus";"delapan ratus";"sembilan ratus"}</definedName>
    <definedName name="idxRatusan" localSheetId="13">{"";"seratus";"dua ratus";"tiga ratus";"empat ratus";"lima ratus";"enam ratus";"tujuh ratus";"delapan ratus";"sembilan ratus"}</definedName>
    <definedName name="idxRatusan" localSheetId="14">{"";"seratus";"dua ratus";"tiga ratus";"empat ratus";"lima ratus";"enam ratus";"tujuh ratus";"delapan ratus";"sembilan ratus"}</definedName>
    <definedName name="idxRatusan" localSheetId="15">{"";"seratus";"dua ratus";"tiga ratus";"empat ratus";"lima ratus";"enam ratus";"tujuh ratus";"delapan ratus";"sembilan ratus"}</definedName>
    <definedName name="idxRatusan" localSheetId="16">{"";"seratus";"dua ratus";"tiga ratus";"empat ratus";"lima ratus";"enam ratus";"tujuh ratus";"delapan ratus";"sembilan ratus"}</definedName>
    <definedName name="idxRatusan" localSheetId="17">{"";"seratus";"dua ratus";"tiga ratus";"empat ratus";"lima ratus";"enam ratus";"tujuh ratus";"delapan ratus";"sembilan ratus"}</definedName>
    <definedName name="idxRatusan" localSheetId="18">{"";"seratus";"dua ratus";"tiga ratus";"empat ratus";"lima ratus";"enam ratus";"tujuh ratus";"delapan ratus";"sembilan ratus"}</definedName>
    <definedName name="idxRatusan" localSheetId="19">{"";"seratus";"dua ratus";"tiga ratus";"empat ratus";"lima ratus";"enam ratus";"tujuh ratus";"delapan ratus";"sembilan ratus"}</definedName>
    <definedName name="idxRatusan" localSheetId="20">{"";"seratus";"dua ratus";"tiga ratus";"empat ratus";"lima ratus";"enam ratus";"tujuh ratus";"delapan ratus";"sembilan ratus"}</definedName>
    <definedName name="idxRatusan" localSheetId="21">{"";"seratus";"dua ratus";"tiga ratus";"empat ratus";"lima ratus";"enam ratus";"tujuh ratus";"delapan ratus";"sembilan ratus"}</definedName>
    <definedName name="idxRatusan" localSheetId="22">{"";"seratus";"dua ratus";"tiga ratus";"empat ratus";"lima ratus";"enam ratus";"tujuh ratus";"delapan ratus";"sembilan ratus"}</definedName>
    <definedName name="idxRatusan" localSheetId="23">{"";"seratus";"dua ratus";"tiga ratus";"empat ratus";"lima ratus";"enam ratus";"tujuh ratus";"delapan ratus";"sembilan ratus"}</definedName>
    <definedName name="idxRatusan" localSheetId="24">{"";"seratus";"dua ratus";"tiga ratus";"empat ratus";"lima ratus";"enam ratus";"tujuh ratus";"delapan ratus";"sembilan ratus"}</definedName>
    <definedName name="idxRatusan" localSheetId="25">{"";"seratus";"dua ratus";"tiga ratus";"empat ratus";"lima ratus";"enam ratus";"tujuh ratus";"delapan ratus";"sembilan ratus"}</definedName>
    <definedName name="idxRatusan" localSheetId="26">{"";"seratus";"dua ratus";"tiga ratus";"empat ratus";"lima ratus";"enam ratus";"tujuh ratus";"delapan ratus";"sembilan ratus"}</definedName>
    <definedName name="idxRatusan" localSheetId="27">{"";"seratus";"dua ratus";"tiga ratus";"empat ratus";"lima ratus";"enam ratus";"tujuh ratus";"delapan ratus";"sembilan ratus"}</definedName>
    <definedName name="idxRatusan" localSheetId="28">{"";"seratus";"dua ratus";"tiga ratus";"empat ratus";"lima ratus";"enam ratus";"tujuh ratus";"delapan ratus";"sembilan ratus"}</definedName>
    <definedName name="idxRatusan" localSheetId="29">{"";"seratus";"dua ratus";"tiga ratus";"empat ratus";"lima ratus";"enam ratus";"tujuh ratus";"delapan ratus";"sembilan ratus"}</definedName>
    <definedName name="idxRatusan" localSheetId="30">{"";"seratus";"dua ratus";"tiga ratus";"empat ratus";"lima ratus";"enam ratus";"tujuh ratus";"delapan ratus";"sembilan ratus"}</definedName>
    <definedName name="idxRatusan" localSheetId="31">{"";"seratus";"dua ratus";"tiga ratus";"empat ratus";"lima ratus";"enam ratus";"tujuh ratus";"delapan ratus";"sembilan ratus"}</definedName>
    <definedName name="idxRatusan" localSheetId="32">{"";"seratus";"dua ratus";"tiga ratus";"empat ratus";"lima ratus";"enam ratus";"tujuh ratus";"delapan ratus";"sembilan ratus"}</definedName>
    <definedName name="idxRatusan" localSheetId="33">{"";"seratus";"dua ratus";"tiga ratus";"empat ratus";"lima ratus";"enam ratus";"tujuh ratus";"delapan ratus";"sembilan ratus"}</definedName>
    <definedName name="idxRatusan" localSheetId="34">{"";"seratus";"dua ratus";"tiga ratus";"empat ratus";"lima ratus";"enam ratus";"tujuh ratus";"delapan ratus";"sembilan ratus"}</definedName>
    <definedName name="idxRatusan" localSheetId="36">{"";"seratus";"dua ratus";"tiga ratus";"empat ratus";"lima ratus";"enam ratus";"tujuh ratus";"delapan ratus";"sembilan ratus"}</definedName>
    <definedName name="idxRatusan" localSheetId="37">{"";"seratus";"dua ratus";"tiga ratus";"empat ratus";"lima ratus";"enam ratus";"tujuh ratus";"delapan ratus";"sembilan ratus"}</definedName>
    <definedName name="idxRatusan" localSheetId="38">{"";"seratus";"dua ratus";"tiga ratus";"empat ratus";"lima ratus";"enam ratus";"tujuh ratus";"delapan ratus";"sembilan ratus"}</definedName>
    <definedName name="idxRatusan" localSheetId="39">{"";"seratus";"dua ratus";"tiga ratus";"empat ratus";"lima ratus";"enam ratus";"tujuh ratus";"delapan ratus";"sembilan ratus"}</definedName>
    <definedName name="idxRatusan" localSheetId="40">{"";"seratus";"dua ratus";"tiga ratus";"empat ratus";"lima ratus";"enam ratus";"tujuh ratus";"delapan ratus";"sembilan ratus"}</definedName>
    <definedName name="idxRatusan" localSheetId="41">{"";"seratus";"dua ratus";"tiga ratus";"empat ratus";"lima ratus";"enam ratus";"tujuh ratus";"delapan ratus";"sembilan ratus"}</definedName>
    <definedName name="idxRatusan" localSheetId="43">{"";"seratus";"dua ratus";"tiga ratus";"empat ratus";"lima ratus";"enam ratus";"tujuh ratus";"delapan ratus";"sembilan ratus"}</definedName>
    <definedName name="idxRatusan" localSheetId="45">{"";"seratus";"dua ratus";"tiga ratus";"empat ratus";"lima ratus";"enam ratus";"tujuh ratus";"delapan ratus";"sembilan ratus"}</definedName>
    <definedName name="idxRatusan" localSheetId="46">{"";"seratus";"dua ratus";"tiga ratus";"empat ratus";"lima ratus";"enam ratus";"tujuh ratus";"delapan ratus";"sembilan ratus"}</definedName>
    <definedName name="idxRatusan" localSheetId="47">{"";"seratus";"dua ratus";"tiga ratus";"empat ratus";"lima ratus";"enam ratus";"tujuh ratus";"delapan ratus";"sembilan ratus"}</definedName>
    <definedName name="idxRatusan" localSheetId="48">{"";"seratus";"dua ratus";"tiga ratus";"empat ratus";"lima ratus";"enam ratus";"tujuh ratus";"delapan ratus";"sembilan ratus"}</definedName>
    <definedName name="idxRatusan" localSheetId="49">{"";"seratus";"dua ratus";"tiga ratus";"empat ratus";"lima ratus";"enam ratus";"tujuh ratus";"delapan ratus";"sembilan ratus"}</definedName>
    <definedName name="idxRatusan" localSheetId="50">{"";"seratus";"dua ratus";"tiga ratus";"empat ratus";"lima ratus";"enam ratus";"tujuh ratus";"delapan ratus";"sembilan ratus"}</definedName>
    <definedName name="idxRatusan" localSheetId="51">{"";"seratus";"dua ratus";"tiga ratus";"empat ratus";"lima ratus";"enam ratus";"tujuh ratus";"delapan ratus";"sembilan ratus"}</definedName>
    <definedName name="idxRatusan" localSheetId="52">{"";"seratus";"dua ratus";"tiga ratus";"empat ratus";"lima ratus";"enam ratus";"tujuh ratus";"delapan ratus";"sembilan ratus"}</definedName>
    <definedName name="idxRatusan" localSheetId="53">{"";"seratus";"dua ratus";"tiga ratus";"empat ratus";"lima ratus";"enam ratus";"tujuh ratus";"delapan ratus";"sembilan ratus"}</definedName>
    <definedName name="idxRatusan" localSheetId="54">{"";"seratus";"dua ratus";"tiga ratus";"empat ratus";"lima ratus";"enam ratus";"tujuh ratus";"delapan ratus";"sembilan ratus"}</definedName>
    <definedName name="idxRatusan" localSheetId="55">{"";"seratus";"dua ratus";"tiga ratus";"empat ratus";"lima ratus";"enam ratus";"tujuh ratus";"delapan ratus";"sembilan ratus"}</definedName>
    <definedName name="idxRatusan" localSheetId="58">{"";"seratus";"dua ratus";"tiga ratus";"empat ratus";"lima ratus";"enam ratus";"tujuh ratus";"delapan ratus";"sembilan ratus"}</definedName>
    <definedName name="idxRatusan" localSheetId="59">{"";"seratus";"dua ratus";"tiga ratus";"empat ratus";"lima ratus";"enam ratus";"tujuh ratus";"delapan ratus";"sembilan ratus"}</definedName>
    <definedName name="idxRatusan">{"";"seratus";"dua ratus";"tiga ratus";"empat ratus";"lima ratus";"enam ratus";"tujuh ratus";"delapan ratus";"sembilan ratus"}</definedName>
    <definedName name="idxSatuSampaiDuaPuluh" localSheetId="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>{"";"satu";"dua";"tiga";"empat";"lima ";"enam";"tujuh";"delapan";"sembilan";"sepuluh";"sebelas";"dua belas";"tiga belas";"empat belas";"lima belas";"enam belas";"tujuh belas";"delapan belas";"sembilan belas";"dua puluh"}</definedName>
    <definedName name="InvoiceTotal">[1]Invoice!$E$37</definedName>
    <definedName name="juta" localSheetId="0">" "&amp;INDEX('517_TPL_Medan'!idxRatusan,--LEFT(TEXT(RIGHT([0]!nilai,9),REPT("0",9)),1)+1)&amp;" "&amp;IF((--MID(TEXT(RIGHT([0]!nilai,9),REPT("0",9)),2,2)+1)&lt;=20,IF(--LEFT(TEXT(RIGHT([0]!nilai,9),REPT("0",9)),3)=1," satu juta",INDEX('517_TPL_Medan'!idxSatuSampaiDuaPuluh,--LEFT(TEXT(RIGHT([0]!nilai,8),REPT("0",8)),2)+1)),INDEX('517_TPL_Medan'!idxSatuSampaiDuaPuluh,--LEFT(RIGHT([0]!nilai,8),1)+1)&amp;" puluh "&amp;INDEX('517_TPL_Medan'!idxSatuSampaiDuaPuluh,--LEFT(RIGHT([0]!nilai,7),1)+1))&amp;IF(OR(LEN([0]!nilai)&lt;=6,--LEFT(TEXT(RIGHT([0]!nilai,9),REPT("0",9)),3)={0;1}),""," juta")</definedName>
    <definedName name="juta" localSheetId="1">" "&amp;INDEX('518_TPL_Muara Enim'!idxRatusan,--LEFT(TEXT(RIGHT([0]!nilai,9),REPT("0",9)),1)+1)&amp;" "&amp;IF((--MID(TEXT(RIGHT([0]!nilai,9),REPT("0",9)),2,2)+1)&lt;=20,IF(--LEFT(TEXT(RIGHT([0]!nilai,9),REPT("0",9)),3)=1," satu juta",INDEX('518_TPL_Muara Enim'!idxSatuSampaiDuaPuluh,--LEFT(TEXT(RIGHT([0]!nilai,8),REPT("0",8)),2)+1)),INDEX('518_TPL_Muara Enim'!idxSatuSampaiDuaPuluh,--LEFT(RIGHT([0]!nilai,8),1)+1)&amp;" puluh "&amp;INDEX('518_TPL_Muara Enim'!idxSatuSampaiDuaPuluh,--LEFT(RIGHT([0]!nilai,7),1)+1))&amp;IF(OR(LEN([0]!nilai)&lt;=6,--LEFT(TEXT(RIGHT([0]!nilai,9),REPT("0",9)),3)={0;1}),""," juta")</definedName>
    <definedName name="juta" localSheetId="2">" "&amp;INDEX('519_Lion_Palembang'!idxRatusan,--LEFT(TEXT(RIGHT([0]!nilai,9),REPT("0",9)),1)+1)&amp;" "&amp;IF((--MID(TEXT(RIGHT([0]!nilai,9),REPT("0",9)),2,2)+1)&lt;=20,IF(--LEFT(TEXT(RIGHT([0]!nilai,9),REPT("0",9)),3)=1," satu juta",INDEX('519_Lion_Palembang'!idxSatuSampaiDuaPuluh,--LEFT(TEXT(RIGHT([0]!nilai,8),REPT("0",8)),2)+1)),INDEX('519_Lion_Palembang'!idxSatuSampaiDuaPuluh,--LEFT(RIGHT([0]!nilai,8),1)+1)&amp;" puluh "&amp;INDEX('519_Lion_Palembang'!idxSatuSampaiDuaPuluh,--LEFT(RIGHT([0]!nilai,7),1)+1))&amp;IF(OR(LEN([0]!nilai)&lt;=6,--LEFT(TEXT(RIGHT([0]!nilai,9),REPT("0",9)),3)={0;1}),""," juta")</definedName>
    <definedName name="juta" localSheetId="3">" "&amp;INDEX('520_Bpk.Martin_Pembatalan'!idxRatusan,--LEFT(TEXT(RIGHT([0]!nilai,9),REPT("0",9)),1)+1)&amp;" "&amp;IF((--MID(TEXT(RIGHT([0]!nilai,9),REPT("0",9)),2,2)+1)&lt;=20,IF(--LEFT(TEXT(RIGHT([0]!nilai,9),REPT("0",9)),3)=1," satu juta",INDEX('520_Bpk.Martin_Pembatalan'!idxSatuSampaiDuaPuluh,--LEFT(TEXT(RIGHT([0]!nilai,8),REPT("0",8)),2)+1)),INDEX('520_Bpk.Martin_Pembatalan'!idxSatuSampaiDuaPuluh,--LEFT(RIGHT([0]!nilai,8),1)+1)&amp;" puluh "&amp;INDEX('520_Bpk.Martin_Pembatalan'!idxSatuSampaiDuaPuluh,--LEFT(RIGHT([0]!nilai,7),1)+1))&amp;IF(OR(LEN([0]!nilai)&lt;=6,--LEFT(TEXT(RIGHT([0]!nilai,9),REPT("0",9)),3)={0;1}),""," juta")</definedName>
    <definedName name="juta" localSheetId="4">" "&amp;INDEX('521_DN_Bontang'!idxRatusan,--LEFT(TEXT(RIGHT([0]!nilai,9),REPT("0",9)),1)+1)&amp;" "&amp;IF((--MID(TEXT(RIGHT([0]!nilai,9),REPT("0",9)),2,2)+1)&lt;=20,IF(--LEFT(TEXT(RIGHT([0]!nilai,9),REPT("0",9)),3)=1," satu juta",INDEX('521_DN_Bontang'!idxSatuSampaiDuaPuluh,--LEFT(TEXT(RIGHT([0]!nilai,8),REPT("0",8)),2)+1)),INDEX('521_DN_Bontang'!idxSatuSampaiDuaPuluh,--LEFT(RIGHT([0]!nilai,8),1)+1)&amp;" puluh "&amp;INDEX('521_DN_Bontang'!idxSatuSampaiDuaPuluh,--LEFT(RIGHT([0]!nilai,7),1)+1))&amp;IF(OR(LEN([0]!nilai)&lt;=6,--LEFT(TEXT(RIGHT([0]!nilai,9),REPT("0",9)),3)={0;1}),""," juta")</definedName>
    <definedName name="juta" localSheetId="5">" "&amp;INDEX('522_Bpk. Andi_Bogor'!idxRatusan,--LEFT(TEXT(RIGHT([0]!nilai,9),REPT("0",9)),1)+1)&amp;" "&amp;IF((--MID(TEXT(RIGHT([0]!nilai,9),REPT("0",9)),2,2)+1)&lt;=20,IF(--LEFT(TEXT(RIGHT([0]!nilai,9),REPT("0",9)),3)=1," satu juta",INDEX('522_Bpk. Andi_Bogor'!idxSatuSampaiDuaPuluh,--LEFT(TEXT(RIGHT([0]!nilai,8),REPT("0",8)),2)+1)),INDEX('522_Bpk. Andi_Bogor'!idxSatuSampaiDuaPuluh,--LEFT(RIGHT([0]!nilai,8),1)+1)&amp;" puluh "&amp;INDEX('522_Bpk. Andi_Bogor'!idxSatuSampaiDuaPuluh,--LEFT(RIGHT([0]!nilai,7),1)+1))&amp;IF(OR(LEN([0]!nilai)&lt;=6,--LEFT(TEXT(RIGHT([0]!nilai,9),REPT("0",9)),3)={0;1}),""," juta")</definedName>
    <definedName name="juta" localSheetId="6">" "&amp;INDEX('523_Bpk. Dicky_Shopee'!idxRatusan,--LEFT(TEXT(RIGHT([0]!nilai,9),REPT("0",9)),1)+1)&amp;" "&amp;IF((--MID(TEXT(RIGHT([0]!nilai,9),REPT("0",9)),2,2)+1)&lt;=20,IF(--LEFT(TEXT(RIGHT([0]!nilai,9),REPT("0",9)),3)=1," satu juta",INDEX('523_Bpk. Dicky_Shopee'!idxSatuSampaiDuaPuluh,--LEFT(TEXT(RIGHT([0]!nilai,8),REPT("0",8)),2)+1)),INDEX('523_Bpk. Dicky_Shopee'!idxSatuSampaiDuaPuluh,--LEFT(RIGHT([0]!nilai,8),1)+1)&amp;" puluh "&amp;INDEX('523_Bpk. Dicky_Shopee'!idxSatuSampaiDuaPuluh,--LEFT(RIGHT([0]!nilai,7),1)+1))&amp;IF(OR(LEN([0]!nilai)&lt;=6,--LEFT(TEXT(RIGHT([0]!nilai,9),REPT("0",9)),3)={0;1}),""," juta")</definedName>
    <definedName name="juta" localSheetId="7">" "&amp;INDEX('524_Lion_Mix'!idxRatusan,--LEFT(TEXT(RIGHT([0]!nilai,9),REPT("0",9)),1)+1)&amp;" "&amp;IF((--MID(TEXT(RIGHT([0]!nilai,9),REPT("0",9)),2,2)+1)&lt;=20,IF(--LEFT(TEXT(RIGHT([0]!nilai,9),REPT("0",9)),3)=1," satu juta",INDEX('524_Lion_Mix'!idxSatuSampaiDuaPuluh,--LEFT(TEXT(RIGHT([0]!nilai,8),REPT("0",8)),2)+1)),INDEX('524_Lion_Mix'!idxSatuSampaiDuaPuluh,--LEFT(RIGHT([0]!nilai,8),1)+1)&amp;" puluh "&amp;INDEX('524_Lion_Mix'!idxSatuSampaiDuaPuluh,--LEFT(RIGHT([0]!nilai,7),1)+1))&amp;IF(OR(LEN([0]!nilai)&lt;=6,--LEFT(TEXT(RIGHT([0]!nilai,9),REPT("0",9)),3)={0;1}),""," juta")</definedName>
    <definedName name="juta" localSheetId="8">" "&amp;INDEX('525_Mega Agro_Karo'!idxRatusan,--LEFT(TEXT(RIGHT([0]!nilai,9),REPT("0",9)),1)+1)&amp;" "&amp;IF((--MID(TEXT(RIGHT([0]!nilai,9),REPT("0",9)),2,2)+1)&lt;=20,IF(--LEFT(TEXT(RIGHT([0]!nilai,9),REPT("0",9)),3)=1," satu juta",INDEX('525_Mega Agro_Karo'!idxSatuSampaiDuaPuluh,--LEFT(TEXT(RIGHT([0]!nilai,8),REPT("0",8)),2)+1)),INDEX('525_Mega Agro_Karo'!idxSatuSampaiDuaPuluh,--LEFT(RIGHT([0]!nilai,8),1)+1)&amp;" puluh "&amp;INDEX('525_Mega Agro_Karo'!idxSatuSampaiDuaPuluh,--LEFT(RIGHT([0]!nilai,7),1)+1))&amp;IF(OR(LEN([0]!nilai)&lt;=6,--LEFT(TEXT(RIGHT([0]!nilai,9),REPT("0",9)),3)={0;1}),""," juta")</definedName>
    <definedName name="juta" localSheetId="9">" "&amp;INDEX('526_Samudra Jaya Cakra_Mix'!idxRatusan,--LEFT(TEXT(RIGHT([0]!nilai,9),REPT("0",9)),1)+1)&amp;" "&amp;IF((--MID(TEXT(RIGHT([0]!nilai,9),REPT("0",9)),2,2)+1)&lt;=20,IF(--LEFT(TEXT(RIGHT([0]!nilai,9),REPT("0",9)),3)=1," satu juta",INDEX('526_Samudra Jaya Cakra_Mix'!idxSatuSampaiDuaPuluh,--LEFT(TEXT(RIGHT([0]!nilai,8),REPT("0",8)),2)+1)),INDEX('526_Samudra Jaya Cakra_Mix'!idxSatuSampaiDuaPuluh,--LEFT(RIGHT([0]!nilai,8),1)+1)&amp;" puluh "&amp;INDEX('526_Samudra Jaya Cakra_Mix'!idxSatuSampaiDuaPuluh,--LEFT(RIGHT([0]!nilai,7),1)+1))&amp;IF(OR(LEN([0]!nilai)&lt;=6,--LEFT(TEXT(RIGHT([0]!nilai,9),REPT("0",9)),3)={0;1}),""," juta")</definedName>
    <definedName name="juta" localSheetId="10">" "&amp;INDEX('527_CV. Nona_Makassar'!idxRatusan,--LEFT(TEXT(RIGHT([0]!nilai,9),REPT("0",9)),1)+1)&amp;" "&amp;IF((--MID(TEXT(RIGHT([0]!nilai,9),REPT("0",9)),2,2)+1)&lt;=20,IF(--LEFT(TEXT(RIGHT([0]!nilai,9),REPT("0",9)),3)=1," satu juta",INDEX('527_CV. Nona_Makassar'!idxSatuSampaiDuaPuluh,--LEFT(TEXT(RIGHT([0]!nilai,8),REPT("0",8)),2)+1)),INDEX('527_CV. Nona_Makassar'!idxSatuSampaiDuaPuluh,--LEFT(RIGHT([0]!nilai,8),1)+1)&amp;" puluh "&amp;INDEX('527_CV. Nona_Makassar'!idxSatuSampaiDuaPuluh,--LEFT(RIGHT([0]!nilai,7),1)+1))&amp;IF(OR(LEN([0]!nilai)&lt;=6,--LEFT(TEXT(RIGHT([0]!nilai,9),REPT("0",9)),3)={0;1}),""," juta")</definedName>
    <definedName name="juta" localSheetId="11">" "&amp;INDEX('528_CV. MAG Perum Graha_Kalsel'!idxRatusan,--LEFT(TEXT(RIGHT([0]!nilai,9),REPT("0",9)),1)+1)&amp;" "&amp;IF((--MID(TEXT(RIGHT([0]!nilai,9),REPT("0",9)),2,2)+1)&lt;=20,IF(--LEFT(TEXT(RIGHT([0]!nilai,9),REPT("0",9)),3)=1," satu juta",INDEX('528_CV. MAG Perum Graha_Kalsel'!idxSatuSampaiDuaPuluh,--LEFT(TEXT(RIGHT([0]!nilai,8),REPT("0",8)),2)+1)),INDEX('528_CV. MAG Perum Graha_Kalsel'!idxSatuSampaiDuaPuluh,--LEFT(RIGHT([0]!nilai,8),1)+1)&amp;" puluh "&amp;INDEX('528_CV. MAG Perum Graha_Kalsel'!idxSatuSampaiDuaPuluh,--LEFT(RIGHT([0]!nilai,7),1)+1))&amp;IF(OR(LEN([0]!nilai)&lt;=6,--LEFT(TEXT(RIGHT([0]!nilai,9),REPT("0",9)),3)={0;1}),""," juta")</definedName>
    <definedName name="juta" localSheetId="12">" "&amp;INDEX('529_Bpk. Pras_Deli Serdang'!idxRatusan,--LEFT(TEXT(RIGHT(nilai,9),REPT("0",9)),1)+1)&amp;" "&amp;IF((--MID(TEXT(RIGHT(nilai,9),REPT("0",9)),2,2)+1)&lt;=20,IF(--LEFT(TEXT(RIGHT(nilai,9),REPT("0",9)),3)=1," satu juta",INDEX('529_Bpk. Pras_Deli Serdang'!idxSatuSampaiDuaPuluh,--LEFT(TEXT(RIGHT(nilai,8),REPT("0",8)),2)+1)),INDEX('529_Bpk. Pras_Deli Serdang'!idxSatuSampaiDuaPuluh,--LEFT(RIGHT(nilai,8),1)+1)&amp;" puluh "&amp;INDEX('529_Bpk. Pras_Deli Serdang'!idxSatuSampaiDuaPuluh,--LEFT(RIGHT(nilai,7),1)+1))&amp;IF(OR(LEN(nilai)&lt;=6,--LEFT(TEXT(RIGHT(nilai,9),REPT("0",9)),3)={0;1}),""," juta")</definedName>
    <definedName name="juta" localSheetId="13">" "&amp;INDEX('530_Trian Jaya_Muara enim'!idxRatusan,--LEFT(TEXT(RIGHT([0]!nilai,9),REPT("0",9)),1)+1)&amp;" "&amp;IF((--MID(TEXT(RIGHT([0]!nilai,9),REPT("0",9)),2,2)+1)&lt;=20,IF(--LEFT(TEXT(RIGHT([0]!nilai,9),REPT("0",9)),3)=1," satu juta",INDEX('530_Trian Jaya_Muara enim'!idxSatuSampaiDuaPuluh,--LEFT(TEXT(RIGHT([0]!nilai,8),REPT("0",8)),2)+1)),INDEX('530_Trian Jaya_Muara enim'!idxSatuSampaiDuaPuluh,--LEFT(RIGHT([0]!nilai,8),1)+1)&amp;" puluh "&amp;INDEX('530_Trian Jaya_Muara enim'!idxSatuSampaiDuaPuluh,--LEFT(RIGHT([0]!nilai,7),1)+1))&amp;IF(OR(LEN([0]!nilai)&lt;=6,--LEFT(TEXT(RIGHT([0]!nilai,9),REPT("0",9)),3)={0;1}),""," juta")</definedName>
    <definedName name="juta" localSheetId="14">" "&amp;INDEX('531_MitraIndo_Batam'!idxRatusan,--LEFT(TEXT(RIGHT([0]!nilai,9),REPT("0",9)),1)+1)&amp;" "&amp;IF((--MID(TEXT(RIGHT([0]!nilai,9),REPT("0",9)),2,2)+1)&lt;=20,IF(--LEFT(TEXT(RIGHT([0]!nilai,9),REPT("0",9)),3)=1," satu juta",INDEX('531_MitraIndo_Batam'!idxSatuSampaiDuaPuluh,--LEFT(TEXT(RIGHT([0]!nilai,8),REPT("0",8)),2)+1)),INDEX('531_MitraIndo_Batam'!idxSatuSampaiDuaPuluh,--LEFT(RIGHT([0]!nilai,8),1)+1)&amp;" puluh "&amp;INDEX('531_MitraIndo_Batam'!idxSatuSampaiDuaPuluh,--LEFT(RIGHT([0]!nilai,7),1)+1))&amp;IF(OR(LEN([0]!nilai)&lt;=6,--LEFT(TEXT(RIGHT([0]!nilai,9),REPT("0",9)),3)={0;1}),""," juta")</definedName>
    <definedName name="juta" localSheetId="15">" "&amp;INDEX('532_Bpk. Salim_Pontianak'!idxRatusan,--LEFT(TEXT(RIGHT([0]!nilai,9),REPT("0",9)),1)+1)&amp;" "&amp;IF((--MID(TEXT(RIGHT([0]!nilai,9),REPT("0",9)),2,2)+1)&lt;=20,IF(--LEFT(TEXT(RIGHT([0]!nilai,9),REPT("0",9)),3)=1," satu juta",INDEX('532_Bpk. Salim_Pontianak'!idxSatuSampaiDuaPuluh,--LEFT(TEXT(RIGHT([0]!nilai,8),REPT("0",8)),2)+1)),INDEX('532_Bpk. Salim_Pontianak'!idxSatuSampaiDuaPuluh,--LEFT(RIGHT([0]!nilai,8),1)+1)&amp;" puluh "&amp;INDEX('532_Bpk. Salim_Pontianak'!idxSatuSampaiDuaPuluh,--LEFT(RIGHT([0]!nilai,7),1)+1))&amp;IF(OR(LEN([0]!nilai)&lt;=6,--LEFT(TEXT(RIGHT([0]!nilai,9),REPT("0",9)),3)={0;1}),""," juta")</definedName>
    <definedName name="juta" localSheetId="16">" "&amp;INDEX('533_Ibu IIn_Batam'!idxRatusan,--LEFT(TEXT(RIGHT([0]!nilai,9),REPT("0",9)),1)+1)&amp;" "&amp;IF((--MID(TEXT(RIGHT([0]!nilai,9),REPT("0",9)),2,2)+1)&lt;=20,IF(--LEFT(TEXT(RIGHT([0]!nilai,9),REPT("0",9)),3)=1," satu juta",INDEX('533_Ibu IIn_Batam'!idxSatuSampaiDuaPuluh,--LEFT(TEXT(RIGHT([0]!nilai,8),REPT("0",8)),2)+1)),INDEX('533_Ibu IIn_Batam'!idxSatuSampaiDuaPuluh,--LEFT(RIGHT([0]!nilai,8),1)+1)&amp;" puluh "&amp;INDEX('533_Ibu IIn_Batam'!idxSatuSampaiDuaPuluh,--LEFT(RIGHT([0]!nilai,7),1)+1))&amp;IF(OR(LEN([0]!nilai)&lt;=6,--LEFT(TEXT(RIGHT([0]!nilai,9),REPT("0",9)),3)={0;1}),""," juta")</definedName>
    <definedName name="juta" localSheetId="17">" "&amp;INDEX('534_Bina_trucking Bekasi'!idxRatusan,--LEFT(TEXT(RIGHT([0]!nilai,9),REPT("0",9)),1)+1)&amp;" "&amp;IF((--MID(TEXT(RIGHT([0]!nilai,9),REPT("0",9)),2,2)+1)&lt;=20,IF(--LEFT(TEXT(RIGHT([0]!nilai,9),REPT("0",9)),3)=1," satu juta",INDEX('534_Bina_trucking Bekasi'!idxSatuSampaiDuaPuluh,--LEFT(TEXT(RIGHT([0]!nilai,8),REPT("0",8)),2)+1)),INDEX('534_Bina_trucking Bekasi'!idxSatuSampaiDuaPuluh,--LEFT(RIGHT([0]!nilai,8),1)+1)&amp;" puluh "&amp;INDEX('534_Bina_trucking Bekasi'!idxSatuSampaiDuaPuluh,--LEFT(RIGHT([0]!nilai,7),1)+1))&amp;IF(OR(LEN([0]!nilai)&lt;=6,--LEFT(TEXT(RIGHT([0]!nilai,9),REPT("0",9)),3)={0;1}),""," juta")</definedName>
    <definedName name="juta" localSheetId="18">" "&amp;INDEX('535_IKPM_Mix'!idxRatusan,--LEFT(TEXT(RIGHT([0]!nilai,9),REPT("0",9)),1)+1)&amp;" "&amp;IF((--MID(TEXT(RIGHT([0]!nilai,9),REPT("0",9)),2,2)+1)&lt;=20,IF(--LEFT(TEXT(RIGHT([0]!nilai,9),REPT("0",9)),3)=1," satu juta",INDEX('535_IKPM_Mix'!idxSatuSampaiDuaPuluh,--LEFT(TEXT(RIGHT([0]!nilai,8),REPT("0",8)),2)+1)),INDEX('535_IKPM_Mix'!idxSatuSampaiDuaPuluh,--LEFT(RIGHT([0]!nilai,8),1)+1)&amp;" puluh "&amp;INDEX('535_IKPM_Mix'!idxSatuSampaiDuaPuluh,--LEFT(RIGHT([0]!nilai,7),1)+1))&amp;IF(OR(LEN([0]!nilai)&lt;=6,--LEFT(TEXT(RIGHT([0]!nilai,9),REPT("0",9)),3)={0;1}),""," juta")</definedName>
    <definedName name="juta" localSheetId="19">" "&amp;INDEX('536_Samudra Jaya Cakra_Mix'!idxRatusan,--LEFT(TEXT(RIGHT([0]!nilai,9),REPT("0",9)),1)+1)&amp;" "&amp;IF((--MID(TEXT(RIGHT([0]!nilai,9),REPT("0",9)),2,2)+1)&lt;=20,IF(--LEFT(TEXT(RIGHT([0]!nilai,9),REPT("0",9)),3)=1," satu juta",INDEX('536_Samudra Jaya Cakra_Mix'!idxSatuSampaiDuaPuluh,--LEFT(TEXT(RIGHT([0]!nilai,8),REPT("0",8)),2)+1)),INDEX('536_Samudra Jaya Cakra_Mix'!idxSatuSampaiDuaPuluh,--LEFT(RIGHT([0]!nilai,8),1)+1)&amp;" puluh "&amp;INDEX('536_Samudra Jaya Cakra_Mix'!idxSatuSampaiDuaPuluh,--LEFT(RIGHT([0]!nilai,7),1)+1))&amp;IF(OR(LEN([0]!nilai)&lt;=6,--LEFT(TEXT(RIGHT([0]!nilai,9),REPT("0",9)),3)={0;1}),""," juta")</definedName>
    <definedName name="juta" localSheetId="20">" "&amp;INDEX('537_Menara_Mix'!idxRatusan,--LEFT(TEXT(RIGHT(nilai,9),REPT("0",9)),1)+1)&amp;" "&amp;IF((--MID(TEXT(RIGHT(nilai,9),REPT("0",9)),2,2)+1)&lt;=20,IF(--LEFT(TEXT(RIGHT(nilai,9),REPT("0",9)),3)=1," satu juta",INDEX('537_Menara_Mix'!idxSatuSampaiDuaPuluh,--LEFT(TEXT(RIGHT(nilai,8),REPT("0",8)),2)+1)),INDEX('537_Menara_Mix'!idxSatuSampaiDuaPuluh,--LEFT(RIGHT(nilai,8),1)+1)&amp;" puluh "&amp;INDEX('537_Menara_Mix'!idxSatuSampaiDuaPuluh,--LEFT(RIGHT(nilai,7),1)+1))&amp;IF(OR(LEN(nilai)&lt;=6,--LEFT(TEXT(RIGHT(nilai,9),REPT("0",9)),3)={0;1}),""," juta")</definedName>
    <definedName name="juta" localSheetId="21">" "&amp;INDEX('538_Menara_Gersik'!idxRatusan,--LEFT(TEXT(RIGHT([0]!nilai,9),REPT("0",9)),1)+1)&amp;" "&amp;IF((--MID(TEXT(RIGHT([0]!nilai,9),REPT("0",9)),2,2)+1)&lt;=20,IF(--LEFT(TEXT(RIGHT([0]!nilai,9),REPT("0",9)),3)=1," satu juta",INDEX('538_Menara_Gersik'!idxSatuSampaiDuaPuluh,--LEFT(TEXT(RIGHT([0]!nilai,8),REPT("0",8)),2)+1)),INDEX('538_Menara_Gersik'!idxSatuSampaiDuaPuluh,--LEFT(RIGHT([0]!nilai,8),1)+1)&amp;" puluh "&amp;INDEX('538_Menara_Gersik'!idxSatuSampaiDuaPuluh,--LEFT(RIGHT([0]!nilai,7),1)+1))&amp;IF(OR(LEN([0]!nilai)&lt;=6,--LEFT(TEXT(RIGHT([0]!nilai,9),REPT("0",9)),3)={0;1}),""," juta")</definedName>
    <definedName name="juta" localSheetId="22">" "&amp;INDEX('539_Menara_Mix'!idxRatusan,--LEFT(TEXT(RIGHT(nilai,9),REPT("0",9)),1)+1)&amp;" "&amp;IF((--MID(TEXT(RIGHT(nilai,9),REPT("0",9)),2,2)+1)&lt;=20,IF(--LEFT(TEXT(RIGHT(nilai,9),REPT("0",9)),3)=1," satu juta",INDEX('539_Menara_Mix'!idxSatuSampaiDuaPuluh,--LEFT(TEXT(RIGHT(nilai,8),REPT("0",8)),2)+1)),INDEX('539_Menara_Mix'!idxSatuSampaiDuaPuluh,--LEFT(RIGHT(nilai,8),1)+1)&amp;" puluh "&amp;INDEX('539_Menara_Mix'!idxSatuSampaiDuaPuluh,--LEFT(RIGHT(nilai,7),1)+1))&amp;IF(OR(LEN(nilai)&lt;=6,--LEFT(TEXT(RIGHT(nilai,9),REPT("0",9)),3)={0;1}),""," juta")</definedName>
    <definedName name="juta" localSheetId="23">" "&amp;INDEX('540_Samudra Jaya Cakra_Manokwar'!idxRatusan,--LEFT(TEXT(RIGHT([0]!nilai,9),REPT("0",9)),1)+1)&amp;" "&amp;IF((--MID(TEXT(RIGHT([0]!nilai,9),REPT("0",9)),2,2)+1)&lt;=20,IF(--LEFT(TEXT(RIGHT([0]!nilai,9),REPT("0",9)),3)=1," satu juta",INDEX('540_Samudra Jaya Cakra_Manokwar'!idxSatuSampaiDuaPuluh,--LEFT(TEXT(RIGHT([0]!nilai,8),REPT("0",8)),2)+1)),INDEX('540_Samudra Jaya Cakra_Manokwar'!idxSatuSampaiDuaPuluh,--LEFT(RIGHT([0]!nilai,8),1)+1)&amp;" puluh "&amp;INDEX('540_Samudra Jaya Cakra_Manokwar'!idxSatuSampaiDuaPuluh,--LEFT(RIGHT([0]!nilai,7),1)+1))&amp;IF(OR(LEN([0]!nilai)&lt;=6,--LEFT(TEXT(RIGHT([0]!nilai,9),REPT("0",9)),3)={0;1}),""," juta")</definedName>
    <definedName name="juta" localSheetId="24">" "&amp;INDEX('541_Menara_Air Molek'!idxRatusan,--LEFT(TEXT(RIGHT([0]!nilai,9),REPT("0",9)),1)+1)&amp;" "&amp;IF((--MID(TEXT(RIGHT([0]!nilai,9),REPT("0",9)),2,2)+1)&lt;=20,IF(--LEFT(TEXT(RIGHT([0]!nilai,9),REPT("0",9)),3)=1," satu juta",INDEX('541_Menara_Air Molek'!idxSatuSampaiDuaPuluh,--LEFT(TEXT(RIGHT([0]!nilai,8),REPT("0",8)),2)+1)),INDEX('541_Menara_Air Molek'!idxSatuSampaiDuaPuluh,--LEFT(RIGHT([0]!nilai,8),1)+1)&amp;" puluh "&amp;INDEX('541_Menara_Air Molek'!idxSatuSampaiDuaPuluh,--LEFT(RIGHT([0]!nilai,7),1)+1))&amp;IF(OR(LEN([0]!nilai)&lt;=6,--LEFT(TEXT(RIGHT([0]!nilai,9),REPT("0",9)),3)={0;1}),""," juta")</definedName>
    <definedName name="juta" localSheetId="25">" "&amp;INDEX('542_Bpk. Bayu_Pekanbaru'!idxRatusan,--LEFT(TEXT(RIGHT([0]!nilai,9),REPT("0",9)),1)+1)&amp;" "&amp;IF((--MID(TEXT(RIGHT([0]!nilai,9),REPT("0",9)),2,2)+1)&lt;=20,IF(--LEFT(TEXT(RIGHT([0]!nilai,9),REPT("0",9)),3)=1," satu juta",INDEX('542_Bpk. Bayu_Pekanbaru'!idxSatuSampaiDuaPuluh,--LEFT(TEXT(RIGHT([0]!nilai,8),REPT("0",8)),2)+1)),INDEX('542_Bpk. Bayu_Pekanbaru'!idxSatuSampaiDuaPuluh,--LEFT(RIGHT([0]!nilai,8),1)+1)&amp;" puluh "&amp;INDEX('542_Bpk. Bayu_Pekanbaru'!idxSatuSampaiDuaPuluh,--LEFT(RIGHT([0]!nilai,7),1)+1))&amp;IF(OR(LEN([0]!nilai)&lt;=6,--LEFT(TEXT(RIGHT([0]!nilai,9),REPT("0",9)),3)={0;1}),""," juta")</definedName>
    <definedName name="juta" localSheetId="26">" "&amp;INDEX('543_Bpk Rio_Pontianak'!idxRatusan,--LEFT(TEXT(RIGHT([0]!nilai,9),REPT("0",9)),1)+1)&amp;" "&amp;IF((--MID(TEXT(RIGHT([0]!nilai,9),REPT("0",9)),2,2)+1)&lt;=20,IF(--LEFT(TEXT(RIGHT([0]!nilai,9),REPT("0",9)),3)=1," satu juta",INDEX('543_Bpk Rio_Pontianak'!idxSatuSampaiDuaPuluh,--LEFT(TEXT(RIGHT([0]!nilai,8),REPT("0",8)),2)+1)),INDEX('543_Bpk Rio_Pontianak'!idxSatuSampaiDuaPuluh,--LEFT(RIGHT([0]!nilai,8),1)+1)&amp;" puluh "&amp;INDEX('543_Bpk Rio_Pontianak'!idxSatuSampaiDuaPuluh,--LEFT(RIGHT([0]!nilai,7),1)+1))&amp;IF(OR(LEN([0]!nilai)&lt;=6,--LEFT(TEXT(RIGHT([0]!nilai,9),REPT("0",9)),3)={0;1}),""," juta")</definedName>
    <definedName name="juta" localSheetId="27">" "&amp;INDEX('544_BBI_Pekalongan'!idxRatusan,--LEFT(TEXT(RIGHT([0]!nilai,9),REPT("0",9)),1)+1)&amp;" "&amp;IF((--MID(TEXT(RIGHT([0]!nilai,9),REPT("0",9)),2,2)+1)&lt;=20,IF(--LEFT(TEXT(RIGHT([0]!nilai,9),REPT("0",9)),3)=1," satu juta",INDEX('544_BBI_Pekalongan'!idxSatuSampaiDuaPuluh,--LEFT(TEXT(RIGHT([0]!nilai,8),REPT("0",8)),2)+1)),INDEX('544_BBI_Pekalongan'!idxSatuSampaiDuaPuluh,--LEFT(RIGHT([0]!nilai,8),1)+1)&amp;" puluh "&amp;INDEX('544_BBI_Pekalongan'!idxSatuSampaiDuaPuluh,--LEFT(RIGHT([0]!nilai,7),1)+1))&amp;IF(OR(LEN([0]!nilai)&lt;=6,--LEFT(TEXT(RIGHT([0]!nilai,9),REPT("0",9)),3)={0;1}),""," juta")</definedName>
    <definedName name="juta" localSheetId="28">" "&amp;INDEX('545_BM_Tibeka_ Lombok'!idxRatusan,--LEFT(TEXT(RIGHT([0]!nilai,9),REPT("0",9)),1)+1)&amp;" "&amp;IF((--MID(TEXT(RIGHT([0]!nilai,9),REPT("0",9)),2,2)+1)&lt;=20,IF(--LEFT(TEXT(RIGHT([0]!nilai,9),REPT("0",9)),3)=1," satu juta",INDEX('545_BM_Tibeka_ Lombok'!idxSatuSampaiDuaPuluh,--LEFT(TEXT(RIGHT([0]!nilai,8),REPT("0",8)),2)+1)),INDEX('545_BM_Tibeka_ Lombok'!idxSatuSampaiDuaPuluh,--LEFT(RIGHT([0]!nilai,8),1)+1)&amp;" puluh "&amp;INDEX('545_BM_Tibeka_ Lombok'!idxSatuSampaiDuaPuluh,--LEFT(RIGHT([0]!nilai,7),1)+1))&amp;IF(OR(LEN([0]!nilai)&lt;=6,--LEFT(TEXT(RIGHT([0]!nilai,9),REPT("0",9)),3)={0;1}),""," juta")</definedName>
    <definedName name="juta" localSheetId="29">" "&amp;INDEX('546_BM_Tibeka_Cilacap'!idxRatusan,--LEFT(TEXT(RIGHT([0]!nilai,9),REPT("0",9)),1)+1)&amp;" "&amp;IF((--MID(TEXT(RIGHT([0]!nilai,9),REPT("0",9)),2,2)+1)&lt;=20,IF(--LEFT(TEXT(RIGHT([0]!nilai,9),REPT("0",9)),3)=1," satu juta",INDEX('546_BM_Tibeka_Cilacap'!idxSatuSampaiDuaPuluh,--LEFT(TEXT(RIGHT([0]!nilai,8),REPT("0",8)),2)+1)),INDEX('546_BM_Tibeka_Cilacap'!idxSatuSampaiDuaPuluh,--LEFT(RIGHT([0]!nilai,8),1)+1)&amp;" puluh "&amp;INDEX('546_BM_Tibeka_Cilacap'!idxSatuSampaiDuaPuluh,--LEFT(RIGHT([0]!nilai,7),1)+1))&amp;IF(OR(LEN([0]!nilai)&lt;=6,--LEFT(TEXT(RIGHT([0]!nilai,9),REPT("0",9)),3)={0;1}),""," juta")</definedName>
    <definedName name="juta" localSheetId="30">" "&amp;INDEX('547_Ibu caca_Jakarta'!idxRatusan,--LEFT(TEXT(RIGHT(nilai,9),REPT("0",9)),1)+1)&amp;" "&amp;IF((--MID(TEXT(RIGHT(nilai,9),REPT("0",9)),2,2)+1)&lt;=20,IF(--LEFT(TEXT(RIGHT(nilai,9),REPT("0",9)),3)=1," satu juta",INDEX('547_Ibu caca_Jakarta'!idxSatuSampaiDuaPuluh,--LEFT(TEXT(RIGHT(nilai,8),REPT("0",8)),2)+1)),INDEX('547_Ibu caca_Jakarta'!idxSatuSampaiDuaPuluh,--LEFT(RIGHT(nilai,8),1)+1)&amp;" puluh "&amp;INDEX('547_Ibu caca_Jakarta'!idxSatuSampaiDuaPuluh,--LEFT(RIGHT(nilai,7),1)+1))&amp;IF(OR(LEN(nilai)&lt;=6,--LEFT(TEXT(RIGHT(nilai,9),REPT("0",9)),3)={0;1}),""," juta")</definedName>
    <definedName name="juta" localSheetId="31">" "&amp;INDEX('548_Samudra Jaya Cakra_Mix'!idxRatusan,--LEFT(TEXT(RIGHT([0]!nilai,9),REPT("0",9)),1)+1)&amp;" "&amp;IF((--MID(TEXT(RIGHT([0]!nilai,9),REPT("0",9)),2,2)+1)&lt;=20,IF(--LEFT(TEXT(RIGHT([0]!nilai,9),REPT("0",9)),3)=1," satu juta",INDEX('548_Samudra Jaya Cakra_Mix'!idxSatuSampaiDuaPuluh,--LEFT(TEXT(RIGHT([0]!nilai,8),REPT("0",8)),2)+1)),INDEX('548_Samudra Jaya Cakra_Mix'!idxSatuSampaiDuaPuluh,--LEFT(RIGHT([0]!nilai,8),1)+1)&amp;" puluh "&amp;INDEX('548_Samudra Jaya Cakra_Mix'!idxSatuSampaiDuaPuluh,--LEFT(RIGHT([0]!nilai,7),1)+1))&amp;IF(OR(LEN([0]!nilai)&lt;=6,--LEFT(TEXT(RIGHT([0]!nilai,9),REPT("0",9)),3)={0;1}),""," juta")</definedName>
    <definedName name="juta" localSheetId="32">" "&amp;INDEX('549_Samudra Jaya Cakra_Padang'!idxRatusan,--LEFT(TEXT(RIGHT([0]!nilai,9),REPT("0",9)),1)+1)&amp;" "&amp;IF((--MID(TEXT(RIGHT([0]!nilai,9),REPT("0",9)),2,2)+1)&lt;=20,IF(--LEFT(TEXT(RIGHT([0]!nilai,9),REPT("0",9)),3)=1," satu juta",INDEX('549_Samudra Jaya Cakra_Padang'!idxSatuSampaiDuaPuluh,--LEFT(TEXT(RIGHT([0]!nilai,8),REPT("0",8)),2)+1)),INDEX('549_Samudra Jaya Cakra_Padang'!idxSatuSampaiDuaPuluh,--LEFT(RIGHT([0]!nilai,8),1)+1)&amp;" puluh "&amp;INDEX('549_Samudra Jaya Cakra_Padang'!idxSatuSampaiDuaPuluh,--LEFT(RIGHT([0]!nilai,7),1)+1))&amp;IF(OR(LEN([0]!nilai)&lt;=6,--LEFT(TEXT(RIGHT([0]!nilai,9),REPT("0",9)),3)={0;1}),""," juta")</definedName>
    <definedName name="juta" localSheetId="33">" "&amp;INDEX('550_Tensindo_Gresik'!idxRatusan,--LEFT(TEXT(RIGHT([0]!nilai,9),REPT("0",9)),1)+1)&amp;" "&amp;IF((--MID(TEXT(RIGHT([0]!nilai,9),REPT("0",9)),2,2)+1)&lt;=20,IF(--LEFT(TEXT(RIGHT([0]!nilai,9),REPT("0",9)),3)=1," satu juta",INDEX('550_Tensindo_Gresik'!idxSatuSampaiDuaPuluh,--LEFT(TEXT(RIGHT([0]!nilai,8),REPT("0",8)),2)+1)),INDEX('550_Tensindo_Gresik'!idxSatuSampaiDuaPuluh,--LEFT(RIGHT([0]!nilai,8),1)+1)&amp;" puluh "&amp;INDEX('550_Tensindo_Gresik'!idxSatuSampaiDuaPuluh,--LEFT(RIGHT([0]!nilai,7),1)+1))&amp;IF(OR(LEN([0]!nilai)&lt;=6,--LEFT(TEXT(RIGHT([0]!nilai,9),REPT("0",9)),3)={0;1}),""," juta")</definedName>
    <definedName name="juta" localSheetId="34">" "&amp;INDEX('551_Menara_Duri'!idxRatusan,--LEFT(TEXT(RIGHT([0]!nilai,9),REPT("0",9)),1)+1)&amp;" "&amp;IF((--MID(TEXT(RIGHT([0]!nilai,9),REPT("0",9)),2,2)+1)&lt;=20,IF(--LEFT(TEXT(RIGHT([0]!nilai,9),REPT("0",9)),3)=1," satu juta",INDEX('551_Menara_Duri'!idxSatuSampaiDuaPuluh,--LEFT(TEXT(RIGHT([0]!nilai,8),REPT("0",8)),2)+1)),INDEX('551_Menara_Duri'!idxSatuSampaiDuaPuluh,--LEFT(RIGHT([0]!nilai,8),1)+1)&amp;" puluh "&amp;INDEX('551_Menara_Duri'!idxSatuSampaiDuaPuluh,--LEFT(RIGHT([0]!nilai,7),1)+1))&amp;IF(OR(LEN([0]!nilai)&lt;=6,--LEFT(TEXT(RIGHT([0]!nilai,9),REPT("0",9)),3)={0;1}),""," juta")</definedName>
    <definedName name="juta" localSheetId="36">" "&amp;INDEX('553_Ibu Eni_Palu'!idxRatusan,--LEFT(TEXT(RIGHT([0]!nilai,9),REPT("0",9)),1)+1)&amp;" "&amp;IF((--MID(TEXT(RIGHT([0]!nilai,9),REPT("0",9)),2,2)+1)&lt;=20,IF(--LEFT(TEXT(RIGHT([0]!nilai,9),REPT("0",9)),3)=1," satu juta",INDEX('553_Ibu Eni_Palu'!idxSatuSampaiDuaPuluh,--LEFT(TEXT(RIGHT([0]!nilai,8),REPT("0",8)),2)+1)),INDEX('553_Ibu Eni_Palu'!idxSatuSampaiDuaPuluh,--LEFT(RIGHT([0]!nilai,8),1)+1)&amp;" puluh "&amp;INDEX('553_Ibu Eni_Palu'!idxSatuSampaiDuaPuluh,--LEFT(RIGHT([0]!nilai,7),1)+1))&amp;IF(OR(LEN([0]!nilai)&lt;=6,--LEFT(TEXT(RIGHT([0]!nilai,9),REPT("0",9)),3)={0;1}),""," juta")</definedName>
    <definedName name="juta" localSheetId="37">" "&amp;INDEX('554_Samudra Jaya Cakra_Bima'!idxRatusan,--LEFT(TEXT(RIGHT([0]!nilai,9),REPT("0",9)),1)+1)&amp;" "&amp;IF((--MID(TEXT(RIGHT([0]!nilai,9),REPT("0",9)),2,2)+1)&lt;=20,IF(--LEFT(TEXT(RIGHT([0]!nilai,9),REPT("0",9)),3)=1," satu juta",INDEX('554_Samudra Jaya Cakra_Bima'!idxSatuSampaiDuaPuluh,--LEFT(TEXT(RIGHT([0]!nilai,8),REPT("0",8)),2)+1)),INDEX('554_Samudra Jaya Cakra_Bima'!idxSatuSampaiDuaPuluh,--LEFT(RIGHT([0]!nilai,8),1)+1)&amp;" puluh "&amp;INDEX('554_Samudra Jaya Cakra_Bima'!idxSatuSampaiDuaPuluh,--LEFT(RIGHT([0]!nilai,7),1)+1))&amp;IF(OR(LEN([0]!nilai)&lt;=6,--LEFT(TEXT(RIGHT([0]!nilai,9),REPT("0",9)),3)={0;1}),""," juta")</definedName>
    <definedName name="juta" localSheetId="38">" "&amp;INDEX('555_CV. Nona_Sulawesi'!idxRatusan,--LEFT(TEXT(RIGHT([0]!nilai,9),REPT("0",9)),1)+1)&amp;" "&amp;IF((--MID(TEXT(RIGHT([0]!nilai,9),REPT("0",9)),2,2)+1)&lt;=20,IF(--LEFT(TEXT(RIGHT([0]!nilai,9),REPT("0",9)),3)=1," satu juta",INDEX('555_CV. Nona_Sulawesi'!idxSatuSampaiDuaPuluh,--LEFT(TEXT(RIGHT([0]!nilai,8),REPT("0",8)),2)+1)),INDEX('555_CV. Nona_Sulawesi'!idxSatuSampaiDuaPuluh,--LEFT(RIGHT([0]!nilai,8),1)+1)&amp;" puluh "&amp;INDEX('555_CV. Nona_Sulawesi'!idxSatuSampaiDuaPuluh,--LEFT(RIGHT([0]!nilai,7),1)+1))&amp;IF(OR(LEN([0]!nilai)&lt;=6,--LEFT(TEXT(RIGHT([0]!nilai,9),REPT("0",9)),3)={0;1}),""," juta")</definedName>
    <definedName name="juta" localSheetId="39">" "&amp;INDEX('556_Venindo_Pekanbaru'!idxRatusan,--LEFT(TEXT(RIGHT(nilai,9),REPT("0",9)),1)+1)&amp;" "&amp;IF((--MID(TEXT(RIGHT(nilai,9),REPT("0",9)),2,2)+1)&lt;=20,IF(--LEFT(TEXT(RIGHT(nilai,9),REPT("0",9)),3)=1," satu juta",INDEX('556_Venindo_Pekanbaru'!idxSatuSampaiDuaPuluh,--LEFT(TEXT(RIGHT(nilai,8),REPT("0",8)),2)+1)),INDEX('556_Venindo_Pekanbaru'!idxSatuSampaiDuaPuluh,--LEFT(RIGHT(nilai,8),1)+1)&amp;" puluh "&amp;INDEX('556_Venindo_Pekanbaru'!idxSatuSampaiDuaPuluh,--LEFT(RIGHT(nilai,7),1)+1))&amp;IF(OR(LEN(nilai)&lt;=6,--LEFT(TEXT(RIGHT(nilai,9),REPT("0",9)),3)={0;1}),""," juta")</definedName>
    <definedName name="juta" localSheetId="40">" "&amp;INDEX('557_Parcial_Kalsel'!idxRatusan,--LEFT(TEXT(RIGHT([0]!nilai,9),REPT("0",9)),1)+1)&amp;" "&amp;IF((--MID(TEXT(RIGHT([0]!nilai,9),REPT("0",9)),2,2)+1)&lt;=20,IF(--LEFT(TEXT(RIGHT([0]!nilai,9),REPT("0",9)),3)=1," satu juta",INDEX('557_Parcial_Kalsel'!idxSatuSampaiDuaPuluh,--LEFT(TEXT(RIGHT([0]!nilai,8),REPT("0",8)),2)+1)),INDEX('557_Parcial_Kalsel'!idxSatuSampaiDuaPuluh,--LEFT(RIGHT([0]!nilai,8),1)+1)&amp;" puluh "&amp;INDEX('557_Parcial_Kalsel'!idxSatuSampaiDuaPuluh,--LEFT(RIGHT([0]!nilai,7),1)+1))&amp;IF(OR(LEN([0]!nilai)&lt;=6,--LEFT(TEXT(RIGHT([0]!nilai,9),REPT("0",9)),3)={0;1}),""," juta")</definedName>
    <definedName name="juta" localSheetId="41">" "&amp;INDEX('558_CahayaPutra_Pontianak'!idxRatusan,--LEFT(TEXT(RIGHT([0]!nilai,9),REPT("0",9)),1)+1)&amp;" "&amp;IF((--MID(TEXT(RIGHT([0]!nilai,9),REPT("0",9)),2,2)+1)&lt;=20,IF(--LEFT(TEXT(RIGHT([0]!nilai,9),REPT("0",9)),3)=1," satu juta",INDEX('558_CahayaPutra_Pontianak'!idxSatuSampaiDuaPuluh,--LEFT(TEXT(RIGHT([0]!nilai,8),REPT("0",8)),2)+1)),INDEX('558_CahayaPutra_Pontianak'!idxSatuSampaiDuaPuluh,--LEFT(RIGHT([0]!nilai,8),1)+1)&amp;" puluh "&amp;INDEX('558_CahayaPutra_Pontianak'!idxSatuSampaiDuaPuluh,--LEFT(RIGHT([0]!nilai,7),1)+1))&amp;IF(OR(LEN([0]!nilai)&lt;=6,--LEFT(TEXT(RIGHT([0]!nilai,9),REPT("0",9)),3)={0;1}),""," juta")</definedName>
    <definedName name="juta" localSheetId="43">" "&amp;INDEX('560_Lion_Probolinggo'!idxRatusan,--LEFT(TEXT(RIGHT([0]!nilai,9),REPT("0",9)),1)+1)&amp;" "&amp;IF((--MID(TEXT(RIGHT([0]!nilai,9),REPT("0",9)),2,2)+1)&lt;=20,IF(--LEFT(TEXT(RIGHT([0]!nilai,9),REPT("0",9)),3)=1," satu juta",INDEX('560_Lion_Probolinggo'!idxSatuSampaiDuaPuluh,--LEFT(TEXT(RIGHT([0]!nilai,8),REPT("0",8)),2)+1)),INDEX('560_Lion_Probolinggo'!idxSatuSampaiDuaPuluh,--LEFT(RIGHT([0]!nilai,8),1)+1)&amp;" puluh "&amp;INDEX('560_Lion_Probolinggo'!idxSatuSampaiDuaPuluh,--LEFT(RIGHT([0]!nilai,7),1)+1))&amp;IF(OR(LEN([0]!nilai)&lt;=6,--LEFT(TEXT(RIGHT([0]!nilai,9),REPT("0",9)),3)={0;1}),""," juta")</definedName>
    <definedName name="juta" localSheetId="45">" "&amp;INDEX('562_Bpk. Dicky_Shopee '!idxRatusan,--LEFT(TEXT(RIGHT([0]!nilai,9),REPT("0",9)),1)+1)&amp;" "&amp;IF((--MID(TEXT(RIGHT([0]!nilai,9),REPT("0",9)),2,2)+1)&lt;=20,IF(--LEFT(TEXT(RIGHT([0]!nilai,9),REPT("0",9)),3)=1," satu juta",INDEX('562_Bpk. Dicky_Shopee '!idxSatuSampaiDuaPuluh,--LEFT(TEXT(RIGHT([0]!nilai,8),REPT("0",8)),2)+1)),INDEX('562_Bpk. Dicky_Shopee '!idxSatuSampaiDuaPuluh,--LEFT(RIGHT([0]!nilai,8),1)+1)&amp;" puluh "&amp;INDEX('562_Bpk. Dicky_Shopee '!idxSatuSampaiDuaPuluh,--LEFT(RIGHT([0]!nilai,7),1)+1))&amp;IF(OR(LEN([0]!nilai)&lt;=6,--LEFT(TEXT(RIGHT([0]!nilai,9),REPT("0",9)),3)={0;1}),""," juta")</definedName>
    <definedName name="juta" localSheetId="46">" "&amp;INDEX('563_Bpk. Dicky_Ninja'!idxRatusan,--LEFT(TEXT(RIGHT([0]!nilai,9),REPT("0",9)),1)+1)&amp;" "&amp;IF((--MID(TEXT(RIGHT([0]!nilai,9),REPT("0",9)),2,2)+1)&lt;=20,IF(--LEFT(TEXT(RIGHT([0]!nilai,9),REPT("0",9)),3)=1," satu juta",INDEX('563_Bpk. Dicky_Ninja'!idxSatuSampaiDuaPuluh,--LEFT(TEXT(RIGHT([0]!nilai,8),REPT("0",8)),2)+1)),INDEX('563_Bpk. Dicky_Ninja'!idxSatuSampaiDuaPuluh,--LEFT(RIGHT([0]!nilai,8),1)+1)&amp;" puluh "&amp;INDEX('563_Bpk. Dicky_Ninja'!idxSatuSampaiDuaPuluh,--LEFT(RIGHT([0]!nilai,7),1)+1))&amp;IF(OR(LEN([0]!nilai)&lt;=6,--LEFT(TEXT(RIGHT([0]!nilai,9),REPT("0",9)),3)={0;1}),""," juta")</definedName>
    <definedName name="juta" localSheetId="47">" "&amp;INDEX('564_Parcial_Tabalong'!idxRatusan,--LEFT(TEXT(RIGHT([0]!nilai,9),REPT("0",9)),1)+1)&amp;" "&amp;IF((--MID(TEXT(RIGHT([0]!nilai,9),REPT("0",9)),2,2)+1)&lt;=20,IF(--LEFT(TEXT(RIGHT([0]!nilai,9),REPT("0",9)),3)=1," satu juta",INDEX('564_Parcial_Tabalong'!idxSatuSampaiDuaPuluh,--LEFT(TEXT(RIGHT([0]!nilai,8),REPT("0",8)),2)+1)),INDEX('564_Parcial_Tabalong'!idxSatuSampaiDuaPuluh,--LEFT(RIGHT([0]!nilai,8),1)+1)&amp;" puluh "&amp;INDEX('564_Parcial_Tabalong'!idxSatuSampaiDuaPuluh,--LEFT(RIGHT([0]!nilai,7),1)+1))&amp;IF(OR(LEN([0]!nilai)&lt;=6,--LEFT(TEXT(RIGHT([0]!nilai,9),REPT("0",9)),3)={0;1}),""," juta")</definedName>
    <definedName name="juta" localSheetId="48">" "&amp;INDEX('565_Fastindo_Cikarang'!idxRatusan,--LEFT(TEXT(RIGHT([0]!nilai,9),REPT("0",9)),1)+1)&amp;" "&amp;IF((--MID(TEXT(RIGHT([0]!nilai,9),REPT("0",9)),2,2)+1)&lt;=20,IF(--LEFT(TEXT(RIGHT([0]!nilai,9),REPT("0",9)),3)=1," satu juta",INDEX('565_Fastindo_Cikarang'!idxSatuSampaiDuaPuluh,--LEFT(TEXT(RIGHT([0]!nilai,8),REPT("0",8)),2)+1)),INDEX('565_Fastindo_Cikarang'!idxSatuSampaiDuaPuluh,--LEFT(RIGHT([0]!nilai,8),1)+1)&amp;" puluh "&amp;INDEX('565_Fastindo_Cikarang'!idxSatuSampaiDuaPuluh,--LEFT(RIGHT([0]!nilai,7),1)+1))&amp;IF(OR(LEN([0]!nilai)&lt;=6,--LEFT(TEXT(RIGHT([0]!nilai,9),REPT("0",9)),3)={0;1}),""," juta")</definedName>
    <definedName name="juta" localSheetId="49">" "&amp;INDEX('566_Bona_Lampung'!idxRatusan,--LEFT(TEXT(RIGHT(nilai,9),REPT("0",9)),1)+1)&amp;" "&amp;IF((--MID(TEXT(RIGHT(nilai,9),REPT("0",9)),2,2)+1)&lt;=20,IF(--LEFT(TEXT(RIGHT(nilai,9),REPT("0",9)),3)=1," satu juta",INDEX('566_Bona_Lampung'!idxSatuSampaiDuaPuluh,--LEFT(TEXT(RIGHT(nilai,8),REPT("0",8)),2)+1)),INDEX('566_Bona_Lampung'!idxSatuSampaiDuaPuluh,--LEFT(RIGHT(nilai,8),1)+1)&amp;" puluh "&amp;INDEX('566_Bona_Lampung'!idxSatuSampaiDuaPuluh,--LEFT(RIGHT(nilai,7),1)+1))&amp;IF(OR(LEN(nilai)&lt;=6,--LEFT(TEXT(RIGHT(nilai,9),REPT("0",9)),3)={0;1}),""," juta")</definedName>
    <definedName name="juta" localSheetId="50">" "&amp;INDEX('567_PT. Bayu_Jambi'!idxRatusan,--LEFT(TEXT(RIGHT([0]!nilai,9),REPT("0",9)),1)+1)&amp;" "&amp;IF((--MID(TEXT(RIGHT([0]!nilai,9),REPT("0",9)),2,2)+1)&lt;=20,IF(--LEFT(TEXT(RIGHT([0]!nilai,9),REPT("0",9)),3)=1," satu juta",INDEX('567_PT. Bayu_Jambi'!idxSatuSampaiDuaPuluh,--LEFT(TEXT(RIGHT([0]!nilai,8),REPT("0",8)),2)+1)),INDEX('567_PT. Bayu_Jambi'!idxSatuSampaiDuaPuluh,--LEFT(RIGHT([0]!nilai,8),1)+1)&amp;" puluh "&amp;INDEX('567_PT. Bayu_Jambi'!idxSatuSampaiDuaPuluh,--LEFT(RIGHT([0]!nilai,7),1)+1))&amp;IF(OR(LEN([0]!nilai)&lt;=6,--LEFT(TEXT(RIGHT([0]!nilai,9),REPT("0",9)),3)={0;1}),""," juta")</definedName>
    <definedName name="juta" localSheetId="51">" "&amp;INDEX('568_Padi_Bali'!idxRatusan,--LEFT(TEXT(RIGHT([0]!nilai,9),REPT("0",9)),1)+1)&amp;" "&amp;IF((--MID(TEXT(RIGHT([0]!nilai,9),REPT("0",9)),2,2)+1)&lt;=20,IF(--LEFT(TEXT(RIGHT([0]!nilai,9),REPT("0",9)),3)=1," satu juta",INDEX('568_Padi_Bali'!idxSatuSampaiDuaPuluh,--LEFT(TEXT(RIGHT([0]!nilai,8),REPT("0",8)),2)+1)),INDEX('568_Padi_Bali'!idxSatuSampaiDuaPuluh,--LEFT(RIGHT([0]!nilai,8),1)+1)&amp;" puluh "&amp;INDEX('568_Padi_Bali'!idxSatuSampaiDuaPuluh,--LEFT(RIGHT([0]!nilai,7),1)+1))&amp;IF(OR(LEN([0]!nilai)&lt;=6,--LEFT(TEXT(RIGHT([0]!nilai,9),REPT("0",9)),3)={0;1}),""," juta")</definedName>
    <definedName name="juta" localSheetId="52">" "&amp;INDEX('569_Hong Fei_Jakarta'!idxRatusan,--LEFT(TEXT(RIGHT([0]!nilai,9),REPT("0",9)),1)+1)&amp;" "&amp;IF((--MID(TEXT(RIGHT([0]!nilai,9),REPT("0",9)),2,2)+1)&lt;=20,IF(--LEFT(TEXT(RIGHT([0]!nilai,9),REPT("0",9)),3)=1," satu juta",INDEX('569_Hong Fei_Jakarta'!idxSatuSampaiDuaPuluh,--LEFT(TEXT(RIGHT([0]!nilai,8),REPT("0",8)),2)+1)),INDEX('569_Hong Fei_Jakarta'!idxSatuSampaiDuaPuluh,--LEFT(RIGHT([0]!nilai,8),1)+1)&amp;" puluh "&amp;INDEX('569_Hong Fei_Jakarta'!idxSatuSampaiDuaPuluh,--LEFT(RIGHT([0]!nilai,7),1)+1))&amp;IF(OR(LEN([0]!nilai)&lt;=6,--LEFT(TEXT(RIGHT([0]!nilai,9),REPT("0",9)),3)={0;1}),""," juta")</definedName>
    <definedName name="juta" localSheetId="53">" "&amp;INDEX('570_Bona_Bandung'!idxRatusan,--LEFT(TEXT(RIGHT([0]!nilai,9),REPT("0",9)),1)+1)&amp;" "&amp;IF((--MID(TEXT(RIGHT([0]!nilai,9),REPT("0",9)),2,2)+1)&lt;=20,IF(--LEFT(TEXT(RIGHT([0]!nilai,9),REPT("0",9)),3)=1," satu juta",INDEX('570_Bona_Bandung'!idxSatuSampaiDuaPuluh,--LEFT(TEXT(RIGHT([0]!nilai,8),REPT("0",8)),2)+1)),INDEX('570_Bona_Bandung'!idxSatuSampaiDuaPuluh,--LEFT(RIGHT([0]!nilai,8),1)+1)&amp;" puluh "&amp;INDEX('570_Bona_Bandung'!idxSatuSampaiDuaPuluh,--LEFT(RIGHT([0]!nilai,7),1)+1))&amp;IF(OR(LEN([0]!nilai)&lt;=6,--LEFT(TEXT(RIGHT([0]!nilai,9),REPT("0",9)),3)={0;1}),""," juta")</definedName>
    <definedName name="juta" localSheetId="54">" "&amp;INDEX('571_Ibu caca_Jakarta'!idxRatusan,--LEFT(TEXT(RIGHT([0]!nilai,9),REPT("0",9)),1)+1)&amp;" "&amp;IF((--MID(TEXT(RIGHT([0]!nilai,9),REPT("0",9)),2,2)+1)&lt;=20,IF(--LEFT(TEXT(RIGHT([0]!nilai,9),REPT("0",9)),3)=1," satu juta",INDEX('571_Ibu caca_Jakarta'!idxSatuSampaiDuaPuluh,--LEFT(TEXT(RIGHT([0]!nilai,8),REPT("0",8)),2)+1)),INDEX('571_Ibu caca_Jakarta'!idxSatuSampaiDuaPuluh,--LEFT(RIGHT([0]!nilai,8),1)+1)&amp;" puluh "&amp;INDEX('571_Ibu caca_Jakarta'!idxSatuSampaiDuaPuluh,--LEFT(RIGHT([0]!nilai,7),1)+1))&amp;IF(OR(LEN([0]!nilai)&lt;=6,--LEFT(TEXT(RIGHT([0]!nilai,9),REPT("0",9)),3)={0;1}),""," juta")</definedName>
    <definedName name="juta" localSheetId="55">" "&amp;INDEX('572_Bina_trucking Bekasi'!idxRatusan,--LEFT(TEXT(RIGHT([0]!nilai,9),REPT("0",9)),1)+1)&amp;" "&amp;IF((--MID(TEXT(RIGHT([0]!nilai,9),REPT("0",9)),2,2)+1)&lt;=20,IF(--LEFT(TEXT(RIGHT([0]!nilai,9),REPT("0",9)),3)=1," satu juta",INDEX('572_Bina_trucking Bekasi'!idxSatuSampaiDuaPuluh,--LEFT(TEXT(RIGHT([0]!nilai,8),REPT("0",8)),2)+1)),INDEX('572_Bina_trucking Bekasi'!idxSatuSampaiDuaPuluh,--LEFT(RIGHT([0]!nilai,8),1)+1)&amp;" puluh "&amp;INDEX('572_Bina_trucking Bekasi'!idxSatuSampaiDuaPuluh,--LEFT(RIGHT([0]!nilai,7),1)+1))&amp;IF(OR(LEN([0]!nilai)&lt;=6,--LEFT(TEXT(RIGHT([0]!nilai,9),REPT("0",9)),3)={0;1}),""," juta")</definedName>
    <definedName name="juta" localSheetId="58">" "&amp;INDEX('575_Lion_Lampung'!idxRatusan,--LEFT(TEXT(RIGHT([0]!nilai,9),REPT("0",9)),1)+1)&amp;" "&amp;IF((--MID(TEXT(RIGHT([0]!nilai,9),REPT("0",9)),2,2)+1)&lt;=20,IF(--LEFT(TEXT(RIGHT([0]!nilai,9),REPT("0",9)),3)=1," satu juta",INDEX('575_Lion_Lampung'!idxSatuSampaiDuaPuluh,--LEFT(TEXT(RIGHT([0]!nilai,8),REPT("0",8)),2)+1)),INDEX('575_Lion_Lampung'!idxSatuSampaiDuaPuluh,--LEFT(RIGHT([0]!nilai,8),1)+1)&amp;" puluh "&amp;INDEX('575_Lion_Lampung'!idxSatuSampaiDuaPuluh,--LEFT(RIGHT([0]!nilai,7),1)+1))&amp;IF(OR(LEN([0]!nilai)&lt;=6,--LEFT(TEXT(RIGHT([0]!nilai,9),REPT("0",9)),3)={0;1}),""," juta")</definedName>
    <definedName name="juta" localSheetId="59">" "&amp;INDEX('576_Diki_Malang'!idxRatusan,--LEFT(TEXT(RIGHT([0]!nilai,9),REPT("0",9)),1)+1)&amp;" "&amp;IF((--MID(TEXT(RIGHT([0]!nilai,9),REPT("0",9)),2,2)+1)&lt;=20,IF(--LEFT(TEXT(RIGHT([0]!nilai,9),REPT("0",9)),3)=1," satu juta",INDEX('576_Diki_Malang'!idxSatuSampaiDuaPuluh,--LEFT(TEXT(RIGHT([0]!nilai,8),REPT("0",8)),2)+1)),INDEX('576_Diki_Malang'!idxSatuSampaiDuaPuluh,--LEFT(RIGHT([0]!nilai,8),1)+1)&amp;" puluh "&amp;INDEX('576_Diki_Malang'!idxSatuSampaiDuaPuluh,--LEFT(RIGHT([0]!nilai,7),1)+1))&amp;IF(OR(LEN([0]!nilai)&lt;=6,--LEFT(TEXT(RIGHT([0]!nilai,9),REPT("0",9)),3)={0;1}),""," juta")</definedName>
    <definedName name="juta">" "&amp;INDEX(idxRatusan,--LEFT(TEXT(RIGHT(nilai,9),REPT("0",9)),1)+1)&amp;" "&amp;IF((--MID(TEXT(RIGHT(nilai,9),REPT("0",9)),2,2)+1)&lt;=20,IF(--LEFT(TEXT(RIGHT(nilai,9),REPT("0",9)),3)=1," satu juta",INDEX(idxSatuSampaiDuaPuluh,--LEFT(TEXT(RIGHT(nilai,8),REPT("0",8)),2)+1)),INDEX(idxSatuSampaiDuaPuluh,--LEFT(RIGHT(nilai,8),1)+1)&amp;" puluh "&amp;INDEX(idxSatuSampaiDuaPuluh,--LEFT(RIGHT(nilai,7),1)+1))&amp;IF(OR(LEN(nilai)&lt;=6,--LEFT(TEXT(RIGHT(nilai,9),REPT("0",9)),3)={0;1}),""," juta")</definedName>
    <definedName name="juta2" localSheetId="0">" "&amp;INDEX('517_TPL_Medan'!idxRatusan,--LEFT(TEXT(RIGHT([0]!nilai,9),REPT("0",9)),1)+1)&amp;" "&amp;IF((--MID(TEXT(RIGHT([0]!nilai,9),REPT("0",9)),2,2)+1)&lt;=20,IF(--LEFT(TEXT(RIGHT([0]!nilai,9),REPT("0",9)),3)=1," satu juta / ",INDEX('517_TPL_Medan'!idxSatuSampaiDuaPuluh,--LEFT(TEXT(RIGHT([0]!nilai,8),REPT("0",8)),2)+1)),INDEX('517_TPL_Medan'!idxSatuSampaiDuaPuluh,--LEFT(RIGHT([0]!nilai,8),1)+1)&amp;" puluh "&amp;INDEX('517_TPL_Medan'!idxSatuSampaiDuaPuluh,--LEFT(RIGHT([0]!nilai,7),1)+1))&amp;IF(OR(LEN([0]!nilai)&lt;=6,--LEFT(TEXT(RIGHT([0]!nilai,9),REPT("0",9)),3)={0;1}),""," juta / ")</definedName>
    <definedName name="juta2" localSheetId="1">" "&amp;INDEX('518_TPL_Muara Enim'!idxRatusan,--LEFT(TEXT(RIGHT([0]!nilai,9),REPT("0",9)),1)+1)&amp;" "&amp;IF((--MID(TEXT(RIGHT([0]!nilai,9),REPT("0",9)),2,2)+1)&lt;=20,IF(--LEFT(TEXT(RIGHT([0]!nilai,9),REPT("0",9)),3)=1," satu juta / ",INDEX('518_TPL_Muara Enim'!idxSatuSampaiDuaPuluh,--LEFT(TEXT(RIGHT([0]!nilai,8),REPT("0",8)),2)+1)),INDEX('518_TPL_Muara Enim'!idxSatuSampaiDuaPuluh,--LEFT(RIGHT([0]!nilai,8),1)+1)&amp;" puluh "&amp;INDEX('518_TPL_Muara Enim'!idxSatuSampaiDuaPuluh,--LEFT(RIGHT([0]!nilai,7),1)+1))&amp;IF(OR(LEN([0]!nilai)&lt;=6,--LEFT(TEXT(RIGHT([0]!nilai,9),REPT("0",9)),3)={0;1}),""," juta / ")</definedName>
    <definedName name="juta2" localSheetId="2">" "&amp;INDEX('519_Lion_Palembang'!idxRatusan,--LEFT(TEXT(RIGHT([0]!nilai,9),REPT("0",9)),1)+1)&amp;" "&amp;IF((--MID(TEXT(RIGHT([0]!nilai,9),REPT("0",9)),2,2)+1)&lt;=20,IF(--LEFT(TEXT(RIGHT([0]!nilai,9),REPT("0",9)),3)=1," satu juta / ",INDEX('519_Lion_Palembang'!idxSatuSampaiDuaPuluh,--LEFT(TEXT(RIGHT([0]!nilai,8),REPT("0",8)),2)+1)),INDEX('519_Lion_Palembang'!idxSatuSampaiDuaPuluh,--LEFT(RIGHT([0]!nilai,8),1)+1)&amp;" puluh "&amp;INDEX('519_Lion_Palembang'!idxSatuSampaiDuaPuluh,--LEFT(RIGHT([0]!nilai,7),1)+1))&amp;IF(OR(LEN([0]!nilai)&lt;=6,--LEFT(TEXT(RIGHT([0]!nilai,9),REPT("0",9)),3)={0;1}),""," juta / ")</definedName>
    <definedName name="juta2" localSheetId="3">" "&amp;INDEX('520_Bpk.Martin_Pembatalan'!idxRatusan,--LEFT(TEXT(RIGHT([0]!nilai,9),REPT("0",9)),1)+1)&amp;" "&amp;IF((--MID(TEXT(RIGHT([0]!nilai,9),REPT("0",9)),2,2)+1)&lt;=20,IF(--LEFT(TEXT(RIGHT([0]!nilai,9),REPT("0",9)),3)=1," satu juta / ",INDEX('520_Bpk.Martin_Pembatalan'!idxSatuSampaiDuaPuluh,--LEFT(TEXT(RIGHT([0]!nilai,8),REPT("0",8)),2)+1)),INDEX('520_Bpk.Martin_Pembatalan'!idxSatuSampaiDuaPuluh,--LEFT(RIGHT([0]!nilai,8),1)+1)&amp;" puluh "&amp;INDEX('520_Bpk.Martin_Pembatalan'!idxSatuSampaiDuaPuluh,--LEFT(RIGHT([0]!nilai,7),1)+1))&amp;IF(OR(LEN([0]!nilai)&lt;=6,--LEFT(TEXT(RIGHT([0]!nilai,9),REPT("0",9)),3)={0;1}),""," juta / ")</definedName>
    <definedName name="juta2" localSheetId="4">" "&amp;INDEX('521_DN_Bontang'!idxRatusan,--LEFT(TEXT(RIGHT([0]!nilai,9),REPT("0",9)),1)+1)&amp;" "&amp;IF((--MID(TEXT(RIGHT([0]!nilai,9),REPT("0",9)),2,2)+1)&lt;=20,IF(--LEFT(TEXT(RIGHT([0]!nilai,9),REPT("0",9)),3)=1," satu juta / ",INDEX('521_DN_Bontang'!idxSatuSampaiDuaPuluh,--LEFT(TEXT(RIGHT([0]!nilai,8),REPT("0",8)),2)+1)),INDEX('521_DN_Bontang'!idxSatuSampaiDuaPuluh,--LEFT(RIGHT([0]!nilai,8),1)+1)&amp;" puluh "&amp;INDEX('521_DN_Bontang'!idxSatuSampaiDuaPuluh,--LEFT(RIGHT([0]!nilai,7),1)+1))&amp;IF(OR(LEN([0]!nilai)&lt;=6,--LEFT(TEXT(RIGHT([0]!nilai,9),REPT("0",9)),3)={0;1}),""," juta / ")</definedName>
    <definedName name="juta2" localSheetId="5">" "&amp;INDEX('522_Bpk. Andi_Bogor'!idxRatusan,--LEFT(TEXT(RIGHT([0]!nilai,9),REPT("0",9)),1)+1)&amp;" "&amp;IF((--MID(TEXT(RIGHT([0]!nilai,9),REPT("0",9)),2,2)+1)&lt;=20,IF(--LEFT(TEXT(RIGHT([0]!nilai,9),REPT("0",9)),3)=1," satu juta / ",INDEX('522_Bpk. Andi_Bogor'!idxSatuSampaiDuaPuluh,--LEFT(TEXT(RIGHT([0]!nilai,8),REPT("0",8)),2)+1)),INDEX('522_Bpk. Andi_Bogor'!idxSatuSampaiDuaPuluh,--LEFT(RIGHT([0]!nilai,8),1)+1)&amp;" puluh "&amp;INDEX('522_Bpk. Andi_Bogor'!idxSatuSampaiDuaPuluh,--LEFT(RIGHT([0]!nilai,7),1)+1))&amp;IF(OR(LEN([0]!nilai)&lt;=6,--LEFT(TEXT(RIGHT([0]!nilai,9),REPT("0",9)),3)={0;1}),""," juta / ")</definedName>
    <definedName name="juta2" localSheetId="6">" "&amp;INDEX('523_Bpk. Dicky_Shopee'!idxRatusan,--LEFT(TEXT(RIGHT([0]!nilai,9),REPT("0",9)),1)+1)&amp;" "&amp;IF((--MID(TEXT(RIGHT([0]!nilai,9),REPT("0",9)),2,2)+1)&lt;=20,IF(--LEFT(TEXT(RIGHT([0]!nilai,9),REPT("0",9)),3)=1," satu juta / ",INDEX('523_Bpk. Dicky_Shopee'!idxSatuSampaiDuaPuluh,--LEFT(TEXT(RIGHT([0]!nilai,8),REPT("0",8)),2)+1)),INDEX('523_Bpk. Dicky_Shopee'!idxSatuSampaiDuaPuluh,--LEFT(RIGHT([0]!nilai,8),1)+1)&amp;" puluh "&amp;INDEX('523_Bpk. Dicky_Shopee'!idxSatuSampaiDuaPuluh,--LEFT(RIGHT([0]!nilai,7),1)+1))&amp;IF(OR(LEN([0]!nilai)&lt;=6,--LEFT(TEXT(RIGHT([0]!nilai,9),REPT("0",9)),3)={0;1}),""," juta / ")</definedName>
    <definedName name="juta2" localSheetId="7">" "&amp;INDEX('524_Lion_Mix'!idxRatusan,--LEFT(TEXT(RIGHT([0]!nilai,9),REPT("0",9)),1)+1)&amp;" "&amp;IF((--MID(TEXT(RIGHT([0]!nilai,9),REPT("0",9)),2,2)+1)&lt;=20,IF(--LEFT(TEXT(RIGHT([0]!nilai,9),REPT("0",9)),3)=1," satu juta / ",INDEX('524_Lion_Mix'!idxSatuSampaiDuaPuluh,--LEFT(TEXT(RIGHT([0]!nilai,8),REPT("0",8)),2)+1)),INDEX('524_Lion_Mix'!idxSatuSampaiDuaPuluh,--LEFT(RIGHT([0]!nilai,8),1)+1)&amp;" puluh "&amp;INDEX('524_Lion_Mix'!idxSatuSampaiDuaPuluh,--LEFT(RIGHT([0]!nilai,7),1)+1))&amp;IF(OR(LEN([0]!nilai)&lt;=6,--LEFT(TEXT(RIGHT([0]!nilai,9),REPT("0",9)),3)={0;1}),""," juta / ")</definedName>
    <definedName name="juta2" localSheetId="8">" "&amp;INDEX('525_Mega Agro_Karo'!idxRatusan,--LEFT(TEXT(RIGHT([0]!nilai,9),REPT("0",9)),1)+1)&amp;" "&amp;IF((--MID(TEXT(RIGHT([0]!nilai,9),REPT("0",9)),2,2)+1)&lt;=20,IF(--LEFT(TEXT(RIGHT([0]!nilai,9),REPT("0",9)),3)=1," satu juta / ",INDEX('525_Mega Agro_Karo'!idxSatuSampaiDuaPuluh,--LEFT(TEXT(RIGHT([0]!nilai,8),REPT("0",8)),2)+1)),INDEX('525_Mega Agro_Karo'!idxSatuSampaiDuaPuluh,--LEFT(RIGHT([0]!nilai,8),1)+1)&amp;" puluh "&amp;INDEX('525_Mega Agro_Karo'!idxSatuSampaiDuaPuluh,--LEFT(RIGHT([0]!nilai,7),1)+1))&amp;IF(OR(LEN([0]!nilai)&lt;=6,--LEFT(TEXT(RIGHT([0]!nilai,9),REPT("0",9)),3)={0;1}),""," juta / ")</definedName>
    <definedName name="juta2" localSheetId="9">" "&amp;INDEX('526_Samudra Jaya Cakra_Mix'!idxRatusan,--LEFT(TEXT(RIGHT([0]!nilai,9),REPT("0",9)),1)+1)&amp;" "&amp;IF((--MID(TEXT(RIGHT([0]!nilai,9),REPT("0",9)),2,2)+1)&lt;=20,IF(--LEFT(TEXT(RIGHT([0]!nilai,9),REPT("0",9)),3)=1," satu juta / ",INDEX('526_Samudra Jaya Cakra_Mix'!idxSatuSampaiDuaPuluh,--LEFT(TEXT(RIGHT([0]!nilai,8),REPT("0",8)),2)+1)),INDEX('526_Samudra Jaya Cakra_Mix'!idxSatuSampaiDuaPuluh,--LEFT(RIGHT([0]!nilai,8),1)+1)&amp;" puluh "&amp;INDEX('526_Samudra Jaya Cakra_Mix'!idxSatuSampaiDuaPuluh,--LEFT(RIGHT([0]!nilai,7),1)+1))&amp;IF(OR(LEN([0]!nilai)&lt;=6,--LEFT(TEXT(RIGHT([0]!nilai,9),REPT("0",9)),3)={0;1}),""," juta / ")</definedName>
    <definedName name="juta2" localSheetId="10">" "&amp;INDEX('527_CV. Nona_Makassar'!idxRatusan,--LEFT(TEXT(RIGHT([0]!nilai,9),REPT("0",9)),1)+1)&amp;" "&amp;IF((--MID(TEXT(RIGHT([0]!nilai,9),REPT("0",9)),2,2)+1)&lt;=20,IF(--LEFT(TEXT(RIGHT([0]!nilai,9),REPT("0",9)),3)=1," satu juta / ",INDEX('527_CV. Nona_Makassar'!idxSatuSampaiDuaPuluh,--LEFT(TEXT(RIGHT([0]!nilai,8),REPT("0",8)),2)+1)),INDEX('527_CV. Nona_Makassar'!idxSatuSampaiDuaPuluh,--LEFT(RIGHT([0]!nilai,8),1)+1)&amp;" puluh "&amp;INDEX('527_CV. Nona_Makassar'!idxSatuSampaiDuaPuluh,--LEFT(RIGHT([0]!nilai,7),1)+1))&amp;IF(OR(LEN([0]!nilai)&lt;=6,--LEFT(TEXT(RIGHT([0]!nilai,9),REPT("0",9)),3)={0;1}),""," juta / ")</definedName>
    <definedName name="juta2" localSheetId="11">" "&amp;INDEX('528_CV. MAG Perum Graha_Kalsel'!idxRatusan,--LEFT(TEXT(RIGHT([0]!nilai,9),REPT("0",9)),1)+1)&amp;" "&amp;IF((--MID(TEXT(RIGHT([0]!nilai,9),REPT("0",9)),2,2)+1)&lt;=20,IF(--LEFT(TEXT(RIGHT([0]!nilai,9),REPT("0",9)),3)=1," satu juta / ",INDEX('528_CV. MAG Perum Graha_Kalsel'!idxSatuSampaiDuaPuluh,--LEFT(TEXT(RIGHT([0]!nilai,8),REPT("0",8)),2)+1)),INDEX('528_CV. MAG Perum Graha_Kalsel'!idxSatuSampaiDuaPuluh,--LEFT(RIGHT([0]!nilai,8),1)+1)&amp;" puluh "&amp;INDEX('528_CV. MAG Perum Graha_Kalsel'!idxSatuSampaiDuaPuluh,--LEFT(RIGHT([0]!nilai,7),1)+1))&amp;IF(OR(LEN([0]!nilai)&lt;=6,--LEFT(TEXT(RIGHT([0]!nilai,9),REPT("0",9)),3)={0;1}),""," juta / ")</definedName>
    <definedName name="juta2" localSheetId="12">" "&amp;INDEX('529_Bpk. Pras_Deli Serdang'!idxRatusan,--LEFT(TEXT(RIGHT(nilai,9),REPT("0",9)),1)+1)&amp;" "&amp;IF((--MID(TEXT(RIGHT(nilai,9),REPT("0",9)),2,2)+1)&lt;=20,IF(--LEFT(TEXT(RIGHT(nilai,9),REPT("0",9)),3)=1," satu juta / ",INDEX('529_Bpk. Pras_Deli Serdang'!idxSatuSampaiDuaPuluh,--LEFT(TEXT(RIGHT(nilai,8),REPT("0",8)),2)+1)),INDEX('529_Bpk. Pras_Deli Serdang'!idxSatuSampaiDuaPuluh,--LEFT(RIGHT(nilai,8),1)+1)&amp;" puluh "&amp;INDEX('529_Bpk. Pras_Deli Serdang'!idxSatuSampaiDuaPuluh,--LEFT(RIGHT(nilai,7),1)+1))&amp;IF(OR(LEN(nilai)&lt;=6,--LEFT(TEXT(RIGHT(nilai,9),REPT("0",9)),3)={0;1}),""," juta / ")</definedName>
    <definedName name="juta2" localSheetId="13">" "&amp;INDEX('530_Trian Jaya_Muara enim'!idxRatusan,--LEFT(TEXT(RIGHT([0]!nilai,9),REPT("0",9)),1)+1)&amp;" "&amp;IF((--MID(TEXT(RIGHT([0]!nilai,9),REPT("0",9)),2,2)+1)&lt;=20,IF(--LEFT(TEXT(RIGHT([0]!nilai,9),REPT("0",9)),3)=1," satu juta / ",INDEX('530_Trian Jaya_Muara enim'!idxSatuSampaiDuaPuluh,--LEFT(TEXT(RIGHT([0]!nilai,8),REPT("0",8)),2)+1)),INDEX('530_Trian Jaya_Muara enim'!idxSatuSampaiDuaPuluh,--LEFT(RIGHT([0]!nilai,8),1)+1)&amp;" puluh "&amp;INDEX('530_Trian Jaya_Muara enim'!idxSatuSampaiDuaPuluh,--LEFT(RIGHT([0]!nilai,7),1)+1))&amp;IF(OR(LEN([0]!nilai)&lt;=6,--LEFT(TEXT(RIGHT([0]!nilai,9),REPT("0",9)),3)={0;1}),""," juta / ")</definedName>
    <definedName name="juta2" localSheetId="14">" "&amp;INDEX('531_MitraIndo_Batam'!idxRatusan,--LEFT(TEXT(RIGHT([0]!nilai,9),REPT("0",9)),1)+1)&amp;" "&amp;IF((--MID(TEXT(RIGHT([0]!nilai,9),REPT("0",9)),2,2)+1)&lt;=20,IF(--LEFT(TEXT(RIGHT([0]!nilai,9),REPT("0",9)),3)=1," satu juta / ",INDEX('531_MitraIndo_Batam'!idxSatuSampaiDuaPuluh,--LEFT(TEXT(RIGHT([0]!nilai,8),REPT("0",8)),2)+1)),INDEX('531_MitraIndo_Batam'!idxSatuSampaiDuaPuluh,--LEFT(RIGHT([0]!nilai,8),1)+1)&amp;" puluh "&amp;INDEX('531_MitraIndo_Batam'!idxSatuSampaiDuaPuluh,--LEFT(RIGHT([0]!nilai,7),1)+1))&amp;IF(OR(LEN([0]!nilai)&lt;=6,--LEFT(TEXT(RIGHT([0]!nilai,9),REPT("0",9)),3)={0;1}),""," juta / ")</definedName>
    <definedName name="juta2" localSheetId="15">" "&amp;INDEX('532_Bpk. Salim_Pontianak'!idxRatusan,--LEFT(TEXT(RIGHT([0]!nilai,9),REPT("0",9)),1)+1)&amp;" "&amp;IF((--MID(TEXT(RIGHT([0]!nilai,9),REPT("0",9)),2,2)+1)&lt;=20,IF(--LEFT(TEXT(RIGHT([0]!nilai,9),REPT("0",9)),3)=1," satu juta / ",INDEX('532_Bpk. Salim_Pontianak'!idxSatuSampaiDuaPuluh,--LEFT(TEXT(RIGHT([0]!nilai,8),REPT("0",8)),2)+1)),INDEX('532_Bpk. Salim_Pontianak'!idxSatuSampaiDuaPuluh,--LEFT(RIGHT([0]!nilai,8),1)+1)&amp;" puluh "&amp;INDEX('532_Bpk. Salim_Pontianak'!idxSatuSampaiDuaPuluh,--LEFT(RIGHT([0]!nilai,7),1)+1))&amp;IF(OR(LEN([0]!nilai)&lt;=6,--LEFT(TEXT(RIGHT([0]!nilai,9),REPT("0",9)),3)={0;1}),""," juta / ")</definedName>
    <definedName name="juta2" localSheetId="16">" "&amp;INDEX('533_Ibu IIn_Batam'!idxRatusan,--LEFT(TEXT(RIGHT([0]!nilai,9),REPT("0",9)),1)+1)&amp;" "&amp;IF((--MID(TEXT(RIGHT([0]!nilai,9),REPT("0",9)),2,2)+1)&lt;=20,IF(--LEFT(TEXT(RIGHT([0]!nilai,9),REPT("0",9)),3)=1," satu juta / ",INDEX('533_Ibu IIn_Batam'!idxSatuSampaiDuaPuluh,--LEFT(TEXT(RIGHT([0]!nilai,8),REPT("0",8)),2)+1)),INDEX('533_Ibu IIn_Batam'!idxSatuSampaiDuaPuluh,--LEFT(RIGHT([0]!nilai,8),1)+1)&amp;" puluh "&amp;INDEX('533_Ibu IIn_Batam'!idxSatuSampaiDuaPuluh,--LEFT(RIGHT([0]!nilai,7),1)+1))&amp;IF(OR(LEN([0]!nilai)&lt;=6,--LEFT(TEXT(RIGHT([0]!nilai,9),REPT("0",9)),3)={0;1}),""," juta / ")</definedName>
    <definedName name="juta2" localSheetId="17">" "&amp;INDEX('534_Bina_trucking Bekasi'!idxRatusan,--LEFT(TEXT(RIGHT([0]!nilai,9),REPT("0",9)),1)+1)&amp;" "&amp;IF((--MID(TEXT(RIGHT([0]!nilai,9),REPT("0",9)),2,2)+1)&lt;=20,IF(--LEFT(TEXT(RIGHT([0]!nilai,9),REPT("0",9)),3)=1," satu juta / ",INDEX('534_Bina_trucking Bekasi'!idxSatuSampaiDuaPuluh,--LEFT(TEXT(RIGHT([0]!nilai,8),REPT("0",8)),2)+1)),INDEX('534_Bina_trucking Bekasi'!idxSatuSampaiDuaPuluh,--LEFT(RIGHT([0]!nilai,8),1)+1)&amp;" puluh "&amp;INDEX('534_Bina_trucking Bekasi'!idxSatuSampaiDuaPuluh,--LEFT(RIGHT([0]!nilai,7),1)+1))&amp;IF(OR(LEN([0]!nilai)&lt;=6,--LEFT(TEXT(RIGHT([0]!nilai,9),REPT("0",9)),3)={0;1}),""," juta / ")</definedName>
    <definedName name="juta2" localSheetId="18">" "&amp;INDEX('535_IKPM_Mix'!idxRatusan,--LEFT(TEXT(RIGHT([0]!nilai,9),REPT("0",9)),1)+1)&amp;" "&amp;IF((--MID(TEXT(RIGHT([0]!nilai,9),REPT("0",9)),2,2)+1)&lt;=20,IF(--LEFT(TEXT(RIGHT([0]!nilai,9),REPT("0",9)),3)=1," satu juta / ",INDEX('535_IKPM_Mix'!idxSatuSampaiDuaPuluh,--LEFT(TEXT(RIGHT([0]!nilai,8),REPT("0",8)),2)+1)),INDEX('535_IKPM_Mix'!idxSatuSampaiDuaPuluh,--LEFT(RIGHT([0]!nilai,8),1)+1)&amp;" puluh "&amp;INDEX('535_IKPM_Mix'!idxSatuSampaiDuaPuluh,--LEFT(RIGHT([0]!nilai,7),1)+1))&amp;IF(OR(LEN([0]!nilai)&lt;=6,--LEFT(TEXT(RIGHT([0]!nilai,9),REPT("0",9)),3)={0;1}),""," juta / ")</definedName>
    <definedName name="juta2" localSheetId="19">" "&amp;INDEX('536_Samudra Jaya Cakra_Mix'!idxRatusan,--LEFT(TEXT(RIGHT([0]!nilai,9),REPT("0",9)),1)+1)&amp;" "&amp;IF((--MID(TEXT(RIGHT([0]!nilai,9),REPT("0",9)),2,2)+1)&lt;=20,IF(--LEFT(TEXT(RIGHT([0]!nilai,9),REPT("0",9)),3)=1," satu juta / ",INDEX('536_Samudra Jaya Cakra_Mix'!idxSatuSampaiDuaPuluh,--LEFT(TEXT(RIGHT([0]!nilai,8),REPT("0",8)),2)+1)),INDEX('536_Samudra Jaya Cakra_Mix'!idxSatuSampaiDuaPuluh,--LEFT(RIGHT([0]!nilai,8),1)+1)&amp;" puluh "&amp;INDEX('536_Samudra Jaya Cakra_Mix'!idxSatuSampaiDuaPuluh,--LEFT(RIGHT([0]!nilai,7),1)+1))&amp;IF(OR(LEN([0]!nilai)&lt;=6,--LEFT(TEXT(RIGHT([0]!nilai,9),REPT("0",9)),3)={0;1}),""," juta / ")</definedName>
    <definedName name="juta2" localSheetId="20">" "&amp;INDEX('537_Menara_Mix'!idxRatusan,--LEFT(TEXT(RIGHT(nilai,9),REPT("0",9)),1)+1)&amp;" "&amp;IF((--MID(TEXT(RIGHT(nilai,9),REPT("0",9)),2,2)+1)&lt;=20,IF(--LEFT(TEXT(RIGHT(nilai,9),REPT("0",9)),3)=1," satu juta / ",INDEX('537_Menara_Mix'!idxSatuSampaiDuaPuluh,--LEFT(TEXT(RIGHT(nilai,8),REPT("0",8)),2)+1)),INDEX('537_Menara_Mix'!idxSatuSampaiDuaPuluh,--LEFT(RIGHT(nilai,8),1)+1)&amp;" puluh "&amp;INDEX('537_Menara_Mix'!idxSatuSampaiDuaPuluh,--LEFT(RIGHT(nilai,7),1)+1))&amp;IF(OR(LEN(nilai)&lt;=6,--LEFT(TEXT(RIGHT(nilai,9),REPT("0",9)),3)={0;1}),""," juta / ")</definedName>
    <definedName name="juta2" localSheetId="21">" "&amp;INDEX('538_Menara_Gersik'!idxRatusan,--LEFT(TEXT(RIGHT([0]!nilai,9),REPT("0",9)),1)+1)&amp;" "&amp;IF((--MID(TEXT(RIGHT([0]!nilai,9),REPT("0",9)),2,2)+1)&lt;=20,IF(--LEFT(TEXT(RIGHT([0]!nilai,9),REPT("0",9)),3)=1," satu juta / ",INDEX('538_Menara_Gersik'!idxSatuSampaiDuaPuluh,--LEFT(TEXT(RIGHT([0]!nilai,8),REPT("0",8)),2)+1)),INDEX('538_Menara_Gersik'!idxSatuSampaiDuaPuluh,--LEFT(RIGHT([0]!nilai,8),1)+1)&amp;" puluh "&amp;INDEX('538_Menara_Gersik'!idxSatuSampaiDuaPuluh,--LEFT(RIGHT([0]!nilai,7),1)+1))&amp;IF(OR(LEN([0]!nilai)&lt;=6,--LEFT(TEXT(RIGHT([0]!nilai,9),REPT("0",9)),3)={0;1}),""," juta / ")</definedName>
    <definedName name="juta2" localSheetId="22">" "&amp;INDEX('539_Menara_Mix'!idxRatusan,--LEFT(TEXT(RIGHT(nilai,9),REPT("0",9)),1)+1)&amp;" "&amp;IF((--MID(TEXT(RIGHT(nilai,9),REPT("0",9)),2,2)+1)&lt;=20,IF(--LEFT(TEXT(RIGHT(nilai,9),REPT("0",9)),3)=1," satu juta / ",INDEX('539_Menara_Mix'!idxSatuSampaiDuaPuluh,--LEFT(TEXT(RIGHT(nilai,8),REPT("0",8)),2)+1)),INDEX('539_Menara_Mix'!idxSatuSampaiDuaPuluh,--LEFT(RIGHT(nilai,8),1)+1)&amp;" puluh "&amp;INDEX('539_Menara_Mix'!idxSatuSampaiDuaPuluh,--LEFT(RIGHT(nilai,7),1)+1))&amp;IF(OR(LEN(nilai)&lt;=6,--LEFT(TEXT(RIGHT(nilai,9),REPT("0",9)),3)={0;1}),""," juta / ")</definedName>
    <definedName name="juta2" localSheetId="23">" "&amp;INDEX('540_Samudra Jaya Cakra_Manokwar'!idxRatusan,--LEFT(TEXT(RIGHT([0]!nilai,9),REPT("0",9)),1)+1)&amp;" "&amp;IF((--MID(TEXT(RIGHT([0]!nilai,9),REPT("0",9)),2,2)+1)&lt;=20,IF(--LEFT(TEXT(RIGHT([0]!nilai,9),REPT("0",9)),3)=1," satu juta / ",INDEX('540_Samudra Jaya Cakra_Manokwar'!idxSatuSampaiDuaPuluh,--LEFT(TEXT(RIGHT([0]!nilai,8),REPT("0",8)),2)+1)),INDEX('540_Samudra Jaya Cakra_Manokwar'!idxSatuSampaiDuaPuluh,--LEFT(RIGHT([0]!nilai,8),1)+1)&amp;" puluh "&amp;INDEX('540_Samudra Jaya Cakra_Manokwar'!idxSatuSampaiDuaPuluh,--LEFT(RIGHT([0]!nilai,7),1)+1))&amp;IF(OR(LEN([0]!nilai)&lt;=6,--LEFT(TEXT(RIGHT([0]!nilai,9),REPT("0",9)),3)={0;1}),""," juta / ")</definedName>
    <definedName name="juta2" localSheetId="24">" "&amp;INDEX('541_Menara_Air Molek'!idxRatusan,--LEFT(TEXT(RIGHT([0]!nilai,9),REPT("0",9)),1)+1)&amp;" "&amp;IF((--MID(TEXT(RIGHT([0]!nilai,9),REPT("0",9)),2,2)+1)&lt;=20,IF(--LEFT(TEXT(RIGHT([0]!nilai,9),REPT("0",9)),3)=1," satu juta / ",INDEX('541_Menara_Air Molek'!idxSatuSampaiDuaPuluh,--LEFT(TEXT(RIGHT([0]!nilai,8),REPT("0",8)),2)+1)),INDEX('541_Menara_Air Molek'!idxSatuSampaiDuaPuluh,--LEFT(RIGHT([0]!nilai,8),1)+1)&amp;" puluh "&amp;INDEX('541_Menara_Air Molek'!idxSatuSampaiDuaPuluh,--LEFT(RIGHT([0]!nilai,7),1)+1))&amp;IF(OR(LEN([0]!nilai)&lt;=6,--LEFT(TEXT(RIGHT([0]!nilai,9),REPT("0",9)),3)={0;1}),""," juta / ")</definedName>
    <definedName name="juta2" localSheetId="25">" "&amp;INDEX('542_Bpk. Bayu_Pekanbaru'!idxRatusan,--LEFT(TEXT(RIGHT([0]!nilai,9),REPT("0",9)),1)+1)&amp;" "&amp;IF((--MID(TEXT(RIGHT([0]!nilai,9),REPT("0",9)),2,2)+1)&lt;=20,IF(--LEFT(TEXT(RIGHT([0]!nilai,9),REPT("0",9)),3)=1," satu juta / ",INDEX('542_Bpk. Bayu_Pekanbaru'!idxSatuSampaiDuaPuluh,--LEFT(TEXT(RIGHT([0]!nilai,8),REPT("0",8)),2)+1)),INDEX('542_Bpk. Bayu_Pekanbaru'!idxSatuSampaiDuaPuluh,--LEFT(RIGHT([0]!nilai,8),1)+1)&amp;" puluh "&amp;INDEX('542_Bpk. Bayu_Pekanbaru'!idxSatuSampaiDuaPuluh,--LEFT(RIGHT([0]!nilai,7),1)+1))&amp;IF(OR(LEN([0]!nilai)&lt;=6,--LEFT(TEXT(RIGHT([0]!nilai,9),REPT("0",9)),3)={0;1}),""," juta / ")</definedName>
    <definedName name="juta2" localSheetId="26">" "&amp;INDEX('543_Bpk Rio_Pontianak'!idxRatusan,--LEFT(TEXT(RIGHT([0]!nilai,9),REPT("0",9)),1)+1)&amp;" "&amp;IF((--MID(TEXT(RIGHT([0]!nilai,9),REPT("0",9)),2,2)+1)&lt;=20,IF(--LEFT(TEXT(RIGHT([0]!nilai,9),REPT("0",9)),3)=1," satu juta / ",INDEX('543_Bpk Rio_Pontianak'!idxSatuSampaiDuaPuluh,--LEFT(TEXT(RIGHT([0]!nilai,8),REPT("0",8)),2)+1)),INDEX('543_Bpk Rio_Pontianak'!idxSatuSampaiDuaPuluh,--LEFT(RIGHT([0]!nilai,8),1)+1)&amp;" puluh "&amp;INDEX('543_Bpk Rio_Pontianak'!idxSatuSampaiDuaPuluh,--LEFT(RIGHT([0]!nilai,7),1)+1))&amp;IF(OR(LEN([0]!nilai)&lt;=6,--LEFT(TEXT(RIGHT([0]!nilai,9),REPT("0",9)),3)={0;1}),""," juta / ")</definedName>
    <definedName name="juta2" localSheetId="27">" "&amp;INDEX('544_BBI_Pekalongan'!idxRatusan,--LEFT(TEXT(RIGHT([0]!nilai,9),REPT("0",9)),1)+1)&amp;" "&amp;IF((--MID(TEXT(RIGHT([0]!nilai,9),REPT("0",9)),2,2)+1)&lt;=20,IF(--LEFT(TEXT(RIGHT([0]!nilai,9),REPT("0",9)),3)=1," satu juta / ",INDEX('544_BBI_Pekalongan'!idxSatuSampaiDuaPuluh,--LEFT(TEXT(RIGHT([0]!nilai,8),REPT("0",8)),2)+1)),INDEX('544_BBI_Pekalongan'!idxSatuSampaiDuaPuluh,--LEFT(RIGHT([0]!nilai,8),1)+1)&amp;" puluh "&amp;INDEX('544_BBI_Pekalongan'!idxSatuSampaiDuaPuluh,--LEFT(RIGHT([0]!nilai,7),1)+1))&amp;IF(OR(LEN([0]!nilai)&lt;=6,--LEFT(TEXT(RIGHT([0]!nilai,9),REPT("0",9)),3)={0;1}),""," juta / ")</definedName>
    <definedName name="juta2" localSheetId="28">" "&amp;INDEX('545_BM_Tibeka_ Lombok'!idxRatusan,--LEFT(TEXT(RIGHT([0]!nilai,9),REPT("0",9)),1)+1)&amp;" "&amp;IF((--MID(TEXT(RIGHT([0]!nilai,9),REPT("0",9)),2,2)+1)&lt;=20,IF(--LEFT(TEXT(RIGHT([0]!nilai,9),REPT("0",9)),3)=1," satu juta / ",INDEX('545_BM_Tibeka_ Lombok'!idxSatuSampaiDuaPuluh,--LEFT(TEXT(RIGHT([0]!nilai,8),REPT("0",8)),2)+1)),INDEX('545_BM_Tibeka_ Lombok'!idxSatuSampaiDuaPuluh,--LEFT(RIGHT([0]!nilai,8),1)+1)&amp;" puluh "&amp;INDEX('545_BM_Tibeka_ Lombok'!idxSatuSampaiDuaPuluh,--LEFT(RIGHT([0]!nilai,7),1)+1))&amp;IF(OR(LEN([0]!nilai)&lt;=6,--LEFT(TEXT(RIGHT([0]!nilai,9),REPT("0",9)),3)={0;1}),""," juta / ")</definedName>
    <definedName name="juta2" localSheetId="29">" "&amp;INDEX('546_BM_Tibeka_Cilacap'!idxRatusan,--LEFT(TEXT(RIGHT([0]!nilai,9),REPT("0",9)),1)+1)&amp;" "&amp;IF((--MID(TEXT(RIGHT([0]!nilai,9),REPT("0",9)),2,2)+1)&lt;=20,IF(--LEFT(TEXT(RIGHT([0]!nilai,9),REPT("0",9)),3)=1," satu juta / ",INDEX('546_BM_Tibeka_Cilacap'!idxSatuSampaiDuaPuluh,--LEFT(TEXT(RIGHT([0]!nilai,8),REPT("0",8)),2)+1)),INDEX('546_BM_Tibeka_Cilacap'!idxSatuSampaiDuaPuluh,--LEFT(RIGHT([0]!nilai,8),1)+1)&amp;" puluh "&amp;INDEX('546_BM_Tibeka_Cilacap'!idxSatuSampaiDuaPuluh,--LEFT(RIGHT([0]!nilai,7),1)+1))&amp;IF(OR(LEN([0]!nilai)&lt;=6,--LEFT(TEXT(RIGHT([0]!nilai,9),REPT("0",9)),3)={0;1}),""," juta / ")</definedName>
    <definedName name="juta2" localSheetId="30">" "&amp;INDEX('547_Ibu caca_Jakarta'!idxRatusan,--LEFT(TEXT(RIGHT(nilai,9),REPT("0",9)),1)+1)&amp;" "&amp;IF((--MID(TEXT(RIGHT(nilai,9),REPT("0",9)),2,2)+1)&lt;=20,IF(--LEFT(TEXT(RIGHT(nilai,9),REPT("0",9)),3)=1," satu juta / ",INDEX('547_Ibu caca_Jakarta'!idxSatuSampaiDuaPuluh,--LEFT(TEXT(RIGHT(nilai,8),REPT("0",8)),2)+1)),INDEX('547_Ibu caca_Jakarta'!idxSatuSampaiDuaPuluh,--LEFT(RIGHT(nilai,8),1)+1)&amp;" puluh "&amp;INDEX('547_Ibu caca_Jakarta'!idxSatuSampaiDuaPuluh,--LEFT(RIGHT(nilai,7),1)+1))&amp;IF(OR(LEN(nilai)&lt;=6,--LEFT(TEXT(RIGHT(nilai,9),REPT("0",9)),3)={0;1}),""," juta / ")</definedName>
    <definedName name="juta2" localSheetId="31">" "&amp;INDEX('548_Samudra Jaya Cakra_Mix'!idxRatusan,--LEFT(TEXT(RIGHT([0]!nilai,9),REPT("0",9)),1)+1)&amp;" "&amp;IF((--MID(TEXT(RIGHT([0]!nilai,9),REPT("0",9)),2,2)+1)&lt;=20,IF(--LEFT(TEXT(RIGHT([0]!nilai,9),REPT("0",9)),3)=1," satu juta / ",INDEX('548_Samudra Jaya Cakra_Mix'!idxSatuSampaiDuaPuluh,--LEFT(TEXT(RIGHT([0]!nilai,8),REPT("0",8)),2)+1)),INDEX('548_Samudra Jaya Cakra_Mix'!idxSatuSampaiDuaPuluh,--LEFT(RIGHT([0]!nilai,8),1)+1)&amp;" puluh "&amp;INDEX('548_Samudra Jaya Cakra_Mix'!idxSatuSampaiDuaPuluh,--LEFT(RIGHT([0]!nilai,7),1)+1))&amp;IF(OR(LEN([0]!nilai)&lt;=6,--LEFT(TEXT(RIGHT([0]!nilai,9),REPT("0",9)),3)={0;1}),""," juta / ")</definedName>
    <definedName name="juta2" localSheetId="32">" "&amp;INDEX('549_Samudra Jaya Cakra_Padang'!idxRatusan,--LEFT(TEXT(RIGHT([0]!nilai,9),REPT("0",9)),1)+1)&amp;" "&amp;IF((--MID(TEXT(RIGHT([0]!nilai,9),REPT("0",9)),2,2)+1)&lt;=20,IF(--LEFT(TEXT(RIGHT([0]!nilai,9),REPT("0",9)),3)=1," satu juta / ",INDEX('549_Samudra Jaya Cakra_Padang'!idxSatuSampaiDuaPuluh,--LEFT(TEXT(RIGHT([0]!nilai,8),REPT("0",8)),2)+1)),INDEX('549_Samudra Jaya Cakra_Padang'!idxSatuSampaiDuaPuluh,--LEFT(RIGHT([0]!nilai,8),1)+1)&amp;" puluh "&amp;INDEX('549_Samudra Jaya Cakra_Padang'!idxSatuSampaiDuaPuluh,--LEFT(RIGHT([0]!nilai,7),1)+1))&amp;IF(OR(LEN([0]!nilai)&lt;=6,--LEFT(TEXT(RIGHT([0]!nilai,9),REPT("0",9)),3)={0;1}),""," juta / ")</definedName>
    <definedName name="juta2" localSheetId="33">" "&amp;INDEX('550_Tensindo_Gresik'!idxRatusan,--LEFT(TEXT(RIGHT([0]!nilai,9),REPT("0",9)),1)+1)&amp;" "&amp;IF((--MID(TEXT(RIGHT([0]!nilai,9),REPT("0",9)),2,2)+1)&lt;=20,IF(--LEFT(TEXT(RIGHT([0]!nilai,9),REPT("0",9)),3)=1," satu juta / ",INDEX('550_Tensindo_Gresik'!idxSatuSampaiDuaPuluh,--LEFT(TEXT(RIGHT([0]!nilai,8),REPT("0",8)),2)+1)),INDEX('550_Tensindo_Gresik'!idxSatuSampaiDuaPuluh,--LEFT(RIGHT([0]!nilai,8),1)+1)&amp;" puluh "&amp;INDEX('550_Tensindo_Gresik'!idxSatuSampaiDuaPuluh,--LEFT(RIGHT([0]!nilai,7),1)+1))&amp;IF(OR(LEN([0]!nilai)&lt;=6,--LEFT(TEXT(RIGHT([0]!nilai,9),REPT("0",9)),3)={0;1}),""," juta / ")</definedName>
    <definedName name="juta2" localSheetId="34">" "&amp;INDEX('551_Menara_Duri'!idxRatusan,--LEFT(TEXT(RIGHT([0]!nilai,9),REPT("0",9)),1)+1)&amp;" "&amp;IF((--MID(TEXT(RIGHT([0]!nilai,9),REPT("0",9)),2,2)+1)&lt;=20,IF(--LEFT(TEXT(RIGHT([0]!nilai,9),REPT("0",9)),3)=1," satu juta / ",INDEX('551_Menara_Duri'!idxSatuSampaiDuaPuluh,--LEFT(TEXT(RIGHT([0]!nilai,8),REPT("0",8)),2)+1)),INDEX('551_Menara_Duri'!idxSatuSampaiDuaPuluh,--LEFT(RIGHT([0]!nilai,8),1)+1)&amp;" puluh "&amp;INDEX('551_Menara_Duri'!idxSatuSampaiDuaPuluh,--LEFT(RIGHT([0]!nilai,7),1)+1))&amp;IF(OR(LEN([0]!nilai)&lt;=6,--LEFT(TEXT(RIGHT([0]!nilai,9),REPT("0",9)),3)={0;1}),""," juta / ")</definedName>
    <definedName name="juta2" localSheetId="36">" "&amp;INDEX('553_Ibu Eni_Palu'!idxRatusan,--LEFT(TEXT(RIGHT([0]!nilai,9),REPT("0",9)),1)+1)&amp;" "&amp;IF((--MID(TEXT(RIGHT([0]!nilai,9),REPT("0",9)),2,2)+1)&lt;=20,IF(--LEFT(TEXT(RIGHT([0]!nilai,9),REPT("0",9)),3)=1," satu juta / ",INDEX('553_Ibu Eni_Palu'!idxSatuSampaiDuaPuluh,--LEFT(TEXT(RIGHT([0]!nilai,8),REPT("0",8)),2)+1)),INDEX('553_Ibu Eni_Palu'!idxSatuSampaiDuaPuluh,--LEFT(RIGHT([0]!nilai,8),1)+1)&amp;" puluh "&amp;INDEX('553_Ibu Eni_Palu'!idxSatuSampaiDuaPuluh,--LEFT(RIGHT([0]!nilai,7),1)+1))&amp;IF(OR(LEN([0]!nilai)&lt;=6,--LEFT(TEXT(RIGHT([0]!nilai,9),REPT("0",9)),3)={0;1}),""," juta / ")</definedName>
    <definedName name="juta2" localSheetId="37">" "&amp;INDEX('554_Samudra Jaya Cakra_Bima'!idxRatusan,--LEFT(TEXT(RIGHT([0]!nilai,9),REPT("0",9)),1)+1)&amp;" "&amp;IF((--MID(TEXT(RIGHT([0]!nilai,9),REPT("0",9)),2,2)+1)&lt;=20,IF(--LEFT(TEXT(RIGHT([0]!nilai,9),REPT("0",9)),3)=1," satu juta / ",INDEX('554_Samudra Jaya Cakra_Bima'!idxSatuSampaiDuaPuluh,--LEFT(TEXT(RIGHT([0]!nilai,8),REPT("0",8)),2)+1)),INDEX('554_Samudra Jaya Cakra_Bima'!idxSatuSampaiDuaPuluh,--LEFT(RIGHT([0]!nilai,8),1)+1)&amp;" puluh "&amp;INDEX('554_Samudra Jaya Cakra_Bima'!idxSatuSampaiDuaPuluh,--LEFT(RIGHT([0]!nilai,7),1)+1))&amp;IF(OR(LEN([0]!nilai)&lt;=6,--LEFT(TEXT(RIGHT([0]!nilai,9),REPT("0",9)),3)={0;1}),""," juta / ")</definedName>
    <definedName name="juta2" localSheetId="38">" "&amp;INDEX('555_CV. Nona_Sulawesi'!idxRatusan,--LEFT(TEXT(RIGHT([0]!nilai,9),REPT("0",9)),1)+1)&amp;" "&amp;IF((--MID(TEXT(RIGHT([0]!nilai,9),REPT("0",9)),2,2)+1)&lt;=20,IF(--LEFT(TEXT(RIGHT([0]!nilai,9),REPT("0",9)),3)=1," satu juta / ",INDEX('555_CV. Nona_Sulawesi'!idxSatuSampaiDuaPuluh,--LEFT(TEXT(RIGHT([0]!nilai,8),REPT("0",8)),2)+1)),INDEX('555_CV. Nona_Sulawesi'!idxSatuSampaiDuaPuluh,--LEFT(RIGHT([0]!nilai,8),1)+1)&amp;" puluh "&amp;INDEX('555_CV. Nona_Sulawesi'!idxSatuSampaiDuaPuluh,--LEFT(RIGHT([0]!nilai,7),1)+1))&amp;IF(OR(LEN([0]!nilai)&lt;=6,--LEFT(TEXT(RIGHT([0]!nilai,9),REPT("0",9)),3)={0;1}),""," juta / ")</definedName>
    <definedName name="juta2" localSheetId="39">" "&amp;INDEX('556_Venindo_Pekanbaru'!idxRatusan,--LEFT(TEXT(RIGHT(nilai,9),REPT("0",9)),1)+1)&amp;" "&amp;IF((--MID(TEXT(RIGHT(nilai,9),REPT("0",9)),2,2)+1)&lt;=20,IF(--LEFT(TEXT(RIGHT(nilai,9),REPT("0",9)),3)=1," satu juta / ",INDEX('556_Venindo_Pekanbaru'!idxSatuSampaiDuaPuluh,--LEFT(TEXT(RIGHT(nilai,8),REPT("0",8)),2)+1)),INDEX('556_Venindo_Pekanbaru'!idxSatuSampaiDuaPuluh,--LEFT(RIGHT(nilai,8),1)+1)&amp;" puluh "&amp;INDEX('556_Venindo_Pekanbaru'!idxSatuSampaiDuaPuluh,--LEFT(RIGHT(nilai,7),1)+1))&amp;IF(OR(LEN(nilai)&lt;=6,--LEFT(TEXT(RIGHT(nilai,9),REPT("0",9)),3)={0;1}),""," juta / ")</definedName>
    <definedName name="juta2" localSheetId="40">" "&amp;INDEX('557_Parcial_Kalsel'!idxRatusan,--LEFT(TEXT(RIGHT([0]!nilai,9),REPT("0",9)),1)+1)&amp;" "&amp;IF((--MID(TEXT(RIGHT([0]!nilai,9),REPT("0",9)),2,2)+1)&lt;=20,IF(--LEFT(TEXT(RIGHT([0]!nilai,9),REPT("0",9)),3)=1," satu juta / ",INDEX('557_Parcial_Kalsel'!idxSatuSampaiDuaPuluh,--LEFT(TEXT(RIGHT([0]!nilai,8),REPT("0",8)),2)+1)),INDEX('557_Parcial_Kalsel'!idxSatuSampaiDuaPuluh,--LEFT(RIGHT([0]!nilai,8),1)+1)&amp;" puluh "&amp;INDEX('557_Parcial_Kalsel'!idxSatuSampaiDuaPuluh,--LEFT(RIGHT([0]!nilai,7),1)+1))&amp;IF(OR(LEN([0]!nilai)&lt;=6,--LEFT(TEXT(RIGHT([0]!nilai,9),REPT("0",9)),3)={0;1}),""," juta / ")</definedName>
    <definedName name="juta2" localSheetId="41">" "&amp;INDEX('558_CahayaPutra_Pontianak'!idxRatusan,--LEFT(TEXT(RIGHT([0]!nilai,9),REPT("0",9)),1)+1)&amp;" "&amp;IF((--MID(TEXT(RIGHT([0]!nilai,9),REPT("0",9)),2,2)+1)&lt;=20,IF(--LEFT(TEXT(RIGHT([0]!nilai,9),REPT("0",9)),3)=1," satu juta / ",INDEX('558_CahayaPutra_Pontianak'!idxSatuSampaiDuaPuluh,--LEFT(TEXT(RIGHT([0]!nilai,8),REPT("0",8)),2)+1)),INDEX('558_CahayaPutra_Pontianak'!idxSatuSampaiDuaPuluh,--LEFT(RIGHT([0]!nilai,8),1)+1)&amp;" puluh "&amp;INDEX('558_CahayaPutra_Pontianak'!idxSatuSampaiDuaPuluh,--LEFT(RIGHT([0]!nilai,7),1)+1))&amp;IF(OR(LEN([0]!nilai)&lt;=6,--LEFT(TEXT(RIGHT([0]!nilai,9),REPT("0",9)),3)={0;1}),""," juta / ")</definedName>
    <definedName name="juta2" localSheetId="43">" "&amp;INDEX('560_Lion_Probolinggo'!idxRatusan,--LEFT(TEXT(RIGHT([0]!nilai,9),REPT("0",9)),1)+1)&amp;" "&amp;IF((--MID(TEXT(RIGHT([0]!nilai,9),REPT("0",9)),2,2)+1)&lt;=20,IF(--LEFT(TEXT(RIGHT([0]!nilai,9),REPT("0",9)),3)=1," satu juta / ",INDEX('560_Lion_Probolinggo'!idxSatuSampaiDuaPuluh,--LEFT(TEXT(RIGHT([0]!nilai,8),REPT("0",8)),2)+1)),INDEX('560_Lion_Probolinggo'!idxSatuSampaiDuaPuluh,--LEFT(RIGHT([0]!nilai,8),1)+1)&amp;" puluh "&amp;INDEX('560_Lion_Probolinggo'!idxSatuSampaiDuaPuluh,--LEFT(RIGHT([0]!nilai,7),1)+1))&amp;IF(OR(LEN([0]!nilai)&lt;=6,--LEFT(TEXT(RIGHT([0]!nilai,9),REPT("0",9)),3)={0;1}),""," juta / ")</definedName>
    <definedName name="juta2" localSheetId="45">" "&amp;INDEX('562_Bpk. Dicky_Shopee '!idxRatusan,--LEFT(TEXT(RIGHT([0]!nilai,9),REPT("0",9)),1)+1)&amp;" "&amp;IF((--MID(TEXT(RIGHT([0]!nilai,9),REPT("0",9)),2,2)+1)&lt;=20,IF(--LEFT(TEXT(RIGHT([0]!nilai,9),REPT("0",9)),3)=1," satu juta / ",INDEX('562_Bpk. Dicky_Shopee '!idxSatuSampaiDuaPuluh,--LEFT(TEXT(RIGHT([0]!nilai,8),REPT("0",8)),2)+1)),INDEX('562_Bpk. Dicky_Shopee '!idxSatuSampaiDuaPuluh,--LEFT(RIGHT([0]!nilai,8),1)+1)&amp;" puluh "&amp;INDEX('562_Bpk. Dicky_Shopee '!idxSatuSampaiDuaPuluh,--LEFT(RIGHT([0]!nilai,7),1)+1))&amp;IF(OR(LEN([0]!nilai)&lt;=6,--LEFT(TEXT(RIGHT([0]!nilai,9),REPT("0",9)),3)={0;1}),""," juta / ")</definedName>
    <definedName name="juta2" localSheetId="46">" "&amp;INDEX('563_Bpk. Dicky_Ninja'!idxRatusan,--LEFT(TEXT(RIGHT([0]!nilai,9),REPT("0",9)),1)+1)&amp;" "&amp;IF((--MID(TEXT(RIGHT([0]!nilai,9),REPT("0",9)),2,2)+1)&lt;=20,IF(--LEFT(TEXT(RIGHT([0]!nilai,9),REPT("0",9)),3)=1," satu juta / ",INDEX('563_Bpk. Dicky_Ninja'!idxSatuSampaiDuaPuluh,--LEFT(TEXT(RIGHT([0]!nilai,8),REPT("0",8)),2)+1)),INDEX('563_Bpk. Dicky_Ninja'!idxSatuSampaiDuaPuluh,--LEFT(RIGHT([0]!nilai,8),1)+1)&amp;" puluh "&amp;INDEX('563_Bpk. Dicky_Ninja'!idxSatuSampaiDuaPuluh,--LEFT(RIGHT([0]!nilai,7),1)+1))&amp;IF(OR(LEN([0]!nilai)&lt;=6,--LEFT(TEXT(RIGHT([0]!nilai,9),REPT("0",9)),3)={0;1}),""," juta / ")</definedName>
    <definedName name="juta2" localSheetId="47">" "&amp;INDEX('564_Parcial_Tabalong'!idxRatusan,--LEFT(TEXT(RIGHT([0]!nilai,9),REPT("0",9)),1)+1)&amp;" "&amp;IF((--MID(TEXT(RIGHT([0]!nilai,9),REPT("0",9)),2,2)+1)&lt;=20,IF(--LEFT(TEXT(RIGHT([0]!nilai,9),REPT("0",9)),3)=1," satu juta / ",INDEX('564_Parcial_Tabalong'!idxSatuSampaiDuaPuluh,--LEFT(TEXT(RIGHT([0]!nilai,8),REPT("0",8)),2)+1)),INDEX('564_Parcial_Tabalong'!idxSatuSampaiDuaPuluh,--LEFT(RIGHT([0]!nilai,8),1)+1)&amp;" puluh "&amp;INDEX('564_Parcial_Tabalong'!idxSatuSampaiDuaPuluh,--LEFT(RIGHT([0]!nilai,7),1)+1))&amp;IF(OR(LEN([0]!nilai)&lt;=6,--LEFT(TEXT(RIGHT([0]!nilai,9),REPT("0",9)),3)={0;1}),""," juta / ")</definedName>
    <definedName name="juta2" localSheetId="48">" "&amp;INDEX('565_Fastindo_Cikarang'!idxRatusan,--LEFT(TEXT(RIGHT([0]!nilai,9),REPT("0",9)),1)+1)&amp;" "&amp;IF((--MID(TEXT(RIGHT([0]!nilai,9),REPT("0",9)),2,2)+1)&lt;=20,IF(--LEFT(TEXT(RIGHT([0]!nilai,9),REPT("0",9)),3)=1," satu juta / ",INDEX('565_Fastindo_Cikarang'!idxSatuSampaiDuaPuluh,--LEFT(TEXT(RIGHT([0]!nilai,8),REPT("0",8)),2)+1)),INDEX('565_Fastindo_Cikarang'!idxSatuSampaiDuaPuluh,--LEFT(RIGHT([0]!nilai,8),1)+1)&amp;" puluh "&amp;INDEX('565_Fastindo_Cikarang'!idxSatuSampaiDuaPuluh,--LEFT(RIGHT([0]!nilai,7),1)+1))&amp;IF(OR(LEN([0]!nilai)&lt;=6,--LEFT(TEXT(RIGHT([0]!nilai,9),REPT("0",9)),3)={0;1}),""," juta / ")</definedName>
    <definedName name="juta2" localSheetId="49">" "&amp;INDEX('566_Bona_Lampung'!idxRatusan,--LEFT(TEXT(RIGHT(nilai,9),REPT("0",9)),1)+1)&amp;" "&amp;IF((--MID(TEXT(RIGHT(nilai,9),REPT("0",9)),2,2)+1)&lt;=20,IF(--LEFT(TEXT(RIGHT(nilai,9),REPT("0",9)),3)=1," satu juta / ",INDEX('566_Bona_Lampung'!idxSatuSampaiDuaPuluh,--LEFT(TEXT(RIGHT(nilai,8),REPT("0",8)),2)+1)),INDEX('566_Bona_Lampung'!idxSatuSampaiDuaPuluh,--LEFT(RIGHT(nilai,8),1)+1)&amp;" puluh "&amp;INDEX('566_Bona_Lampung'!idxSatuSampaiDuaPuluh,--LEFT(RIGHT(nilai,7),1)+1))&amp;IF(OR(LEN(nilai)&lt;=6,--LEFT(TEXT(RIGHT(nilai,9),REPT("0",9)),3)={0;1}),""," juta / ")</definedName>
    <definedName name="juta2" localSheetId="50">" "&amp;INDEX('567_PT. Bayu_Jambi'!idxRatusan,--LEFT(TEXT(RIGHT([0]!nilai,9),REPT("0",9)),1)+1)&amp;" "&amp;IF((--MID(TEXT(RIGHT([0]!nilai,9),REPT("0",9)),2,2)+1)&lt;=20,IF(--LEFT(TEXT(RIGHT([0]!nilai,9),REPT("0",9)),3)=1," satu juta / ",INDEX('567_PT. Bayu_Jambi'!idxSatuSampaiDuaPuluh,--LEFT(TEXT(RIGHT([0]!nilai,8),REPT("0",8)),2)+1)),INDEX('567_PT. Bayu_Jambi'!idxSatuSampaiDuaPuluh,--LEFT(RIGHT([0]!nilai,8),1)+1)&amp;" puluh "&amp;INDEX('567_PT. Bayu_Jambi'!idxSatuSampaiDuaPuluh,--LEFT(RIGHT([0]!nilai,7),1)+1))&amp;IF(OR(LEN([0]!nilai)&lt;=6,--LEFT(TEXT(RIGHT([0]!nilai,9),REPT("0",9)),3)={0;1}),""," juta / ")</definedName>
    <definedName name="juta2" localSheetId="51">" "&amp;INDEX('568_Padi_Bali'!idxRatusan,--LEFT(TEXT(RIGHT([0]!nilai,9),REPT("0",9)),1)+1)&amp;" "&amp;IF((--MID(TEXT(RIGHT([0]!nilai,9),REPT("0",9)),2,2)+1)&lt;=20,IF(--LEFT(TEXT(RIGHT([0]!nilai,9),REPT("0",9)),3)=1," satu juta / ",INDEX('568_Padi_Bali'!idxSatuSampaiDuaPuluh,--LEFT(TEXT(RIGHT([0]!nilai,8),REPT("0",8)),2)+1)),INDEX('568_Padi_Bali'!idxSatuSampaiDuaPuluh,--LEFT(RIGHT([0]!nilai,8),1)+1)&amp;" puluh "&amp;INDEX('568_Padi_Bali'!idxSatuSampaiDuaPuluh,--LEFT(RIGHT([0]!nilai,7),1)+1))&amp;IF(OR(LEN([0]!nilai)&lt;=6,--LEFT(TEXT(RIGHT([0]!nilai,9),REPT("0",9)),3)={0;1}),""," juta / ")</definedName>
    <definedName name="juta2" localSheetId="52">" "&amp;INDEX('569_Hong Fei_Jakarta'!idxRatusan,--LEFT(TEXT(RIGHT([0]!nilai,9),REPT("0",9)),1)+1)&amp;" "&amp;IF((--MID(TEXT(RIGHT([0]!nilai,9),REPT("0",9)),2,2)+1)&lt;=20,IF(--LEFT(TEXT(RIGHT([0]!nilai,9),REPT("0",9)),3)=1," satu juta / ",INDEX('569_Hong Fei_Jakarta'!idxSatuSampaiDuaPuluh,--LEFT(TEXT(RIGHT([0]!nilai,8),REPT("0",8)),2)+1)),INDEX('569_Hong Fei_Jakarta'!idxSatuSampaiDuaPuluh,--LEFT(RIGHT([0]!nilai,8),1)+1)&amp;" puluh "&amp;INDEX('569_Hong Fei_Jakarta'!idxSatuSampaiDuaPuluh,--LEFT(RIGHT([0]!nilai,7),1)+1))&amp;IF(OR(LEN([0]!nilai)&lt;=6,--LEFT(TEXT(RIGHT([0]!nilai,9),REPT("0",9)),3)={0;1}),""," juta / ")</definedName>
    <definedName name="juta2" localSheetId="53">" "&amp;INDEX('570_Bona_Bandung'!idxRatusan,--LEFT(TEXT(RIGHT([0]!nilai,9),REPT("0",9)),1)+1)&amp;" "&amp;IF((--MID(TEXT(RIGHT([0]!nilai,9),REPT("0",9)),2,2)+1)&lt;=20,IF(--LEFT(TEXT(RIGHT([0]!nilai,9),REPT("0",9)),3)=1," satu juta / ",INDEX('570_Bona_Bandung'!idxSatuSampaiDuaPuluh,--LEFT(TEXT(RIGHT([0]!nilai,8),REPT("0",8)),2)+1)),INDEX('570_Bona_Bandung'!idxSatuSampaiDuaPuluh,--LEFT(RIGHT([0]!nilai,8),1)+1)&amp;" puluh "&amp;INDEX('570_Bona_Bandung'!idxSatuSampaiDuaPuluh,--LEFT(RIGHT([0]!nilai,7),1)+1))&amp;IF(OR(LEN([0]!nilai)&lt;=6,--LEFT(TEXT(RIGHT([0]!nilai,9),REPT("0",9)),3)={0;1}),""," juta / ")</definedName>
    <definedName name="juta2" localSheetId="54">" "&amp;INDEX('571_Ibu caca_Jakarta'!idxRatusan,--LEFT(TEXT(RIGHT([0]!nilai,9),REPT("0",9)),1)+1)&amp;" "&amp;IF((--MID(TEXT(RIGHT([0]!nilai,9),REPT("0",9)),2,2)+1)&lt;=20,IF(--LEFT(TEXT(RIGHT([0]!nilai,9),REPT("0",9)),3)=1," satu juta / ",INDEX('571_Ibu caca_Jakarta'!idxSatuSampaiDuaPuluh,--LEFT(TEXT(RIGHT([0]!nilai,8),REPT("0",8)),2)+1)),INDEX('571_Ibu caca_Jakarta'!idxSatuSampaiDuaPuluh,--LEFT(RIGHT([0]!nilai,8),1)+1)&amp;" puluh "&amp;INDEX('571_Ibu caca_Jakarta'!idxSatuSampaiDuaPuluh,--LEFT(RIGHT([0]!nilai,7),1)+1))&amp;IF(OR(LEN([0]!nilai)&lt;=6,--LEFT(TEXT(RIGHT([0]!nilai,9),REPT("0",9)),3)={0;1}),""," juta / ")</definedName>
    <definedName name="juta2" localSheetId="55">" "&amp;INDEX('572_Bina_trucking Bekasi'!idxRatusan,--LEFT(TEXT(RIGHT([0]!nilai,9),REPT("0",9)),1)+1)&amp;" "&amp;IF((--MID(TEXT(RIGHT([0]!nilai,9),REPT("0",9)),2,2)+1)&lt;=20,IF(--LEFT(TEXT(RIGHT([0]!nilai,9),REPT("0",9)),3)=1," satu juta / ",INDEX('572_Bina_trucking Bekasi'!idxSatuSampaiDuaPuluh,--LEFT(TEXT(RIGHT([0]!nilai,8),REPT("0",8)),2)+1)),INDEX('572_Bina_trucking Bekasi'!idxSatuSampaiDuaPuluh,--LEFT(RIGHT([0]!nilai,8),1)+1)&amp;" puluh "&amp;INDEX('572_Bina_trucking Bekasi'!idxSatuSampaiDuaPuluh,--LEFT(RIGHT([0]!nilai,7),1)+1))&amp;IF(OR(LEN([0]!nilai)&lt;=6,--LEFT(TEXT(RIGHT([0]!nilai,9),REPT("0",9)),3)={0;1}),""," juta / ")</definedName>
    <definedName name="juta2" localSheetId="58">" "&amp;INDEX('575_Lion_Lampung'!idxRatusan,--LEFT(TEXT(RIGHT([0]!nilai,9),REPT("0",9)),1)+1)&amp;" "&amp;IF((--MID(TEXT(RIGHT([0]!nilai,9),REPT("0",9)),2,2)+1)&lt;=20,IF(--LEFT(TEXT(RIGHT([0]!nilai,9),REPT("0",9)),3)=1," satu juta / ",INDEX('575_Lion_Lampung'!idxSatuSampaiDuaPuluh,--LEFT(TEXT(RIGHT([0]!nilai,8),REPT("0",8)),2)+1)),INDEX('575_Lion_Lampung'!idxSatuSampaiDuaPuluh,--LEFT(RIGHT([0]!nilai,8),1)+1)&amp;" puluh "&amp;INDEX('575_Lion_Lampung'!idxSatuSampaiDuaPuluh,--LEFT(RIGHT([0]!nilai,7),1)+1))&amp;IF(OR(LEN([0]!nilai)&lt;=6,--LEFT(TEXT(RIGHT([0]!nilai,9),REPT("0",9)),3)={0;1}),""," juta / ")</definedName>
    <definedName name="juta2" localSheetId="59">" "&amp;INDEX('576_Diki_Malang'!idxRatusan,--LEFT(TEXT(RIGHT([0]!nilai,9),REPT("0",9)),1)+1)&amp;" "&amp;IF((--MID(TEXT(RIGHT([0]!nilai,9),REPT("0",9)),2,2)+1)&lt;=20,IF(--LEFT(TEXT(RIGHT([0]!nilai,9),REPT("0",9)),3)=1," satu juta / ",INDEX('576_Diki_Malang'!idxSatuSampaiDuaPuluh,--LEFT(TEXT(RIGHT([0]!nilai,8),REPT("0",8)),2)+1)),INDEX('576_Diki_Malang'!idxSatuSampaiDuaPuluh,--LEFT(RIGHT([0]!nilai,8),1)+1)&amp;" puluh "&amp;INDEX('576_Diki_Malang'!idxSatuSampaiDuaPuluh,--LEFT(RIGHT([0]!nilai,7),1)+1))&amp;IF(OR(LEN([0]!nilai)&lt;=6,--LEFT(TEXT(RIGHT([0]!nilai,9),REPT("0",9)),3)={0;1}),""," juta / ")</definedName>
    <definedName name="juta2">" "&amp;INDEX(idxRatusan,--LEFT(TEXT(RIGHT(nilai,9),REPT("0",9)),1)+1)&amp;" "&amp;IF((--MID(TEXT(RIGHT(nilai,9),REPT("0",9)),2,2)+1)&lt;=20,IF(--LEFT(TEXT(RIGHT(nilai,9),REPT("0",9)),3)=1," satu juta / ",INDEX(idxSatuSampaiDuaPuluh,--LEFT(TEXT(RIGHT(nilai,8),REPT("0",8)),2)+1)),INDEX(idxSatuSampaiDuaPuluh,--LEFT(RIGHT(nilai,8),1)+1)&amp;" puluh "&amp;INDEX(idxSatuSampaiDuaPuluh,--LEFT(RIGHT(nilai,7),1)+1))&amp;IF(OR(LEN(nilai)&lt;=6,--LEFT(TEXT(RIGHT(nilai,9),REPT("0",9)),3)={0;1}),""," juta / ")</definedName>
    <definedName name="juta3" localSheetId="0">" "&amp;INDEX('517_TPL_Medan'!idxRatusan,--LEFT(TEXT(RIGHT('[2]Pos Log Serang 260721'!XFD1,9),REPT("0",9)),1)+1)&amp;" "&amp;IF((--MID(TEXT(RIGHT('[2]Pos Log Serang 260721'!XFD1,9),REPT("0",9)),2,2)+1)&lt;=20,IF(--LEFT(TEXT(RIGHT('[2]Pos Log Serang 260721'!XFD1,9),REPT("0",9)),3)=1," satu juta",INDEX('517_TPL_Medan'!idxSatuSampaiDuaPuluh,--LEFT(TEXT(RIGHT('[2]Pos Log Serang 260721'!XFD1,8),REPT("0",8)),2)+1)),INDEX('517_TPL_Medan'!idxSatuSampaiDuaPuluh,--LEFT(RIGHT('[2]Pos Log Serang 260721'!XFD1,8),1)+1)&amp;" puluh "&amp;INDEX('517_TPL_Medan'!idxSatuSampaiDuaPuluh,--LEFT(RIGHT('[2]Pos Log Serang 260721'!XFD1,7),1)+1))&amp;IF(OR(LEN('[2]Pos Log Serang 260721'!XFD1)&lt;=6,--LEFT(TEXT(RIGHT('[2]Pos Log Serang 260721'!XFD1,9),REPT("0",9)),3)={0;1}),""," juta")</definedName>
    <definedName name="juta3" localSheetId="1">" "&amp;INDEX('518_TPL_Muara Enim'!idxRatusan,--LEFT(TEXT(RIGHT('[2]Pos Log Serang 260721'!XFD1,9),REPT("0",9)),1)+1)&amp;" "&amp;IF((--MID(TEXT(RIGHT('[2]Pos Log Serang 260721'!XFD1,9),REPT("0",9)),2,2)+1)&lt;=20,IF(--LEFT(TEXT(RIGHT('[2]Pos Log Serang 260721'!XFD1,9),REPT("0",9)),3)=1," satu juta",INDEX('518_TPL_Muara Enim'!idxSatuSampaiDuaPuluh,--LEFT(TEXT(RIGHT('[2]Pos Log Serang 260721'!XFD1,8),REPT("0",8)),2)+1)),INDEX('518_TPL_Muara Enim'!idxSatuSampaiDuaPuluh,--LEFT(RIGHT('[2]Pos Log Serang 260721'!XFD1,8),1)+1)&amp;" puluh "&amp;INDEX('518_TPL_Muara Enim'!idxSatuSampaiDuaPuluh,--LEFT(RIGHT('[2]Pos Log Serang 260721'!XFD1,7),1)+1))&amp;IF(OR(LEN('[2]Pos Log Serang 260721'!XFD1)&lt;=6,--LEFT(TEXT(RIGHT('[2]Pos Log Serang 260721'!XFD1,9),REPT("0",9)),3)={0;1}),""," juta")</definedName>
    <definedName name="juta3" localSheetId="2">" "&amp;INDEX('519_Lion_Palembang'!idxRatusan,--LEFT(TEXT(RIGHT('[2]Pos Log Serang 260721'!XFD1,9),REPT("0",9)),1)+1)&amp;" "&amp;IF((--MID(TEXT(RIGHT('[2]Pos Log Serang 260721'!XFD1,9),REPT("0",9)),2,2)+1)&lt;=20,IF(--LEFT(TEXT(RIGHT('[2]Pos Log Serang 260721'!XFD1,9),REPT("0",9)),3)=1," satu juta",INDEX('519_Lion_Palembang'!idxSatuSampaiDuaPuluh,--LEFT(TEXT(RIGHT('[2]Pos Log Serang 260721'!XFD1,8),REPT("0",8)),2)+1)),INDEX('519_Lion_Palembang'!idxSatuSampaiDuaPuluh,--LEFT(RIGHT('[2]Pos Log Serang 260721'!XFD1,8),1)+1)&amp;" puluh "&amp;INDEX('519_Lion_Palembang'!idxSatuSampaiDuaPuluh,--LEFT(RIGHT('[2]Pos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3">" "&amp;INDEX('520_Bpk.Martin_Pembatalan'!idxRatusan,--LEFT(TEXT(RIGHT('[2]Pos Log Serang 260721'!XFD1,9),REPT("0",9)),1)+1)&amp;" "&amp;IF((--MID(TEXT(RIGHT('[2]Pos Log Serang 260721'!XFD1,9),REPT("0",9)),2,2)+1)&lt;=20,IF(--LEFT(TEXT(RIGHT('[2]Pos Log Serang 260721'!XFD1,9),REPT("0",9)),3)=1," satu juta",INDEX('520_Bpk.Martin_Pembatalan'!idxSatuSampaiDuaPuluh,--LEFT(TEXT(RIGHT('[2]Pos Log Serang 260721'!XFD1,8),REPT("0",8)),2)+1)),INDEX('520_Bpk.Martin_Pembatalan'!idxSatuSampaiDuaPuluh,--LEFT(RIGHT('[2]Pos Log Serang 260721'!XFD1,8),1)+1)&amp;" puluh "&amp;INDEX('520_Bpk.Martin_Pembatalan'!idxSatuSampaiDuaPuluh,--LEFT(RIGHT('[2]Pos Log Serang 260721'!XFD1,7),1)+1))&amp;IF(OR(LEN('[2]Pos Log Serang 260721'!XFD1)&lt;=6,--LEFT(TEXT(RIGHT('[2]Pos Log Serang 260721'!XFD1,9),REPT("0",9)),3)={0;1}),""," juta")</definedName>
    <definedName name="juta3" localSheetId="4">" "&amp;INDEX('521_DN_Bontang'!idxRatusan,--LEFT(TEXT(RIGHT('[2]Pos Log Serang 260721'!XFD1,9),REPT("0",9)),1)+1)&amp;" "&amp;IF((--MID(TEXT(RIGHT('[2]Pos Log Serang 260721'!XFD1,9),REPT("0",9)),2,2)+1)&lt;=20,IF(--LEFT(TEXT(RIGHT('[2]Pos Log Serang 260721'!XFD1,9),REPT("0",9)),3)=1," satu juta",INDEX('521_DN_Bontang'!idxSatuSampaiDuaPuluh,--LEFT(TEXT(RIGHT('[2]Pos Log Serang 260721'!XFD1,8),REPT("0",8)),2)+1)),INDEX('521_DN_Bontang'!idxSatuSampaiDuaPuluh,--LEFT(RIGHT('[2]Pos Log Serang 260721'!XFD1,8),1)+1)&amp;" puluh "&amp;INDEX('521_DN_Bontang'!idxSatuSampaiDuaPuluh,--LEFT(RIGHT('[2]Pos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5">" "&amp;INDEX('522_Bpk. Andi_Bogor'!idxRatusan,--LEFT(TEXT(RIGHT('[2]Pos Log Serang 260721'!XFD1,9),REPT("0",9)),1)+1)&amp;" "&amp;IF((--MID(TEXT(RIGHT('[2]Pos Log Serang 260721'!XFD1,9),REPT("0",9)),2,2)+1)&lt;=20,IF(--LEFT(TEXT(RIGHT('[2]Pos Log Serang 260721'!XFD1,9),REPT("0",9)),3)=1," satu juta",INDEX('522_Bpk. Andi_Bogor'!idxSatuSampaiDuaPuluh,--LEFT(TEXT(RIGHT('[2]Pos Log Serang 260721'!XFD1,8),REPT("0",8)),2)+1)),INDEX('522_Bpk. Andi_Bogor'!idxSatuSampaiDuaPuluh,--LEFT(RIGHT('[2]Pos Log Serang 260721'!XFD1,8),1)+1)&amp;" puluh "&amp;INDEX('522_Bpk. Andi_Bogor'!idxSatuSampaiDuaPuluh,--LEFT(RIGHT('[2]Pos Log Serang 260721'!XFD1,7),1)+1))&amp;IF(OR(LEN('[2]Pos Log Serang 260721'!XFD1)&lt;=6,--LEFT(TEXT(RIGHT('[2]Pos Log Serang 260721'!XFD1,9),REPT("0",9)),3)={0;1}),""," juta")</definedName>
    <definedName name="juta3" localSheetId="6">" "&amp;INDEX('523_Bpk. Dicky_Shopee'!idxRatusan,--LEFT(TEXT(RIGHT('[2]Pos Log Serang 260721'!XFD1,9),REPT("0",9)),1)+1)&amp;" "&amp;IF((--MID(TEXT(RIGHT('[2]Pos Log Serang 260721'!XFD1,9),REPT("0",9)),2,2)+1)&lt;=20,IF(--LEFT(TEXT(RIGHT('[2]Pos Log Serang 260721'!XFD1,9),REPT("0",9)),3)=1," satu juta",INDEX('523_Bpk. Dicky_Shopee'!idxSatuSampaiDuaPuluh,--LEFT(TEXT(RIGHT('[2]Pos Log Serang 260721'!XFD1,8),REPT("0",8)),2)+1)),INDEX('523_Bpk. Dicky_Shopee'!idxSatuSampaiDuaPuluh,--LEFT(RIGHT('[2]Pos Log Serang 260721'!XFD1,8),1)+1)&amp;" puluh "&amp;INDEX('523_Bpk. Dicky_Shopee'!idxSatuSampaiDuaPuluh,--LEFT(RIGHT('[2]Pos Log Serang 260721'!XFD1,7),1)+1))&amp;IF(OR(LEN('[2]Pos Log Serang 260721'!XFD1)&lt;=6,--LEFT(TEXT(RIGHT('[2]Pos Log Serang 260721'!XFD1,9),REPT("0",9)),3)={0;1}),""," juta")</definedName>
    <definedName name="juta3" localSheetId="7">" "&amp;INDEX('524_Lion_Mix'!idxRatusan,--LEFT(TEXT(RIGHT('[2]Pos Log Serang 260721'!XFD1,9),REPT("0",9)),1)+1)&amp;" "&amp;IF((--MID(TEXT(RIGHT('[2]Pos Log Serang 260721'!XFD1,9),REPT("0",9)),2,2)+1)&lt;=20,IF(--LEFT(TEXT(RIGHT('[2]Pos Log Serang 260721'!XFD1,9),REPT("0",9)),3)=1," satu juta",INDEX('524_Lion_Mix'!idxSatuSampaiDuaPuluh,--LEFT(TEXT(RIGHT('[2]Pos Log Serang 260721'!XFD1,8),REPT("0",8)),2)+1)),INDEX('524_Lion_Mix'!idxSatuSampaiDuaPuluh,--LEFT(RIGHT('[2]Pos Log Serang 260721'!XFD1,8),1)+1)&amp;" puluh "&amp;INDEX('524_Lion_Mix'!idxSatuSampaiDuaPuluh,--LEFT(RIGHT('[2]Pos Log Serang 260721'!XFD1,7),1)+1))&amp;IF(OR(LEN('[2]Pos Log Serang 260721'!XFD1)&lt;=6,--LEFT(TEXT(RIGHT('[2]Pos Log Serang 260721'!XFD1,9),REPT("0",9)),3)={0;1}),""," juta")</definedName>
    <definedName name="juta3" localSheetId="8">" "&amp;INDEX('525_Mega Agro_Karo'!idxRatusan,--LEFT(TEXT(RIGHT('[2]Pos Log Serang 260721'!XFD1,9),REPT("0",9)),1)+1)&amp;" "&amp;IF((--MID(TEXT(RIGHT('[2]Pos Log Serang 260721'!XFD1,9),REPT("0",9)),2,2)+1)&lt;=20,IF(--LEFT(TEXT(RIGHT('[2]Pos Log Serang 260721'!XFD1,9),REPT("0",9)),3)=1," satu juta",INDEX('525_Mega Agro_Karo'!idxSatuSampaiDuaPuluh,--LEFT(TEXT(RIGHT('[2]Pos Log Serang 260721'!XFD1,8),REPT("0",8)),2)+1)),INDEX('525_Mega Agro_Karo'!idxSatuSampaiDuaPuluh,--LEFT(RIGHT('[2]Pos Log Serang 260721'!XFD1,8),1)+1)&amp;" puluh "&amp;INDEX('525_Mega Agro_Karo'!idxSatuSampaiDuaPuluh,--LEFT(RIGHT('[2]Pos Log Serang 260721'!XFD1,7),1)+1))&amp;IF(OR(LEN('[2]Pos Log Serang 260721'!XFD1)&lt;=6,--LEFT(TEXT(RIGHT('[2]Pos Log Serang 260721'!XFD1,9),REPT("0",9)),3)={0;1}),""," juta")</definedName>
    <definedName name="juta3" localSheetId="9">" "&amp;INDEX('526_Samudra Jaya Cakra_Mix'!idxRatusan,--LEFT(TEXT(RIGHT('[2]Pos Log Serang 260721'!XFD1,9),REPT("0",9)),1)+1)&amp;" "&amp;IF((--MID(TEXT(RIGHT('[2]Pos Log Serang 260721'!XFD1,9),REPT("0",9)),2,2)+1)&lt;=20,IF(--LEFT(TEXT(RIGHT('[2]Pos Log Serang 260721'!XFD1,9),REPT("0",9)),3)=1," satu juta",INDEX('526_Samudra Jaya Cakra_Mix'!idxSatuSampaiDuaPuluh,--LEFT(TEXT(RIGHT('[2]Pos Log Serang 260721'!XFD1,8),REPT("0",8)),2)+1)),INDEX('526_Samudra Jaya Cakra_Mix'!idxSatuSampaiDuaPuluh,--LEFT(RIGHT('[2]Pos Log Serang 260721'!XFD1,8),1)+1)&amp;" puluh "&amp;INDEX('526_Samudra Jaya Cakra_Mix'!idxSatuSampaiDuaPuluh,--LEFT(RIGHT('[2]Pos Log Serang 260721'!XFD1,7),1)+1))&amp;IF(OR(LEN('[2]Pos Log Serang 260721'!XFD1)&lt;=6,--LEFT(TEXT(RIGHT('[2]Pos Log Serang 260721'!XFD1,9),REPT("0",9)),3)={0;1}),""," juta")</definedName>
    <definedName name="juta3" localSheetId="10">" "&amp;INDEX('527_CV. Nona_Makassar'!idxRatusan,--LEFT(TEXT(RIGHT('[2]Pos Log Serang 260721'!XFD1,9),REPT("0",9)),1)+1)&amp;" "&amp;IF((--MID(TEXT(RIGHT('[2]Pos Log Serang 260721'!XFD1,9),REPT("0",9)),2,2)+1)&lt;=20,IF(--LEFT(TEXT(RIGHT('[2]Pos Log Serang 260721'!XFD1,9),REPT("0",9)),3)=1," satu juta",INDEX('527_CV. Nona_Makassar'!idxSatuSampaiDuaPuluh,--LEFT(TEXT(RIGHT('[2]Pos Log Serang 260721'!XFD1,8),REPT("0",8)),2)+1)),INDEX('527_CV. Nona_Makassar'!idxSatuSampaiDuaPuluh,--LEFT(RIGHT('[2]Pos Log Serang 260721'!XFD1,8),1)+1)&amp;" puluh "&amp;INDEX('527_CV. Nona_Makassar'!idxSatuSampaiDuaPuluh,--LEFT(RIGHT('[2]Pos Log Serang 260721'!XFD1,7),1)+1))&amp;IF(OR(LEN('[2]Pos Log Serang 260721'!XFD1)&lt;=6,--LEFT(TEXT(RIGHT('[2]Pos Log Serang 260721'!XFD1,9),REPT("0",9)),3)={0;1}),""," juta")</definedName>
    <definedName name="juta3" localSheetId="11">" "&amp;INDEX('528_CV. MAG Perum Graha_Kalsel'!idxRatusan,--LEFT(TEXT(RIGHT('[2]Pos Log Serang 260721'!XFD1,9),REPT("0",9)),1)+1)&amp;" "&amp;IF((--MID(TEXT(RIGHT('[2]Pos Log Serang 260721'!XFD1,9),REPT("0",9)),2,2)+1)&lt;=20,IF(--LEFT(TEXT(RIGHT('[2]Pos Log Serang 260721'!XFD1,9),REPT("0",9)),3)=1," satu juta",INDEX('528_CV. MAG Perum Graha_Kalsel'!idxSatuSampaiDuaPuluh,--LEFT(TEXT(RIGHT('[2]Pos Log Serang 260721'!XFD1,8),REPT("0",8)),2)+1)),INDEX('528_CV. MAG Perum Graha_Kalsel'!idxSatuSampaiDuaPuluh,--LEFT(RIGHT('[2]Pos Log Serang 260721'!XFD1,8),1)+1)&amp;" puluh "&amp;INDEX('528_CV. MAG Perum Graha_Kalsel'!idxSatuSampaiDuaPuluh,--LEFT(RIGHT('[2]Pos Log Serang 260721'!XFD1,7),1)+1))&amp;IF(OR(LEN('[2]Pos Log Serang 260721'!XFD1)&lt;=6,--LEFT(TEXT(RIGHT('[2]Pos Log Serang 260721'!XFD1,9),REPT("0",9)),3)={0;1}),""," juta")</definedName>
    <definedName name="juta3" localSheetId="12">" "&amp;INDEX('529_Bpk. Pras_Deli Serdang'!idxRatusan,--LEFT(TEXT(RIGHT('[2]Pos Log Serang 260721'!XFD1,9),REPT("0",9)),1)+1)&amp;" "&amp;IF((--MID(TEXT(RIGHT('[2]Pos Log Serang 260721'!XFD1,9),REPT("0",9)),2,2)+1)&lt;=20,IF(--LEFT(TEXT(RIGHT('[2]Pos Log Serang 260721'!XFD1,9),REPT("0",9)),3)=1," satu juta",INDEX('529_Bpk. Pras_Deli Serdang'!idxSatuSampaiDuaPuluh,--LEFT(TEXT(RIGHT('[2]Pos Log Serang 260721'!XFD1,8),REPT("0",8)),2)+1)),INDEX('529_Bpk. Pras_Deli Serdang'!idxSatuSampaiDuaPuluh,--LEFT(RIGHT('[2]Pos Log Serang 260721'!XFD1,8),1)+1)&amp;" puluh "&amp;INDEX('529_Bpk. Pras_Deli Serdang'!idxSatuSampaiDuaPuluh,--LEFT(RIGHT('[2]Pos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13">" "&amp;INDEX('530_Trian Jaya_Muara enim'!idxRatusan,--LEFT(TEXT(RIGHT('[2]Pos Log Serang 260721'!XFD1,9),REPT("0",9)),1)+1)&amp;" "&amp;IF((--MID(TEXT(RIGHT('[2]Pos Log Serang 260721'!XFD1,9),REPT("0",9)),2,2)+1)&lt;=20,IF(--LEFT(TEXT(RIGHT('[2]Pos Log Serang 260721'!XFD1,9),REPT("0",9)),3)=1," satu juta",INDEX('530_Trian Jaya_Muara enim'!idxSatuSampaiDuaPuluh,--LEFT(TEXT(RIGHT('[2]Pos Log Serang 260721'!XFD1,8),REPT("0",8)),2)+1)),INDEX('530_Trian Jaya_Muara enim'!idxSatuSampaiDuaPuluh,--LEFT(RIGHT('[2]Pos Log Serang 260721'!XFD1,8),1)+1)&amp;" puluh "&amp;INDEX('530_Trian Jaya_Muara enim'!idxSatuSampaiDuaPuluh,--LEFT(RIGHT('[2]Pos Log Serang 260721'!XFD1,7),1)+1))&amp;IF(OR(LEN('[2]Pos Log Serang 260721'!XFD1)&lt;=6,--LEFT(TEXT(RIGHT('[2]Pos Log Serang 260721'!XFD1,9),REPT("0",9)),3)={0;1}),""," juta")</definedName>
    <definedName name="juta3" localSheetId="14">" "&amp;INDEX('531_MitraIndo_Batam'!idxRatusan,--LEFT(TEXT(RIGHT('[2]Pos Log Serang 260721'!XFD1,9),REPT("0",9)),1)+1)&amp;" "&amp;IF((--MID(TEXT(RIGHT('[2]Pos Log Serang 260721'!XFD1,9),REPT("0",9)),2,2)+1)&lt;=20,IF(--LEFT(TEXT(RIGHT('[2]Pos Log Serang 260721'!XFD1,9),REPT("0",9)),3)=1," satu juta",INDEX('531_MitraIndo_Batam'!idxSatuSampaiDuaPuluh,--LEFT(TEXT(RIGHT('[2]Pos Log Serang 260721'!XFD1,8),REPT("0",8)),2)+1)),INDEX('531_MitraIndo_Batam'!idxSatuSampaiDuaPuluh,--LEFT(RIGHT('[2]Pos Log Serang 260721'!XFD1,8),1)+1)&amp;" puluh "&amp;INDEX('531_MitraIndo_Batam'!idxSatuSampaiDuaPuluh,--LEFT(RIGHT('[2]Pos Log Serang 260721'!XFD1,7),1)+1))&amp;IF(OR(LEN('[2]Pos Log Serang 260721'!XFD1)&lt;=6,--LEFT(TEXT(RIGHT('[2]Pos Log Serang 260721'!XFD1,9),REPT("0",9)),3)={0;1}),""," juta")</definedName>
    <definedName name="juta3" localSheetId="15">" "&amp;INDEX('532_Bpk. Salim_Pontianak'!idxRatusan,--LEFT(TEXT(RIGHT('[2]Pos Log Serang 260721'!XFD1,9),REPT("0",9)),1)+1)&amp;" "&amp;IF((--MID(TEXT(RIGHT('[2]Pos Log Serang 260721'!XFD1,9),REPT("0",9)),2,2)+1)&lt;=20,IF(--LEFT(TEXT(RIGHT('[2]Pos Log Serang 260721'!XFD1,9),REPT("0",9)),3)=1," satu juta",INDEX('532_Bpk. Salim_Pontianak'!idxSatuSampaiDuaPuluh,--LEFT(TEXT(RIGHT('[2]Pos Log Serang 260721'!XFD1,8),REPT("0",8)),2)+1)),INDEX('532_Bpk. Salim_Pontianak'!idxSatuSampaiDuaPuluh,--LEFT(RIGHT('[2]Pos Log Serang 260721'!XFD1,8),1)+1)&amp;" puluh "&amp;INDEX('532_Bpk. Salim_Pontianak'!idxSatuSampaiDuaPuluh,--LEFT(RIGHT('[2]Pos Log Serang 260721'!XFD1,7),1)+1))&amp;IF(OR(LEN('[2]Pos Log Serang 260721'!XFD1)&lt;=6,--LEFT(TEXT(RIGHT('[2]Pos Log Serang 260721'!XFD1,9),REPT("0",9)),3)={0;1}),""," juta")</definedName>
    <definedName name="juta3" localSheetId="16">" "&amp;INDEX('533_Ibu IIn_Batam'!idxRatusan,--LEFT(TEXT(RIGHT('[2]Pos Log Serang 260721'!XFD1,9),REPT("0",9)),1)+1)&amp;" "&amp;IF((--MID(TEXT(RIGHT('[2]Pos Log Serang 260721'!XFD1,9),REPT("0",9)),2,2)+1)&lt;=20,IF(--LEFT(TEXT(RIGHT('[2]Pos Log Serang 260721'!XFD1,9),REPT("0",9)),3)=1," satu juta",INDEX('533_Ibu IIn_Batam'!idxSatuSampaiDuaPuluh,--LEFT(TEXT(RIGHT('[2]Pos Log Serang 260721'!XFD1,8),REPT("0",8)),2)+1)),INDEX('533_Ibu IIn_Batam'!idxSatuSampaiDuaPuluh,--LEFT(RIGHT('[2]Pos Log Serang 260721'!XFD1,8),1)+1)&amp;" puluh "&amp;INDEX('533_Ibu IIn_Batam'!idxSatuSampaiDuaPuluh,--LEFT(RIGHT('[2]Pos Log Serang 260721'!XFD1,7),1)+1))&amp;IF(OR(LEN('[2]Pos Log Serang 260721'!XFD1)&lt;=6,--LEFT(TEXT(RIGHT('[2]Pos Log Serang 260721'!XFD1,9),REPT("0",9)),3)={0;1}),""," juta")</definedName>
    <definedName name="juta3" localSheetId="17">" "&amp;INDEX('534_Bina_trucking Bekasi'!idxRatusan,--LEFT(TEXT(RIGHT('[2]Pos Log Serang 260721'!XFD1,9),REPT("0",9)),1)+1)&amp;" "&amp;IF((--MID(TEXT(RIGHT('[2]Pos Log Serang 260721'!XFD1,9),REPT("0",9)),2,2)+1)&lt;=20,IF(--LEFT(TEXT(RIGHT('[2]Pos Log Serang 260721'!XFD1,9),REPT("0",9)),3)=1," satu juta",INDEX('534_Bina_trucking Bekasi'!idxSatuSampaiDuaPuluh,--LEFT(TEXT(RIGHT('[2]Pos Log Serang 260721'!XFD1,8),REPT("0",8)),2)+1)),INDEX('534_Bina_trucking Bekasi'!idxSatuSampaiDuaPuluh,--LEFT(RIGHT('[2]Pos Log Serang 260721'!XFD1,8),1)+1)&amp;" puluh "&amp;INDEX('534_Bina_trucking Bekasi'!idxSatuSampaiDuaPuluh,--LEFT(RIGHT('[2]Pos Log Serang 260721'!XFD1,7),1)+1))&amp;IF(OR(LEN('[2]Pos Log Serang 260721'!XFD1)&lt;=6,--LEFT(TEXT(RIGHT('[2]Pos Log Serang 260721'!XFD1,9),REPT("0",9)),3)={0;1}),""," juta")</definedName>
    <definedName name="juta3" localSheetId="18">" "&amp;INDEX('535_IKPM_Mix'!idxRatusan,--LEFT(TEXT(RIGHT('[2]Pos Log Serang 260721'!XFD1,9),REPT("0",9)),1)+1)&amp;" "&amp;IF((--MID(TEXT(RIGHT('[2]Pos Log Serang 260721'!XFD1,9),REPT("0",9)),2,2)+1)&lt;=20,IF(--LEFT(TEXT(RIGHT('[2]Pos Log Serang 260721'!XFD1,9),REPT("0",9)),3)=1," satu juta",INDEX('535_IKPM_Mix'!idxSatuSampaiDuaPuluh,--LEFT(TEXT(RIGHT('[2]Pos Log Serang 260721'!XFD1,8),REPT("0",8)),2)+1)),INDEX('535_IKPM_Mix'!idxSatuSampaiDuaPuluh,--LEFT(RIGHT('[2]Pos Log Serang 260721'!XFD1,8),1)+1)&amp;" puluh "&amp;INDEX('535_IKPM_Mix'!idxSatuSampaiDuaPuluh,--LEFT(RIGHT('[2]Pos Log Serang 260721'!XFD1,7),1)+1))&amp;IF(OR(LEN('[2]Pos Log Serang 260721'!XFD1)&lt;=6,--LEFT(TEXT(RIGHT('[2]Pos Log Serang 260721'!XFD1,9),REPT("0",9)),3)={0;1}),""," juta")</definedName>
    <definedName name="juta3" localSheetId="19">" "&amp;INDEX('536_Samudra Jaya Cakra_Mix'!idxRatusan,--LEFT(TEXT(RIGHT('[2]Pos Log Serang 260721'!XFD1,9),REPT("0",9)),1)+1)&amp;" "&amp;IF((--MID(TEXT(RIGHT('[2]Pos Log Serang 260721'!XFD1,9),REPT("0",9)),2,2)+1)&lt;=20,IF(--LEFT(TEXT(RIGHT('[2]Pos Log Serang 260721'!XFD1,9),REPT("0",9)),3)=1," satu juta",INDEX('536_Samudra Jaya Cakra_Mix'!idxSatuSampaiDuaPuluh,--LEFT(TEXT(RIGHT('[2]Pos Log Serang 260721'!XFD1,8),REPT("0",8)),2)+1)),INDEX('536_Samudra Jaya Cakra_Mix'!idxSatuSampaiDuaPuluh,--LEFT(RIGHT('[2]Pos Log Serang 260721'!XFD1,8),1)+1)&amp;" puluh "&amp;INDEX('536_Samudra Jaya Cakra_Mix'!idxSatuSampaiDuaPuluh,--LEFT(RIGHT('[2]Pos Log Serang 260721'!XFD1,7),1)+1))&amp;IF(OR(LEN('[2]Pos Log Serang 260721'!XFD1)&lt;=6,--LEFT(TEXT(RIGHT('[2]Pos Log Serang 260721'!XFD1,9),REPT("0",9)),3)={0;1}),""," juta")</definedName>
    <definedName name="juta3" localSheetId="20">" "&amp;INDEX('537_Menara_Mix'!idxRatusan,--LEFT(TEXT(RIGHT('[2]Pos Log Serang 260721'!XFD1,9),REPT("0",9)),1)+1)&amp;" "&amp;IF((--MID(TEXT(RIGHT('[2]Pos Log Serang 260721'!XFD1,9),REPT("0",9)),2,2)+1)&lt;=20,IF(--LEFT(TEXT(RIGHT('[2]Pos Log Serang 260721'!XFD1,9),REPT("0",9)),3)=1," satu juta",INDEX('537_Menara_Mix'!idxSatuSampaiDuaPuluh,--LEFT(TEXT(RIGHT('[2]Pos Log Serang 260721'!XFD1,8),REPT("0",8)),2)+1)),INDEX('537_Menara_Mix'!idxSatuSampaiDuaPuluh,--LEFT(RIGHT('[2]Pos Log Serang 260721'!XFD1,8),1)+1)&amp;" puluh "&amp;INDEX('537_Menara_Mix'!idxSatuSampaiDuaPuluh,--LEFT(RIGHT('[2]Pos Log Serang 260721'!XFD1,7),1)+1))&amp;IF(OR(LEN('[2]Pos Log Serang 260721'!XFD1)&lt;=6,--LEFT(TEXT(RIGHT('[2]Pos Log Serang 260721'!XFD1,9),REPT("0",9)),3)={0;1}),""," juta")</definedName>
    <definedName name="juta3" localSheetId="21">" "&amp;INDEX('538_Menara_Gersik'!idxRatusan,--LEFT(TEXT(RIGHT('[2]Pos Log Serang 260721'!XFD1,9),REPT("0",9)),1)+1)&amp;" "&amp;IF((--MID(TEXT(RIGHT('[2]Pos Log Serang 260721'!XFD1,9),REPT("0",9)),2,2)+1)&lt;=20,IF(--LEFT(TEXT(RIGHT('[2]Pos Log Serang 260721'!XFD1,9),REPT("0",9)),3)=1," satu juta",INDEX('538_Menara_Gersik'!idxSatuSampaiDuaPuluh,--LEFT(TEXT(RIGHT('[2]Pos Log Serang 260721'!XFD1,8),REPT("0",8)),2)+1)),INDEX('538_Menara_Gersik'!idxSatuSampaiDuaPuluh,--LEFT(RIGHT('[2]Pos Log Serang 260721'!XFD1,8),1)+1)&amp;" puluh "&amp;INDEX('538_Menara_Gersik'!idxSatuSampaiDuaPuluh,--LEFT(RIGHT('[2]Pos Log Serang 260721'!XFD1,7),1)+1))&amp;IF(OR(LEN('[2]Pos Log Serang 260721'!XFD1)&lt;=6,--LEFT(TEXT(RIGHT('[2]Pos Log Serang 260721'!XFD1,9),REPT("0",9)),3)={0;1}),""," juta")</definedName>
    <definedName name="juta3" localSheetId="22">" "&amp;INDEX('539_Menara_Mix'!idxRatusan,--LEFT(TEXT(RIGHT('[2]Pos Log Serang 260721'!XFD1,9),REPT("0",9)),1)+1)&amp;" "&amp;IF((--MID(TEXT(RIGHT('[2]Pos Log Serang 260721'!XFD1,9),REPT("0",9)),2,2)+1)&lt;=20,IF(--LEFT(TEXT(RIGHT('[2]Pos Log Serang 260721'!XFD1,9),REPT("0",9)),3)=1," satu juta",INDEX('539_Menara_Mix'!idxSatuSampaiDuaPuluh,--LEFT(TEXT(RIGHT('[2]Pos Log Serang 260721'!XFD1,8),REPT("0",8)),2)+1)),INDEX('539_Menara_Mix'!idxSatuSampaiDuaPuluh,--LEFT(RIGHT('[2]Pos Log Serang 260721'!XFD1,8),1)+1)&amp;" puluh "&amp;INDEX('539_Menara_Mix'!idxSatuSampaiDuaPuluh,--LEFT(RIGHT('[2]Pos Log Serang 260721'!XFD1,7),1)+1))&amp;IF(OR(LEN('[2]Pos Log Serang 260721'!XFD1)&lt;=6,--LEFT(TEXT(RIGHT('[2]Pos Log Serang 260721'!XFD1,9),REPT("0",9)),3)={0;1}),""," juta")</definedName>
    <definedName name="juta3" localSheetId="23">" "&amp;INDEX('540_Samudra Jaya Cakra_Manokwar'!idxRatusan,--LEFT(TEXT(RIGHT('[2]Pos Log Serang 260721'!XFD1,9),REPT("0",9)),1)+1)&amp;" "&amp;IF((--MID(TEXT(RIGHT('[2]Pos Log Serang 260721'!XFD1,9),REPT("0",9)),2,2)+1)&lt;=20,IF(--LEFT(TEXT(RIGHT('[2]Pos Log Serang 260721'!XFD1,9),REPT("0",9)),3)=1," satu juta",INDEX('540_Samudra Jaya Cakra_Manokwar'!idxSatuSampaiDuaPuluh,--LEFT(TEXT(RIGHT('[2]Pos Log Serang 260721'!XFD1,8),REPT("0",8)),2)+1)),INDEX('540_Samudra Jaya Cakra_Manokwar'!idxSatuSampaiDuaPuluh,--LEFT(RIGHT('[2]Pos Log Serang 260721'!XFD1,8),1)+1)&amp;" puluh "&amp;INDEX('540_Samudra Jaya Cakra_Manokwar'!idxSatuSampaiDuaPuluh,--LEFT(RIGHT('[2]Pos Log Serang 260721'!XFD1,7),1)+1))&amp;IF(OR(LEN('[2]Pos Log Serang 260721'!XFD1)&lt;=6,--LEFT(TEXT(RIGHT('[2]Pos Log Serang 260721'!XFD1,9),REPT("0",9)),3)={0;1}),""," juta")</definedName>
    <definedName name="juta3" localSheetId="24">" "&amp;INDEX('541_Menara_Air Molek'!idxRatusan,--LEFT(TEXT(RIGHT('[2]Pos Log Serang 260721'!XFD1,9),REPT("0",9)),1)+1)&amp;" "&amp;IF((--MID(TEXT(RIGHT('[2]Pos Log Serang 260721'!XFD1,9),REPT("0",9)),2,2)+1)&lt;=20,IF(--LEFT(TEXT(RIGHT('[2]Pos Log Serang 260721'!XFD1,9),REPT("0",9)),3)=1," satu juta",INDEX('541_Menara_Air Molek'!idxSatuSampaiDuaPuluh,--LEFT(TEXT(RIGHT('[2]Pos Log Serang 260721'!XFD1,8),REPT("0",8)),2)+1)),INDEX('541_Menara_Air Molek'!idxSatuSampaiDuaPuluh,--LEFT(RIGHT('[2]Pos Log Serang 260721'!XFD1,8),1)+1)&amp;" puluh "&amp;INDEX('541_Menara_Air Molek'!idxSatuSampaiDuaPuluh,--LEFT(RIGHT('[2]Pos Log Serang 260721'!XFD1,7),1)+1))&amp;IF(OR(LEN('[2]Pos Log Serang 260721'!XFD1)&lt;=6,--LEFT(TEXT(RIGHT('[2]Pos Log Serang 260721'!XFD1,9),REPT("0",9)),3)={0;1}),""," juta")</definedName>
    <definedName name="juta3" localSheetId="25">" "&amp;INDEX('542_Bpk. Bayu_Pekanbaru'!idxRatusan,--LEFT(TEXT(RIGHT('[2]Pos Log Serang 260721'!XFD1,9),REPT("0",9)),1)+1)&amp;" "&amp;IF((--MID(TEXT(RIGHT('[2]Pos Log Serang 260721'!XFD1,9),REPT("0",9)),2,2)+1)&lt;=20,IF(--LEFT(TEXT(RIGHT('[2]Pos Log Serang 260721'!XFD1,9),REPT("0",9)),3)=1," satu juta",INDEX('542_Bpk. Bayu_Pekanbaru'!idxSatuSampaiDuaPuluh,--LEFT(TEXT(RIGHT('[2]Pos Log Serang 260721'!XFD1,8),REPT("0",8)),2)+1)),INDEX('542_Bpk. Bayu_Pekanbaru'!idxSatuSampaiDuaPuluh,--LEFT(RIGHT('[2]Pos Log Serang 260721'!XFD1,8),1)+1)&amp;" puluh "&amp;INDEX('542_Bpk. Bayu_Pekanbaru'!idxSatuSampaiDuaPuluh,--LEFT(RIGHT('[2]Pos Log Serang 260721'!XFD1,7),1)+1))&amp;IF(OR(LEN('[2]Pos Log Serang 260721'!XFD1)&lt;=6,--LEFT(TEXT(RIGHT('[2]Pos Log Serang 260721'!XFD1,9),REPT("0",9)),3)={0;1}),""," juta")</definedName>
    <definedName name="juta3" localSheetId="26">" "&amp;INDEX('543_Bpk Rio_Pontianak'!idxRatusan,--LEFT(TEXT(RIGHT('[2]Pos Log Serang 260721'!XFD1,9),REPT("0",9)),1)+1)&amp;" "&amp;IF((--MID(TEXT(RIGHT('[2]Pos Log Serang 260721'!XFD1,9),REPT("0",9)),2,2)+1)&lt;=20,IF(--LEFT(TEXT(RIGHT('[2]Pos Log Serang 260721'!XFD1,9),REPT("0",9)),3)=1," satu juta",INDEX('543_Bpk Rio_Pontianak'!idxSatuSampaiDuaPuluh,--LEFT(TEXT(RIGHT('[2]Pos Log Serang 260721'!XFD1,8),REPT("0",8)),2)+1)),INDEX('543_Bpk Rio_Pontianak'!idxSatuSampaiDuaPuluh,--LEFT(RIGHT('[2]Pos Log Serang 260721'!XFD1,8),1)+1)&amp;" puluh "&amp;INDEX('543_Bpk Rio_Pontianak'!idxSatuSampaiDuaPuluh,--LEFT(RIGHT('[2]Pos Log Serang 260721'!XFD1,7),1)+1))&amp;IF(OR(LEN('[2]Pos Log Serang 260721'!XFD1)&lt;=6,--LEFT(TEXT(RIGHT('[2]Pos Log Serang 260721'!XFD1,9),REPT("0",9)),3)={0;1}),""," juta")</definedName>
    <definedName name="juta3" localSheetId="27">" "&amp;INDEX('544_BBI_Pekalongan'!idxRatusan,--LEFT(TEXT(RIGHT('[2]Pos Log Serang 260721'!XFD1,9),REPT("0",9)),1)+1)&amp;" "&amp;IF((--MID(TEXT(RIGHT('[2]Pos Log Serang 260721'!XFD1,9),REPT("0",9)),2,2)+1)&lt;=20,IF(--LEFT(TEXT(RIGHT('[2]Pos Log Serang 260721'!XFD1,9),REPT("0",9)),3)=1," satu juta",INDEX('544_BBI_Pekalongan'!idxSatuSampaiDuaPuluh,--LEFT(TEXT(RIGHT('[2]Pos Log Serang 260721'!XFD1,8),REPT("0",8)),2)+1)),INDEX('544_BBI_Pekalongan'!idxSatuSampaiDuaPuluh,--LEFT(RIGHT('[2]Pos Log Serang 260721'!XFD1,8),1)+1)&amp;" puluh "&amp;INDEX('544_BBI_Pekalongan'!idxSatuSampaiDuaPuluh,--LEFT(RIGHT('[2]Pos Log Serang 260721'!XFD1,7),1)+1))&amp;IF(OR(LEN('[2]Pos Log Serang 260721'!XFD1)&lt;=6,--LEFT(TEXT(RIGHT('[2]Pos Log Serang 260721'!XFD1,9),REPT("0",9)),3)={0;1}),""," juta")</definedName>
    <definedName name="juta3" localSheetId="28">" "&amp;INDEX('545_BM_Tibeka_ Lombok'!idxRatusan,--LEFT(TEXT(RIGHT('[2]Pos Log Serang 260721'!XFD1,9),REPT("0",9)),1)+1)&amp;" "&amp;IF((--MID(TEXT(RIGHT('[2]Pos Log Serang 260721'!XFD1,9),REPT("0",9)),2,2)+1)&lt;=20,IF(--LEFT(TEXT(RIGHT('[2]Pos Log Serang 260721'!XFD1,9),REPT("0",9)),3)=1," satu juta",INDEX('545_BM_Tibeka_ Lombok'!idxSatuSampaiDuaPuluh,--LEFT(TEXT(RIGHT('[2]Pos Log Serang 260721'!XFD1,8),REPT("0",8)),2)+1)),INDEX('545_BM_Tibeka_ Lombok'!idxSatuSampaiDuaPuluh,--LEFT(RIGHT('[2]Pos Log Serang 260721'!XFD1,8),1)+1)&amp;" puluh "&amp;INDEX('545_BM_Tibeka_ Lombok'!idxSatuSampaiDuaPuluh,--LEFT(RIGHT('[2]Pos Log Serang 260721'!XFD1,7),1)+1))&amp;IF(OR(LEN('[2]Pos Log Serang 260721'!XFD1)&lt;=6,--LEFT(TEXT(RIGHT('[2]Pos Log Serang 260721'!XFD1,9),REPT("0",9)),3)={0;1}),""," juta")</definedName>
    <definedName name="juta3" localSheetId="29">" "&amp;INDEX('546_BM_Tibeka_Cilacap'!idxRatusan,--LEFT(TEXT(RIGHT('[2]Pos Log Serang 260721'!XFD1,9),REPT("0",9)),1)+1)&amp;" "&amp;IF((--MID(TEXT(RIGHT('[2]Pos Log Serang 260721'!XFD1,9),REPT("0",9)),2,2)+1)&lt;=20,IF(--LEFT(TEXT(RIGHT('[2]Pos Log Serang 260721'!XFD1,9),REPT("0",9)),3)=1," satu juta",INDEX('546_BM_Tibeka_Cilacap'!idxSatuSampaiDuaPuluh,--LEFT(TEXT(RIGHT('[2]Pos Log Serang 260721'!XFD1,8),REPT("0",8)),2)+1)),INDEX('546_BM_Tibeka_Cilacap'!idxSatuSampaiDuaPuluh,--LEFT(RIGHT('[2]Pos Log Serang 260721'!XFD1,8),1)+1)&amp;" puluh "&amp;INDEX('546_BM_Tibeka_Cilacap'!idxSatuSampaiDuaPuluh,--LEFT(RIGHT('[2]Pos Log Serang 260721'!XFD1,7),1)+1))&amp;IF(OR(LEN('[2]Pos Log Serang 260721'!XFD1)&lt;=6,--LEFT(TEXT(RIGHT('[2]Pos Log Serang 260721'!XFD1,9),REPT("0",9)),3)={0;1}),""," juta")</definedName>
    <definedName name="juta3" localSheetId="30">" "&amp;INDEX('547_Ibu caca_Jakarta'!idxRatusan,--LEFT(TEXT(RIGHT('[2]Pos Log Serang 260721'!XFD1,9),REPT("0",9)),1)+1)&amp;" "&amp;IF((--MID(TEXT(RIGHT('[2]Pos Log Serang 260721'!XFD1,9),REPT("0",9)),2,2)+1)&lt;=20,IF(--LEFT(TEXT(RIGHT('[2]Pos Log Serang 260721'!XFD1,9),REPT("0",9)),3)=1," satu juta",INDEX('547_Ibu caca_Jakarta'!idxSatuSampaiDuaPuluh,--LEFT(TEXT(RIGHT('[2]Pos Log Serang 260721'!XFD1,8),REPT("0",8)),2)+1)),INDEX('547_Ibu caca_Jakarta'!idxSatuSampaiDuaPuluh,--LEFT(RIGHT('[2]Pos Log Serang 260721'!XFD1,8),1)+1)&amp;" puluh "&amp;INDEX('547_Ibu caca_Jakarta'!idxSatuSampaiDuaPuluh,--LEFT(RIGHT('[2]Pos Log Serang 260721'!XFD1,7),1)+1))&amp;IF(OR(LEN('[2]Pos Log Serang 260721'!XFD1)&lt;=6,--LEFT(TEXT(RIGHT('[2]Pos Log Serang 260721'!XFD1,9),REPT("0",9)),3)={0;1}),""," juta")</definedName>
    <definedName name="juta3" localSheetId="31">" "&amp;INDEX('548_Samudra Jaya Cakra_Mix'!idxRatusan,--LEFT(TEXT(RIGHT('[2]Pos Log Serang 260721'!XFD1,9),REPT("0",9)),1)+1)&amp;" "&amp;IF((--MID(TEXT(RIGHT('[2]Pos Log Serang 260721'!XFD1,9),REPT("0",9)),2,2)+1)&lt;=20,IF(--LEFT(TEXT(RIGHT('[2]Pos Log Serang 260721'!XFD1,9),REPT("0",9)),3)=1," satu juta",INDEX('548_Samudra Jaya Cakra_Mix'!idxSatuSampaiDuaPuluh,--LEFT(TEXT(RIGHT('[2]Pos Log Serang 260721'!XFD1,8),REPT("0",8)),2)+1)),INDEX('548_Samudra Jaya Cakra_Mix'!idxSatuSampaiDuaPuluh,--LEFT(RIGHT('[2]Pos Log Serang 260721'!XFD1,8),1)+1)&amp;" puluh "&amp;INDEX('548_Samudra Jaya Cakra_Mix'!idxSatuSampaiDuaPuluh,--LEFT(RIGHT('[2]Pos Log Serang 260721'!XFD1,7),1)+1))&amp;IF(OR(LEN('[2]Pos Log Serang 260721'!XFD1)&lt;=6,--LEFT(TEXT(RIGHT('[2]Pos Log Serang 260721'!XFD1,9),REPT("0",9)),3)={0;1}),""," juta")</definedName>
    <definedName name="juta3" localSheetId="32">" "&amp;INDEX('549_Samudra Jaya Cakra_Padang'!idxRatusan,--LEFT(TEXT(RIGHT('[2]Pos Log Serang 260721'!XFD1,9),REPT("0",9)),1)+1)&amp;" "&amp;IF((--MID(TEXT(RIGHT('[2]Pos Log Serang 260721'!XFD1,9),REPT("0",9)),2,2)+1)&lt;=20,IF(--LEFT(TEXT(RIGHT('[2]Pos Log Serang 260721'!XFD1,9),REPT("0",9)),3)=1," satu juta",INDEX('549_Samudra Jaya Cakra_Padang'!idxSatuSampaiDuaPuluh,--LEFT(TEXT(RIGHT('[2]Pos Log Serang 260721'!XFD1,8),REPT("0",8)),2)+1)),INDEX('549_Samudra Jaya Cakra_Padang'!idxSatuSampaiDuaPuluh,--LEFT(RIGHT('[2]Pos Log Serang 260721'!XFD1,8),1)+1)&amp;" puluh "&amp;INDEX('549_Samudra Jaya Cakra_Padang'!idxSatuSampaiDuaPuluh,--LEFT(RIGHT('[2]Pos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33">" "&amp;INDEX('550_Tensindo_Gresik'!idxRatusan,--LEFT(TEXT(RIGHT('[2]Pos Log Serang 260721'!XFD1,9),REPT("0",9)),1)+1)&amp;" "&amp;IF((--MID(TEXT(RIGHT('[2]Pos Log Serang 260721'!XFD1,9),REPT("0",9)),2,2)+1)&lt;=20,IF(--LEFT(TEXT(RIGHT('[2]Pos Log Serang 260721'!XFD1,9),REPT("0",9)),3)=1," satu juta",INDEX('550_Tensindo_Gresik'!idxSatuSampaiDuaPuluh,--LEFT(TEXT(RIGHT('[2]Pos Log Serang 260721'!XFD1,8),REPT("0",8)),2)+1)),INDEX('550_Tensindo_Gresik'!idxSatuSampaiDuaPuluh,--LEFT(RIGHT('[2]Pos Log Serang 260721'!XFD1,8),1)+1)&amp;" puluh "&amp;INDEX('550_Tensindo_Gresik'!idxSatuSampaiDuaPuluh,--LEFT(RIGHT('[2]Pos Log Serang 260721'!XFD1,7),1)+1))&amp;IF(OR(LEN('[2]Pos Log Serang 260721'!XFD1)&lt;=6,--LEFT(TEXT(RIGHT('[2]Pos Log Serang 260721'!XFD1,9),REPT("0",9)),3)={0;1}),""," juta")</definedName>
    <definedName name="juta3" localSheetId="34">" "&amp;INDEX('551_Menara_Duri'!idxRatusan,--LEFT(TEXT(RIGHT('[2]Pos Log Serang 260721'!XFD1,9),REPT("0",9)),1)+1)&amp;" "&amp;IF((--MID(TEXT(RIGHT('[2]Pos Log Serang 260721'!XFD1,9),REPT("0",9)),2,2)+1)&lt;=20,IF(--LEFT(TEXT(RIGHT('[2]Pos Log Serang 260721'!XFD1,9),REPT("0",9)),3)=1," satu juta",INDEX('551_Menara_Duri'!idxSatuSampaiDuaPuluh,--LEFT(TEXT(RIGHT('[2]Pos Log Serang 260721'!XFD1,8),REPT("0",8)),2)+1)),INDEX('551_Menara_Duri'!idxSatuSampaiDuaPuluh,--LEFT(RIGHT('[2]Pos Log Serang 260721'!XFD1,8),1)+1)&amp;" puluh "&amp;INDEX('551_Menara_Duri'!idxSatuSampaiDuaPuluh,--LEFT(RIGHT('[2]Pos Log Serang 260721'!XFD1,7),1)+1))&amp;IF(OR(LEN('[2]Pos Log Serang 260721'!XFD1)&lt;=6,--LEFT(TEXT(RIGHT('[2]Pos Log Serang 260721'!XFD1,9),REPT("0",9)),3)={0;1}),""," juta")</definedName>
    <definedName name="juta3" localSheetId="36">" "&amp;INDEX('553_Ibu Eni_Palu'!idxRatusan,--LEFT(TEXT(RIGHT('[2]Pos Log Serang 260721'!XFD1,9),REPT("0",9)),1)+1)&amp;" "&amp;IF((--MID(TEXT(RIGHT('[2]Pos Log Serang 260721'!XFD1,9),REPT("0",9)),2,2)+1)&lt;=20,IF(--LEFT(TEXT(RIGHT('[2]Pos Log Serang 260721'!XFD1,9),REPT("0",9)),3)=1," satu juta",INDEX('553_Ibu Eni_Palu'!idxSatuSampaiDuaPuluh,--LEFT(TEXT(RIGHT('[2]Pos Log Serang 260721'!XFD1,8),REPT("0",8)),2)+1)),INDEX('553_Ibu Eni_Palu'!idxSatuSampaiDuaPuluh,--LEFT(RIGHT('[2]Pos Log Serang 260721'!XFD1,8),1)+1)&amp;" puluh "&amp;INDEX('553_Ibu Eni_Palu'!idxSatuSampaiDuaPuluh,--LEFT(RIGHT('[2]Pos Log Serang 260721'!XFD1,7),1)+1))&amp;IF(OR(LEN('[2]Pos Log Serang 260721'!XFD1)&lt;=6,--LEFT(TEXT(RIGHT('[2]Pos Log Serang 260721'!XFD1,9),REPT("0",9)),3)={0;1}),""," juta")</definedName>
    <definedName name="juta3" localSheetId="37">" "&amp;INDEX('554_Samudra Jaya Cakra_Bima'!idxRatusan,--LEFT(TEXT(RIGHT('[2]Pos Log Serang 260721'!XFD1,9),REPT("0",9)),1)+1)&amp;" "&amp;IF((--MID(TEXT(RIGHT('[2]Pos Log Serang 260721'!XFD1,9),REPT("0",9)),2,2)+1)&lt;=20,IF(--LEFT(TEXT(RIGHT('[2]Pos Log Serang 260721'!XFD1,9),REPT("0",9)),3)=1," satu juta",INDEX('554_Samudra Jaya Cakra_Bima'!idxSatuSampaiDuaPuluh,--LEFT(TEXT(RIGHT('[2]Pos Log Serang 260721'!XFD1,8),REPT("0",8)),2)+1)),INDEX('554_Samudra Jaya Cakra_Bima'!idxSatuSampaiDuaPuluh,--LEFT(RIGHT('[2]Pos Log Serang 260721'!XFD1,8),1)+1)&amp;" puluh "&amp;INDEX('554_Samudra Jaya Cakra_Bima'!idxSatuSampaiDuaPuluh,--LEFT(RIGHT('[2]Pos Log Serang 260721'!XFD1,7),1)+1))&amp;IF(OR(LEN('[2]Pos Log Serang 260721'!XFD1)&lt;=6,--LEFT(TEXT(RIGHT('[2]Pos Log Serang 260721'!XFD1,9),REPT("0",9)),3)={0;1}),""," juta")</definedName>
    <definedName name="juta3" localSheetId="38">" "&amp;INDEX('555_CV. Nona_Sulawesi'!idxRatusan,--LEFT(TEXT(RIGHT('[2]Pos Log Serang 260721'!XFD1,9),REPT("0",9)),1)+1)&amp;" "&amp;IF((--MID(TEXT(RIGHT('[2]Pos Log Serang 260721'!XFD1,9),REPT("0",9)),2,2)+1)&lt;=20,IF(--LEFT(TEXT(RIGHT('[2]Pos Log Serang 260721'!XFD1,9),REPT("0",9)),3)=1," satu juta",INDEX('555_CV. Nona_Sulawesi'!idxSatuSampaiDuaPuluh,--LEFT(TEXT(RIGHT('[2]Pos Log Serang 260721'!XFD1,8),REPT("0",8)),2)+1)),INDEX('555_CV. Nona_Sulawesi'!idxSatuSampaiDuaPuluh,--LEFT(RIGHT('[2]Pos Log Serang 260721'!XFD1,8),1)+1)&amp;" puluh "&amp;INDEX('555_CV. Nona_Sulawesi'!idxSatuSampaiDuaPuluh,--LEFT(RIGHT('[2]Pos Log Serang 260721'!XFD1,7),1)+1))&amp;IF(OR(LEN('[2]Pos Log Serang 260721'!XFD1)&lt;=6,--LEFT(TEXT(RIGHT('[2]Pos Log Serang 260721'!XFD1,9),REPT("0",9)),3)={0;1}),""," juta")</definedName>
    <definedName name="juta3" localSheetId="39">" "&amp;INDEX('556_Venindo_Pekanbaru'!idxRatusan,--LEFT(TEXT(RIGHT('[2]Pos Log Serang 260721'!XFD1,9),REPT("0",9)),1)+1)&amp;" "&amp;IF((--MID(TEXT(RIGHT('[2]Pos Log Serang 260721'!XFD1,9),REPT("0",9)),2,2)+1)&lt;=20,IF(--LEFT(TEXT(RIGHT('[2]Pos Log Serang 260721'!XFD1,9),REPT("0",9)),3)=1," satu juta",INDEX('556_Venindo_Pekanbaru'!idxSatuSampaiDuaPuluh,--LEFT(TEXT(RIGHT('[2]Pos Log Serang 260721'!XFD1,8),REPT("0",8)),2)+1)),INDEX('556_Venindo_Pekanbaru'!idxSatuSampaiDuaPuluh,--LEFT(RIGHT('[2]Pos Log Serang 260721'!XFD1,8),1)+1)&amp;" puluh "&amp;INDEX('556_Venindo_Pekanbaru'!idxSatuSampaiDuaPuluh,--LEFT(RIGHT('[2]Pos Log Serang 260721'!XFD1,7),1)+1))&amp;IF(OR(LEN('[2]Pos Log Serang 260721'!XFD1)&lt;=6,--LEFT(TEXT(RIGHT('[2]Pos Log Serang 260721'!XFD1,9),REPT("0",9)),3)={0;1}),""," juta")</definedName>
    <definedName name="juta3" localSheetId="40">" "&amp;INDEX('557_Parcial_Kalsel'!idxRatusan,--LEFT(TEXT(RIGHT('[2]Pos Log Serang 260721'!XFD1,9),REPT("0",9)),1)+1)&amp;" "&amp;IF((--MID(TEXT(RIGHT('[2]Pos Log Serang 260721'!XFD1,9),REPT("0",9)),2,2)+1)&lt;=20,IF(--LEFT(TEXT(RIGHT('[2]Pos Log Serang 260721'!XFD1,9),REPT("0",9)),3)=1," satu juta",INDEX('557_Parcial_Kalsel'!idxSatuSampaiDuaPuluh,--LEFT(TEXT(RIGHT('[2]Pos Log Serang 260721'!XFD1,8),REPT("0",8)),2)+1)),INDEX('557_Parcial_Kalsel'!idxSatuSampaiDuaPuluh,--LEFT(RIGHT('[2]Pos Log Serang 260721'!XFD1,8),1)+1)&amp;" puluh "&amp;INDEX('557_Parcial_Kalsel'!idxSatuSampaiDuaPuluh,--LEFT(RIGHT('[2]Pos Log Serang 260721'!XFD1,7),1)+1))&amp;IF(OR(LEN('[2]Pos Log Serang 260721'!XFD1)&lt;=6,--LEFT(TEXT(RIGHT('[2]Pos Log Serang 260721'!XFD1,9),REPT("0",9)),3)={0;1}),""," juta")</definedName>
    <definedName name="juta3" localSheetId="41">" "&amp;INDEX('558_CahayaPutra_Pontianak'!idxRatusan,--LEFT(TEXT(RIGHT('[2]Pos Log Serang 260721'!XFD1,9),REPT("0",9)),1)+1)&amp;" "&amp;IF((--MID(TEXT(RIGHT('[2]Pos Log Serang 260721'!XFD1,9),REPT("0",9)),2,2)+1)&lt;=20,IF(--LEFT(TEXT(RIGHT('[2]Pos Log Serang 260721'!XFD1,9),REPT("0",9)),3)=1," satu juta",INDEX('558_CahayaPutra_Pontianak'!idxSatuSampaiDuaPuluh,--LEFT(TEXT(RIGHT('[2]Pos Log Serang 260721'!XFD1,8),REPT("0",8)),2)+1)),INDEX('558_CahayaPutra_Pontianak'!idxSatuSampaiDuaPuluh,--LEFT(RIGHT('[2]Pos Log Serang 260721'!XFD1,8),1)+1)&amp;" puluh "&amp;INDEX('558_CahayaPutra_Pontianak'!idxSatuSampaiDuaPuluh,--LEFT(RIGHT('[2]Pos Log Serang 260721'!XFD1,7),1)+1))&amp;IF(OR(LEN('[2]Pos Log Serang 260721'!XFD1)&lt;=6,--LEFT(TEXT(RIGHT('[2]Pos Log Serang 260721'!XFD1,9),REPT("0",9)),3)={0;1}),""," juta")</definedName>
    <definedName name="juta3" localSheetId="43">" "&amp;INDEX('560_Lion_Probolinggo'!idxRatusan,--LEFT(TEXT(RIGHT('[2]Pos Log Serang 260721'!XFD1,9),REPT("0",9)),1)+1)&amp;" "&amp;IF((--MID(TEXT(RIGHT('[2]Pos Log Serang 260721'!XFD1,9),REPT("0",9)),2,2)+1)&lt;=20,IF(--LEFT(TEXT(RIGHT('[2]Pos Log Serang 260721'!XFD1,9),REPT("0",9)),3)=1," satu juta",INDEX('560_Lion_Probolinggo'!idxSatuSampaiDuaPuluh,--LEFT(TEXT(RIGHT('[2]Pos Log Serang 260721'!XFD1,8),REPT("0",8)),2)+1)),INDEX('560_Lion_Probolinggo'!idxSatuSampaiDuaPuluh,--LEFT(RIGHT('[2]Pos Log Serang 260721'!XFD1,8),1)+1)&amp;" puluh "&amp;INDEX('560_Lion_Probolinggo'!idxSatuSampaiDuaPuluh,--LEFT(RIGHT('[2]Pos Log Serang 260721'!XFD1,7),1)+1))&amp;IF(OR(LEN('[2]Pos Log Serang 260721'!XFD1)&lt;=6,--LEFT(TEXT(RIGHT('[2]Pos Log Serang 260721'!XFD1,9),REPT("0",9)),3)={0;1}),""," juta")</definedName>
    <definedName name="juta3" localSheetId="45">" "&amp;INDEX('562_Bpk. Dicky_Shopee '!idxRatusan,--LEFT(TEXT(RIGHT('[2]Pos Log Serang 260721'!XFD1,9),REPT("0",9)),1)+1)&amp;" "&amp;IF((--MID(TEXT(RIGHT('[2]Pos Log Serang 260721'!XFD1,9),REPT("0",9)),2,2)+1)&lt;=20,IF(--LEFT(TEXT(RIGHT('[2]Pos Log Serang 260721'!XFD1,9),REPT("0",9)),3)=1," satu juta",INDEX('562_Bpk. Dicky_Shopee '!idxSatuSampaiDuaPuluh,--LEFT(TEXT(RIGHT('[2]Pos Log Serang 260721'!XFD1,8),REPT("0",8)),2)+1)),INDEX('562_Bpk. Dicky_Shopee '!idxSatuSampaiDuaPuluh,--LEFT(RIGHT('[2]Pos Log Serang 260721'!XFD1,8),1)+1)&amp;" puluh "&amp;INDEX('562_Bpk. Dicky_Shopee '!idxSatuSampaiDuaPuluh,--LEFT(RIGHT('[2]Pos Log Serang 260721'!XFD1,7),1)+1))&amp;IF(OR(LEN('[2]Pos Log Serang 260721'!XFD1)&lt;=6,--LEFT(TEXT(RIGHT('[2]Pos Log Serang 260721'!XFD1,9),REPT("0",9)),3)={0;1}),""," juta")</definedName>
    <definedName name="juta3" localSheetId="46">" "&amp;INDEX('563_Bpk. Dicky_Ninja'!idxRatusan,--LEFT(TEXT(RIGHT('[2]Pos Log Serang 260721'!XFD1,9),REPT("0",9)),1)+1)&amp;" "&amp;IF((--MID(TEXT(RIGHT('[2]Pos Log Serang 260721'!XFD1,9),REPT("0",9)),2,2)+1)&lt;=20,IF(--LEFT(TEXT(RIGHT('[2]Pos Log Serang 260721'!XFD1,9),REPT("0",9)),3)=1," satu juta",INDEX('563_Bpk. Dicky_Ninja'!idxSatuSampaiDuaPuluh,--LEFT(TEXT(RIGHT('[2]Pos Log Serang 260721'!XFD1,8),REPT("0",8)),2)+1)),INDEX('563_Bpk. Dicky_Ninja'!idxSatuSampaiDuaPuluh,--LEFT(RIGHT('[2]Pos Log Serang 260721'!XFD1,8),1)+1)&amp;" puluh "&amp;INDEX('563_Bpk. Dicky_Ninja'!idxSatuSampaiDuaPuluh,--LEFT(RIGHT('[2]Pos Log Serang 260721'!XFD1,7),1)+1))&amp;IF(OR(LEN('[2]Pos Log Serang 260721'!XFD1)&lt;=6,--LEFT(TEXT(RIGHT('[2]Pos Log Serang 260721'!XFD1,9),REPT("0",9)),3)={0;1}),""," juta")</definedName>
    <definedName name="juta3" localSheetId="47">" "&amp;INDEX('564_Parcial_Tabalong'!idxRatusan,--LEFT(TEXT(RIGHT('[2]Pos Log Serang 260721'!XFD1,9),REPT("0",9)),1)+1)&amp;" "&amp;IF((--MID(TEXT(RIGHT('[2]Pos Log Serang 260721'!XFD1,9),REPT("0",9)),2,2)+1)&lt;=20,IF(--LEFT(TEXT(RIGHT('[2]Pos Log Serang 260721'!XFD1,9),REPT("0",9)),3)=1," satu juta",INDEX('564_Parcial_Tabalong'!idxSatuSampaiDuaPuluh,--LEFT(TEXT(RIGHT('[2]Pos Log Serang 260721'!XFD1,8),REPT("0",8)),2)+1)),INDEX('564_Parcial_Tabalong'!idxSatuSampaiDuaPuluh,--LEFT(RIGHT('[2]Pos Log Serang 260721'!XFD1,8),1)+1)&amp;" puluh "&amp;INDEX('564_Parcial_Tabalong'!idxSatuSampaiDuaPuluh,--LEFT(RIGHT('[2]Pos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48">" "&amp;INDEX('565_Fastindo_Cikarang'!idxRatusan,--LEFT(TEXT(RIGHT('[2]Pos Log Serang 260721'!XFD1,9),REPT("0",9)),1)+1)&amp;" "&amp;IF((--MID(TEXT(RIGHT('[2]Pos Log Serang 260721'!XFD1,9),REPT("0",9)),2,2)+1)&lt;=20,IF(--LEFT(TEXT(RIGHT('[2]Pos Log Serang 260721'!XFD1,9),REPT("0",9)),3)=1," satu juta",INDEX('565_Fastindo_Cikarang'!idxSatuSampaiDuaPuluh,--LEFT(TEXT(RIGHT('[2]Pos Log Serang 260721'!XFD1,8),REPT("0",8)),2)+1)),INDEX('565_Fastindo_Cikarang'!idxSatuSampaiDuaPuluh,--LEFT(RIGHT('[2]Pos Log Serang 260721'!XFD1,8),1)+1)&amp;" puluh "&amp;INDEX('565_Fastindo_Cikarang'!idxSatuSampaiDuaPuluh,--LEFT(RIGHT('[2]Pos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49">" "&amp;INDEX('566_Bona_Lampung'!idxRatusan,--LEFT(TEXT(RIGHT('[2]Pos Log Serang 260721'!XFD1,9),REPT("0",9)),1)+1)&amp;" "&amp;IF((--MID(TEXT(RIGHT('[2]Pos Log Serang 260721'!XFD1,9),REPT("0",9)),2,2)+1)&lt;=20,IF(--LEFT(TEXT(RIGHT('[2]Pos Log Serang 260721'!XFD1,9),REPT("0",9)),3)=1," satu juta",INDEX('566_Bona_Lampung'!idxSatuSampaiDuaPuluh,--LEFT(TEXT(RIGHT('[2]Pos Log Serang 260721'!XFD1,8),REPT("0",8)),2)+1)),INDEX('566_Bona_Lampung'!idxSatuSampaiDuaPuluh,--LEFT(RIGHT('[2]Pos Log Serang 260721'!XFD1,8),1)+1)&amp;" puluh "&amp;INDEX('566_Bona_Lampung'!idxSatuSampaiDuaPuluh,--LEFT(RIGHT('[2]Pos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50">" "&amp;INDEX('567_PT. Bayu_Jambi'!idxRatusan,--LEFT(TEXT(RIGHT('[2]Pos Log Serang 260721'!XFD1,9),REPT("0",9)),1)+1)&amp;" "&amp;IF((--MID(TEXT(RIGHT('[2]Pos Log Serang 260721'!XFD1,9),REPT("0",9)),2,2)+1)&lt;=20,IF(--LEFT(TEXT(RIGHT('[2]Pos Log Serang 260721'!XFD1,9),REPT("0",9)),3)=1," satu juta",INDEX('567_PT. Bayu_Jambi'!idxSatuSampaiDuaPuluh,--LEFT(TEXT(RIGHT('[2]Pos Log Serang 260721'!XFD1,8),REPT("0",8)),2)+1)),INDEX('567_PT. Bayu_Jambi'!idxSatuSampaiDuaPuluh,--LEFT(RIGHT('[2]Pos Log Serang 260721'!XFD1,8),1)+1)&amp;" puluh "&amp;INDEX('567_PT. Bayu_Jambi'!idxSatuSampaiDuaPuluh,--LEFT(RIGHT('[2]Pos Log Serang 260721'!XFD1,7),1)+1))&amp;IF(OR(LEN('[2]Pos Log Serang 260721'!XFD1)&lt;=6,--LEFT(TEXT(RIGHT('[2]Pos Log Serang 260721'!XFD1,9),REPT("0",9)),3)={0;1}),""," juta")</definedName>
    <definedName name="juta3" localSheetId="51">" "&amp;INDEX('568_Padi_Bali'!idxRatusan,--LEFT(TEXT(RIGHT('[2]Pos Log Serang 260721'!XFD1,9),REPT("0",9)),1)+1)&amp;" "&amp;IF((--MID(TEXT(RIGHT('[2]Pos Log Serang 260721'!XFD1,9),REPT("0",9)),2,2)+1)&lt;=20,IF(--LEFT(TEXT(RIGHT('[2]Pos Log Serang 260721'!XFD1,9),REPT("0",9)),3)=1," satu juta",INDEX('568_Padi_Bali'!idxSatuSampaiDuaPuluh,--LEFT(TEXT(RIGHT('[2]Pos Log Serang 260721'!XFD1,8),REPT("0",8)),2)+1)),INDEX('568_Padi_Bali'!idxSatuSampaiDuaPuluh,--LEFT(RIGHT('[2]Pos Log Serang 260721'!XFD1,8),1)+1)&amp;" puluh "&amp;INDEX('568_Padi_Bali'!idxSatuSampaiDuaPuluh,--LEFT(RIGHT('[2]Pos Log Serang 260721'!XFD1,7),1)+1))&amp;IF(OR(LEN('[2]Pos Log Serang 260721'!XFD1)&lt;=6,--LEFT(TEXT(RIGHT('[2]Pos Log Serang 260721'!XFD1,9),REPT("0",9)),3)={0;1}),""," juta")</definedName>
    <definedName name="juta3" localSheetId="52">" "&amp;INDEX('569_Hong Fei_Jakarta'!idxRatusan,--LEFT(TEXT(RIGHT('[2]Pos Log Serang 260721'!XFD1,9),REPT("0",9)),1)+1)&amp;" "&amp;IF((--MID(TEXT(RIGHT('[2]Pos Log Serang 260721'!XFD1,9),REPT("0",9)),2,2)+1)&lt;=20,IF(--LEFT(TEXT(RIGHT('[2]Pos Log Serang 260721'!XFD1,9),REPT("0",9)),3)=1," satu juta",INDEX('569_Hong Fei_Jakarta'!idxSatuSampaiDuaPuluh,--LEFT(TEXT(RIGHT('[2]Pos Log Serang 260721'!XFD1,8),REPT("0",8)),2)+1)),INDEX('569_Hong Fei_Jakarta'!idxSatuSampaiDuaPuluh,--LEFT(RIGHT('[2]Pos Log Serang 260721'!XFD1,8),1)+1)&amp;" puluh "&amp;INDEX('569_Hong Fei_Jakarta'!idxSatuSampaiDuaPuluh,--LEFT(RIGHT('[2]Pos Log Serang 260721'!XFD1,7),1)+1))&amp;IF(OR(LEN('[2]Pos Log Serang 260721'!XFD1)&lt;=6,--LEFT(TEXT(RIGHT('[2]Pos Log Serang 260721'!XFD1,9),REPT("0",9)),3)={0;1}),""," juta")</definedName>
    <definedName name="juta3" localSheetId="53">" "&amp;INDEX('570_Bona_Bandung'!idxRatusan,--LEFT(TEXT(RIGHT('[2]Pos Log Serang 260721'!XFD1,9),REPT("0",9)),1)+1)&amp;" "&amp;IF((--MID(TEXT(RIGHT('[2]Pos Log Serang 260721'!XFD1,9),REPT("0",9)),2,2)+1)&lt;=20,IF(--LEFT(TEXT(RIGHT('[2]Pos Log Serang 260721'!XFD1,9),REPT("0",9)),3)=1," satu juta",INDEX('570_Bona_Bandung'!idxSatuSampaiDuaPuluh,--LEFT(TEXT(RIGHT('[2]Pos Log Serang 260721'!XFD1,8),REPT("0",8)),2)+1)),INDEX('570_Bona_Bandung'!idxSatuSampaiDuaPuluh,--LEFT(RIGHT('[2]Pos Log Serang 260721'!XFD1,8),1)+1)&amp;" puluh "&amp;INDEX('570_Bona_Bandung'!idxSatuSampaiDuaPuluh,--LEFT(RIGHT('[2]Pos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54">" "&amp;INDEX('571_Ibu caca_Jakarta'!idxRatusan,--LEFT(TEXT(RIGHT('[2]Pos Log Serang 260721'!XFD1,9),REPT("0",9)),1)+1)&amp;" "&amp;IF((--MID(TEXT(RIGHT('[2]Pos Log Serang 260721'!XFD1,9),REPT("0",9)),2,2)+1)&lt;=20,IF(--LEFT(TEXT(RIGHT('[2]Pos Log Serang 260721'!XFD1,9),REPT("0",9)),3)=1," satu juta",INDEX('571_Ibu caca_Jakarta'!idxSatuSampaiDuaPuluh,--LEFT(TEXT(RIGHT('[2]Pos Log Serang 260721'!XFD1,8),REPT("0",8)),2)+1)),INDEX('571_Ibu caca_Jakarta'!idxSatuSampaiDuaPuluh,--LEFT(RIGHT('[2]Pos Log Serang 260721'!XFD1,8),1)+1)&amp;" puluh "&amp;INDEX('571_Ibu caca_Jakarta'!idxSatuSampaiDuaPuluh,--LEFT(RIGHT('[2]Pos Log Serang 260721'!XFD1,7),1)+1))&amp;IF(OR(LEN('[2]Pos Log Serang 260721'!XFD1)&lt;=6,--LEFT(TEXT(RIGHT('[2]Pos Log Serang 260721'!XFD1,9),REPT("0",9)),3)={0;1}),""," juta")</definedName>
    <definedName name="juta3" localSheetId="55">" "&amp;INDEX('572_Bina_trucking Bekasi'!idxRatusan,--LEFT(TEXT(RIGHT('[2]Pos Log Serang 260721'!XFD1,9),REPT("0",9)),1)+1)&amp;" "&amp;IF((--MID(TEXT(RIGHT('[2]Pos Log Serang 260721'!XFD1,9),REPT("0",9)),2,2)+1)&lt;=20,IF(--LEFT(TEXT(RIGHT('[2]Pos Log Serang 260721'!XFD1,9),REPT("0",9)),3)=1," satu juta",INDEX('572_Bina_trucking Bekasi'!idxSatuSampaiDuaPuluh,--LEFT(TEXT(RIGHT('[2]Pos Log Serang 260721'!XFD1,8),REPT("0",8)),2)+1)),INDEX('572_Bina_trucking Bekasi'!idxSatuSampaiDuaPuluh,--LEFT(RIGHT('[2]Pos Log Serang 260721'!XFD1,8),1)+1)&amp;" puluh "&amp;INDEX('572_Bina_trucking Bekasi'!idxSatuSampaiDuaPuluh,--LEFT(RIGHT('[2]Pos Log Serang 260721'!XFD1,7),1)+1))&amp;IF(OR(LEN('[2]Pos Log Serang 260721'!XFD1)&lt;=6,--LEFT(TEXT(RIGHT('[2]Pos Log Serang 260721'!XFD1,9),REPT("0",9)),3)={0;1}),""," juta")</definedName>
    <definedName name="juta3" localSheetId="58">" "&amp;INDEX('575_Lion_Lampung'!idxRatusan,--LEFT(TEXT(RIGHT('[2]Pos Log Serang 260721'!XFD1,9),REPT("0",9)),1)+1)&amp;" "&amp;IF((--MID(TEXT(RIGHT('[2]Pos Log Serang 260721'!XFD1,9),REPT("0",9)),2,2)+1)&lt;=20,IF(--LEFT(TEXT(RIGHT('[2]Pos Log Serang 260721'!XFD1,9),REPT("0",9)),3)=1," satu juta",INDEX('575_Lion_Lampung'!idxSatuSampaiDuaPuluh,--LEFT(TEXT(RIGHT('[2]Pos Log Serang 260721'!XFD1,8),REPT("0",8)),2)+1)),INDEX('575_Lion_Lampung'!idxSatuSampaiDuaPuluh,--LEFT(RIGHT('[2]Pos Log Serang 260721'!XFD1,8),1)+1)&amp;" puluh "&amp;INDEX('575_Lion_Lampung'!idxSatuSampaiDuaPuluh,--LEFT(RIGHT('[2]Pos Log Serang 260721'!XFD1,7),1)+1))&amp;IF(OR(LEN('[2]Pos Log Serang 260721'!XFD1)&lt;=6,--LEFT(TEXT(RIGHT('[2]Pos Log Serang 260721'!XFD1,9),REPT("0",9)),3)={0;1}),""," juta")</definedName>
    <definedName name="juta3" localSheetId="59">" "&amp;INDEX('576_Diki_Malang'!idxRatusan,--LEFT(TEXT(RIGHT('[2]Pos Log Serang 260721'!XFD1,9),REPT("0",9)),1)+1)&amp;" "&amp;IF((--MID(TEXT(RIGHT('[2]Pos Log Serang 260721'!XFD1,9),REPT("0",9)),2,2)+1)&lt;=20,IF(--LEFT(TEXT(RIGHT('[2]Pos Log Serang 260721'!XFD1,9),REPT("0",9)),3)=1," satu juta",INDEX('576_Diki_Malang'!idxSatuSampaiDuaPuluh,--LEFT(TEXT(RIGHT('[2]Pos Log Serang 260721'!XFD1,8),REPT("0",8)),2)+1)),INDEX('576_Diki_Malang'!idxSatuSampaiDuaPuluh,--LEFT(RIGHT('[2]Pos Log Serang 260721'!XFD1,8),1)+1)&amp;" puluh "&amp;INDEX('576_Diki_Malang'!idxSatuSampaiDuaPuluh,--LEFT(RIGHT('[2]Pos Log Serang 260721'!XFD1,7),1)+1))&amp;IF(OR(LEN('[2]Pos Log Serang 260721'!XFD1)&lt;=6,--LEFT(TEXT(RIGHT('[2]Pos Log Serang 260721'!XFD1,9),REPT("0",9)),3)={0;1}),""," juta")</definedName>
    <definedName name="juta3">" "&amp;INDEX(idxRatusan,--LEFT(TEXT(RIGHT('[2]Pos Log Serang 260721'!XFD1,9),REPT("0",9)),1)+1)&amp;" "&amp;IF((--MID(TEXT(RIGHT('[2]Pos Log Serang 260721'!XFD1,9),REPT("0",9)),2,2)+1)&lt;=20,IF(--LEFT(TEXT(RIGHT('[2]Pos Log Serang 260721'!XFD1,9),REPT("0",9)),3)=1," satu juta",INDEX(idxSatuSampaiDuaPuluh,--LEFT(TEXT(RIGHT('[2]Pos Log Serang 260721'!XFD1,8),REPT("0",8)),2)+1)),INDEX(idxSatuSampaiDuaPuluh,--LEFT(RIGHT('[2]Pos Log Serang 260721'!XFD1,8),1)+1)&amp;" puluh "&amp;INDEX(idxSatuSampaiDuaPuluh,--LEFT(RIGHT('[2]Pos Log Serang 260721'!XFD1,7),1)+1))&amp;IF(OR(LEN('[2]Pos Log Serang 260721'!XFD1)&lt;=6,--LEFT(TEXT(RIGHT('[2]Pos Log Serang 260721'!XFD1,9),REPT("0",9)),3)={0;1}),""," juta")</definedName>
    <definedName name="juta4" localSheetId="0">" "&amp;INDEX('517_TPL_Medan'!idxRatusan,--LEFT(TEXT(RIGHT('[2]Pos Log Serang 260721'!XFD1,9),REPT("0",9)),1)+1)&amp;" "&amp;IF((--MID(TEXT(RIGHT('[2]Pos Log Serang 260721'!XFD1,9),REPT("0",9)),2,2)+1)&lt;=20,IF(--LEFT(TEXT(RIGHT('[2]Pos Log Serang 260721'!XFD1,9),REPT("0",9)),3)=1," satu juta / ",INDEX('517_TPL_Medan'!idxSatuSampaiDuaPuluh,--LEFT(TEXT(RIGHT('[2]Pos Log Serang 260721'!XFD1,8),REPT("0",8)),2)+1)),INDEX('517_TPL_Medan'!idxSatuSampaiDuaPuluh,--LEFT(RIGHT('[2]Pos Log Serang 260721'!XFD1,8),1)+1)&amp;" puluh "&amp;INDEX('517_TPL_Medan'!idxSatuSampaiDuaPuluh,--LEFT(RIGHT('[2]Pos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">" "&amp;INDEX('518_TPL_Muara Enim'!idxRatusan,--LEFT(TEXT(RIGHT('[2]Pos Log Serang 260721'!XFD1,9),REPT("0",9)),1)+1)&amp;" "&amp;IF((--MID(TEXT(RIGHT('[2]Pos Log Serang 260721'!XFD1,9),REPT("0",9)),2,2)+1)&lt;=20,IF(--LEFT(TEXT(RIGHT('[2]Pos Log Serang 260721'!XFD1,9),REPT("0",9)),3)=1," satu juta / ",INDEX('518_TPL_Muara Enim'!idxSatuSampaiDuaPuluh,--LEFT(TEXT(RIGHT('[2]Pos Log Serang 260721'!XFD1,8),REPT("0",8)),2)+1)),INDEX('518_TPL_Muara Enim'!idxSatuSampaiDuaPuluh,--LEFT(RIGHT('[2]Pos Log Serang 260721'!XFD1,8),1)+1)&amp;" puluh "&amp;INDEX('518_TPL_Muara Enim'!idxSatuSampaiDuaPuluh,--LEFT(RIGHT('[2]Pos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">" "&amp;INDEX('519_Lion_Palembang'!idxRatusan,--LEFT(TEXT(RIGHT('[2]Pos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",INDEX('519_Lion_Palembang'!idxSatuSampaiDuaPuluh,--LEFT(TEXT(RIGHT('[2]Pos Log Serang 260721'!XFD1,8),REPT("0",8)),2)+1)),INDEX('519_Lion_Palembang'!idxSatuSampaiDuaPuluh,--LEFT(RIGHT('[2]Pos Log Serang 260721'!XFD1,8),1)+1)&amp;" puluh "&amp;INDEX('519_Lion_Palembang'!idxSatuSampaiDuaPuluh,--LEFT(RIGHT('[2]Pos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">" "&amp;INDEX('520_Bpk.Martin_Pembatalan'!idxRatusan,--LEFT(TEXT(RIGHT('[2]Pos Log Serang 260721'!XFD1,9),REPT("0",9)),1)+1)&amp;" "&amp;IF((--MID(TEXT(RIGHT('[2]Pos Log Serang 260721'!XFD1,9),REPT("0",9)),2,2)+1)&lt;=20,IF(--LEFT(TEXT(RIGHT('[2]Pos Log Serang 260721'!XFD1,9),REPT("0",9)),3)=1," satu juta / ",INDEX('520_Bpk.Martin_Pembatalan'!idxSatuSampaiDuaPuluh,--LEFT(TEXT(RIGHT('[2]Pos Log Serang 260721'!XFD1,8),REPT("0",8)),2)+1)),INDEX('520_Bpk.Martin_Pembatalan'!idxSatuSampaiDuaPuluh,--LEFT(RIGHT('[2]Pos Log Serang 260721'!XFD1,8),1)+1)&amp;" puluh "&amp;INDEX('520_Bpk.Martin_Pembatalan'!idxSatuSampaiDuaPuluh,--LEFT(RIGHT('[2]Pos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">" "&amp;INDEX('521_DN_Bontang'!idxRatusan,--LEFT(TEXT(RIGHT('[2]Pos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",INDEX('521_DN_Bontang'!idxSatuSampaiDuaPuluh,--LEFT(TEXT(RIGHT('[2]Pos Log Serang 260721'!XFD1,8),REPT("0",8)),2)+1)),INDEX('521_DN_Bontang'!idxSatuSampaiDuaPuluh,--LEFT(RIGHT('[2]Pos Log Serang 260721'!XFD1,8),1)+1)&amp;" puluh "&amp;INDEX('521_DN_Bontang'!idxSatuSampaiDuaPuluh,--LEFT(RIGHT('[2]Pos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5">" "&amp;INDEX('522_Bpk. Andi_Bogor'!idxRatusan,--LEFT(TEXT(RIGHT('[2]Pos Log Serang 260721'!XFD1,9),REPT("0",9)),1)+1)&amp;" "&amp;IF((--MID(TEXT(RIGHT('[2]Pos Log Serang 260721'!XFD1,9),REPT("0",9)),2,2)+1)&lt;=20,IF(--LEFT(TEXT(RIGHT('[2]Pos Log Serang 260721'!XFD1,9),REPT("0",9)),3)=1," satu juta / ",INDEX('522_Bpk. Andi_Bogor'!idxSatuSampaiDuaPuluh,--LEFT(TEXT(RIGHT('[2]Pos Log Serang 260721'!XFD1,8),REPT("0",8)),2)+1)),INDEX('522_Bpk. Andi_Bogor'!idxSatuSampaiDuaPuluh,--LEFT(RIGHT('[2]Pos Log Serang 260721'!XFD1,8),1)+1)&amp;" puluh "&amp;INDEX('522_Bpk. Andi_Bogor'!idxSatuSampaiDuaPuluh,--LEFT(RIGHT('[2]Pos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6">" "&amp;INDEX('523_Bpk. Dicky_Shopee'!idxRatusan,--LEFT(TEXT(RIGHT('[2]Pos Log Serang 260721'!XFD1,9),REPT("0",9)),1)+1)&amp;" "&amp;IF((--MID(TEXT(RIGHT('[2]Pos Log Serang 260721'!XFD1,9),REPT("0",9)),2,2)+1)&lt;=20,IF(--LEFT(TEXT(RIGHT('[2]Pos Log Serang 260721'!XFD1,9),REPT("0",9)),3)=1," satu juta / ",INDEX('523_Bpk. Dicky_Shopee'!idxSatuSampaiDuaPuluh,--LEFT(TEXT(RIGHT('[2]Pos Log Serang 260721'!XFD1,8),REPT("0",8)),2)+1)),INDEX('523_Bpk. Dicky_Shopee'!idxSatuSampaiDuaPuluh,--LEFT(RIGHT('[2]Pos Log Serang 260721'!XFD1,8),1)+1)&amp;" puluh "&amp;INDEX('523_Bpk. Dicky_Shopee'!idxSatuSampaiDuaPuluh,--LEFT(RIGHT('[2]Pos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7">" "&amp;INDEX('524_Lion_Mix'!idxRatusan,--LEFT(TEXT(RIGHT('[2]Pos Log Serang 260721'!XFD1,9),REPT("0",9)),1)+1)&amp;" "&amp;IF((--MID(TEXT(RIGHT('[2]Pos Log Serang 260721'!XFD1,9),REPT("0",9)),2,2)+1)&lt;=20,IF(--LEFT(TEXT(RIGHT('[2]Pos Log Serang 260721'!XFD1,9),REPT("0",9)),3)=1," satu juta / ",INDEX('524_Lion_Mix'!idxSatuSampaiDuaPuluh,--LEFT(TEXT(RIGHT('[2]Pos Log Serang 260721'!XFD1,8),REPT("0",8)),2)+1)),INDEX('524_Lion_Mix'!idxSatuSampaiDuaPuluh,--LEFT(RIGHT('[2]Pos Log Serang 260721'!XFD1,8),1)+1)&amp;" puluh "&amp;INDEX('524_Lion_Mix'!idxSatuSampaiDuaPuluh,--LEFT(RIGHT('[2]Pos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8">" "&amp;INDEX('525_Mega Agro_Karo'!idxRatusan,--LEFT(TEXT(RIGHT('[2]Pos Log Serang 260721'!XFD1,9),REPT("0",9)),1)+1)&amp;" "&amp;IF((--MID(TEXT(RIGHT('[2]Pos Log Serang 260721'!XFD1,9),REPT("0",9)),2,2)+1)&lt;=20,IF(--LEFT(TEXT(RIGHT('[2]Pos Log Serang 260721'!XFD1,9),REPT("0",9)),3)=1," satu juta / ",INDEX('525_Mega Agro_Karo'!idxSatuSampaiDuaPuluh,--LEFT(TEXT(RIGHT('[2]Pos Log Serang 260721'!XFD1,8),REPT("0",8)),2)+1)),INDEX('525_Mega Agro_Karo'!idxSatuSampaiDuaPuluh,--LEFT(RIGHT('[2]Pos Log Serang 260721'!XFD1,8),1)+1)&amp;" puluh "&amp;INDEX('525_Mega Agro_Karo'!idxSatuSampaiDuaPuluh,--LEFT(RIGHT('[2]Pos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9">" "&amp;INDEX('526_Samudra Jaya Cakra_Mix'!idxRatusan,--LEFT(TEXT(RIGHT('[2]Pos Log Serang 260721'!XFD1,9),REPT("0",9)),1)+1)&amp;" "&amp;IF((--MID(TEXT(RIGHT('[2]Pos Log Serang 260721'!XFD1,9),REPT("0",9)),2,2)+1)&lt;=20,IF(--LEFT(TEXT(RIGHT('[2]Pos Log Serang 260721'!XFD1,9),REPT("0",9)),3)=1," satu juta / ",INDEX('526_Samudra Jaya Cakra_Mix'!idxSatuSampaiDuaPuluh,--LEFT(TEXT(RIGHT('[2]Pos Log Serang 260721'!XFD1,8),REPT("0",8)),2)+1)),INDEX('526_Samudra Jaya Cakra_Mix'!idxSatuSampaiDuaPuluh,--LEFT(RIGHT('[2]Pos Log Serang 260721'!XFD1,8),1)+1)&amp;" puluh "&amp;INDEX('526_Samudra Jaya Cakra_Mix'!idxSatuSampaiDuaPuluh,--LEFT(RIGHT('[2]Pos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0">" "&amp;INDEX('527_CV. Nona_Makassar'!idxRatusan,--LEFT(TEXT(RIGHT('[2]Pos Log Serang 260721'!XFD1,9),REPT("0",9)),1)+1)&amp;" "&amp;IF((--MID(TEXT(RIGHT('[2]Pos Log Serang 260721'!XFD1,9),REPT("0",9)),2,2)+1)&lt;=20,IF(--LEFT(TEXT(RIGHT('[2]Pos Log Serang 260721'!XFD1,9),REPT("0",9)),3)=1," satu juta / ",INDEX('527_CV. Nona_Makassar'!idxSatuSampaiDuaPuluh,--LEFT(TEXT(RIGHT('[2]Pos Log Serang 260721'!XFD1,8),REPT("0",8)),2)+1)),INDEX('527_CV. Nona_Makassar'!idxSatuSampaiDuaPuluh,--LEFT(RIGHT('[2]Pos Log Serang 260721'!XFD1,8),1)+1)&amp;" puluh "&amp;INDEX('527_CV. Nona_Makassar'!idxSatuSampaiDuaPuluh,--LEFT(RIGHT('[2]Pos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1">" "&amp;INDEX('528_CV. MAG Perum Graha_Kalsel'!idxRatusan,--LEFT(TEXT(RIGHT('[2]Pos Log Serang 260721'!XFD1,9),REPT("0",9)),1)+1)&amp;" "&amp;IF((--MID(TEXT(RIGHT('[2]Pos Log Serang 260721'!XFD1,9),REPT("0",9)),2,2)+1)&lt;=20,IF(--LEFT(TEXT(RIGHT('[2]Pos Log Serang 260721'!XFD1,9),REPT("0",9)),3)=1," satu juta / ",INDEX('528_CV. MAG Perum Graha_Kalsel'!idxSatuSampaiDuaPuluh,--LEFT(TEXT(RIGHT('[2]Pos Log Serang 260721'!XFD1,8),REPT("0",8)),2)+1)),INDEX('528_CV. MAG Perum Graha_Kalsel'!idxSatuSampaiDuaPuluh,--LEFT(RIGHT('[2]Pos Log Serang 260721'!XFD1,8),1)+1)&amp;" puluh "&amp;INDEX('528_CV. MAG Perum Graha_Kalsel'!idxSatuSampaiDuaPuluh,--LEFT(RIGHT('[2]Pos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2">" "&amp;INDEX('529_Bpk. Pras_Deli Serdang'!idxRatusan,--LEFT(TEXT(RIGHT('[2]Pos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",INDEX('529_Bpk. Pras_Deli Serdang'!idxSatuSampaiDuaPuluh,--LEFT(TEXT(RIGHT('[2]Pos Log Serang 260721'!XFD1,8),REPT("0",8)),2)+1)),INDEX('529_Bpk. Pras_Deli Serdang'!idxSatuSampaiDuaPuluh,--LEFT(RIGHT('[2]Pos Log Serang 260721'!XFD1,8),1)+1)&amp;" puluh "&amp;INDEX('529_Bpk. Pras_Deli Serdang'!idxSatuSampaiDuaPuluh,--LEFT(RIGHT('[2]Pos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3">" "&amp;INDEX('530_Trian Jaya_Muara enim'!idxRatusan,--LEFT(TEXT(RIGHT('[2]Pos Log Serang 260721'!XFD1,9),REPT("0",9)),1)+1)&amp;" "&amp;IF((--MID(TEXT(RIGHT('[2]Pos Log Serang 260721'!XFD1,9),REPT("0",9)),2,2)+1)&lt;=20,IF(--LEFT(TEXT(RIGHT('[2]Pos Log Serang 260721'!XFD1,9),REPT("0",9)),3)=1," satu juta / ",INDEX('530_Trian Jaya_Muara enim'!idxSatuSampaiDuaPuluh,--LEFT(TEXT(RIGHT('[2]Pos Log Serang 260721'!XFD1,8),REPT("0",8)),2)+1)),INDEX('530_Trian Jaya_Muara enim'!idxSatuSampaiDuaPuluh,--LEFT(RIGHT('[2]Pos Log Serang 260721'!XFD1,8),1)+1)&amp;" puluh "&amp;INDEX('530_Trian Jaya_Muara enim'!idxSatuSampaiDuaPuluh,--LEFT(RIGHT('[2]Pos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4">" "&amp;INDEX('531_MitraIndo_Batam'!idxRatusan,--LEFT(TEXT(RIGHT('[2]Pos Log Serang 260721'!XFD1,9),REPT("0",9)),1)+1)&amp;" "&amp;IF((--MID(TEXT(RIGHT('[2]Pos Log Serang 260721'!XFD1,9),REPT("0",9)),2,2)+1)&lt;=20,IF(--LEFT(TEXT(RIGHT('[2]Pos Log Serang 260721'!XFD1,9),REPT("0",9)),3)=1," satu juta / ",INDEX('531_MitraIndo_Batam'!idxSatuSampaiDuaPuluh,--LEFT(TEXT(RIGHT('[2]Pos Log Serang 260721'!XFD1,8),REPT("0",8)),2)+1)),INDEX('531_MitraIndo_Batam'!idxSatuSampaiDuaPuluh,--LEFT(RIGHT('[2]Pos Log Serang 260721'!XFD1,8),1)+1)&amp;" puluh "&amp;INDEX('531_MitraIndo_Batam'!idxSatuSampaiDuaPuluh,--LEFT(RIGHT('[2]Pos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5">" "&amp;INDEX('532_Bpk. Salim_Pontianak'!idxRatusan,--LEFT(TEXT(RIGHT('[2]Pos Log Serang 260721'!XFD1,9),REPT("0",9)),1)+1)&amp;" "&amp;IF((--MID(TEXT(RIGHT('[2]Pos Log Serang 260721'!XFD1,9),REPT("0",9)),2,2)+1)&lt;=20,IF(--LEFT(TEXT(RIGHT('[2]Pos Log Serang 260721'!XFD1,9),REPT("0",9)),3)=1," satu juta / ",INDEX('532_Bpk. Salim_Pontianak'!idxSatuSampaiDuaPuluh,--LEFT(TEXT(RIGHT('[2]Pos Log Serang 260721'!XFD1,8),REPT("0",8)),2)+1)),INDEX('532_Bpk. Salim_Pontianak'!idxSatuSampaiDuaPuluh,--LEFT(RIGHT('[2]Pos Log Serang 260721'!XFD1,8),1)+1)&amp;" puluh "&amp;INDEX('532_Bpk. Salim_Pontianak'!idxSatuSampaiDuaPuluh,--LEFT(RIGHT('[2]Pos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6">" "&amp;INDEX('533_Ibu IIn_Batam'!idxRatusan,--LEFT(TEXT(RIGHT('[2]Pos Log Serang 260721'!XFD1,9),REPT("0",9)),1)+1)&amp;" "&amp;IF((--MID(TEXT(RIGHT('[2]Pos Log Serang 260721'!XFD1,9),REPT("0",9)),2,2)+1)&lt;=20,IF(--LEFT(TEXT(RIGHT('[2]Pos Log Serang 260721'!XFD1,9),REPT("0",9)),3)=1," satu juta / ",INDEX('533_Ibu IIn_Batam'!idxSatuSampaiDuaPuluh,--LEFT(TEXT(RIGHT('[2]Pos Log Serang 260721'!XFD1,8),REPT("0",8)),2)+1)),INDEX('533_Ibu IIn_Batam'!idxSatuSampaiDuaPuluh,--LEFT(RIGHT('[2]Pos Log Serang 260721'!XFD1,8),1)+1)&amp;" puluh "&amp;INDEX('533_Ibu IIn_Batam'!idxSatuSampaiDuaPuluh,--LEFT(RIGHT('[2]Pos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7">" "&amp;INDEX('534_Bina_trucking Bekasi'!idxRatusan,--LEFT(TEXT(RIGHT('[2]Pos Log Serang 260721'!XFD1,9),REPT("0",9)),1)+1)&amp;" "&amp;IF((--MID(TEXT(RIGHT('[2]Pos Log Serang 260721'!XFD1,9),REPT("0",9)),2,2)+1)&lt;=20,IF(--LEFT(TEXT(RIGHT('[2]Pos Log Serang 260721'!XFD1,9),REPT("0",9)),3)=1," satu juta / ",INDEX('534_Bina_trucking Bekasi'!idxSatuSampaiDuaPuluh,--LEFT(TEXT(RIGHT('[2]Pos Log Serang 260721'!XFD1,8),REPT("0",8)),2)+1)),INDEX('534_Bina_trucking Bekasi'!idxSatuSampaiDuaPuluh,--LEFT(RIGHT('[2]Pos Log Serang 260721'!XFD1,8),1)+1)&amp;" puluh "&amp;INDEX('534_Bina_trucking Bekasi'!idxSatuSampaiDuaPuluh,--LEFT(RIGHT('[2]Pos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8">" "&amp;INDEX('535_IKPM_Mix'!idxRatusan,--LEFT(TEXT(RIGHT('[2]Pos Log Serang 260721'!XFD1,9),REPT("0",9)),1)+1)&amp;" "&amp;IF((--MID(TEXT(RIGHT('[2]Pos Log Serang 260721'!XFD1,9),REPT("0",9)),2,2)+1)&lt;=20,IF(--LEFT(TEXT(RIGHT('[2]Pos Log Serang 260721'!XFD1,9),REPT("0",9)),3)=1," satu juta / ",INDEX('535_IKPM_Mix'!idxSatuSampaiDuaPuluh,--LEFT(TEXT(RIGHT('[2]Pos Log Serang 260721'!XFD1,8),REPT("0",8)),2)+1)),INDEX('535_IKPM_Mix'!idxSatuSampaiDuaPuluh,--LEFT(RIGHT('[2]Pos Log Serang 260721'!XFD1,8),1)+1)&amp;" puluh "&amp;INDEX('535_IKPM_Mix'!idxSatuSampaiDuaPuluh,--LEFT(RIGHT('[2]Pos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19">" "&amp;INDEX('536_Samudra Jaya Cakra_Mix'!idxRatusan,--LEFT(TEXT(RIGHT('[2]Pos Log Serang 260721'!XFD1,9),REPT("0",9)),1)+1)&amp;" "&amp;IF((--MID(TEXT(RIGHT('[2]Pos Log Serang 260721'!XFD1,9),REPT("0",9)),2,2)+1)&lt;=20,IF(--LEFT(TEXT(RIGHT('[2]Pos Log Serang 260721'!XFD1,9),REPT("0",9)),3)=1," satu juta / ",INDEX('536_Samudra Jaya Cakra_Mix'!idxSatuSampaiDuaPuluh,--LEFT(TEXT(RIGHT('[2]Pos Log Serang 260721'!XFD1,8),REPT("0",8)),2)+1)),INDEX('536_Samudra Jaya Cakra_Mix'!idxSatuSampaiDuaPuluh,--LEFT(RIGHT('[2]Pos Log Serang 260721'!XFD1,8),1)+1)&amp;" puluh "&amp;INDEX('536_Samudra Jaya Cakra_Mix'!idxSatuSampaiDuaPuluh,--LEFT(RIGHT('[2]Pos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0">" "&amp;INDEX('537_Menara_Mix'!idxRatusan,--LEFT(TEXT(RIGHT('[2]Pos Log Serang 260721'!XFD1,9),REPT("0",9)),1)+1)&amp;" "&amp;IF((--MID(TEXT(RIGHT('[2]Pos Log Serang 260721'!XFD1,9),REPT("0",9)),2,2)+1)&lt;=20,IF(--LEFT(TEXT(RIGHT('[2]Pos Log Serang 260721'!XFD1,9),REPT("0",9)),3)=1," satu juta / ",INDEX('537_Menara_Mix'!idxSatuSampaiDuaPuluh,--LEFT(TEXT(RIGHT('[2]Pos Log Serang 260721'!XFD1,8),REPT("0",8)),2)+1)),INDEX('537_Menara_Mix'!idxSatuSampaiDuaPuluh,--LEFT(RIGHT('[2]Pos Log Serang 260721'!XFD1,8),1)+1)&amp;" puluh "&amp;INDEX('537_Menara_Mix'!idxSatuSampaiDuaPuluh,--LEFT(RIGHT('[2]Pos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1">" "&amp;INDEX('538_Menara_Gersik'!idxRatusan,--LEFT(TEXT(RIGHT('[2]Pos Log Serang 260721'!XFD1,9),REPT("0",9)),1)+1)&amp;" "&amp;IF((--MID(TEXT(RIGHT('[2]Pos Log Serang 260721'!XFD1,9),REPT("0",9)),2,2)+1)&lt;=20,IF(--LEFT(TEXT(RIGHT('[2]Pos Log Serang 260721'!XFD1,9),REPT("0",9)),3)=1," satu juta / ",INDEX('538_Menara_Gersik'!idxSatuSampaiDuaPuluh,--LEFT(TEXT(RIGHT('[2]Pos Log Serang 260721'!XFD1,8),REPT("0",8)),2)+1)),INDEX('538_Menara_Gersik'!idxSatuSampaiDuaPuluh,--LEFT(RIGHT('[2]Pos Log Serang 260721'!XFD1,8),1)+1)&amp;" puluh "&amp;INDEX('538_Menara_Gersik'!idxSatuSampaiDuaPuluh,--LEFT(RIGHT('[2]Pos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2">" "&amp;INDEX('539_Menara_Mix'!idxRatusan,--LEFT(TEXT(RIGHT('[2]Pos Log Serang 260721'!XFD1,9),REPT("0",9)),1)+1)&amp;" "&amp;IF((--MID(TEXT(RIGHT('[2]Pos Log Serang 260721'!XFD1,9),REPT("0",9)),2,2)+1)&lt;=20,IF(--LEFT(TEXT(RIGHT('[2]Pos Log Serang 260721'!XFD1,9),REPT("0",9)),3)=1," satu juta / ",INDEX('539_Menara_Mix'!idxSatuSampaiDuaPuluh,--LEFT(TEXT(RIGHT('[2]Pos Log Serang 260721'!XFD1,8),REPT("0",8)),2)+1)),INDEX('539_Menara_Mix'!idxSatuSampaiDuaPuluh,--LEFT(RIGHT('[2]Pos Log Serang 260721'!XFD1,8),1)+1)&amp;" puluh "&amp;INDEX('539_Menara_Mix'!idxSatuSampaiDuaPuluh,--LEFT(RIGHT('[2]Pos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3">" "&amp;INDEX('540_Samudra Jaya Cakra_Manokwar'!idxRatusan,--LEFT(TEXT(RIGHT('[2]Pos Log Serang 260721'!XFD1,9),REPT("0",9)),1)+1)&amp;" "&amp;IF((--MID(TEXT(RIGHT('[2]Pos Log Serang 260721'!XFD1,9),REPT("0",9)),2,2)+1)&lt;=20,IF(--LEFT(TEXT(RIGHT('[2]Pos Log Serang 260721'!XFD1,9),REPT("0",9)),3)=1," satu juta / ",INDEX('540_Samudra Jaya Cakra_Manokwar'!idxSatuSampaiDuaPuluh,--LEFT(TEXT(RIGHT('[2]Pos Log Serang 260721'!XFD1,8),REPT("0",8)),2)+1)),INDEX('540_Samudra Jaya Cakra_Manokwar'!idxSatuSampaiDuaPuluh,--LEFT(RIGHT('[2]Pos Log Serang 260721'!XFD1,8),1)+1)&amp;" puluh "&amp;INDEX('540_Samudra Jaya Cakra_Manokwar'!idxSatuSampaiDuaPuluh,--LEFT(RIGHT('[2]Pos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4">" "&amp;INDEX('541_Menara_Air Molek'!idxRatusan,--LEFT(TEXT(RIGHT('[2]Pos Log Serang 260721'!XFD1,9),REPT("0",9)),1)+1)&amp;" "&amp;IF((--MID(TEXT(RIGHT('[2]Pos Log Serang 260721'!XFD1,9),REPT("0",9)),2,2)+1)&lt;=20,IF(--LEFT(TEXT(RIGHT('[2]Pos Log Serang 260721'!XFD1,9),REPT("0",9)),3)=1," satu juta / ",INDEX('541_Menara_Air Molek'!idxSatuSampaiDuaPuluh,--LEFT(TEXT(RIGHT('[2]Pos Log Serang 260721'!XFD1,8),REPT("0",8)),2)+1)),INDEX('541_Menara_Air Molek'!idxSatuSampaiDuaPuluh,--LEFT(RIGHT('[2]Pos Log Serang 260721'!XFD1,8),1)+1)&amp;" puluh "&amp;INDEX('541_Menara_Air Molek'!idxSatuSampaiDuaPuluh,--LEFT(RIGHT('[2]Pos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5">" "&amp;INDEX('542_Bpk. Bayu_Pekanbaru'!idxRatusan,--LEFT(TEXT(RIGHT('[2]Pos Log Serang 260721'!XFD1,9),REPT("0",9)),1)+1)&amp;" "&amp;IF((--MID(TEXT(RIGHT('[2]Pos Log Serang 260721'!XFD1,9),REPT("0",9)),2,2)+1)&lt;=20,IF(--LEFT(TEXT(RIGHT('[2]Pos Log Serang 260721'!XFD1,9),REPT("0",9)),3)=1," satu juta / ",INDEX('542_Bpk. Bayu_Pekanbaru'!idxSatuSampaiDuaPuluh,--LEFT(TEXT(RIGHT('[2]Pos Log Serang 260721'!XFD1,8),REPT("0",8)),2)+1)),INDEX('542_Bpk. Bayu_Pekanbaru'!idxSatuSampaiDuaPuluh,--LEFT(RIGHT('[2]Pos Log Serang 260721'!XFD1,8),1)+1)&amp;" puluh "&amp;INDEX('542_Bpk. Bayu_Pekanbaru'!idxSatuSampaiDuaPuluh,--LEFT(RIGHT('[2]Pos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6">" "&amp;INDEX('543_Bpk Rio_Pontianak'!idxRatusan,--LEFT(TEXT(RIGHT('[2]Pos Log Serang 260721'!XFD1,9),REPT("0",9)),1)+1)&amp;" "&amp;IF((--MID(TEXT(RIGHT('[2]Pos Log Serang 260721'!XFD1,9),REPT("0",9)),2,2)+1)&lt;=20,IF(--LEFT(TEXT(RIGHT('[2]Pos Log Serang 260721'!XFD1,9),REPT("0",9)),3)=1," satu juta / ",INDEX('543_Bpk Rio_Pontianak'!idxSatuSampaiDuaPuluh,--LEFT(TEXT(RIGHT('[2]Pos Log Serang 260721'!XFD1,8),REPT("0",8)),2)+1)),INDEX('543_Bpk Rio_Pontianak'!idxSatuSampaiDuaPuluh,--LEFT(RIGHT('[2]Pos Log Serang 260721'!XFD1,8),1)+1)&amp;" puluh "&amp;INDEX('543_Bpk Rio_Pontianak'!idxSatuSampaiDuaPuluh,--LEFT(RIGHT('[2]Pos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7">" "&amp;INDEX('544_BBI_Pekalongan'!idxRatusan,--LEFT(TEXT(RIGHT('[2]Pos Log Serang 260721'!XFD1,9),REPT("0",9)),1)+1)&amp;" "&amp;IF((--MID(TEXT(RIGHT('[2]Pos Log Serang 260721'!XFD1,9),REPT("0",9)),2,2)+1)&lt;=20,IF(--LEFT(TEXT(RIGHT('[2]Pos Log Serang 260721'!XFD1,9),REPT("0",9)),3)=1," satu juta / ",INDEX('544_BBI_Pekalongan'!idxSatuSampaiDuaPuluh,--LEFT(TEXT(RIGHT('[2]Pos Log Serang 260721'!XFD1,8),REPT("0",8)),2)+1)),INDEX('544_BBI_Pekalongan'!idxSatuSampaiDuaPuluh,--LEFT(RIGHT('[2]Pos Log Serang 260721'!XFD1,8),1)+1)&amp;" puluh "&amp;INDEX('544_BBI_Pekalongan'!idxSatuSampaiDuaPuluh,--LEFT(RIGHT('[2]Pos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8">" "&amp;INDEX('545_BM_Tibeka_ Lombok'!idxRatusan,--LEFT(TEXT(RIGHT('[2]Pos Log Serang 260721'!XFD1,9),REPT("0",9)),1)+1)&amp;" "&amp;IF((--MID(TEXT(RIGHT('[2]Pos Log Serang 260721'!XFD1,9),REPT("0",9)),2,2)+1)&lt;=20,IF(--LEFT(TEXT(RIGHT('[2]Pos Log Serang 260721'!XFD1,9),REPT("0",9)),3)=1," satu juta / ",INDEX('545_BM_Tibeka_ Lombok'!idxSatuSampaiDuaPuluh,--LEFT(TEXT(RIGHT('[2]Pos Log Serang 260721'!XFD1,8),REPT("0",8)),2)+1)),INDEX('545_BM_Tibeka_ Lombok'!idxSatuSampaiDuaPuluh,--LEFT(RIGHT('[2]Pos Log Serang 260721'!XFD1,8),1)+1)&amp;" puluh "&amp;INDEX('545_BM_Tibeka_ Lombok'!idxSatuSampaiDuaPuluh,--LEFT(RIGHT('[2]Pos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29">" "&amp;INDEX('546_BM_Tibeka_Cilacap'!idxRatusan,--LEFT(TEXT(RIGHT('[2]Pos Log Serang 260721'!XFD1,9),REPT("0",9)),1)+1)&amp;" "&amp;IF((--MID(TEXT(RIGHT('[2]Pos Log Serang 260721'!XFD1,9),REPT("0",9)),2,2)+1)&lt;=20,IF(--LEFT(TEXT(RIGHT('[2]Pos Log Serang 260721'!XFD1,9),REPT("0",9)),3)=1," satu juta / ",INDEX('546_BM_Tibeka_Cilacap'!idxSatuSampaiDuaPuluh,--LEFT(TEXT(RIGHT('[2]Pos Log Serang 260721'!XFD1,8),REPT("0",8)),2)+1)),INDEX('546_BM_Tibeka_Cilacap'!idxSatuSampaiDuaPuluh,--LEFT(RIGHT('[2]Pos Log Serang 260721'!XFD1,8),1)+1)&amp;" puluh "&amp;INDEX('546_BM_Tibeka_Cilacap'!idxSatuSampaiDuaPuluh,--LEFT(RIGHT('[2]Pos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0">" "&amp;INDEX('547_Ibu caca_Jakarta'!idxRatusan,--LEFT(TEXT(RIGHT('[2]Pos Log Serang 260721'!XFD1,9),REPT("0",9)),1)+1)&amp;" "&amp;IF((--MID(TEXT(RIGHT('[2]Pos Log Serang 260721'!XFD1,9),REPT("0",9)),2,2)+1)&lt;=20,IF(--LEFT(TEXT(RIGHT('[2]Pos Log Serang 260721'!XFD1,9),REPT("0",9)),3)=1," satu juta / ",INDEX('547_Ibu caca_Jakarta'!idxSatuSampaiDuaPuluh,--LEFT(TEXT(RIGHT('[2]Pos Log Serang 260721'!XFD1,8),REPT("0",8)),2)+1)),INDEX('547_Ibu caca_Jakarta'!idxSatuSampaiDuaPuluh,--LEFT(RIGHT('[2]Pos Log Serang 260721'!XFD1,8),1)+1)&amp;" puluh "&amp;INDEX('547_Ibu caca_Jakarta'!idxSatuSampaiDuaPuluh,--LEFT(RIGHT('[2]Pos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1">" "&amp;INDEX('548_Samudra Jaya Cakra_Mix'!idxRatusan,--LEFT(TEXT(RIGHT('[2]Pos Log Serang 260721'!XFD1,9),REPT("0",9)),1)+1)&amp;" "&amp;IF((--MID(TEXT(RIGHT('[2]Pos Log Serang 260721'!XFD1,9),REPT("0",9)),2,2)+1)&lt;=20,IF(--LEFT(TEXT(RIGHT('[2]Pos Log Serang 260721'!XFD1,9),REPT("0",9)),3)=1," satu juta / ",INDEX('548_Samudra Jaya Cakra_Mix'!idxSatuSampaiDuaPuluh,--LEFT(TEXT(RIGHT('[2]Pos Log Serang 260721'!XFD1,8),REPT("0",8)),2)+1)),INDEX('548_Samudra Jaya Cakra_Mix'!idxSatuSampaiDuaPuluh,--LEFT(RIGHT('[2]Pos Log Serang 260721'!XFD1,8),1)+1)&amp;" puluh "&amp;INDEX('548_Samudra Jaya Cakra_Mix'!idxSatuSampaiDuaPuluh,--LEFT(RIGHT('[2]Pos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2">" "&amp;INDEX('549_Samudra Jaya Cakra_Padang'!idxRatusan,--LEFT(TEXT(RIGHT('[2]Pos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",INDEX('549_Samudra Jaya Cakra_Padang'!idxSatuSampaiDuaPuluh,--LEFT(TEXT(RIGHT('[2]Pos Log Serang 260721'!XFD1,8),REPT("0",8)),2)+1)),INDEX('549_Samudra Jaya Cakra_Padang'!idxSatuSampaiDuaPuluh,--LEFT(RIGHT('[2]Pos Log Serang 260721'!XFD1,8),1)+1)&amp;" puluh "&amp;INDEX('549_Samudra Jaya Cakra_Padang'!idxSatuSampaiDuaPuluh,--LEFT(RIGHT('[2]Pos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3">" "&amp;INDEX('550_Tensindo_Gresik'!idxRatusan,--LEFT(TEXT(RIGHT('[2]Pos Log Serang 260721'!XFD1,9),REPT("0",9)),1)+1)&amp;" "&amp;IF((--MID(TEXT(RIGHT('[2]Pos Log Serang 260721'!XFD1,9),REPT("0",9)),2,2)+1)&lt;=20,IF(--LEFT(TEXT(RIGHT('[2]Pos Log Serang 260721'!XFD1,9),REPT("0",9)),3)=1," satu juta / ",INDEX('550_Tensindo_Gresik'!idxSatuSampaiDuaPuluh,--LEFT(TEXT(RIGHT('[2]Pos Log Serang 260721'!XFD1,8),REPT("0",8)),2)+1)),INDEX('550_Tensindo_Gresik'!idxSatuSampaiDuaPuluh,--LEFT(RIGHT('[2]Pos Log Serang 260721'!XFD1,8),1)+1)&amp;" puluh "&amp;INDEX('550_Tensindo_Gresik'!idxSatuSampaiDuaPuluh,--LEFT(RIGHT('[2]Pos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4">" "&amp;INDEX('551_Menara_Duri'!idxRatusan,--LEFT(TEXT(RIGHT('[2]Pos Log Serang 260721'!XFD1,9),REPT("0",9)),1)+1)&amp;" "&amp;IF((--MID(TEXT(RIGHT('[2]Pos Log Serang 260721'!XFD1,9),REPT("0",9)),2,2)+1)&lt;=20,IF(--LEFT(TEXT(RIGHT('[2]Pos Log Serang 260721'!XFD1,9),REPT("0",9)),3)=1," satu juta / ",INDEX('551_Menara_Duri'!idxSatuSampaiDuaPuluh,--LEFT(TEXT(RIGHT('[2]Pos Log Serang 260721'!XFD1,8),REPT("0",8)),2)+1)),INDEX('551_Menara_Duri'!idxSatuSampaiDuaPuluh,--LEFT(RIGHT('[2]Pos Log Serang 260721'!XFD1,8),1)+1)&amp;" puluh "&amp;INDEX('551_Menara_Duri'!idxSatuSampaiDuaPuluh,--LEFT(RIGHT('[2]Pos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6">" "&amp;INDEX('553_Ibu Eni_Palu'!idxRatusan,--LEFT(TEXT(RIGHT('[2]Pos Log Serang 260721'!XFD1,9),REPT("0",9)),1)+1)&amp;" "&amp;IF((--MID(TEXT(RIGHT('[2]Pos Log Serang 260721'!XFD1,9),REPT("0",9)),2,2)+1)&lt;=20,IF(--LEFT(TEXT(RIGHT('[2]Pos Log Serang 260721'!XFD1,9),REPT("0",9)),3)=1," satu juta / ",INDEX('553_Ibu Eni_Palu'!idxSatuSampaiDuaPuluh,--LEFT(TEXT(RIGHT('[2]Pos Log Serang 260721'!XFD1,8),REPT("0",8)),2)+1)),INDEX('553_Ibu Eni_Palu'!idxSatuSampaiDuaPuluh,--LEFT(RIGHT('[2]Pos Log Serang 260721'!XFD1,8),1)+1)&amp;" puluh "&amp;INDEX('553_Ibu Eni_Palu'!idxSatuSampaiDuaPuluh,--LEFT(RIGHT('[2]Pos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7">" "&amp;INDEX('554_Samudra Jaya Cakra_Bima'!idxRatusan,--LEFT(TEXT(RIGHT('[2]Pos Log Serang 260721'!XFD1,9),REPT("0",9)),1)+1)&amp;" "&amp;IF((--MID(TEXT(RIGHT('[2]Pos Log Serang 260721'!XFD1,9),REPT("0",9)),2,2)+1)&lt;=20,IF(--LEFT(TEXT(RIGHT('[2]Pos Log Serang 260721'!XFD1,9),REPT("0",9)),3)=1," satu juta / ",INDEX('554_Samudra Jaya Cakra_Bima'!idxSatuSampaiDuaPuluh,--LEFT(TEXT(RIGHT('[2]Pos Log Serang 260721'!XFD1,8),REPT("0",8)),2)+1)),INDEX('554_Samudra Jaya Cakra_Bima'!idxSatuSampaiDuaPuluh,--LEFT(RIGHT('[2]Pos Log Serang 260721'!XFD1,8),1)+1)&amp;" puluh "&amp;INDEX('554_Samudra Jaya Cakra_Bima'!idxSatuSampaiDuaPuluh,--LEFT(RIGHT('[2]Pos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8">" "&amp;INDEX('555_CV. Nona_Sulawesi'!idxRatusan,--LEFT(TEXT(RIGHT('[2]Pos Log Serang 260721'!XFD1,9),REPT("0",9)),1)+1)&amp;" "&amp;IF((--MID(TEXT(RIGHT('[2]Pos Log Serang 260721'!XFD1,9),REPT("0",9)),2,2)+1)&lt;=20,IF(--LEFT(TEXT(RIGHT('[2]Pos Log Serang 260721'!XFD1,9),REPT("0",9)),3)=1," satu juta / ",INDEX('555_CV. Nona_Sulawesi'!idxSatuSampaiDuaPuluh,--LEFT(TEXT(RIGHT('[2]Pos Log Serang 260721'!XFD1,8),REPT("0",8)),2)+1)),INDEX('555_CV. Nona_Sulawesi'!idxSatuSampaiDuaPuluh,--LEFT(RIGHT('[2]Pos Log Serang 260721'!XFD1,8),1)+1)&amp;" puluh "&amp;INDEX('555_CV. Nona_Sulawesi'!idxSatuSampaiDuaPuluh,--LEFT(RIGHT('[2]Pos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39">" "&amp;INDEX('556_Venindo_Pekanbaru'!idxRatusan,--LEFT(TEXT(RIGHT('[2]Pos Log Serang 260721'!XFD1,9),REPT("0",9)),1)+1)&amp;" "&amp;IF((--MID(TEXT(RIGHT('[2]Pos Log Serang 260721'!XFD1,9),REPT("0",9)),2,2)+1)&lt;=20,IF(--LEFT(TEXT(RIGHT('[2]Pos Log Serang 260721'!XFD1,9),REPT("0",9)),3)=1," satu juta / ",INDEX('556_Venindo_Pekanbaru'!idxSatuSampaiDuaPuluh,--LEFT(TEXT(RIGHT('[2]Pos Log Serang 260721'!XFD1,8),REPT("0",8)),2)+1)),INDEX('556_Venindo_Pekanbaru'!idxSatuSampaiDuaPuluh,--LEFT(RIGHT('[2]Pos Log Serang 260721'!XFD1,8),1)+1)&amp;" puluh "&amp;INDEX('556_Venindo_Pekanbaru'!idxSatuSampaiDuaPuluh,--LEFT(RIGHT('[2]Pos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0">" "&amp;INDEX('557_Parcial_Kalsel'!idxRatusan,--LEFT(TEXT(RIGHT('[2]Pos Log Serang 260721'!XFD1,9),REPT("0",9)),1)+1)&amp;" "&amp;IF((--MID(TEXT(RIGHT('[2]Pos Log Serang 260721'!XFD1,9),REPT("0",9)),2,2)+1)&lt;=20,IF(--LEFT(TEXT(RIGHT('[2]Pos Log Serang 260721'!XFD1,9),REPT("0",9)),3)=1," satu juta / ",INDEX('557_Parcial_Kalsel'!idxSatuSampaiDuaPuluh,--LEFT(TEXT(RIGHT('[2]Pos Log Serang 260721'!XFD1,8),REPT("0",8)),2)+1)),INDEX('557_Parcial_Kalsel'!idxSatuSampaiDuaPuluh,--LEFT(RIGHT('[2]Pos Log Serang 260721'!XFD1,8),1)+1)&amp;" puluh "&amp;INDEX('557_Parcial_Kalsel'!idxSatuSampaiDuaPuluh,--LEFT(RIGHT('[2]Pos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1">" "&amp;INDEX('558_CahayaPutra_Pontianak'!idxRatusan,--LEFT(TEXT(RIGHT('[2]Pos Log Serang 260721'!XFD1,9),REPT("0",9)),1)+1)&amp;" "&amp;IF((--MID(TEXT(RIGHT('[2]Pos Log Serang 260721'!XFD1,9),REPT("0",9)),2,2)+1)&lt;=20,IF(--LEFT(TEXT(RIGHT('[2]Pos Log Serang 260721'!XFD1,9),REPT("0",9)),3)=1," satu juta / ",INDEX('558_CahayaPutra_Pontianak'!idxSatuSampaiDuaPuluh,--LEFT(TEXT(RIGHT('[2]Pos Log Serang 260721'!XFD1,8),REPT("0",8)),2)+1)),INDEX('558_CahayaPutra_Pontianak'!idxSatuSampaiDuaPuluh,--LEFT(RIGHT('[2]Pos Log Serang 260721'!XFD1,8),1)+1)&amp;" puluh "&amp;INDEX('558_CahayaPutra_Pontianak'!idxSatuSampaiDuaPuluh,--LEFT(RIGHT('[2]Pos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3">" "&amp;INDEX('560_Lion_Probolinggo'!idxRatusan,--LEFT(TEXT(RIGHT('[2]Pos Log Serang 260721'!XFD1,9),REPT("0",9)),1)+1)&amp;" "&amp;IF((--MID(TEXT(RIGHT('[2]Pos Log Serang 260721'!XFD1,9),REPT("0",9)),2,2)+1)&lt;=20,IF(--LEFT(TEXT(RIGHT('[2]Pos Log Serang 260721'!XFD1,9),REPT("0",9)),3)=1," satu juta / ",INDEX('560_Lion_Probolinggo'!idxSatuSampaiDuaPuluh,--LEFT(TEXT(RIGHT('[2]Pos Log Serang 260721'!XFD1,8),REPT("0",8)),2)+1)),INDEX('560_Lion_Probolinggo'!idxSatuSampaiDuaPuluh,--LEFT(RIGHT('[2]Pos Log Serang 260721'!XFD1,8),1)+1)&amp;" puluh "&amp;INDEX('560_Lion_Probolinggo'!idxSatuSampaiDuaPuluh,--LEFT(RIGHT('[2]Pos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5">" "&amp;INDEX('562_Bpk. Dicky_Shopee '!idxRatusan,--LEFT(TEXT(RIGHT('[2]Pos Log Serang 260721'!XFD1,9),REPT("0",9)),1)+1)&amp;" "&amp;IF((--MID(TEXT(RIGHT('[2]Pos Log Serang 260721'!XFD1,9),REPT("0",9)),2,2)+1)&lt;=20,IF(--LEFT(TEXT(RIGHT('[2]Pos Log Serang 260721'!XFD1,9),REPT("0",9)),3)=1," satu juta / ",INDEX('562_Bpk. Dicky_Shopee '!idxSatuSampaiDuaPuluh,--LEFT(TEXT(RIGHT('[2]Pos Log Serang 260721'!XFD1,8),REPT("0",8)),2)+1)),INDEX('562_Bpk. Dicky_Shopee '!idxSatuSampaiDuaPuluh,--LEFT(RIGHT('[2]Pos Log Serang 260721'!XFD1,8),1)+1)&amp;" puluh "&amp;INDEX('562_Bpk. Dicky_Shopee 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6">" "&amp;INDEX('563_Bpk. Dicky_Ninja'!idxRatusan,--LEFT(TEXT(RIGHT('[2]Pos Log Serang 260721'!XFD1,9),REPT("0",9)),1)+1)&amp;" "&amp;IF((--MID(TEXT(RIGHT('[2]Pos Log Serang 260721'!XFD1,9),REPT("0",9)),2,2)+1)&lt;=20,IF(--LEFT(TEXT(RIGHT('[2]Pos Log Serang 260721'!XFD1,9),REPT("0",9)),3)=1," satu juta / ",INDEX('563_Bpk. Dicky_Ninja'!idxSatuSampaiDuaPuluh,--LEFT(TEXT(RIGHT('[2]Pos Log Serang 260721'!XFD1,8),REPT("0",8)),2)+1)),INDEX('563_Bpk. Dicky_Ninja'!idxSatuSampaiDuaPuluh,--LEFT(RIGHT('[2]Pos Log Serang 260721'!XFD1,8),1)+1)&amp;" puluh "&amp;INDEX('563_Bpk. Dicky_Ninja'!idxSatuSampaiDuaPuluh,--LEFT(RIGHT('[2]Pos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7">" "&amp;INDEX('564_Parcial_Tabalong'!idxRatusan,--LEFT(TEXT(RIGHT('[2]Pos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",INDEX('564_Parcial_Tabalong'!idxSatuSampaiDuaPuluh,--LEFT(TEXT(RIGHT('[2]Pos Log Serang 260721'!XFD1,8),REPT("0",8)),2)+1)),INDEX('564_Parcial_Tabalong'!idxSatuSampaiDuaPuluh,--LEFT(RIGHT('[2]Pos Log Serang 260721'!XFD1,8),1)+1)&amp;" puluh "&amp;INDEX('564_Parcial_Tabalong'!idxSatuSampaiDuaPuluh,--LEFT(RIGHT('[2]Pos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8">" "&amp;INDEX('565_Fastindo_Cikarang'!idxRatusan,--LEFT(TEXT(RIGHT('[2]Pos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",INDEX('565_Fastindo_Cikarang'!idxSatuSampaiDuaPuluh,--LEFT(TEXT(RIGHT('[2]Pos Log Serang 260721'!XFD1,8),REPT("0",8)),2)+1)),INDEX('565_Fastindo_Cikarang'!idxSatuSampaiDuaPuluh,--LEFT(RIGHT('[2]Pos Log Serang 260721'!XFD1,8),1)+1)&amp;" puluh "&amp;INDEX('565_Fastindo_Cikarang'!idxSatuSampaiDuaPuluh,--LEFT(RIGHT('[2]Pos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49">" "&amp;INDEX('566_Bona_Lampung'!idxRatusan,--LEFT(TEXT(RIGHT('[2]Pos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",INDEX('566_Bona_Lampung'!idxSatuSampaiDuaPuluh,--LEFT(TEXT(RIGHT('[2]Pos Log Serang 260721'!XFD1,8),REPT("0",8)),2)+1)),INDEX('566_Bona_Lampung'!idxSatuSampaiDuaPuluh,--LEFT(RIGHT('[2]Pos Log Serang 260721'!XFD1,8),1)+1)&amp;" puluh "&amp;INDEX('566_Bona_Lampung'!idxSatuSampaiDuaPuluh,--LEFT(RIGHT('[2]Pos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50">" "&amp;INDEX('567_PT. Bayu_Jambi'!idxRatusan,--LEFT(TEXT(RIGHT('[2]Pos Log Serang 260721'!XFD1,9),REPT("0",9)),1)+1)&amp;" "&amp;IF((--MID(TEXT(RIGHT('[2]Pos Log Serang 260721'!XFD1,9),REPT("0",9)),2,2)+1)&lt;=20,IF(--LEFT(TEXT(RIGHT('[2]Pos Log Serang 260721'!XFD1,9),REPT("0",9)),3)=1," satu juta / ",INDEX('567_PT. Bayu_Jambi'!idxSatuSampaiDuaPuluh,--LEFT(TEXT(RIGHT('[2]Pos Log Serang 260721'!XFD1,8),REPT("0",8)),2)+1)),INDEX('567_PT. Bayu_Jambi'!idxSatuSampaiDuaPuluh,--LEFT(RIGHT('[2]Pos Log Serang 260721'!XFD1,8),1)+1)&amp;" puluh "&amp;INDEX('567_PT. Bayu_Jambi'!idxSatuSampaiDuaPuluh,--LEFT(RIGHT('[2]Pos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51">" "&amp;INDEX('568_Padi_Bali'!idxRatusan,--LEFT(TEXT(RIGHT('[2]Pos Log Serang 260721'!XFD1,9),REPT("0",9)),1)+1)&amp;" "&amp;IF((--MID(TEXT(RIGHT('[2]Pos Log Serang 260721'!XFD1,9),REPT("0",9)),2,2)+1)&lt;=20,IF(--LEFT(TEXT(RIGHT('[2]Pos Log Serang 260721'!XFD1,9),REPT("0",9)),3)=1," satu juta / ",INDEX('568_Padi_Bali'!idxSatuSampaiDuaPuluh,--LEFT(TEXT(RIGHT('[2]Pos Log Serang 260721'!XFD1,8),REPT("0",8)),2)+1)),INDEX('568_Padi_Bali'!idxSatuSampaiDuaPuluh,--LEFT(RIGHT('[2]Pos Log Serang 260721'!XFD1,8),1)+1)&amp;" puluh "&amp;INDEX('568_Padi_Bali'!idxSatuSampaiDuaPuluh,--LEFT(RIGHT('[2]Pos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52">" "&amp;INDEX('569_Hong Fei_Jakarta'!idxRatusan,--LEFT(TEXT(RIGHT('[2]Pos Log Serang 260721'!XFD1,9),REPT("0",9)),1)+1)&amp;" "&amp;IF((--MID(TEXT(RIGHT('[2]Pos Log Serang 260721'!XFD1,9),REPT("0",9)),2,2)+1)&lt;=20,IF(--LEFT(TEXT(RIGHT('[2]Pos Log Serang 260721'!XFD1,9),REPT("0",9)),3)=1," satu juta / ",INDEX('569_Hong Fei_Jakarta'!idxSatuSampaiDuaPuluh,--LEFT(TEXT(RIGHT('[2]Pos Log Serang 260721'!XFD1,8),REPT("0",8)),2)+1)),INDEX('569_Hong Fei_Jakarta'!idxSatuSampaiDuaPuluh,--LEFT(RIGHT('[2]Pos Log Serang 260721'!XFD1,8),1)+1)&amp;" puluh "&amp;INDEX('569_Hong Fei_Jakarta'!idxSatuSampaiDuaPuluh,--LEFT(RIGHT('[2]Pos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53">" "&amp;INDEX('570_Bona_Bandung'!idxRatusan,--LEFT(TEXT(RIGHT('[2]Pos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",INDEX('570_Bona_Bandung'!idxSatuSampaiDuaPuluh,--LEFT(TEXT(RIGHT('[2]Pos Log Serang 260721'!XFD1,8),REPT("0",8)),2)+1)),INDEX('570_Bona_Bandung'!idxSatuSampaiDuaPuluh,--LEFT(RIGHT('[2]Pos Log Serang 260721'!XFD1,8),1)+1)&amp;" puluh "&amp;INDEX('570_Bona_Bandung'!idxSatuSampaiDuaPuluh,--LEFT(RIGHT('[2]Pos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54">" "&amp;INDEX('571_Ibu caca_Jakarta'!idxRatusan,--LEFT(TEXT(RIGHT('[2]Pos Log Serang 260721'!XFD1,9),REPT("0",9)),1)+1)&amp;" "&amp;IF((--MID(TEXT(RIGHT('[2]Pos Log Serang 260721'!XFD1,9),REPT("0",9)),2,2)+1)&lt;=20,IF(--LEFT(TEXT(RIGHT('[2]Pos Log Serang 260721'!XFD1,9),REPT("0",9)),3)=1," satu juta / ",INDEX('571_Ibu caca_Jakarta'!idxSatuSampaiDuaPuluh,--LEFT(TEXT(RIGHT('[2]Pos Log Serang 260721'!XFD1,8),REPT("0",8)),2)+1)),INDEX('571_Ibu caca_Jakarta'!idxSatuSampaiDuaPuluh,--LEFT(RIGHT('[2]Pos Log Serang 260721'!XFD1,8),1)+1)&amp;" puluh "&amp;INDEX('571_Ibu caca_Jakarta'!idxSatuSampaiDuaPuluh,--LEFT(RIGHT('[2]Pos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55">" "&amp;INDEX('572_Bina_trucking Bekasi'!idxRatusan,--LEFT(TEXT(RIGHT('[2]Pos Log Serang 260721'!XFD1,9),REPT("0",9)),1)+1)&amp;" "&amp;IF((--MID(TEXT(RIGHT('[2]Pos Log Serang 260721'!XFD1,9),REPT("0",9)),2,2)+1)&lt;=20,IF(--LEFT(TEXT(RIGHT('[2]Pos Log Serang 260721'!XFD1,9),REPT("0",9)),3)=1," satu juta / ",INDEX('572_Bina_trucking Bekasi'!idxSatuSampaiDuaPuluh,--LEFT(TEXT(RIGHT('[2]Pos Log Serang 260721'!XFD1,8),REPT("0",8)),2)+1)),INDEX('572_Bina_trucking Bekasi'!idxSatuSampaiDuaPuluh,--LEFT(RIGHT('[2]Pos Log Serang 260721'!XFD1,8),1)+1)&amp;" puluh "&amp;INDEX('572_Bina_trucking Bekasi'!idxSatuSampaiDuaPuluh,--LEFT(RIGHT('[2]Pos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58">" "&amp;INDEX('575_Lion_Lampung'!idxRatusan,--LEFT(TEXT(RIGHT('[2]Pos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",INDEX('575_Lion_Lampung'!idxSatuSampaiDuaPuluh,--LEFT(TEXT(RIGHT('[2]Pos Log Serang 260721'!XFD1,8),REPT("0",8)),2)+1)),INDEX('575_Lion_Lampung'!idxSatuSampaiDuaPuluh,--LEFT(RIGHT('[2]Pos Log Serang 260721'!XFD1,8),1)+1)&amp;" puluh "&amp;INDEX('575_Lion_Lampung'!idxSatuSampaiDuaPuluh,--LEFT(RIGHT('[2]Pos Log Serang 260721'!XFD1,7),1)+1))&amp;IF(OR(LEN('[2]Pos Log Serang 260721'!XFD1)&lt;=6,--LEFT(TEXT(RIGHT('[2]Pos Log Serang 260721'!XFD1,9),REPT("0",9)),3)={0;1}),""," juta / ")</definedName>
    <definedName name="juta4" localSheetId="59">" "&amp;INDEX('576_Diki_Malang'!idxRatusan,--LEFT(TEXT(RIGHT('[2]Pos Log Serang 260721'!XFD1,9),REPT("0",9)),1)+1)&amp;" "&amp;IF((--MID(TEXT(RIGHT('[2]Pos Log Serang 260721'!XFD1,9),REPT("0",9)),2,2)+1)&lt;=20,IF(--LEFT(TEXT(RIGHT('[2]Pos Log Serang 260721'!XFD1,9),REPT("0",9)),3)=1," satu juta / ",INDEX('576_Diki_Malang'!idxSatuSampaiDuaPuluh,--LEFT(TEXT(RIGHT('[2]Pos Log Serang 260721'!XFD1,8),REPT("0",8)),2)+1)),INDEX('576_Diki_Malang'!idxSatuSampaiDuaPuluh,--LEFT(RIGHT('[2]Pos Log Serang 260721'!XFD1,8),1)+1)&amp;" puluh "&amp;INDEX('576_Diki_Malang'!idxSatuSampaiDuaPuluh,--LEFT(RIGHT('[2]Pos Log Serang 260721'!XFD1,7),1)+1))&amp;IF(OR(LEN('[2]Pos Log Serang 260721'!XFD1)&lt;=6,--LEFT(TEXT(RIGHT('[2]Pos Log Serang 260721'!XFD1,9),REPT("0",9)),3)={0;1}),""," juta / ")</definedName>
    <definedName name="juta4">" "&amp;INDEX(idxRatusan,--LEFT(TEXT(RIGHT('[2]Pos Log Serang 260721'!XFD1,9),REPT("0",9)),1)+1)&amp;" "&amp;IF((--MID(TEXT(RIGHT('[2]Pos Log Serang 260721'!XFD1,9),REPT("0",9)),2,2)+1)&lt;=20,IF(--LEFT(TEXT(RIGHT('[2]Pos Log Serang 260721'!XFD1,9),REPT("0",9)),3)=1," satu juta / ",INDEX(idxSatuSampaiDuaPuluh,--LEFT(TEXT(RIGHT('[2]Pos Log Serang 260721'!XFD1,8),REPT("0",8)),2)+1)),INDEX(idxSatuSampaiDuaPuluh,--LEFT(RIGHT('[2]Pos Log Serang 260721'!XFD1,8),1)+1)&amp;" puluh "&amp;INDEX(idxSatuSampaiDuaPuluh,--LEFT(RIGHT('[2]Pos Log Serang 260721'!XFD1,7),1)+1))&amp;IF(OR(LEN('[2]Pos Log Serang 260721'!XFD1)&lt;=6,--LEFT(TEXT(RIGHT('[2]Pos Log Serang 260721'!XFD1,9),REPT("0",9)),3)={0;1}),""," juta / ")</definedName>
    <definedName name="milyar" localSheetId="0">" "&amp;INDEX('517_TPL_Medan'!idxRatusan,--LEFT(TEXT(RIGHT([0]!nilai,12),REPT("0",12)),1)+1)&amp;" "&amp;IF((--MID(TEXT(RIGHT([0]!nilai,12),REPT("0",12)),2,2)+1)&lt;=20,IF(--LEFT(TEXT(RIGHT([0]!nilai,12),REPT("0",12)),3)=1," satu milyar",INDEX('517_TPL_Medan'!idxSatuSampaiDuaPuluh,--LEFT(TEXT(RIGHT([0]!nilai,11),REPT("0",11)),2)+1)),INDEX('517_TPL_Medan'!idxSatuSampaiDuaPuluh,--LEFT(RIGHT([0]!nilai,11),1)+1)&amp;" puluh "&amp;INDEX('517_TPL_Medan'!idxSatuSampaiDuaPuluh,--LEFT(RIGHT([0]!nilai,10),1)+1))&amp;IF(OR(LEN([0]!nilai)&lt;=9,--LEFT(TEXT(RIGHT([0]!nilai,12),REPT("0",12)),3)={0;1}),""," milyar")</definedName>
    <definedName name="milyar" localSheetId="1">" "&amp;INDEX('518_TPL_Muara Enim'!idxRatusan,--LEFT(TEXT(RIGHT([0]!nilai,12),REPT("0",12)),1)+1)&amp;" "&amp;IF((--MID(TEXT(RIGHT([0]!nilai,12),REPT("0",12)),2,2)+1)&lt;=20,IF(--LEFT(TEXT(RIGHT([0]!nilai,12),REPT("0",12)),3)=1," satu milyar",INDEX('518_TPL_Muara Enim'!idxSatuSampaiDuaPuluh,--LEFT(TEXT(RIGHT([0]!nilai,11),REPT("0",11)),2)+1)),INDEX('518_TPL_Muara Enim'!idxSatuSampaiDuaPuluh,--LEFT(RIGHT([0]!nilai,11),1)+1)&amp;" puluh "&amp;INDEX('518_TPL_Muara Enim'!idxSatuSampaiDuaPuluh,--LEFT(RIGHT([0]!nilai,10),1)+1))&amp;IF(OR(LEN([0]!nilai)&lt;=9,--LEFT(TEXT(RIGHT([0]!nilai,12),REPT("0",12)),3)={0;1}),""," milyar")</definedName>
    <definedName name="milyar" localSheetId="2">" "&amp;INDEX('519_Lion_Palembang'!idxRatusan,--LEFT(TEXT(RIGHT([0]!nilai,12),REPT("0",12)),1)+1)&amp;" "&amp;IF((--MID(TEXT(RIGHT([0]!nilai,12),REPT("0",12)),2,2)+1)&lt;=20,IF(--LEFT(TEXT(RIGHT([0]!nilai,12),REPT("0",12)),3)=1," satu milyar",INDEX('519_Lion_Palembang'!idxSatuSampaiDuaPuluh,--LEFT(TEXT(RIGHT([0]!nilai,11),REPT("0",11)),2)+1)),INDEX('519_Lion_Palembang'!idxSatuSampaiDuaPuluh,--LEFT(RIGHT([0]!nilai,11),1)+1)&amp;" puluh "&amp;INDEX('519_Lion_Palembang'!idxSatuSampaiDuaPuluh,--LEFT(RIGHT([0]!nilai,10),1)+1))&amp;IF(OR(LEN([0]!nilai)&lt;=9,--LEFT(TEXT(RIGHT([0]!nilai,12),REPT("0",12)),3)={0;1}),""," milyar")</definedName>
    <definedName name="milyar" localSheetId="3">" "&amp;INDEX('520_Bpk.Martin_Pembatalan'!idxRatusan,--LEFT(TEXT(RIGHT([0]!nilai,12),REPT("0",12)),1)+1)&amp;" "&amp;IF((--MID(TEXT(RIGHT([0]!nilai,12),REPT("0",12)),2,2)+1)&lt;=20,IF(--LEFT(TEXT(RIGHT([0]!nilai,12),REPT("0",12)),3)=1," satu milyar",INDEX('520_Bpk.Martin_Pembatalan'!idxSatuSampaiDuaPuluh,--LEFT(TEXT(RIGHT([0]!nilai,11),REPT("0",11)),2)+1)),INDEX('520_Bpk.Martin_Pembatalan'!idxSatuSampaiDuaPuluh,--LEFT(RIGHT([0]!nilai,11),1)+1)&amp;" puluh "&amp;INDEX('520_Bpk.Martin_Pembatalan'!idxSatuSampaiDuaPuluh,--LEFT(RIGHT([0]!nilai,10),1)+1))&amp;IF(OR(LEN([0]!nilai)&lt;=9,--LEFT(TEXT(RIGHT([0]!nilai,12),REPT("0",12)),3)={0;1}),""," milyar")</definedName>
    <definedName name="milyar" localSheetId="4">" "&amp;INDEX('521_DN_Bontang'!idxRatusan,--LEFT(TEXT(RIGHT([0]!nilai,12),REPT("0",12)),1)+1)&amp;" "&amp;IF((--MID(TEXT(RIGHT([0]!nilai,12),REPT("0",12)),2,2)+1)&lt;=20,IF(--LEFT(TEXT(RIGHT([0]!nilai,12),REPT("0",12)),3)=1," satu milyar",INDEX('521_DN_Bontang'!idxSatuSampaiDuaPuluh,--LEFT(TEXT(RIGHT([0]!nilai,11),REPT("0",11)),2)+1)),INDEX('521_DN_Bontang'!idxSatuSampaiDuaPuluh,--LEFT(RIGHT([0]!nilai,11),1)+1)&amp;" puluh "&amp;INDEX('521_DN_Bontang'!idxSatuSampaiDuaPuluh,--LEFT(RIGHT([0]!nilai,10),1)+1))&amp;IF(OR(LEN([0]!nilai)&lt;=9,--LEFT(TEXT(RIGHT([0]!nilai,12),REPT("0",12)),3)={0;1}),""," milyar")</definedName>
    <definedName name="milyar" localSheetId="5">" "&amp;INDEX('522_Bpk. Andi_Bogor'!idxRatusan,--LEFT(TEXT(RIGHT([0]!nilai,12),REPT("0",12)),1)+1)&amp;" "&amp;IF((--MID(TEXT(RIGHT([0]!nilai,12),REPT("0",12)),2,2)+1)&lt;=20,IF(--LEFT(TEXT(RIGHT([0]!nilai,12),REPT("0",12)),3)=1," satu milyar",INDEX('522_Bpk. Andi_Bogor'!idxSatuSampaiDuaPuluh,--LEFT(TEXT(RIGHT([0]!nilai,11),REPT("0",11)),2)+1)),INDEX('522_Bpk. Andi_Bogor'!idxSatuSampaiDuaPuluh,--LEFT(RIGHT([0]!nilai,11),1)+1)&amp;" puluh "&amp;INDEX('522_Bpk. Andi_Bogor'!idxSatuSampaiDuaPuluh,--LEFT(RIGHT([0]!nilai,10),1)+1))&amp;IF(OR(LEN([0]!nilai)&lt;=9,--LEFT(TEXT(RIGHT([0]!nilai,12),REPT("0",12)),3)={0;1}),""," milyar")</definedName>
    <definedName name="milyar" localSheetId="6">" "&amp;INDEX('523_Bpk. Dicky_Shopee'!idxRatusan,--LEFT(TEXT(RIGHT([0]!nilai,12),REPT("0",12)),1)+1)&amp;" "&amp;IF((--MID(TEXT(RIGHT([0]!nilai,12),REPT("0",12)),2,2)+1)&lt;=20,IF(--LEFT(TEXT(RIGHT([0]!nilai,12),REPT("0",12)),3)=1," satu milyar",INDEX('523_Bpk. Dicky_Shopee'!idxSatuSampaiDuaPuluh,--LEFT(TEXT(RIGHT([0]!nilai,11),REPT("0",11)),2)+1)),INDEX('523_Bpk. Dicky_Shopee'!idxSatuSampaiDuaPuluh,--LEFT(RIGHT([0]!nilai,11),1)+1)&amp;" puluh "&amp;INDEX('523_Bpk. Dicky_Shopee'!idxSatuSampaiDuaPuluh,--LEFT(RIGHT([0]!nilai,10),1)+1))&amp;IF(OR(LEN([0]!nilai)&lt;=9,--LEFT(TEXT(RIGHT([0]!nilai,12),REPT("0",12)),3)={0;1}),""," milyar")</definedName>
    <definedName name="milyar" localSheetId="7">" "&amp;INDEX('524_Lion_Mix'!idxRatusan,--LEFT(TEXT(RIGHT([0]!nilai,12),REPT("0",12)),1)+1)&amp;" "&amp;IF((--MID(TEXT(RIGHT([0]!nilai,12),REPT("0",12)),2,2)+1)&lt;=20,IF(--LEFT(TEXT(RIGHT([0]!nilai,12),REPT("0",12)),3)=1," satu milyar",INDEX('524_Lion_Mix'!idxSatuSampaiDuaPuluh,--LEFT(TEXT(RIGHT([0]!nilai,11),REPT("0",11)),2)+1)),INDEX('524_Lion_Mix'!idxSatuSampaiDuaPuluh,--LEFT(RIGHT([0]!nilai,11),1)+1)&amp;" puluh "&amp;INDEX('524_Lion_Mix'!idxSatuSampaiDuaPuluh,--LEFT(RIGHT([0]!nilai,10),1)+1))&amp;IF(OR(LEN([0]!nilai)&lt;=9,--LEFT(TEXT(RIGHT([0]!nilai,12),REPT("0",12)),3)={0;1}),""," milyar")</definedName>
    <definedName name="milyar" localSheetId="8">" "&amp;INDEX('525_Mega Agro_Karo'!idxRatusan,--LEFT(TEXT(RIGHT([0]!nilai,12),REPT("0",12)),1)+1)&amp;" "&amp;IF((--MID(TEXT(RIGHT([0]!nilai,12),REPT("0",12)),2,2)+1)&lt;=20,IF(--LEFT(TEXT(RIGHT([0]!nilai,12),REPT("0",12)),3)=1," satu milyar",INDEX('525_Mega Agro_Karo'!idxSatuSampaiDuaPuluh,--LEFT(TEXT(RIGHT([0]!nilai,11),REPT("0",11)),2)+1)),INDEX('525_Mega Agro_Karo'!idxSatuSampaiDuaPuluh,--LEFT(RIGHT([0]!nilai,11),1)+1)&amp;" puluh "&amp;INDEX('525_Mega Agro_Karo'!idxSatuSampaiDuaPuluh,--LEFT(RIGHT([0]!nilai,10),1)+1))&amp;IF(OR(LEN([0]!nilai)&lt;=9,--LEFT(TEXT(RIGHT([0]!nilai,12),REPT("0",12)),3)={0;1}),""," milyar")</definedName>
    <definedName name="milyar" localSheetId="9">" "&amp;INDEX('526_Samudra Jaya Cakra_Mix'!idxRatusan,--LEFT(TEXT(RIGHT([0]!nilai,12),REPT("0",12)),1)+1)&amp;" "&amp;IF((--MID(TEXT(RIGHT([0]!nilai,12),REPT("0",12)),2,2)+1)&lt;=20,IF(--LEFT(TEXT(RIGHT([0]!nilai,12),REPT("0",12)),3)=1," satu milyar",INDEX('526_Samudra Jaya Cakra_Mix'!idxSatuSampaiDuaPuluh,--LEFT(TEXT(RIGHT([0]!nilai,11),REPT("0",11)),2)+1)),INDEX('526_Samudra Jaya Cakra_Mix'!idxSatuSampaiDuaPuluh,--LEFT(RIGHT([0]!nilai,11),1)+1)&amp;" puluh "&amp;INDEX('526_Samudra Jaya Cakra_Mix'!idxSatuSampaiDuaPuluh,--LEFT(RIGHT([0]!nilai,10),1)+1))&amp;IF(OR(LEN([0]!nilai)&lt;=9,--LEFT(TEXT(RIGHT([0]!nilai,12),REPT("0",12)),3)={0;1}),""," milyar")</definedName>
    <definedName name="milyar" localSheetId="10">" "&amp;INDEX('527_CV. Nona_Makassar'!idxRatusan,--LEFT(TEXT(RIGHT([0]!nilai,12),REPT("0",12)),1)+1)&amp;" "&amp;IF((--MID(TEXT(RIGHT([0]!nilai,12),REPT("0",12)),2,2)+1)&lt;=20,IF(--LEFT(TEXT(RIGHT([0]!nilai,12),REPT("0",12)),3)=1," satu milyar",INDEX('527_CV. Nona_Makassar'!idxSatuSampaiDuaPuluh,--LEFT(TEXT(RIGHT([0]!nilai,11),REPT("0",11)),2)+1)),INDEX('527_CV. Nona_Makassar'!idxSatuSampaiDuaPuluh,--LEFT(RIGHT([0]!nilai,11),1)+1)&amp;" puluh "&amp;INDEX('527_CV. Nona_Makassar'!idxSatuSampaiDuaPuluh,--LEFT(RIGHT([0]!nilai,10),1)+1))&amp;IF(OR(LEN([0]!nilai)&lt;=9,--LEFT(TEXT(RIGHT([0]!nilai,12),REPT("0",12)),3)={0;1}),""," milyar")</definedName>
    <definedName name="milyar" localSheetId="11">" "&amp;INDEX('528_CV. MAG Perum Graha_Kalsel'!idxRatusan,--LEFT(TEXT(RIGHT([0]!nilai,12),REPT("0",12)),1)+1)&amp;" "&amp;IF((--MID(TEXT(RIGHT([0]!nilai,12),REPT("0",12)),2,2)+1)&lt;=20,IF(--LEFT(TEXT(RIGHT([0]!nilai,12),REPT("0",12)),3)=1," satu milyar",INDEX('528_CV. MAG Perum Graha_Kalsel'!idxSatuSampaiDuaPuluh,--LEFT(TEXT(RIGHT([0]!nilai,11),REPT("0",11)),2)+1)),INDEX('528_CV. MAG Perum Graha_Kalsel'!idxSatuSampaiDuaPuluh,--LEFT(RIGHT([0]!nilai,11),1)+1)&amp;" puluh "&amp;INDEX('528_CV. MAG Perum Graha_Kalsel'!idxSatuSampaiDuaPuluh,--LEFT(RIGHT([0]!nilai,10),1)+1))&amp;IF(OR(LEN([0]!nilai)&lt;=9,--LEFT(TEXT(RIGHT([0]!nilai,12),REPT("0",12)),3)={0;1}),""," milyar")</definedName>
    <definedName name="milyar" localSheetId="12">" "&amp;INDEX('529_Bpk. Pras_Deli Serdang'!idxRatusan,--LEFT(TEXT(RIGHT(nilai,12),REPT("0",12)),1)+1)&amp;" "&amp;IF((--MID(TEXT(RIGHT(nilai,12),REPT("0",12)),2,2)+1)&lt;=20,IF(--LEFT(TEXT(RIGHT(nilai,12),REPT("0",12)),3)=1," satu milyar",INDEX('529_Bpk. Pras_Deli Serdang'!idxSatuSampaiDuaPuluh,--LEFT(TEXT(RIGHT(nilai,11),REPT("0",11)),2)+1)),INDEX('529_Bpk. Pras_Deli Serdang'!idxSatuSampaiDuaPuluh,--LEFT(RIGHT(nilai,11),1)+1)&amp;" puluh "&amp;INDEX('529_Bpk. Pras_Deli Serdang'!idxSatuSampaiDuaPuluh,--LEFT(RIGHT(nilai,10),1)+1))&amp;IF(OR(LEN(nilai)&lt;=9,--LEFT(TEXT(RIGHT(nilai,12),REPT("0",12)),3)={0;1}),""," milyar")</definedName>
    <definedName name="milyar" localSheetId="13">" "&amp;INDEX('530_Trian Jaya_Muara enim'!idxRatusan,--LEFT(TEXT(RIGHT([0]!nilai,12),REPT("0",12)),1)+1)&amp;" "&amp;IF((--MID(TEXT(RIGHT([0]!nilai,12),REPT("0",12)),2,2)+1)&lt;=20,IF(--LEFT(TEXT(RIGHT([0]!nilai,12),REPT("0",12)),3)=1," satu milyar",INDEX('530_Trian Jaya_Muara enim'!idxSatuSampaiDuaPuluh,--LEFT(TEXT(RIGHT([0]!nilai,11),REPT("0",11)),2)+1)),INDEX('530_Trian Jaya_Muara enim'!idxSatuSampaiDuaPuluh,--LEFT(RIGHT([0]!nilai,11),1)+1)&amp;" puluh "&amp;INDEX('530_Trian Jaya_Muara enim'!idxSatuSampaiDuaPuluh,--LEFT(RIGHT([0]!nilai,10),1)+1))&amp;IF(OR(LEN([0]!nilai)&lt;=9,--LEFT(TEXT(RIGHT([0]!nilai,12),REPT("0",12)),3)={0;1}),""," milyar")</definedName>
    <definedName name="milyar" localSheetId="14">" "&amp;INDEX('531_MitraIndo_Batam'!idxRatusan,--LEFT(TEXT(RIGHT([0]!nilai,12),REPT("0",12)),1)+1)&amp;" "&amp;IF((--MID(TEXT(RIGHT([0]!nilai,12),REPT("0",12)),2,2)+1)&lt;=20,IF(--LEFT(TEXT(RIGHT([0]!nilai,12),REPT("0",12)),3)=1," satu milyar",INDEX('531_MitraIndo_Batam'!idxSatuSampaiDuaPuluh,--LEFT(TEXT(RIGHT([0]!nilai,11),REPT("0",11)),2)+1)),INDEX('531_MitraIndo_Batam'!idxSatuSampaiDuaPuluh,--LEFT(RIGHT([0]!nilai,11),1)+1)&amp;" puluh "&amp;INDEX('531_MitraIndo_Batam'!idxSatuSampaiDuaPuluh,--LEFT(RIGHT([0]!nilai,10),1)+1))&amp;IF(OR(LEN([0]!nilai)&lt;=9,--LEFT(TEXT(RIGHT([0]!nilai,12),REPT("0",12)),3)={0;1}),""," milyar")</definedName>
    <definedName name="milyar" localSheetId="15">" "&amp;INDEX('532_Bpk. Salim_Pontianak'!idxRatusan,--LEFT(TEXT(RIGHT([0]!nilai,12),REPT("0",12)),1)+1)&amp;" "&amp;IF((--MID(TEXT(RIGHT([0]!nilai,12),REPT("0",12)),2,2)+1)&lt;=20,IF(--LEFT(TEXT(RIGHT([0]!nilai,12),REPT("0",12)),3)=1," satu milyar",INDEX('532_Bpk. Salim_Pontianak'!idxSatuSampaiDuaPuluh,--LEFT(TEXT(RIGHT([0]!nilai,11),REPT("0",11)),2)+1)),INDEX('532_Bpk. Salim_Pontianak'!idxSatuSampaiDuaPuluh,--LEFT(RIGHT([0]!nilai,11),1)+1)&amp;" puluh "&amp;INDEX('532_Bpk. Salim_Pontianak'!idxSatuSampaiDuaPuluh,--LEFT(RIGHT([0]!nilai,10),1)+1))&amp;IF(OR(LEN([0]!nilai)&lt;=9,--LEFT(TEXT(RIGHT([0]!nilai,12),REPT("0",12)),3)={0;1}),""," milyar")</definedName>
    <definedName name="milyar" localSheetId="16">" "&amp;INDEX('533_Ibu IIn_Batam'!idxRatusan,--LEFT(TEXT(RIGHT([0]!nilai,12),REPT("0",12)),1)+1)&amp;" "&amp;IF((--MID(TEXT(RIGHT([0]!nilai,12),REPT("0",12)),2,2)+1)&lt;=20,IF(--LEFT(TEXT(RIGHT([0]!nilai,12),REPT("0",12)),3)=1," satu milyar",INDEX('533_Ibu IIn_Batam'!idxSatuSampaiDuaPuluh,--LEFT(TEXT(RIGHT([0]!nilai,11),REPT("0",11)),2)+1)),INDEX('533_Ibu IIn_Batam'!idxSatuSampaiDuaPuluh,--LEFT(RIGHT([0]!nilai,11),1)+1)&amp;" puluh "&amp;INDEX('533_Ibu IIn_Batam'!idxSatuSampaiDuaPuluh,--LEFT(RIGHT([0]!nilai,10),1)+1))&amp;IF(OR(LEN([0]!nilai)&lt;=9,--LEFT(TEXT(RIGHT([0]!nilai,12),REPT("0",12)),3)={0;1}),""," milyar")</definedName>
    <definedName name="milyar" localSheetId="17">" "&amp;INDEX('534_Bina_trucking Bekasi'!idxRatusan,--LEFT(TEXT(RIGHT([0]!nilai,12),REPT("0",12)),1)+1)&amp;" "&amp;IF((--MID(TEXT(RIGHT([0]!nilai,12),REPT("0",12)),2,2)+1)&lt;=20,IF(--LEFT(TEXT(RIGHT([0]!nilai,12),REPT("0",12)),3)=1," satu milyar",INDEX('534_Bina_trucking Bekasi'!idxSatuSampaiDuaPuluh,--LEFT(TEXT(RIGHT([0]!nilai,11),REPT("0",11)),2)+1)),INDEX('534_Bina_trucking Bekasi'!idxSatuSampaiDuaPuluh,--LEFT(RIGHT([0]!nilai,11),1)+1)&amp;" puluh "&amp;INDEX('534_Bina_trucking Bekasi'!idxSatuSampaiDuaPuluh,--LEFT(RIGHT([0]!nilai,10),1)+1))&amp;IF(OR(LEN([0]!nilai)&lt;=9,--LEFT(TEXT(RIGHT([0]!nilai,12),REPT("0",12)),3)={0;1}),""," milyar")</definedName>
    <definedName name="milyar" localSheetId="18">" "&amp;INDEX('535_IKPM_Mix'!idxRatusan,--LEFT(TEXT(RIGHT([0]!nilai,12),REPT("0",12)),1)+1)&amp;" "&amp;IF((--MID(TEXT(RIGHT([0]!nilai,12),REPT("0",12)),2,2)+1)&lt;=20,IF(--LEFT(TEXT(RIGHT([0]!nilai,12),REPT("0",12)),3)=1," satu milyar",INDEX('535_IKPM_Mix'!idxSatuSampaiDuaPuluh,--LEFT(TEXT(RIGHT([0]!nilai,11),REPT("0",11)),2)+1)),INDEX('535_IKPM_Mix'!idxSatuSampaiDuaPuluh,--LEFT(RIGHT([0]!nilai,11),1)+1)&amp;" puluh "&amp;INDEX('535_IKPM_Mix'!idxSatuSampaiDuaPuluh,--LEFT(RIGHT([0]!nilai,10),1)+1))&amp;IF(OR(LEN([0]!nilai)&lt;=9,--LEFT(TEXT(RIGHT([0]!nilai,12),REPT("0",12)),3)={0;1}),""," milyar")</definedName>
    <definedName name="milyar" localSheetId="19">" "&amp;INDEX('536_Samudra Jaya Cakra_Mix'!idxRatusan,--LEFT(TEXT(RIGHT([0]!nilai,12),REPT("0",12)),1)+1)&amp;" "&amp;IF((--MID(TEXT(RIGHT([0]!nilai,12),REPT("0",12)),2,2)+1)&lt;=20,IF(--LEFT(TEXT(RIGHT([0]!nilai,12),REPT("0",12)),3)=1," satu milyar",INDEX('536_Samudra Jaya Cakra_Mix'!idxSatuSampaiDuaPuluh,--LEFT(TEXT(RIGHT([0]!nilai,11),REPT("0",11)),2)+1)),INDEX('536_Samudra Jaya Cakra_Mix'!idxSatuSampaiDuaPuluh,--LEFT(RIGHT([0]!nilai,11),1)+1)&amp;" puluh "&amp;INDEX('536_Samudra Jaya Cakra_Mix'!idxSatuSampaiDuaPuluh,--LEFT(RIGHT([0]!nilai,10),1)+1))&amp;IF(OR(LEN([0]!nilai)&lt;=9,--LEFT(TEXT(RIGHT([0]!nilai,12),REPT("0",12)),3)={0;1}),""," milyar")</definedName>
    <definedName name="milyar" localSheetId="20">" "&amp;INDEX('537_Menara_Mix'!idxRatusan,--LEFT(TEXT(RIGHT(nilai,12),REPT("0",12)),1)+1)&amp;" "&amp;IF((--MID(TEXT(RIGHT(nilai,12),REPT("0",12)),2,2)+1)&lt;=20,IF(--LEFT(TEXT(RIGHT(nilai,12),REPT("0",12)),3)=1," satu milyar",INDEX('537_Menara_Mix'!idxSatuSampaiDuaPuluh,--LEFT(TEXT(RIGHT(nilai,11),REPT("0",11)),2)+1)),INDEX('537_Menara_Mix'!idxSatuSampaiDuaPuluh,--LEFT(RIGHT(nilai,11),1)+1)&amp;" puluh "&amp;INDEX('537_Menara_Mix'!idxSatuSampaiDuaPuluh,--LEFT(RIGHT(nilai,10),1)+1))&amp;IF(OR(LEN(nilai)&lt;=9,--LEFT(TEXT(RIGHT(nilai,12),REPT("0",12)),3)={0;1}),""," milyar")</definedName>
    <definedName name="milyar" localSheetId="21">" "&amp;INDEX('538_Menara_Gersik'!idxRatusan,--LEFT(TEXT(RIGHT([0]!nilai,12),REPT("0",12)),1)+1)&amp;" "&amp;IF((--MID(TEXT(RIGHT([0]!nilai,12),REPT("0",12)),2,2)+1)&lt;=20,IF(--LEFT(TEXT(RIGHT([0]!nilai,12),REPT("0",12)),3)=1," satu milyar",INDEX('538_Menara_Gersik'!idxSatuSampaiDuaPuluh,--LEFT(TEXT(RIGHT([0]!nilai,11),REPT("0",11)),2)+1)),INDEX('538_Menara_Gersik'!idxSatuSampaiDuaPuluh,--LEFT(RIGHT([0]!nilai,11),1)+1)&amp;" puluh "&amp;INDEX('538_Menara_Gersik'!idxSatuSampaiDuaPuluh,--LEFT(RIGHT([0]!nilai,10),1)+1))&amp;IF(OR(LEN([0]!nilai)&lt;=9,--LEFT(TEXT(RIGHT([0]!nilai,12),REPT("0",12)),3)={0;1}),""," milyar")</definedName>
    <definedName name="milyar" localSheetId="22">" "&amp;INDEX('539_Menara_Mix'!idxRatusan,--LEFT(TEXT(RIGHT(nilai,12),REPT("0",12)),1)+1)&amp;" "&amp;IF((--MID(TEXT(RIGHT(nilai,12),REPT("0",12)),2,2)+1)&lt;=20,IF(--LEFT(TEXT(RIGHT(nilai,12),REPT("0",12)),3)=1," satu milyar",INDEX('539_Menara_Mix'!idxSatuSampaiDuaPuluh,--LEFT(TEXT(RIGHT(nilai,11),REPT("0",11)),2)+1)),INDEX('539_Menara_Mix'!idxSatuSampaiDuaPuluh,--LEFT(RIGHT(nilai,11),1)+1)&amp;" puluh "&amp;INDEX('539_Menara_Mix'!idxSatuSampaiDuaPuluh,--LEFT(RIGHT(nilai,10),1)+1))&amp;IF(OR(LEN(nilai)&lt;=9,--LEFT(TEXT(RIGHT(nilai,12),REPT("0",12)),3)={0;1}),""," milyar")</definedName>
    <definedName name="milyar" localSheetId="23">" "&amp;INDEX('540_Samudra Jaya Cakra_Manokwar'!idxRatusan,--LEFT(TEXT(RIGHT([0]!nilai,12),REPT("0",12)),1)+1)&amp;" "&amp;IF((--MID(TEXT(RIGHT([0]!nilai,12),REPT("0",12)),2,2)+1)&lt;=20,IF(--LEFT(TEXT(RIGHT([0]!nilai,12),REPT("0",12)),3)=1," satu milyar",INDEX('540_Samudra Jaya Cakra_Manokwar'!idxSatuSampaiDuaPuluh,--LEFT(TEXT(RIGHT([0]!nilai,11),REPT("0",11)),2)+1)),INDEX('540_Samudra Jaya Cakra_Manokwar'!idxSatuSampaiDuaPuluh,--LEFT(RIGHT([0]!nilai,11),1)+1)&amp;" puluh "&amp;INDEX('540_Samudra Jaya Cakra_Manokwar'!idxSatuSampaiDuaPuluh,--LEFT(RIGHT([0]!nilai,10),1)+1))&amp;IF(OR(LEN([0]!nilai)&lt;=9,--LEFT(TEXT(RIGHT([0]!nilai,12),REPT("0",12)),3)={0;1}),""," milyar")</definedName>
    <definedName name="milyar" localSheetId="24">" "&amp;INDEX('541_Menara_Air Molek'!idxRatusan,--LEFT(TEXT(RIGHT([0]!nilai,12),REPT("0",12)),1)+1)&amp;" "&amp;IF((--MID(TEXT(RIGHT([0]!nilai,12),REPT("0",12)),2,2)+1)&lt;=20,IF(--LEFT(TEXT(RIGHT([0]!nilai,12),REPT("0",12)),3)=1," satu milyar",INDEX('541_Menara_Air Molek'!idxSatuSampaiDuaPuluh,--LEFT(TEXT(RIGHT([0]!nilai,11),REPT("0",11)),2)+1)),INDEX('541_Menara_Air Molek'!idxSatuSampaiDuaPuluh,--LEFT(RIGHT([0]!nilai,11),1)+1)&amp;" puluh "&amp;INDEX('541_Menara_Air Molek'!idxSatuSampaiDuaPuluh,--LEFT(RIGHT([0]!nilai,10),1)+1))&amp;IF(OR(LEN([0]!nilai)&lt;=9,--LEFT(TEXT(RIGHT([0]!nilai,12),REPT("0",12)),3)={0;1}),""," milyar")</definedName>
    <definedName name="milyar" localSheetId="25">" "&amp;INDEX('542_Bpk. Bayu_Pekanbaru'!idxRatusan,--LEFT(TEXT(RIGHT([0]!nilai,12),REPT("0",12)),1)+1)&amp;" "&amp;IF((--MID(TEXT(RIGHT([0]!nilai,12),REPT("0",12)),2,2)+1)&lt;=20,IF(--LEFT(TEXT(RIGHT([0]!nilai,12),REPT("0",12)),3)=1," satu milyar",INDEX('542_Bpk. Bayu_Pekanbaru'!idxSatuSampaiDuaPuluh,--LEFT(TEXT(RIGHT([0]!nilai,11),REPT("0",11)),2)+1)),INDEX('542_Bpk. Bayu_Pekanbaru'!idxSatuSampaiDuaPuluh,--LEFT(RIGHT([0]!nilai,11),1)+1)&amp;" puluh "&amp;INDEX('542_Bpk. Bayu_Pekanbaru'!idxSatuSampaiDuaPuluh,--LEFT(RIGHT([0]!nilai,10),1)+1))&amp;IF(OR(LEN([0]!nilai)&lt;=9,--LEFT(TEXT(RIGHT([0]!nilai,12),REPT("0",12)),3)={0;1}),""," milyar")</definedName>
    <definedName name="milyar" localSheetId="26">" "&amp;INDEX('543_Bpk Rio_Pontianak'!idxRatusan,--LEFT(TEXT(RIGHT([0]!nilai,12),REPT("0",12)),1)+1)&amp;" "&amp;IF((--MID(TEXT(RIGHT([0]!nilai,12),REPT("0",12)),2,2)+1)&lt;=20,IF(--LEFT(TEXT(RIGHT([0]!nilai,12),REPT("0",12)),3)=1," satu milyar",INDEX('543_Bpk Rio_Pontianak'!idxSatuSampaiDuaPuluh,--LEFT(TEXT(RIGHT([0]!nilai,11),REPT("0",11)),2)+1)),INDEX('543_Bpk Rio_Pontianak'!idxSatuSampaiDuaPuluh,--LEFT(RIGHT([0]!nilai,11),1)+1)&amp;" puluh "&amp;INDEX('543_Bpk Rio_Pontianak'!idxSatuSampaiDuaPuluh,--LEFT(RIGHT([0]!nilai,10),1)+1))&amp;IF(OR(LEN([0]!nilai)&lt;=9,--LEFT(TEXT(RIGHT([0]!nilai,12),REPT("0",12)),3)={0;1}),""," milyar")</definedName>
    <definedName name="milyar" localSheetId="27">" "&amp;INDEX('544_BBI_Pekalongan'!idxRatusan,--LEFT(TEXT(RIGHT([0]!nilai,12),REPT("0",12)),1)+1)&amp;" "&amp;IF((--MID(TEXT(RIGHT([0]!nilai,12),REPT("0",12)),2,2)+1)&lt;=20,IF(--LEFT(TEXT(RIGHT([0]!nilai,12),REPT("0",12)),3)=1," satu milyar",INDEX('544_BBI_Pekalongan'!idxSatuSampaiDuaPuluh,--LEFT(TEXT(RIGHT([0]!nilai,11),REPT("0",11)),2)+1)),INDEX('544_BBI_Pekalongan'!idxSatuSampaiDuaPuluh,--LEFT(RIGHT([0]!nilai,11),1)+1)&amp;" puluh "&amp;INDEX('544_BBI_Pekalongan'!idxSatuSampaiDuaPuluh,--LEFT(RIGHT([0]!nilai,10),1)+1))&amp;IF(OR(LEN([0]!nilai)&lt;=9,--LEFT(TEXT(RIGHT([0]!nilai,12),REPT("0",12)),3)={0;1}),""," milyar")</definedName>
    <definedName name="milyar" localSheetId="28">" "&amp;INDEX('545_BM_Tibeka_ Lombok'!idxRatusan,--LEFT(TEXT(RIGHT([0]!nilai,12),REPT("0",12)),1)+1)&amp;" "&amp;IF((--MID(TEXT(RIGHT([0]!nilai,12),REPT("0",12)),2,2)+1)&lt;=20,IF(--LEFT(TEXT(RIGHT([0]!nilai,12),REPT("0",12)),3)=1," satu milyar",INDEX('545_BM_Tibeka_ Lombok'!idxSatuSampaiDuaPuluh,--LEFT(TEXT(RIGHT([0]!nilai,11),REPT("0",11)),2)+1)),INDEX('545_BM_Tibeka_ Lombok'!idxSatuSampaiDuaPuluh,--LEFT(RIGHT([0]!nilai,11),1)+1)&amp;" puluh "&amp;INDEX('545_BM_Tibeka_ Lombok'!idxSatuSampaiDuaPuluh,--LEFT(RIGHT([0]!nilai,10),1)+1))&amp;IF(OR(LEN([0]!nilai)&lt;=9,--LEFT(TEXT(RIGHT([0]!nilai,12),REPT("0",12)),3)={0;1}),""," milyar")</definedName>
    <definedName name="milyar" localSheetId="29">" "&amp;INDEX('546_BM_Tibeka_Cilacap'!idxRatusan,--LEFT(TEXT(RIGHT([0]!nilai,12),REPT("0",12)),1)+1)&amp;" "&amp;IF((--MID(TEXT(RIGHT([0]!nilai,12),REPT("0",12)),2,2)+1)&lt;=20,IF(--LEFT(TEXT(RIGHT([0]!nilai,12),REPT("0",12)),3)=1," satu milyar",INDEX('546_BM_Tibeka_Cilacap'!idxSatuSampaiDuaPuluh,--LEFT(TEXT(RIGHT([0]!nilai,11),REPT("0",11)),2)+1)),INDEX('546_BM_Tibeka_Cilacap'!idxSatuSampaiDuaPuluh,--LEFT(RIGHT([0]!nilai,11),1)+1)&amp;" puluh "&amp;INDEX('546_BM_Tibeka_Cilacap'!idxSatuSampaiDuaPuluh,--LEFT(RIGHT([0]!nilai,10),1)+1))&amp;IF(OR(LEN([0]!nilai)&lt;=9,--LEFT(TEXT(RIGHT([0]!nilai,12),REPT("0",12)),3)={0;1}),""," milyar")</definedName>
    <definedName name="milyar" localSheetId="30">" "&amp;INDEX('547_Ibu caca_Jakarta'!idxRatusan,--LEFT(TEXT(RIGHT(nilai,12),REPT("0",12)),1)+1)&amp;" "&amp;IF((--MID(TEXT(RIGHT(nilai,12),REPT("0",12)),2,2)+1)&lt;=20,IF(--LEFT(TEXT(RIGHT(nilai,12),REPT("0",12)),3)=1," satu milyar",INDEX('547_Ibu caca_Jakarta'!idxSatuSampaiDuaPuluh,--LEFT(TEXT(RIGHT(nilai,11),REPT("0",11)),2)+1)),INDEX('547_Ibu caca_Jakarta'!idxSatuSampaiDuaPuluh,--LEFT(RIGHT(nilai,11),1)+1)&amp;" puluh "&amp;INDEX('547_Ibu caca_Jakarta'!idxSatuSampaiDuaPuluh,--LEFT(RIGHT(nilai,10),1)+1))&amp;IF(OR(LEN(nilai)&lt;=9,--LEFT(TEXT(RIGHT(nilai,12),REPT("0",12)),3)={0;1}),""," milyar")</definedName>
    <definedName name="milyar" localSheetId="31">" "&amp;INDEX('548_Samudra Jaya Cakra_Mix'!idxRatusan,--LEFT(TEXT(RIGHT([0]!nilai,12),REPT("0",12)),1)+1)&amp;" "&amp;IF((--MID(TEXT(RIGHT([0]!nilai,12),REPT("0",12)),2,2)+1)&lt;=20,IF(--LEFT(TEXT(RIGHT([0]!nilai,12),REPT("0",12)),3)=1," satu milyar",INDEX('548_Samudra Jaya Cakra_Mix'!idxSatuSampaiDuaPuluh,--LEFT(TEXT(RIGHT([0]!nilai,11),REPT("0",11)),2)+1)),INDEX('548_Samudra Jaya Cakra_Mix'!idxSatuSampaiDuaPuluh,--LEFT(RIGHT([0]!nilai,11),1)+1)&amp;" puluh "&amp;INDEX('548_Samudra Jaya Cakra_Mix'!idxSatuSampaiDuaPuluh,--LEFT(RIGHT([0]!nilai,10),1)+1))&amp;IF(OR(LEN([0]!nilai)&lt;=9,--LEFT(TEXT(RIGHT([0]!nilai,12),REPT("0",12)),3)={0;1}),""," milyar")</definedName>
    <definedName name="milyar" localSheetId="32">" "&amp;INDEX('549_Samudra Jaya Cakra_Padang'!idxRatusan,--LEFT(TEXT(RIGHT([0]!nilai,12),REPT("0",12)),1)+1)&amp;" "&amp;IF((--MID(TEXT(RIGHT([0]!nilai,12),REPT("0",12)),2,2)+1)&lt;=20,IF(--LEFT(TEXT(RIGHT([0]!nilai,12),REPT("0",12)),3)=1," satu milyar",INDEX('549_Samudra Jaya Cakra_Padang'!idxSatuSampaiDuaPuluh,--LEFT(TEXT(RIGHT([0]!nilai,11),REPT("0",11)),2)+1)),INDEX('549_Samudra Jaya Cakra_Padang'!idxSatuSampaiDuaPuluh,--LEFT(RIGHT([0]!nilai,11),1)+1)&amp;" puluh "&amp;INDEX('549_Samudra Jaya Cakra_Padang'!idxSatuSampaiDuaPuluh,--LEFT(RIGHT([0]!nilai,10),1)+1))&amp;IF(OR(LEN([0]!nilai)&lt;=9,--LEFT(TEXT(RIGHT([0]!nilai,12),REPT("0",12)),3)={0;1}),""," milyar")</definedName>
    <definedName name="milyar" localSheetId="33">" "&amp;INDEX('550_Tensindo_Gresik'!idxRatusan,--LEFT(TEXT(RIGHT([0]!nilai,12),REPT("0",12)),1)+1)&amp;" "&amp;IF((--MID(TEXT(RIGHT([0]!nilai,12),REPT("0",12)),2,2)+1)&lt;=20,IF(--LEFT(TEXT(RIGHT([0]!nilai,12),REPT("0",12)),3)=1," satu milyar",INDEX('550_Tensindo_Gresik'!idxSatuSampaiDuaPuluh,--LEFT(TEXT(RIGHT([0]!nilai,11),REPT("0",11)),2)+1)),INDEX('550_Tensindo_Gresik'!idxSatuSampaiDuaPuluh,--LEFT(RIGHT([0]!nilai,11),1)+1)&amp;" puluh "&amp;INDEX('550_Tensindo_Gresik'!idxSatuSampaiDuaPuluh,--LEFT(RIGHT([0]!nilai,10),1)+1))&amp;IF(OR(LEN([0]!nilai)&lt;=9,--LEFT(TEXT(RIGHT([0]!nilai,12),REPT("0",12)),3)={0;1}),""," milyar")</definedName>
    <definedName name="milyar" localSheetId="34">" "&amp;INDEX('551_Menara_Duri'!idxRatusan,--LEFT(TEXT(RIGHT([0]!nilai,12),REPT("0",12)),1)+1)&amp;" "&amp;IF((--MID(TEXT(RIGHT([0]!nilai,12),REPT("0",12)),2,2)+1)&lt;=20,IF(--LEFT(TEXT(RIGHT([0]!nilai,12),REPT("0",12)),3)=1," satu milyar",INDEX('551_Menara_Duri'!idxSatuSampaiDuaPuluh,--LEFT(TEXT(RIGHT([0]!nilai,11),REPT("0",11)),2)+1)),INDEX('551_Menara_Duri'!idxSatuSampaiDuaPuluh,--LEFT(RIGHT([0]!nilai,11),1)+1)&amp;" puluh "&amp;INDEX('551_Menara_Duri'!idxSatuSampaiDuaPuluh,--LEFT(RIGHT([0]!nilai,10),1)+1))&amp;IF(OR(LEN([0]!nilai)&lt;=9,--LEFT(TEXT(RIGHT([0]!nilai,12),REPT("0",12)),3)={0;1}),""," milyar")</definedName>
    <definedName name="milyar" localSheetId="36">" "&amp;INDEX('553_Ibu Eni_Palu'!idxRatusan,--LEFT(TEXT(RIGHT([0]!nilai,12),REPT("0",12)),1)+1)&amp;" "&amp;IF((--MID(TEXT(RIGHT([0]!nilai,12),REPT("0",12)),2,2)+1)&lt;=20,IF(--LEFT(TEXT(RIGHT([0]!nilai,12),REPT("0",12)),3)=1," satu milyar",INDEX('553_Ibu Eni_Palu'!idxSatuSampaiDuaPuluh,--LEFT(TEXT(RIGHT([0]!nilai,11),REPT("0",11)),2)+1)),INDEX('553_Ibu Eni_Palu'!idxSatuSampaiDuaPuluh,--LEFT(RIGHT([0]!nilai,11),1)+1)&amp;" puluh "&amp;INDEX('553_Ibu Eni_Palu'!idxSatuSampaiDuaPuluh,--LEFT(RIGHT([0]!nilai,10),1)+1))&amp;IF(OR(LEN([0]!nilai)&lt;=9,--LEFT(TEXT(RIGHT([0]!nilai,12),REPT("0",12)),3)={0;1}),""," milyar")</definedName>
    <definedName name="milyar" localSheetId="37">" "&amp;INDEX('554_Samudra Jaya Cakra_Bima'!idxRatusan,--LEFT(TEXT(RIGHT([0]!nilai,12),REPT("0",12)),1)+1)&amp;" "&amp;IF((--MID(TEXT(RIGHT([0]!nilai,12),REPT("0",12)),2,2)+1)&lt;=20,IF(--LEFT(TEXT(RIGHT([0]!nilai,12),REPT("0",12)),3)=1," satu milyar",INDEX('554_Samudra Jaya Cakra_Bima'!idxSatuSampaiDuaPuluh,--LEFT(TEXT(RIGHT([0]!nilai,11),REPT("0",11)),2)+1)),INDEX('554_Samudra Jaya Cakra_Bima'!idxSatuSampaiDuaPuluh,--LEFT(RIGHT([0]!nilai,11),1)+1)&amp;" puluh "&amp;INDEX('554_Samudra Jaya Cakra_Bima'!idxSatuSampaiDuaPuluh,--LEFT(RIGHT([0]!nilai,10),1)+1))&amp;IF(OR(LEN([0]!nilai)&lt;=9,--LEFT(TEXT(RIGHT([0]!nilai,12),REPT("0",12)),3)={0;1}),""," milyar")</definedName>
    <definedName name="milyar" localSheetId="38">" "&amp;INDEX('555_CV. Nona_Sulawesi'!idxRatusan,--LEFT(TEXT(RIGHT([0]!nilai,12),REPT("0",12)),1)+1)&amp;" "&amp;IF((--MID(TEXT(RIGHT([0]!nilai,12),REPT("0",12)),2,2)+1)&lt;=20,IF(--LEFT(TEXT(RIGHT([0]!nilai,12),REPT("0",12)),3)=1," satu milyar",INDEX('555_CV. Nona_Sulawesi'!idxSatuSampaiDuaPuluh,--LEFT(TEXT(RIGHT([0]!nilai,11),REPT("0",11)),2)+1)),INDEX('555_CV. Nona_Sulawesi'!idxSatuSampaiDuaPuluh,--LEFT(RIGHT([0]!nilai,11),1)+1)&amp;" puluh "&amp;INDEX('555_CV. Nona_Sulawesi'!idxSatuSampaiDuaPuluh,--LEFT(RIGHT([0]!nilai,10),1)+1))&amp;IF(OR(LEN([0]!nilai)&lt;=9,--LEFT(TEXT(RIGHT([0]!nilai,12),REPT("0",12)),3)={0;1}),""," milyar")</definedName>
    <definedName name="milyar" localSheetId="39">" "&amp;INDEX('556_Venindo_Pekanbaru'!idxRatusan,--LEFT(TEXT(RIGHT(nilai,12),REPT("0",12)),1)+1)&amp;" "&amp;IF((--MID(TEXT(RIGHT(nilai,12),REPT("0",12)),2,2)+1)&lt;=20,IF(--LEFT(TEXT(RIGHT(nilai,12),REPT("0",12)),3)=1," satu milyar",INDEX('556_Venindo_Pekanbaru'!idxSatuSampaiDuaPuluh,--LEFT(TEXT(RIGHT(nilai,11),REPT("0",11)),2)+1)),INDEX('556_Venindo_Pekanbaru'!idxSatuSampaiDuaPuluh,--LEFT(RIGHT(nilai,11),1)+1)&amp;" puluh "&amp;INDEX('556_Venindo_Pekanbaru'!idxSatuSampaiDuaPuluh,--LEFT(RIGHT(nilai,10),1)+1))&amp;IF(OR(LEN(nilai)&lt;=9,--LEFT(TEXT(RIGHT(nilai,12),REPT("0",12)),3)={0;1}),""," milyar")</definedName>
    <definedName name="milyar" localSheetId="40">" "&amp;INDEX('557_Parcial_Kalsel'!idxRatusan,--LEFT(TEXT(RIGHT([0]!nilai,12),REPT("0",12)),1)+1)&amp;" "&amp;IF((--MID(TEXT(RIGHT([0]!nilai,12),REPT("0",12)),2,2)+1)&lt;=20,IF(--LEFT(TEXT(RIGHT([0]!nilai,12),REPT("0",12)),3)=1," satu milyar",INDEX('557_Parcial_Kalsel'!idxSatuSampaiDuaPuluh,--LEFT(TEXT(RIGHT([0]!nilai,11),REPT("0",11)),2)+1)),INDEX('557_Parcial_Kalsel'!idxSatuSampaiDuaPuluh,--LEFT(RIGHT([0]!nilai,11),1)+1)&amp;" puluh "&amp;INDEX('557_Parcial_Kalsel'!idxSatuSampaiDuaPuluh,--LEFT(RIGHT([0]!nilai,10),1)+1))&amp;IF(OR(LEN([0]!nilai)&lt;=9,--LEFT(TEXT(RIGHT([0]!nilai,12),REPT("0",12)),3)={0;1}),""," milyar")</definedName>
    <definedName name="milyar" localSheetId="41">" "&amp;INDEX('558_CahayaPutra_Pontianak'!idxRatusan,--LEFT(TEXT(RIGHT([0]!nilai,12),REPT("0",12)),1)+1)&amp;" "&amp;IF((--MID(TEXT(RIGHT([0]!nilai,12),REPT("0",12)),2,2)+1)&lt;=20,IF(--LEFT(TEXT(RIGHT([0]!nilai,12),REPT("0",12)),3)=1," satu milyar",INDEX('558_CahayaPutra_Pontianak'!idxSatuSampaiDuaPuluh,--LEFT(TEXT(RIGHT([0]!nilai,11),REPT("0",11)),2)+1)),INDEX('558_CahayaPutra_Pontianak'!idxSatuSampaiDuaPuluh,--LEFT(RIGHT([0]!nilai,11),1)+1)&amp;" puluh "&amp;INDEX('558_CahayaPutra_Pontianak'!idxSatuSampaiDuaPuluh,--LEFT(RIGHT([0]!nilai,10),1)+1))&amp;IF(OR(LEN([0]!nilai)&lt;=9,--LEFT(TEXT(RIGHT([0]!nilai,12),REPT("0",12)),3)={0;1}),""," milyar")</definedName>
    <definedName name="milyar" localSheetId="43">" "&amp;INDEX('560_Lion_Probolinggo'!idxRatusan,--LEFT(TEXT(RIGHT([0]!nilai,12),REPT("0",12)),1)+1)&amp;" "&amp;IF((--MID(TEXT(RIGHT([0]!nilai,12),REPT("0",12)),2,2)+1)&lt;=20,IF(--LEFT(TEXT(RIGHT([0]!nilai,12),REPT("0",12)),3)=1," satu milyar",INDEX('560_Lion_Probolinggo'!idxSatuSampaiDuaPuluh,--LEFT(TEXT(RIGHT([0]!nilai,11),REPT("0",11)),2)+1)),INDEX('560_Lion_Probolinggo'!idxSatuSampaiDuaPuluh,--LEFT(RIGHT([0]!nilai,11),1)+1)&amp;" puluh "&amp;INDEX('560_Lion_Probolinggo'!idxSatuSampaiDuaPuluh,--LEFT(RIGHT([0]!nilai,10),1)+1))&amp;IF(OR(LEN([0]!nilai)&lt;=9,--LEFT(TEXT(RIGHT([0]!nilai,12),REPT("0",12)),3)={0;1}),""," milyar")</definedName>
    <definedName name="milyar" localSheetId="45">" "&amp;INDEX('562_Bpk. Dicky_Shopee '!idxRatusan,--LEFT(TEXT(RIGHT([0]!nilai,12),REPT("0",12)),1)+1)&amp;" "&amp;IF((--MID(TEXT(RIGHT([0]!nilai,12),REPT("0",12)),2,2)+1)&lt;=20,IF(--LEFT(TEXT(RIGHT([0]!nilai,12),REPT("0",12)),3)=1," satu milyar",INDEX('562_Bpk. Dicky_Shopee '!idxSatuSampaiDuaPuluh,--LEFT(TEXT(RIGHT([0]!nilai,11),REPT("0",11)),2)+1)),INDEX('562_Bpk. Dicky_Shopee '!idxSatuSampaiDuaPuluh,--LEFT(RIGHT([0]!nilai,11),1)+1)&amp;" puluh "&amp;INDEX('562_Bpk. Dicky_Shopee '!idxSatuSampaiDuaPuluh,--LEFT(RIGHT([0]!nilai,10),1)+1))&amp;IF(OR(LEN([0]!nilai)&lt;=9,--LEFT(TEXT(RIGHT([0]!nilai,12),REPT("0",12)),3)={0;1}),""," milyar")</definedName>
    <definedName name="milyar" localSheetId="46">" "&amp;INDEX('563_Bpk. Dicky_Ninja'!idxRatusan,--LEFT(TEXT(RIGHT([0]!nilai,12),REPT("0",12)),1)+1)&amp;" "&amp;IF((--MID(TEXT(RIGHT([0]!nilai,12),REPT("0",12)),2,2)+1)&lt;=20,IF(--LEFT(TEXT(RIGHT([0]!nilai,12),REPT("0",12)),3)=1," satu milyar",INDEX('563_Bpk. Dicky_Ninja'!idxSatuSampaiDuaPuluh,--LEFT(TEXT(RIGHT([0]!nilai,11),REPT("0",11)),2)+1)),INDEX('563_Bpk. Dicky_Ninja'!idxSatuSampaiDuaPuluh,--LEFT(RIGHT([0]!nilai,11),1)+1)&amp;" puluh "&amp;INDEX('563_Bpk. Dicky_Ninja'!idxSatuSampaiDuaPuluh,--LEFT(RIGHT([0]!nilai,10),1)+1))&amp;IF(OR(LEN([0]!nilai)&lt;=9,--LEFT(TEXT(RIGHT([0]!nilai,12),REPT("0",12)),3)={0;1}),""," milyar")</definedName>
    <definedName name="milyar" localSheetId="47">" "&amp;INDEX('564_Parcial_Tabalong'!idxRatusan,--LEFT(TEXT(RIGHT([0]!nilai,12),REPT("0",12)),1)+1)&amp;" "&amp;IF((--MID(TEXT(RIGHT([0]!nilai,12),REPT("0",12)),2,2)+1)&lt;=20,IF(--LEFT(TEXT(RIGHT([0]!nilai,12),REPT("0",12)),3)=1," satu milyar",INDEX('564_Parcial_Tabalong'!idxSatuSampaiDuaPuluh,--LEFT(TEXT(RIGHT([0]!nilai,11),REPT("0",11)),2)+1)),INDEX('564_Parcial_Tabalong'!idxSatuSampaiDuaPuluh,--LEFT(RIGHT([0]!nilai,11),1)+1)&amp;" puluh "&amp;INDEX('564_Parcial_Tabalong'!idxSatuSampaiDuaPuluh,--LEFT(RIGHT([0]!nilai,10),1)+1))&amp;IF(OR(LEN([0]!nilai)&lt;=9,--LEFT(TEXT(RIGHT([0]!nilai,12),REPT("0",12)),3)={0;1}),""," milyar")</definedName>
    <definedName name="milyar" localSheetId="48">" "&amp;INDEX('565_Fastindo_Cikarang'!idxRatusan,--LEFT(TEXT(RIGHT([0]!nilai,12),REPT("0",12)),1)+1)&amp;" "&amp;IF((--MID(TEXT(RIGHT([0]!nilai,12),REPT("0",12)),2,2)+1)&lt;=20,IF(--LEFT(TEXT(RIGHT([0]!nilai,12),REPT("0",12)),3)=1," satu milyar",INDEX('565_Fastindo_Cikarang'!idxSatuSampaiDuaPuluh,--LEFT(TEXT(RIGHT([0]!nilai,11),REPT("0",11)),2)+1)),INDEX('565_Fastindo_Cikarang'!idxSatuSampaiDuaPuluh,--LEFT(RIGHT([0]!nilai,11),1)+1)&amp;" puluh "&amp;INDEX('565_Fastindo_Cikarang'!idxSatuSampaiDuaPuluh,--LEFT(RIGHT([0]!nilai,10),1)+1))&amp;IF(OR(LEN([0]!nilai)&lt;=9,--LEFT(TEXT(RIGHT([0]!nilai,12),REPT("0",12)),3)={0;1}),""," milyar")</definedName>
    <definedName name="milyar" localSheetId="49">" "&amp;INDEX('566_Bona_Lampung'!idxRatusan,--LEFT(TEXT(RIGHT(nilai,12),REPT("0",12)),1)+1)&amp;" "&amp;IF((--MID(TEXT(RIGHT(nilai,12),REPT("0",12)),2,2)+1)&lt;=20,IF(--LEFT(TEXT(RIGHT(nilai,12),REPT("0",12)),3)=1," satu milyar",INDEX('566_Bona_Lampung'!idxSatuSampaiDuaPuluh,--LEFT(TEXT(RIGHT(nilai,11),REPT("0",11)),2)+1)),INDEX('566_Bona_Lampung'!idxSatuSampaiDuaPuluh,--LEFT(RIGHT(nilai,11),1)+1)&amp;" puluh "&amp;INDEX('566_Bona_Lampung'!idxSatuSampaiDuaPuluh,--LEFT(RIGHT(nilai,10),1)+1))&amp;IF(OR(LEN(nilai)&lt;=9,--LEFT(TEXT(RIGHT(nilai,12),REPT("0",12)),3)={0;1}),""," milyar")</definedName>
    <definedName name="milyar" localSheetId="50">" "&amp;INDEX('567_PT. Bayu_Jambi'!idxRatusan,--LEFT(TEXT(RIGHT([0]!nilai,12),REPT("0",12)),1)+1)&amp;" "&amp;IF((--MID(TEXT(RIGHT([0]!nilai,12),REPT("0",12)),2,2)+1)&lt;=20,IF(--LEFT(TEXT(RIGHT([0]!nilai,12),REPT("0",12)),3)=1," satu milyar",INDEX('567_PT. Bayu_Jambi'!idxSatuSampaiDuaPuluh,--LEFT(TEXT(RIGHT([0]!nilai,11),REPT("0",11)),2)+1)),INDEX('567_PT. Bayu_Jambi'!idxSatuSampaiDuaPuluh,--LEFT(RIGHT([0]!nilai,11),1)+1)&amp;" puluh "&amp;INDEX('567_PT. Bayu_Jambi'!idxSatuSampaiDuaPuluh,--LEFT(RIGHT([0]!nilai,10),1)+1))&amp;IF(OR(LEN([0]!nilai)&lt;=9,--LEFT(TEXT(RIGHT([0]!nilai,12),REPT("0",12)),3)={0;1}),""," milyar")</definedName>
    <definedName name="milyar" localSheetId="51">" "&amp;INDEX('568_Padi_Bali'!idxRatusan,--LEFT(TEXT(RIGHT([0]!nilai,12),REPT("0",12)),1)+1)&amp;" "&amp;IF((--MID(TEXT(RIGHT([0]!nilai,12),REPT("0",12)),2,2)+1)&lt;=20,IF(--LEFT(TEXT(RIGHT([0]!nilai,12),REPT("0",12)),3)=1," satu milyar",INDEX('568_Padi_Bali'!idxSatuSampaiDuaPuluh,--LEFT(TEXT(RIGHT([0]!nilai,11),REPT("0",11)),2)+1)),INDEX('568_Padi_Bali'!idxSatuSampaiDuaPuluh,--LEFT(RIGHT([0]!nilai,11),1)+1)&amp;" puluh "&amp;INDEX('568_Padi_Bali'!idxSatuSampaiDuaPuluh,--LEFT(RIGHT([0]!nilai,10),1)+1))&amp;IF(OR(LEN([0]!nilai)&lt;=9,--LEFT(TEXT(RIGHT([0]!nilai,12),REPT("0",12)),3)={0;1}),""," milyar")</definedName>
    <definedName name="milyar" localSheetId="52">" "&amp;INDEX('569_Hong Fei_Jakarta'!idxRatusan,--LEFT(TEXT(RIGHT([0]!nilai,12),REPT("0",12)),1)+1)&amp;" "&amp;IF((--MID(TEXT(RIGHT([0]!nilai,12),REPT("0",12)),2,2)+1)&lt;=20,IF(--LEFT(TEXT(RIGHT([0]!nilai,12),REPT("0",12)),3)=1," satu milyar",INDEX('569_Hong Fei_Jakarta'!idxSatuSampaiDuaPuluh,--LEFT(TEXT(RIGHT([0]!nilai,11),REPT("0",11)),2)+1)),INDEX('569_Hong Fei_Jakarta'!idxSatuSampaiDuaPuluh,--LEFT(RIGHT([0]!nilai,11),1)+1)&amp;" puluh "&amp;INDEX('569_Hong Fei_Jakarta'!idxSatuSampaiDuaPuluh,--LEFT(RIGHT([0]!nilai,10),1)+1))&amp;IF(OR(LEN([0]!nilai)&lt;=9,--LEFT(TEXT(RIGHT([0]!nilai,12),REPT("0",12)),3)={0;1}),""," milyar")</definedName>
    <definedName name="milyar" localSheetId="53">" "&amp;INDEX('570_Bona_Bandung'!idxRatusan,--LEFT(TEXT(RIGHT([0]!nilai,12),REPT("0",12)),1)+1)&amp;" "&amp;IF((--MID(TEXT(RIGHT([0]!nilai,12),REPT("0",12)),2,2)+1)&lt;=20,IF(--LEFT(TEXT(RIGHT([0]!nilai,12),REPT("0",12)),3)=1," satu milyar",INDEX('570_Bona_Bandung'!idxSatuSampaiDuaPuluh,--LEFT(TEXT(RIGHT([0]!nilai,11),REPT("0",11)),2)+1)),INDEX('570_Bona_Bandung'!idxSatuSampaiDuaPuluh,--LEFT(RIGHT([0]!nilai,11),1)+1)&amp;" puluh "&amp;INDEX('570_Bona_Bandung'!idxSatuSampaiDuaPuluh,--LEFT(RIGHT([0]!nilai,10),1)+1))&amp;IF(OR(LEN([0]!nilai)&lt;=9,--LEFT(TEXT(RIGHT([0]!nilai,12),REPT("0",12)),3)={0;1}),""," milyar")</definedName>
    <definedName name="milyar" localSheetId="54">" "&amp;INDEX('571_Ibu caca_Jakarta'!idxRatusan,--LEFT(TEXT(RIGHT([0]!nilai,12),REPT("0",12)),1)+1)&amp;" "&amp;IF((--MID(TEXT(RIGHT([0]!nilai,12),REPT("0",12)),2,2)+1)&lt;=20,IF(--LEFT(TEXT(RIGHT([0]!nilai,12),REPT("0",12)),3)=1," satu milyar",INDEX('571_Ibu caca_Jakarta'!idxSatuSampaiDuaPuluh,--LEFT(TEXT(RIGHT([0]!nilai,11),REPT("0",11)),2)+1)),INDEX('571_Ibu caca_Jakarta'!idxSatuSampaiDuaPuluh,--LEFT(RIGHT([0]!nilai,11),1)+1)&amp;" puluh "&amp;INDEX('571_Ibu caca_Jakarta'!idxSatuSampaiDuaPuluh,--LEFT(RIGHT([0]!nilai,10),1)+1))&amp;IF(OR(LEN([0]!nilai)&lt;=9,--LEFT(TEXT(RIGHT([0]!nilai,12),REPT("0",12)),3)={0;1}),""," milyar")</definedName>
    <definedName name="milyar" localSheetId="55">" "&amp;INDEX('572_Bina_trucking Bekasi'!idxRatusan,--LEFT(TEXT(RIGHT([0]!nilai,12),REPT("0",12)),1)+1)&amp;" "&amp;IF((--MID(TEXT(RIGHT([0]!nilai,12),REPT("0",12)),2,2)+1)&lt;=20,IF(--LEFT(TEXT(RIGHT([0]!nilai,12),REPT("0",12)),3)=1," satu milyar",INDEX('572_Bina_trucking Bekasi'!idxSatuSampaiDuaPuluh,--LEFT(TEXT(RIGHT([0]!nilai,11),REPT("0",11)),2)+1)),INDEX('572_Bina_trucking Bekasi'!idxSatuSampaiDuaPuluh,--LEFT(RIGHT([0]!nilai,11),1)+1)&amp;" puluh "&amp;INDEX('572_Bina_trucking Bekasi'!idxSatuSampaiDuaPuluh,--LEFT(RIGHT([0]!nilai,10),1)+1))&amp;IF(OR(LEN([0]!nilai)&lt;=9,--LEFT(TEXT(RIGHT([0]!nilai,12),REPT("0",12)),3)={0;1}),""," milyar")</definedName>
    <definedName name="milyar" localSheetId="58">" "&amp;INDEX('575_Lion_Lampung'!idxRatusan,--LEFT(TEXT(RIGHT([0]!nilai,12),REPT("0",12)),1)+1)&amp;" "&amp;IF((--MID(TEXT(RIGHT([0]!nilai,12),REPT("0",12)),2,2)+1)&lt;=20,IF(--LEFT(TEXT(RIGHT([0]!nilai,12),REPT("0",12)),3)=1," satu milyar",INDEX('575_Lion_Lampung'!idxSatuSampaiDuaPuluh,--LEFT(TEXT(RIGHT([0]!nilai,11),REPT("0",11)),2)+1)),INDEX('575_Lion_Lampung'!idxSatuSampaiDuaPuluh,--LEFT(RIGHT([0]!nilai,11),1)+1)&amp;" puluh "&amp;INDEX('575_Lion_Lampung'!idxSatuSampaiDuaPuluh,--LEFT(RIGHT([0]!nilai,10),1)+1))&amp;IF(OR(LEN([0]!nilai)&lt;=9,--LEFT(TEXT(RIGHT([0]!nilai,12),REPT("0",12)),3)={0;1}),""," milyar")</definedName>
    <definedName name="milyar" localSheetId="59">" "&amp;INDEX('576_Diki_Malang'!idxRatusan,--LEFT(TEXT(RIGHT([0]!nilai,12),REPT("0",12)),1)+1)&amp;" "&amp;IF((--MID(TEXT(RIGHT([0]!nilai,12),REPT("0",12)),2,2)+1)&lt;=20,IF(--LEFT(TEXT(RIGHT([0]!nilai,12),REPT("0",12)),3)=1," satu milyar",INDEX('576_Diki_Malang'!idxSatuSampaiDuaPuluh,--LEFT(TEXT(RIGHT([0]!nilai,11),REPT("0",11)),2)+1)),INDEX('576_Diki_Malang'!idxSatuSampaiDuaPuluh,--LEFT(RIGHT([0]!nilai,11),1)+1)&amp;" puluh "&amp;INDEX('576_Diki_Malang'!idxSatuSampaiDuaPuluh,--LEFT(RIGHT([0]!nilai,10),1)+1))&amp;IF(OR(LEN([0]!nilai)&lt;=9,--LEFT(TEXT(RIGHT([0]!nilai,12),REPT("0",12)),3)={0;1}),""," milyar")</definedName>
    <definedName name="milyar">" "&amp;INDEX(idxRatusan,--LEFT(TEXT(RIGHT(nilai,12),REPT("0",12)),1)+1)&amp;" "&amp;IF((--MID(TEXT(RIGHT(nilai,12),REPT("0",12)),2,2)+1)&lt;=20,IF(--LEFT(TEXT(RIGHT(nilai,12),REPT("0",12)),3)=1," satu milyar",INDEX(idxSatuSampaiDuaPuluh,--LEFT(TEXT(RIGHT(nilai,11),REPT("0",11)),2)+1)),INDEX(idxSatuSampaiDuaPuluh,--LEFT(RIGHT(nilai,11),1)+1)&amp;" puluh "&amp;INDEX(idxSatuSampaiDuaPuluh,--LEFT(RIGHT(nilai,10),1)+1))&amp;IF(OR(LEN(nilai)&lt;=9,--LEFT(TEXT(RIGHT(nilai,12),REPT("0",12)),3)={0;1}),""," milyar")</definedName>
    <definedName name="milyar2" localSheetId="0">" "&amp;INDEX('517_TPL_Medan'!idxRatusan,--LEFT(TEXT(RIGHT([0]!nilai,12),REPT("0",12)),1)+1)&amp;" "&amp;IF((--MID(TEXT(RIGHT([0]!nilai,12),REPT("0",12)),2,2)+1)&lt;=20,IF(--LEFT(TEXT(RIGHT([0]!nilai,12),REPT("0",12)),3)=1," satu milyar / ",INDEX('517_TPL_Medan'!idxSatuSampaiDuaPuluh,--LEFT(TEXT(RIGHT([0]!nilai,11),REPT("0",11)),2)+1)),INDEX('517_TPL_Medan'!idxSatuSampaiDuaPuluh,--LEFT(RIGHT([0]!nilai,11),1)+1)&amp;" puluh "&amp;INDEX('517_TPL_Medan'!idxSatuSampaiDuaPuluh,--LEFT(RIGHT([0]!nilai,10),1)+1))&amp;IF(OR(LEN([0]!nilai)&lt;=9,--LEFT(TEXT(RIGHT([0]!nilai,12),REPT("0",12)),3)={0;1}),""," milyar / ")</definedName>
    <definedName name="milyar2" localSheetId="1">" "&amp;INDEX('518_TPL_Muara Enim'!idxRatusan,--LEFT(TEXT(RIGHT([0]!nilai,12),REPT("0",12)),1)+1)&amp;" "&amp;IF((--MID(TEXT(RIGHT([0]!nilai,12),REPT("0",12)),2,2)+1)&lt;=20,IF(--LEFT(TEXT(RIGHT([0]!nilai,12),REPT("0",12)),3)=1," satu milyar / ",INDEX('518_TPL_Muara Enim'!idxSatuSampaiDuaPuluh,--LEFT(TEXT(RIGHT([0]!nilai,11),REPT("0",11)),2)+1)),INDEX('518_TPL_Muara Enim'!idxSatuSampaiDuaPuluh,--LEFT(RIGHT([0]!nilai,11),1)+1)&amp;" puluh "&amp;INDEX('518_TPL_Muara Enim'!idxSatuSampaiDuaPuluh,--LEFT(RIGHT([0]!nilai,10),1)+1))&amp;IF(OR(LEN([0]!nilai)&lt;=9,--LEFT(TEXT(RIGHT([0]!nilai,12),REPT("0",12)),3)={0;1}),""," milyar / ")</definedName>
    <definedName name="milyar2" localSheetId="2">" "&amp;INDEX('519_Lion_Palembang'!idxRatusan,--LEFT(TEXT(RIGHT([0]!nilai,12),REPT("0",12)),1)+1)&amp;" "&amp;IF((--MID(TEXT(RIGHT([0]!nilai,12),REPT("0",12)),2,2)+1)&lt;=20,IF(--LEFT(TEXT(RIGHT([0]!nilai,12),REPT("0",12)),3)=1," satu milyar / ",INDEX('519_Lion_Palembang'!idxSatuSampaiDuaPuluh,--LEFT(TEXT(RIGHT([0]!nilai,11),REPT("0",11)),2)+1)),INDEX('519_Lion_Palembang'!idxSatuSampaiDuaPuluh,--LEFT(RIGHT([0]!nilai,11),1)+1)&amp;" puluh "&amp;INDEX('519_Lion_Palembang'!idxSatuSampaiDuaPuluh,--LEFT(RIGHT([0]!nilai,10),1)+1))&amp;IF(OR(LEN([0]!nilai)&lt;=9,--LEFT(TEXT(RIGHT([0]!nilai,12),REPT("0",12)),3)={0;1}),""," milyar / ")</definedName>
    <definedName name="milyar2" localSheetId="3">" "&amp;INDEX('520_Bpk.Martin_Pembatalan'!idxRatusan,--LEFT(TEXT(RIGHT([0]!nilai,12),REPT("0",12)),1)+1)&amp;" "&amp;IF((--MID(TEXT(RIGHT([0]!nilai,12),REPT("0",12)),2,2)+1)&lt;=20,IF(--LEFT(TEXT(RIGHT([0]!nilai,12),REPT("0",12)),3)=1," satu milyar / ",INDEX('520_Bpk.Martin_Pembatalan'!idxSatuSampaiDuaPuluh,--LEFT(TEXT(RIGHT([0]!nilai,11),REPT("0",11)),2)+1)),INDEX('520_Bpk.Martin_Pembatalan'!idxSatuSampaiDuaPuluh,--LEFT(RIGHT([0]!nilai,11),1)+1)&amp;" puluh "&amp;INDEX('520_Bpk.Martin_Pembatalan'!idxSatuSampaiDuaPuluh,--LEFT(RIGHT([0]!nilai,10),1)+1))&amp;IF(OR(LEN([0]!nilai)&lt;=9,--LEFT(TEXT(RIGHT([0]!nilai,12),REPT("0",12)),3)={0;1}),""," milyar / ")</definedName>
    <definedName name="milyar2" localSheetId="4">" "&amp;INDEX('521_DN_Bontang'!idxRatusan,--LEFT(TEXT(RIGHT([0]!nilai,12),REPT("0",12)),1)+1)&amp;" "&amp;IF((--MID(TEXT(RIGHT([0]!nilai,12),REPT("0",12)),2,2)+1)&lt;=20,IF(--LEFT(TEXT(RIGHT([0]!nilai,12),REPT("0",12)),3)=1," satu milyar / ",INDEX('521_DN_Bontang'!idxSatuSampaiDuaPuluh,--LEFT(TEXT(RIGHT([0]!nilai,11),REPT("0",11)),2)+1)),INDEX('521_DN_Bontang'!idxSatuSampaiDuaPuluh,--LEFT(RIGHT([0]!nilai,11),1)+1)&amp;" puluh "&amp;INDEX('521_DN_Bontang'!idxSatuSampaiDuaPuluh,--LEFT(RIGHT([0]!nilai,10),1)+1))&amp;IF(OR(LEN([0]!nilai)&lt;=9,--LEFT(TEXT(RIGHT([0]!nilai,12),REPT("0",12)),3)={0;1}),""," milyar / ")</definedName>
    <definedName name="milyar2" localSheetId="5">" "&amp;INDEX('522_Bpk. Andi_Bogor'!idxRatusan,--LEFT(TEXT(RIGHT([0]!nilai,12),REPT("0",12)),1)+1)&amp;" "&amp;IF((--MID(TEXT(RIGHT([0]!nilai,12),REPT("0",12)),2,2)+1)&lt;=20,IF(--LEFT(TEXT(RIGHT([0]!nilai,12),REPT("0",12)),3)=1," satu milyar / ",INDEX('522_Bpk. Andi_Bogor'!idxSatuSampaiDuaPuluh,--LEFT(TEXT(RIGHT([0]!nilai,11),REPT("0",11)),2)+1)),INDEX('522_Bpk. Andi_Bogor'!idxSatuSampaiDuaPuluh,--LEFT(RIGHT([0]!nilai,11),1)+1)&amp;" puluh "&amp;INDEX('522_Bpk. Andi_Bogor'!idxSatuSampaiDuaPuluh,--LEFT(RIGHT([0]!nilai,10),1)+1))&amp;IF(OR(LEN([0]!nilai)&lt;=9,--LEFT(TEXT(RIGHT([0]!nilai,12),REPT("0",12)),3)={0;1}),""," milyar / ")</definedName>
    <definedName name="milyar2" localSheetId="6">" "&amp;INDEX('523_Bpk. Dicky_Shopee'!idxRatusan,--LEFT(TEXT(RIGHT([0]!nilai,12),REPT("0",12)),1)+1)&amp;" "&amp;IF((--MID(TEXT(RIGHT([0]!nilai,12),REPT("0",12)),2,2)+1)&lt;=20,IF(--LEFT(TEXT(RIGHT([0]!nilai,12),REPT("0",12)),3)=1," satu milyar / ",INDEX('523_Bpk. Dicky_Shopee'!idxSatuSampaiDuaPuluh,--LEFT(TEXT(RIGHT([0]!nilai,11),REPT("0",11)),2)+1)),INDEX('523_Bpk. Dicky_Shopee'!idxSatuSampaiDuaPuluh,--LEFT(RIGHT([0]!nilai,11),1)+1)&amp;" puluh "&amp;INDEX('523_Bpk. Dicky_Shopee'!idxSatuSampaiDuaPuluh,--LEFT(RIGHT([0]!nilai,10),1)+1))&amp;IF(OR(LEN([0]!nilai)&lt;=9,--LEFT(TEXT(RIGHT([0]!nilai,12),REPT("0",12)),3)={0;1}),""," milyar / ")</definedName>
    <definedName name="milyar2" localSheetId="7">" "&amp;INDEX('524_Lion_Mix'!idxRatusan,--LEFT(TEXT(RIGHT([0]!nilai,12),REPT("0",12)),1)+1)&amp;" "&amp;IF((--MID(TEXT(RIGHT([0]!nilai,12),REPT("0",12)),2,2)+1)&lt;=20,IF(--LEFT(TEXT(RIGHT([0]!nilai,12),REPT("0",12)),3)=1," satu milyar / ",INDEX('524_Lion_Mix'!idxSatuSampaiDuaPuluh,--LEFT(TEXT(RIGHT([0]!nilai,11),REPT("0",11)),2)+1)),INDEX('524_Lion_Mix'!idxSatuSampaiDuaPuluh,--LEFT(RIGHT([0]!nilai,11),1)+1)&amp;" puluh "&amp;INDEX('524_Lion_Mix'!idxSatuSampaiDuaPuluh,--LEFT(RIGHT([0]!nilai,10),1)+1))&amp;IF(OR(LEN([0]!nilai)&lt;=9,--LEFT(TEXT(RIGHT([0]!nilai,12),REPT("0",12)),3)={0;1}),""," milyar / ")</definedName>
    <definedName name="milyar2" localSheetId="8">" "&amp;INDEX('525_Mega Agro_Karo'!idxRatusan,--LEFT(TEXT(RIGHT([0]!nilai,12),REPT("0",12)),1)+1)&amp;" "&amp;IF((--MID(TEXT(RIGHT([0]!nilai,12),REPT("0",12)),2,2)+1)&lt;=20,IF(--LEFT(TEXT(RIGHT([0]!nilai,12),REPT("0",12)),3)=1," satu milyar / ",INDEX('525_Mega Agro_Karo'!idxSatuSampaiDuaPuluh,--LEFT(TEXT(RIGHT([0]!nilai,11),REPT("0",11)),2)+1)),INDEX('525_Mega Agro_Karo'!idxSatuSampaiDuaPuluh,--LEFT(RIGHT([0]!nilai,11),1)+1)&amp;" puluh "&amp;INDEX('525_Mega Agro_Karo'!idxSatuSampaiDuaPuluh,--LEFT(RIGHT([0]!nilai,10),1)+1))&amp;IF(OR(LEN([0]!nilai)&lt;=9,--LEFT(TEXT(RIGHT([0]!nilai,12),REPT("0",12)),3)={0;1}),""," milyar / ")</definedName>
    <definedName name="milyar2" localSheetId="9">" "&amp;INDEX('526_Samudra Jaya Cakra_Mix'!idxRatusan,--LEFT(TEXT(RIGHT([0]!nilai,12),REPT("0",12)),1)+1)&amp;" "&amp;IF((--MID(TEXT(RIGHT([0]!nilai,12),REPT("0",12)),2,2)+1)&lt;=20,IF(--LEFT(TEXT(RIGHT([0]!nilai,12),REPT("0",12)),3)=1," satu milyar / ",INDEX('526_Samudra Jaya Cakra_Mix'!idxSatuSampaiDuaPuluh,--LEFT(TEXT(RIGHT([0]!nilai,11),REPT("0",11)),2)+1)),INDEX('526_Samudra Jaya Cakra_Mix'!idxSatuSampaiDuaPuluh,--LEFT(RIGHT([0]!nilai,11),1)+1)&amp;" puluh "&amp;INDEX('526_Samudra Jaya Cakra_Mix'!idxSatuSampaiDuaPuluh,--LEFT(RIGHT([0]!nilai,10),1)+1))&amp;IF(OR(LEN([0]!nilai)&lt;=9,--LEFT(TEXT(RIGHT([0]!nilai,12),REPT("0",12)),3)={0;1}),""," milyar / ")</definedName>
    <definedName name="milyar2" localSheetId="10">" "&amp;INDEX('527_CV. Nona_Makassar'!idxRatusan,--LEFT(TEXT(RIGHT([0]!nilai,12),REPT("0",12)),1)+1)&amp;" "&amp;IF((--MID(TEXT(RIGHT([0]!nilai,12),REPT("0",12)),2,2)+1)&lt;=20,IF(--LEFT(TEXT(RIGHT([0]!nilai,12),REPT("0",12)),3)=1," satu milyar / ",INDEX('527_CV. Nona_Makassar'!idxSatuSampaiDuaPuluh,--LEFT(TEXT(RIGHT([0]!nilai,11),REPT("0",11)),2)+1)),INDEX('527_CV. Nona_Makassar'!idxSatuSampaiDuaPuluh,--LEFT(RIGHT([0]!nilai,11),1)+1)&amp;" puluh "&amp;INDEX('527_CV. Nona_Makassar'!idxSatuSampaiDuaPuluh,--LEFT(RIGHT([0]!nilai,10),1)+1))&amp;IF(OR(LEN([0]!nilai)&lt;=9,--LEFT(TEXT(RIGHT([0]!nilai,12),REPT("0",12)),3)={0;1}),""," milyar / ")</definedName>
    <definedName name="milyar2" localSheetId="11">" "&amp;INDEX('528_CV. MAG Perum Graha_Kalsel'!idxRatusan,--LEFT(TEXT(RIGHT([0]!nilai,12),REPT("0",12)),1)+1)&amp;" "&amp;IF((--MID(TEXT(RIGHT([0]!nilai,12),REPT("0",12)),2,2)+1)&lt;=20,IF(--LEFT(TEXT(RIGHT([0]!nilai,12),REPT("0",12)),3)=1," satu milyar / ",INDEX('528_CV. MAG Perum Graha_Kalsel'!idxSatuSampaiDuaPuluh,--LEFT(TEXT(RIGHT([0]!nilai,11),REPT("0",11)),2)+1)),INDEX('528_CV. MAG Perum Graha_Kalsel'!idxSatuSampaiDuaPuluh,--LEFT(RIGHT([0]!nilai,11),1)+1)&amp;" puluh "&amp;INDEX('528_CV. MAG Perum Graha_Kalsel'!idxSatuSampaiDuaPuluh,--LEFT(RIGHT([0]!nilai,10),1)+1))&amp;IF(OR(LEN([0]!nilai)&lt;=9,--LEFT(TEXT(RIGHT([0]!nilai,12),REPT("0",12)),3)={0;1}),""," milyar / ")</definedName>
    <definedName name="milyar2" localSheetId="12">" "&amp;INDEX('529_Bpk. Pras_Deli Serdang'!idxRatusan,--LEFT(TEXT(RIGHT(nilai,12),REPT("0",12)),1)+1)&amp;" "&amp;IF((--MID(TEXT(RIGHT(nilai,12),REPT("0",12)),2,2)+1)&lt;=20,IF(--LEFT(TEXT(RIGHT(nilai,12),REPT("0",12)),3)=1," satu milyar / ",INDEX('529_Bpk. Pras_Deli Serdang'!idxSatuSampaiDuaPuluh,--LEFT(TEXT(RIGHT(nilai,11),REPT("0",11)),2)+1)),INDEX('529_Bpk. Pras_Deli Serdang'!idxSatuSampaiDuaPuluh,--LEFT(RIGHT(nilai,11),1)+1)&amp;" puluh "&amp;INDEX('529_Bpk. Pras_Deli Serdang'!idxSatuSampaiDuaPuluh,--LEFT(RIGHT(nilai,10),1)+1))&amp;IF(OR(LEN(nilai)&lt;=9,--LEFT(TEXT(RIGHT(nilai,12),REPT("0",12)),3)={0;1}),""," milyar / ")</definedName>
    <definedName name="milyar2" localSheetId="13">" "&amp;INDEX('530_Trian Jaya_Muara enim'!idxRatusan,--LEFT(TEXT(RIGHT([0]!nilai,12),REPT("0",12)),1)+1)&amp;" "&amp;IF((--MID(TEXT(RIGHT([0]!nilai,12),REPT("0",12)),2,2)+1)&lt;=20,IF(--LEFT(TEXT(RIGHT([0]!nilai,12),REPT("0",12)),3)=1," satu milyar / ",INDEX('530_Trian Jaya_Muara enim'!idxSatuSampaiDuaPuluh,--LEFT(TEXT(RIGHT([0]!nilai,11),REPT("0",11)),2)+1)),INDEX('530_Trian Jaya_Muara enim'!idxSatuSampaiDuaPuluh,--LEFT(RIGHT([0]!nilai,11),1)+1)&amp;" puluh "&amp;INDEX('530_Trian Jaya_Muara enim'!idxSatuSampaiDuaPuluh,--LEFT(RIGHT([0]!nilai,10),1)+1))&amp;IF(OR(LEN([0]!nilai)&lt;=9,--LEFT(TEXT(RIGHT([0]!nilai,12),REPT("0",12)),3)={0;1}),""," milyar / ")</definedName>
    <definedName name="milyar2" localSheetId="14">" "&amp;INDEX('531_MitraIndo_Batam'!idxRatusan,--LEFT(TEXT(RIGHT([0]!nilai,12),REPT("0",12)),1)+1)&amp;" "&amp;IF((--MID(TEXT(RIGHT([0]!nilai,12),REPT("0",12)),2,2)+1)&lt;=20,IF(--LEFT(TEXT(RIGHT([0]!nilai,12),REPT("0",12)),3)=1," satu milyar / ",INDEX('531_MitraIndo_Batam'!idxSatuSampaiDuaPuluh,--LEFT(TEXT(RIGHT([0]!nilai,11),REPT("0",11)),2)+1)),INDEX('531_MitraIndo_Batam'!idxSatuSampaiDuaPuluh,--LEFT(RIGHT([0]!nilai,11),1)+1)&amp;" puluh "&amp;INDEX('531_MitraIndo_Batam'!idxSatuSampaiDuaPuluh,--LEFT(RIGHT([0]!nilai,10),1)+1))&amp;IF(OR(LEN([0]!nilai)&lt;=9,--LEFT(TEXT(RIGHT([0]!nilai,12),REPT("0",12)),3)={0;1}),""," milyar / ")</definedName>
    <definedName name="milyar2" localSheetId="15">" "&amp;INDEX('532_Bpk. Salim_Pontianak'!idxRatusan,--LEFT(TEXT(RIGHT([0]!nilai,12),REPT("0",12)),1)+1)&amp;" "&amp;IF((--MID(TEXT(RIGHT([0]!nilai,12),REPT("0",12)),2,2)+1)&lt;=20,IF(--LEFT(TEXT(RIGHT([0]!nilai,12),REPT("0",12)),3)=1," satu milyar / ",INDEX('532_Bpk. Salim_Pontianak'!idxSatuSampaiDuaPuluh,--LEFT(TEXT(RIGHT([0]!nilai,11),REPT("0",11)),2)+1)),INDEX('532_Bpk. Salim_Pontianak'!idxSatuSampaiDuaPuluh,--LEFT(RIGHT([0]!nilai,11),1)+1)&amp;" puluh "&amp;INDEX('532_Bpk. Salim_Pontianak'!idxSatuSampaiDuaPuluh,--LEFT(RIGHT([0]!nilai,10),1)+1))&amp;IF(OR(LEN([0]!nilai)&lt;=9,--LEFT(TEXT(RIGHT([0]!nilai,12),REPT("0",12)),3)={0;1}),""," milyar / ")</definedName>
    <definedName name="milyar2" localSheetId="16">" "&amp;INDEX('533_Ibu IIn_Batam'!idxRatusan,--LEFT(TEXT(RIGHT([0]!nilai,12),REPT("0",12)),1)+1)&amp;" "&amp;IF((--MID(TEXT(RIGHT([0]!nilai,12),REPT("0",12)),2,2)+1)&lt;=20,IF(--LEFT(TEXT(RIGHT([0]!nilai,12),REPT("0",12)),3)=1," satu milyar / ",INDEX('533_Ibu IIn_Batam'!idxSatuSampaiDuaPuluh,--LEFT(TEXT(RIGHT([0]!nilai,11),REPT("0",11)),2)+1)),INDEX('533_Ibu IIn_Batam'!idxSatuSampaiDuaPuluh,--LEFT(RIGHT([0]!nilai,11),1)+1)&amp;" puluh "&amp;INDEX('533_Ibu IIn_Batam'!idxSatuSampaiDuaPuluh,--LEFT(RIGHT([0]!nilai,10),1)+1))&amp;IF(OR(LEN([0]!nilai)&lt;=9,--LEFT(TEXT(RIGHT([0]!nilai,12),REPT("0",12)),3)={0;1}),""," milyar / ")</definedName>
    <definedName name="milyar2" localSheetId="17">" "&amp;INDEX('534_Bina_trucking Bekasi'!idxRatusan,--LEFT(TEXT(RIGHT([0]!nilai,12),REPT("0",12)),1)+1)&amp;" "&amp;IF((--MID(TEXT(RIGHT([0]!nilai,12),REPT("0",12)),2,2)+1)&lt;=20,IF(--LEFT(TEXT(RIGHT([0]!nilai,12),REPT("0",12)),3)=1," satu milyar / ",INDEX('534_Bina_trucking Bekasi'!idxSatuSampaiDuaPuluh,--LEFT(TEXT(RIGHT([0]!nilai,11),REPT("0",11)),2)+1)),INDEX('534_Bina_trucking Bekasi'!idxSatuSampaiDuaPuluh,--LEFT(RIGHT([0]!nilai,11),1)+1)&amp;" puluh "&amp;INDEX('534_Bina_trucking Bekasi'!idxSatuSampaiDuaPuluh,--LEFT(RIGHT([0]!nilai,10),1)+1))&amp;IF(OR(LEN([0]!nilai)&lt;=9,--LEFT(TEXT(RIGHT([0]!nilai,12),REPT("0",12)),3)={0;1}),""," milyar / ")</definedName>
    <definedName name="milyar2" localSheetId="18">" "&amp;INDEX('535_IKPM_Mix'!idxRatusan,--LEFT(TEXT(RIGHT([0]!nilai,12),REPT("0",12)),1)+1)&amp;" "&amp;IF((--MID(TEXT(RIGHT([0]!nilai,12),REPT("0",12)),2,2)+1)&lt;=20,IF(--LEFT(TEXT(RIGHT([0]!nilai,12),REPT("0",12)),3)=1," satu milyar / ",INDEX('535_IKPM_Mix'!idxSatuSampaiDuaPuluh,--LEFT(TEXT(RIGHT([0]!nilai,11),REPT("0",11)),2)+1)),INDEX('535_IKPM_Mix'!idxSatuSampaiDuaPuluh,--LEFT(RIGHT([0]!nilai,11),1)+1)&amp;" puluh "&amp;INDEX('535_IKPM_Mix'!idxSatuSampaiDuaPuluh,--LEFT(RIGHT([0]!nilai,10),1)+1))&amp;IF(OR(LEN([0]!nilai)&lt;=9,--LEFT(TEXT(RIGHT([0]!nilai,12),REPT("0",12)),3)={0;1}),""," milyar / ")</definedName>
    <definedName name="milyar2" localSheetId="19">" "&amp;INDEX('536_Samudra Jaya Cakra_Mix'!idxRatusan,--LEFT(TEXT(RIGHT([0]!nilai,12),REPT("0",12)),1)+1)&amp;" "&amp;IF((--MID(TEXT(RIGHT([0]!nilai,12),REPT("0",12)),2,2)+1)&lt;=20,IF(--LEFT(TEXT(RIGHT([0]!nilai,12),REPT("0",12)),3)=1," satu milyar / ",INDEX('536_Samudra Jaya Cakra_Mix'!idxSatuSampaiDuaPuluh,--LEFT(TEXT(RIGHT([0]!nilai,11),REPT("0",11)),2)+1)),INDEX('536_Samudra Jaya Cakra_Mix'!idxSatuSampaiDuaPuluh,--LEFT(RIGHT([0]!nilai,11),1)+1)&amp;" puluh "&amp;INDEX('536_Samudra Jaya Cakra_Mix'!idxSatuSampaiDuaPuluh,--LEFT(RIGHT([0]!nilai,10),1)+1))&amp;IF(OR(LEN([0]!nilai)&lt;=9,--LEFT(TEXT(RIGHT([0]!nilai,12),REPT("0",12)),3)={0;1}),""," milyar / ")</definedName>
    <definedName name="milyar2" localSheetId="20">" "&amp;INDEX('537_Menara_Mix'!idxRatusan,--LEFT(TEXT(RIGHT(nilai,12),REPT("0",12)),1)+1)&amp;" "&amp;IF((--MID(TEXT(RIGHT(nilai,12),REPT("0",12)),2,2)+1)&lt;=20,IF(--LEFT(TEXT(RIGHT(nilai,12),REPT("0",12)),3)=1," satu milyar / ",INDEX('537_Menara_Mix'!idxSatuSampaiDuaPuluh,--LEFT(TEXT(RIGHT(nilai,11),REPT("0",11)),2)+1)),INDEX('537_Menara_Mix'!idxSatuSampaiDuaPuluh,--LEFT(RIGHT(nilai,11),1)+1)&amp;" puluh "&amp;INDEX('537_Menara_Mix'!idxSatuSampaiDuaPuluh,--LEFT(RIGHT(nilai,10),1)+1))&amp;IF(OR(LEN(nilai)&lt;=9,--LEFT(TEXT(RIGHT(nilai,12),REPT("0",12)),3)={0;1}),""," milyar / ")</definedName>
    <definedName name="milyar2" localSheetId="21">" "&amp;INDEX('538_Menara_Gersik'!idxRatusan,--LEFT(TEXT(RIGHT([0]!nilai,12),REPT("0",12)),1)+1)&amp;" "&amp;IF((--MID(TEXT(RIGHT([0]!nilai,12),REPT("0",12)),2,2)+1)&lt;=20,IF(--LEFT(TEXT(RIGHT([0]!nilai,12),REPT("0",12)),3)=1," satu milyar / ",INDEX('538_Menara_Gersik'!idxSatuSampaiDuaPuluh,--LEFT(TEXT(RIGHT([0]!nilai,11),REPT("0",11)),2)+1)),INDEX('538_Menara_Gersik'!idxSatuSampaiDuaPuluh,--LEFT(RIGHT([0]!nilai,11),1)+1)&amp;" puluh "&amp;INDEX('538_Menara_Gersik'!idxSatuSampaiDuaPuluh,--LEFT(RIGHT([0]!nilai,10),1)+1))&amp;IF(OR(LEN([0]!nilai)&lt;=9,--LEFT(TEXT(RIGHT([0]!nilai,12),REPT("0",12)),3)={0;1}),""," milyar / ")</definedName>
    <definedName name="milyar2" localSheetId="22">" "&amp;INDEX('539_Menara_Mix'!idxRatusan,--LEFT(TEXT(RIGHT(nilai,12),REPT("0",12)),1)+1)&amp;" "&amp;IF((--MID(TEXT(RIGHT(nilai,12),REPT("0",12)),2,2)+1)&lt;=20,IF(--LEFT(TEXT(RIGHT(nilai,12),REPT("0",12)),3)=1," satu milyar / ",INDEX('539_Menara_Mix'!idxSatuSampaiDuaPuluh,--LEFT(TEXT(RIGHT(nilai,11),REPT("0",11)),2)+1)),INDEX('539_Menara_Mix'!idxSatuSampaiDuaPuluh,--LEFT(RIGHT(nilai,11),1)+1)&amp;" puluh "&amp;INDEX('539_Menara_Mix'!idxSatuSampaiDuaPuluh,--LEFT(RIGHT(nilai,10),1)+1))&amp;IF(OR(LEN(nilai)&lt;=9,--LEFT(TEXT(RIGHT(nilai,12),REPT("0",12)),3)={0;1}),""," milyar / ")</definedName>
    <definedName name="milyar2" localSheetId="23">" "&amp;INDEX('540_Samudra Jaya Cakra_Manokwar'!idxRatusan,--LEFT(TEXT(RIGHT([0]!nilai,12),REPT("0",12)),1)+1)&amp;" "&amp;IF((--MID(TEXT(RIGHT([0]!nilai,12),REPT("0",12)),2,2)+1)&lt;=20,IF(--LEFT(TEXT(RIGHT([0]!nilai,12),REPT("0",12)),3)=1," satu milyar / ",INDEX('540_Samudra Jaya Cakra_Manokwar'!idxSatuSampaiDuaPuluh,--LEFT(TEXT(RIGHT([0]!nilai,11),REPT("0",11)),2)+1)),INDEX('540_Samudra Jaya Cakra_Manokwar'!idxSatuSampaiDuaPuluh,--LEFT(RIGHT([0]!nilai,11),1)+1)&amp;" puluh "&amp;INDEX('540_Samudra Jaya Cakra_Manokwar'!idxSatuSampaiDuaPuluh,--LEFT(RIGHT([0]!nilai,10),1)+1))&amp;IF(OR(LEN([0]!nilai)&lt;=9,--LEFT(TEXT(RIGHT([0]!nilai,12),REPT("0",12)),3)={0;1}),""," milyar / ")</definedName>
    <definedName name="milyar2" localSheetId="24">" "&amp;INDEX('541_Menara_Air Molek'!idxRatusan,--LEFT(TEXT(RIGHT([0]!nilai,12),REPT("0",12)),1)+1)&amp;" "&amp;IF((--MID(TEXT(RIGHT([0]!nilai,12),REPT("0",12)),2,2)+1)&lt;=20,IF(--LEFT(TEXT(RIGHT([0]!nilai,12),REPT("0",12)),3)=1," satu milyar / ",INDEX('541_Menara_Air Molek'!idxSatuSampaiDuaPuluh,--LEFT(TEXT(RIGHT([0]!nilai,11),REPT("0",11)),2)+1)),INDEX('541_Menara_Air Molek'!idxSatuSampaiDuaPuluh,--LEFT(RIGHT([0]!nilai,11),1)+1)&amp;" puluh "&amp;INDEX('541_Menara_Air Molek'!idxSatuSampaiDuaPuluh,--LEFT(RIGHT([0]!nilai,10),1)+1))&amp;IF(OR(LEN([0]!nilai)&lt;=9,--LEFT(TEXT(RIGHT([0]!nilai,12),REPT("0",12)),3)={0;1}),""," milyar / ")</definedName>
    <definedName name="milyar2" localSheetId="25">" "&amp;INDEX('542_Bpk. Bayu_Pekanbaru'!idxRatusan,--LEFT(TEXT(RIGHT([0]!nilai,12),REPT("0",12)),1)+1)&amp;" "&amp;IF((--MID(TEXT(RIGHT([0]!nilai,12),REPT("0",12)),2,2)+1)&lt;=20,IF(--LEFT(TEXT(RIGHT([0]!nilai,12),REPT("0",12)),3)=1," satu milyar / ",INDEX('542_Bpk. Bayu_Pekanbaru'!idxSatuSampaiDuaPuluh,--LEFT(TEXT(RIGHT([0]!nilai,11),REPT("0",11)),2)+1)),INDEX('542_Bpk. Bayu_Pekanbaru'!idxSatuSampaiDuaPuluh,--LEFT(RIGHT([0]!nilai,11),1)+1)&amp;" puluh "&amp;INDEX('542_Bpk. Bayu_Pekanbaru'!idxSatuSampaiDuaPuluh,--LEFT(RIGHT([0]!nilai,10),1)+1))&amp;IF(OR(LEN([0]!nilai)&lt;=9,--LEFT(TEXT(RIGHT([0]!nilai,12),REPT("0",12)),3)={0;1}),""," milyar / ")</definedName>
    <definedName name="milyar2" localSheetId="26">" "&amp;INDEX('543_Bpk Rio_Pontianak'!idxRatusan,--LEFT(TEXT(RIGHT([0]!nilai,12),REPT("0",12)),1)+1)&amp;" "&amp;IF((--MID(TEXT(RIGHT([0]!nilai,12),REPT("0",12)),2,2)+1)&lt;=20,IF(--LEFT(TEXT(RIGHT([0]!nilai,12),REPT("0",12)),3)=1," satu milyar / ",INDEX('543_Bpk Rio_Pontianak'!idxSatuSampaiDuaPuluh,--LEFT(TEXT(RIGHT([0]!nilai,11),REPT("0",11)),2)+1)),INDEX('543_Bpk Rio_Pontianak'!idxSatuSampaiDuaPuluh,--LEFT(RIGHT([0]!nilai,11),1)+1)&amp;" puluh "&amp;INDEX('543_Bpk Rio_Pontianak'!idxSatuSampaiDuaPuluh,--LEFT(RIGHT([0]!nilai,10),1)+1))&amp;IF(OR(LEN([0]!nilai)&lt;=9,--LEFT(TEXT(RIGHT([0]!nilai,12),REPT("0",12)),3)={0;1}),""," milyar / ")</definedName>
    <definedName name="milyar2" localSheetId="27">" "&amp;INDEX('544_BBI_Pekalongan'!idxRatusan,--LEFT(TEXT(RIGHT([0]!nilai,12),REPT("0",12)),1)+1)&amp;" "&amp;IF((--MID(TEXT(RIGHT([0]!nilai,12),REPT("0",12)),2,2)+1)&lt;=20,IF(--LEFT(TEXT(RIGHT([0]!nilai,12),REPT("0",12)),3)=1," satu milyar / ",INDEX('544_BBI_Pekalongan'!idxSatuSampaiDuaPuluh,--LEFT(TEXT(RIGHT([0]!nilai,11),REPT("0",11)),2)+1)),INDEX('544_BBI_Pekalongan'!idxSatuSampaiDuaPuluh,--LEFT(RIGHT([0]!nilai,11),1)+1)&amp;" puluh "&amp;INDEX('544_BBI_Pekalongan'!idxSatuSampaiDuaPuluh,--LEFT(RIGHT([0]!nilai,10),1)+1))&amp;IF(OR(LEN([0]!nilai)&lt;=9,--LEFT(TEXT(RIGHT([0]!nilai,12),REPT("0",12)),3)={0;1}),""," milyar / ")</definedName>
    <definedName name="milyar2" localSheetId="28">" "&amp;INDEX('545_BM_Tibeka_ Lombok'!idxRatusan,--LEFT(TEXT(RIGHT([0]!nilai,12),REPT("0",12)),1)+1)&amp;" "&amp;IF((--MID(TEXT(RIGHT([0]!nilai,12),REPT("0",12)),2,2)+1)&lt;=20,IF(--LEFT(TEXT(RIGHT([0]!nilai,12),REPT("0",12)),3)=1," satu milyar / ",INDEX('545_BM_Tibeka_ Lombok'!idxSatuSampaiDuaPuluh,--LEFT(TEXT(RIGHT([0]!nilai,11),REPT("0",11)),2)+1)),INDEX('545_BM_Tibeka_ Lombok'!idxSatuSampaiDuaPuluh,--LEFT(RIGHT([0]!nilai,11),1)+1)&amp;" puluh "&amp;INDEX('545_BM_Tibeka_ Lombok'!idxSatuSampaiDuaPuluh,--LEFT(RIGHT([0]!nilai,10),1)+1))&amp;IF(OR(LEN([0]!nilai)&lt;=9,--LEFT(TEXT(RIGHT([0]!nilai,12),REPT("0",12)),3)={0;1}),""," milyar / ")</definedName>
    <definedName name="milyar2" localSheetId="29">" "&amp;INDEX('546_BM_Tibeka_Cilacap'!idxRatusan,--LEFT(TEXT(RIGHT([0]!nilai,12),REPT("0",12)),1)+1)&amp;" "&amp;IF((--MID(TEXT(RIGHT([0]!nilai,12),REPT("0",12)),2,2)+1)&lt;=20,IF(--LEFT(TEXT(RIGHT([0]!nilai,12),REPT("0",12)),3)=1," satu milyar / ",INDEX('546_BM_Tibeka_Cilacap'!idxSatuSampaiDuaPuluh,--LEFT(TEXT(RIGHT([0]!nilai,11),REPT("0",11)),2)+1)),INDEX('546_BM_Tibeka_Cilacap'!idxSatuSampaiDuaPuluh,--LEFT(RIGHT([0]!nilai,11),1)+1)&amp;" puluh "&amp;INDEX('546_BM_Tibeka_Cilacap'!idxSatuSampaiDuaPuluh,--LEFT(RIGHT([0]!nilai,10),1)+1))&amp;IF(OR(LEN([0]!nilai)&lt;=9,--LEFT(TEXT(RIGHT([0]!nilai,12),REPT("0",12)),3)={0;1}),""," milyar / ")</definedName>
    <definedName name="milyar2" localSheetId="30">" "&amp;INDEX('547_Ibu caca_Jakarta'!idxRatusan,--LEFT(TEXT(RIGHT(nilai,12),REPT("0",12)),1)+1)&amp;" "&amp;IF((--MID(TEXT(RIGHT(nilai,12),REPT("0",12)),2,2)+1)&lt;=20,IF(--LEFT(TEXT(RIGHT(nilai,12),REPT("0",12)),3)=1," satu milyar / ",INDEX('547_Ibu caca_Jakarta'!idxSatuSampaiDuaPuluh,--LEFT(TEXT(RIGHT(nilai,11),REPT("0",11)),2)+1)),INDEX('547_Ibu caca_Jakarta'!idxSatuSampaiDuaPuluh,--LEFT(RIGHT(nilai,11),1)+1)&amp;" puluh "&amp;INDEX('547_Ibu caca_Jakarta'!idxSatuSampaiDuaPuluh,--LEFT(RIGHT(nilai,10),1)+1))&amp;IF(OR(LEN(nilai)&lt;=9,--LEFT(TEXT(RIGHT(nilai,12),REPT("0",12)),3)={0;1}),""," milyar / ")</definedName>
    <definedName name="milyar2" localSheetId="31">" "&amp;INDEX('548_Samudra Jaya Cakra_Mix'!idxRatusan,--LEFT(TEXT(RIGHT([0]!nilai,12),REPT("0",12)),1)+1)&amp;" "&amp;IF((--MID(TEXT(RIGHT([0]!nilai,12),REPT("0",12)),2,2)+1)&lt;=20,IF(--LEFT(TEXT(RIGHT([0]!nilai,12),REPT("0",12)),3)=1," satu milyar / ",INDEX('548_Samudra Jaya Cakra_Mix'!idxSatuSampaiDuaPuluh,--LEFT(TEXT(RIGHT([0]!nilai,11),REPT("0",11)),2)+1)),INDEX('548_Samudra Jaya Cakra_Mix'!idxSatuSampaiDuaPuluh,--LEFT(RIGHT([0]!nilai,11),1)+1)&amp;" puluh "&amp;INDEX('548_Samudra Jaya Cakra_Mix'!idxSatuSampaiDuaPuluh,--LEFT(RIGHT([0]!nilai,10),1)+1))&amp;IF(OR(LEN([0]!nilai)&lt;=9,--LEFT(TEXT(RIGHT([0]!nilai,12),REPT("0",12)),3)={0;1}),""," milyar / ")</definedName>
    <definedName name="milyar2" localSheetId="32">" "&amp;INDEX('549_Samudra Jaya Cakra_Padang'!idxRatusan,--LEFT(TEXT(RIGHT([0]!nilai,12),REPT("0",12)),1)+1)&amp;" "&amp;IF((--MID(TEXT(RIGHT([0]!nilai,12),REPT("0",12)),2,2)+1)&lt;=20,IF(--LEFT(TEXT(RIGHT([0]!nilai,12),REPT("0",12)),3)=1," satu milyar / ",INDEX('549_Samudra Jaya Cakra_Padang'!idxSatuSampaiDuaPuluh,--LEFT(TEXT(RIGHT([0]!nilai,11),REPT("0",11)),2)+1)),INDEX('549_Samudra Jaya Cakra_Padang'!idxSatuSampaiDuaPuluh,--LEFT(RIGHT([0]!nilai,11),1)+1)&amp;" puluh "&amp;INDEX('549_Samudra Jaya Cakra_Padang'!idxSatuSampaiDuaPuluh,--LEFT(RIGHT([0]!nilai,10),1)+1))&amp;IF(OR(LEN([0]!nilai)&lt;=9,--LEFT(TEXT(RIGHT([0]!nilai,12),REPT("0",12)),3)={0;1}),""," milyar / ")</definedName>
    <definedName name="milyar2" localSheetId="33">" "&amp;INDEX('550_Tensindo_Gresik'!idxRatusan,--LEFT(TEXT(RIGHT([0]!nilai,12),REPT("0",12)),1)+1)&amp;" "&amp;IF((--MID(TEXT(RIGHT([0]!nilai,12),REPT("0",12)),2,2)+1)&lt;=20,IF(--LEFT(TEXT(RIGHT([0]!nilai,12),REPT("0",12)),3)=1," satu milyar / ",INDEX('550_Tensindo_Gresik'!idxSatuSampaiDuaPuluh,--LEFT(TEXT(RIGHT([0]!nilai,11),REPT("0",11)),2)+1)),INDEX('550_Tensindo_Gresik'!idxSatuSampaiDuaPuluh,--LEFT(RIGHT([0]!nilai,11),1)+1)&amp;" puluh "&amp;INDEX('550_Tensindo_Gresik'!idxSatuSampaiDuaPuluh,--LEFT(RIGHT([0]!nilai,10),1)+1))&amp;IF(OR(LEN([0]!nilai)&lt;=9,--LEFT(TEXT(RIGHT([0]!nilai,12),REPT("0",12)),3)={0;1}),""," milyar / ")</definedName>
    <definedName name="milyar2" localSheetId="34">" "&amp;INDEX('551_Menara_Duri'!idxRatusan,--LEFT(TEXT(RIGHT([0]!nilai,12),REPT("0",12)),1)+1)&amp;" "&amp;IF((--MID(TEXT(RIGHT([0]!nilai,12),REPT("0",12)),2,2)+1)&lt;=20,IF(--LEFT(TEXT(RIGHT([0]!nilai,12),REPT("0",12)),3)=1," satu milyar / ",INDEX('551_Menara_Duri'!idxSatuSampaiDuaPuluh,--LEFT(TEXT(RIGHT([0]!nilai,11),REPT("0",11)),2)+1)),INDEX('551_Menara_Duri'!idxSatuSampaiDuaPuluh,--LEFT(RIGHT([0]!nilai,11),1)+1)&amp;" puluh "&amp;INDEX('551_Menara_Duri'!idxSatuSampaiDuaPuluh,--LEFT(RIGHT([0]!nilai,10),1)+1))&amp;IF(OR(LEN([0]!nilai)&lt;=9,--LEFT(TEXT(RIGHT([0]!nilai,12),REPT("0",12)),3)={0;1}),""," milyar / ")</definedName>
    <definedName name="milyar2" localSheetId="36">" "&amp;INDEX('553_Ibu Eni_Palu'!idxRatusan,--LEFT(TEXT(RIGHT([0]!nilai,12),REPT("0",12)),1)+1)&amp;" "&amp;IF((--MID(TEXT(RIGHT([0]!nilai,12),REPT("0",12)),2,2)+1)&lt;=20,IF(--LEFT(TEXT(RIGHT([0]!nilai,12),REPT("0",12)),3)=1," satu milyar / ",INDEX('553_Ibu Eni_Palu'!idxSatuSampaiDuaPuluh,--LEFT(TEXT(RIGHT([0]!nilai,11),REPT("0",11)),2)+1)),INDEX('553_Ibu Eni_Palu'!idxSatuSampaiDuaPuluh,--LEFT(RIGHT([0]!nilai,11),1)+1)&amp;" puluh "&amp;INDEX('553_Ibu Eni_Palu'!idxSatuSampaiDuaPuluh,--LEFT(RIGHT([0]!nilai,10),1)+1))&amp;IF(OR(LEN([0]!nilai)&lt;=9,--LEFT(TEXT(RIGHT([0]!nilai,12),REPT("0",12)),3)={0;1}),""," milyar / ")</definedName>
    <definedName name="milyar2" localSheetId="37">" "&amp;INDEX('554_Samudra Jaya Cakra_Bima'!idxRatusan,--LEFT(TEXT(RIGHT([0]!nilai,12),REPT("0",12)),1)+1)&amp;" "&amp;IF((--MID(TEXT(RIGHT([0]!nilai,12),REPT("0",12)),2,2)+1)&lt;=20,IF(--LEFT(TEXT(RIGHT([0]!nilai,12),REPT("0",12)),3)=1," satu milyar / ",INDEX('554_Samudra Jaya Cakra_Bima'!idxSatuSampaiDuaPuluh,--LEFT(TEXT(RIGHT([0]!nilai,11),REPT("0",11)),2)+1)),INDEX('554_Samudra Jaya Cakra_Bima'!idxSatuSampaiDuaPuluh,--LEFT(RIGHT([0]!nilai,11),1)+1)&amp;" puluh "&amp;INDEX('554_Samudra Jaya Cakra_Bima'!idxSatuSampaiDuaPuluh,--LEFT(RIGHT([0]!nilai,10),1)+1))&amp;IF(OR(LEN([0]!nilai)&lt;=9,--LEFT(TEXT(RIGHT([0]!nilai,12),REPT("0",12)),3)={0;1}),""," milyar / ")</definedName>
    <definedName name="milyar2" localSheetId="38">" "&amp;INDEX('555_CV. Nona_Sulawesi'!idxRatusan,--LEFT(TEXT(RIGHT([0]!nilai,12),REPT("0",12)),1)+1)&amp;" "&amp;IF((--MID(TEXT(RIGHT([0]!nilai,12),REPT("0",12)),2,2)+1)&lt;=20,IF(--LEFT(TEXT(RIGHT([0]!nilai,12),REPT("0",12)),3)=1," satu milyar / ",INDEX('555_CV. Nona_Sulawesi'!idxSatuSampaiDuaPuluh,--LEFT(TEXT(RIGHT([0]!nilai,11),REPT("0",11)),2)+1)),INDEX('555_CV. Nona_Sulawesi'!idxSatuSampaiDuaPuluh,--LEFT(RIGHT([0]!nilai,11),1)+1)&amp;" puluh "&amp;INDEX('555_CV. Nona_Sulawesi'!idxSatuSampaiDuaPuluh,--LEFT(RIGHT([0]!nilai,10),1)+1))&amp;IF(OR(LEN([0]!nilai)&lt;=9,--LEFT(TEXT(RIGHT([0]!nilai,12),REPT("0",12)),3)={0;1}),""," milyar / ")</definedName>
    <definedName name="milyar2" localSheetId="39">" "&amp;INDEX('556_Venindo_Pekanbaru'!idxRatusan,--LEFT(TEXT(RIGHT(nilai,12),REPT("0",12)),1)+1)&amp;" "&amp;IF((--MID(TEXT(RIGHT(nilai,12),REPT("0",12)),2,2)+1)&lt;=20,IF(--LEFT(TEXT(RIGHT(nilai,12),REPT("0",12)),3)=1," satu milyar / ",INDEX('556_Venindo_Pekanbaru'!idxSatuSampaiDuaPuluh,--LEFT(TEXT(RIGHT(nilai,11),REPT("0",11)),2)+1)),INDEX('556_Venindo_Pekanbaru'!idxSatuSampaiDuaPuluh,--LEFT(RIGHT(nilai,11),1)+1)&amp;" puluh "&amp;INDEX('556_Venindo_Pekanbaru'!idxSatuSampaiDuaPuluh,--LEFT(RIGHT(nilai,10),1)+1))&amp;IF(OR(LEN(nilai)&lt;=9,--LEFT(TEXT(RIGHT(nilai,12),REPT("0",12)),3)={0;1}),""," milyar / ")</definedName>
    <definedName name="milyar2" localSheetId="40">" "&amp;INDEX('557_Parcial_Kalsel'!idxRatusan,--LEFT(TEXT(RIGHT([0]!nilai,12),REPT("0",12)),1)+1)&amp;" "&amp;IF((--MID(TEXT(RIGHT([0]!nilai,12),REPT("0",12)),2,2)+1)&lt;=20,IF(--LEFT(TEXT(RIGHT([0]!nilai,12),REPT("0",12)),3)=1," satu milyar / ",INDEX('557_Parcial_Kalsel'!idxSatuSampaiDuaPuluh,--LEFT(TEXT(RIGHT([0]!nilai,11),REPT("0",11)),2)+1)),INDEX('557_Parcial_Kalsel'!idxSatuSampaiDuaPuluh,--LEFT(RIGHT([0]!nilai,11),1)+1)&amp;" puluh "&amp;INDEX('557_Parcial_Kalsel'!idxSatuSampaiDuaPuluh,--LEFT(RIGHT([0]!nilai,10),1)+1))&amp;IF(OR(LEN([0]!nilai)&lt;=9,--LEFT(TEXT(RIGHT([0]!nilai,12),REPT("0",12)),3)={0;1}),""," milyar / ")</definedName>
    <definedName name="milyar2" localSheetId="41">" "&amp;INDEX('558_CahayaPutra_Pontianak'!idxRatusan,--LEFT(TEXT(RIGHT([0]!nilai,12),REPT("0",12)),1)+1)&amp;" "&amp;IF((--MID(TEXT(RIGHT([0]!nilai,12),REPT("0",12)),2,2)+1)&lt;=20,IF(--LEFT(TEXT(RIGHT([0]!nilai,12),REPT("0",12)),3)=1," satu milyar / ",INDEX('558_CahayaPutra_Pontianak'!idxSatuSampaiDuaPuluh,--LEFT(TEXT(RIGHT([0]!nilai,11),REPT("0",11)),2)+1)),INDEX('558_CahayaPutra_Pontianak'!idxSatuSampaiDuaPuluh,--LEFT(RIGHT([0]!nilai,11),1)+1)&amp;" puluh "&amp;INDEX('558_CahayaPutra_Pontianak'!idxSatuSampaiDuaPuluh,--LEFT(RIGHT([0]!nilai,10),1)+1))&amp;IF(OR(LEN([0]!nilai)&lt;=9,--LEFT(TEXT(RIGHT([0]!nilai,12),REPT("0",12)),3)={0;1}),""," milyar / ")</definedName>
    <definedName name="milyar2" localSheetId="43">" "&amp;INDEX('560_Lion_Probolinggo'!idxRatusan,--LEFT(TEXT(RIGHT([0]!nilai,12),REPT("0",12)),1)+1)&amp;" "&amp;IF((--MID(TEXT(RIGHT([0]!nilai,12),REPT("0",12)),2,2)+1)&lt;=20,IF(--LEFT(TEXT(RIGHT([0]!nilai,12),REPT("0",12)),3)=1," satu milyar / ",INDEX('560_Lion_Probolinggo'!idxSatuSampaiDuaPuluh,--LEFT(TEXT(RIGHT([0]!nilai,11),REPT("0",11)),2)+1)),INDEX('560_Lion_Probolinggo'!idxSatuSampaiDuaPuluh,--LEFT(RIGHT([0]!nilai,11),1)+1)&amp;" puluh "&amp;INDEX('560_Lion_Probolinggo'!idxSatuSampaiDuaPuluh,--LEFT(RIGHT([0]!nilai,10),1)+1))&amp;IF(OR(LEN([0]!nilai)&lt;=9,--LEFT(TEXT(RIGHT([0]!nilai,12),REPT("0",12)),3)={0;1}),""," milyar / ")</definedName>
    <definedName name="milyar2" localSheetId="45">" "&amp;INDEX('562_Bpk. Dicky_Shopee '!idxRatusan,--LEFT(TEXT(RIGHT([0]!nilai,12),REPT("0",12)),1)+1)&amp;" "&amp;IF((--MID(TEXT(RIGHT([0]!nilai,12),REPT("0",12)),2,2)+1)&lt;=20,IF(--LEFT(TEXT(RIGHT([0]!nilai,12),REPT("0",12)),3)=1," satu milyar / ",INDEX('562_Bpk. Dicky_Shopee '!idxSatuSampaiDuaPuluh,--LEFT(TEXT(RIGHT([0]!nilai,11),REPT("0",11)),2)+1)),INDEX('562_Bpk. Dicky_Shopee '!idxSatuSampaiDuaPuluh,--LEFT(RIGHT([0]!nilai,11),1)+1)&amp;" puluh "&amp;INDEX('562_Bpk. Dicky_Shopee '!idxSatuSampaiDuaPuluh,--LEFT(RIGHT([0]!nilai,10),1)+1))&amp;IF(OR(LEN([0]!nilai)&lt;=9,--LEFT(TEXT(RIGHT([0]!nilai,12),REPT("0",12)),3)={0;1}),""," milyar / ")</definedName>
    <definedName name="milyar2" localSheetId="46">" "&amp;INDEX('563_Bpk. Dicky_Ninja'!idxRatusan,--LEFT(TEXT(RIGHT([0]!nilai,12),REPT("0",12)),1)+1)&amp;" "&amp;IF((--MID(TEXT(RIGHT([0]!nilai,12),REPT("0",12)),2,2)+1)&lt;=20,IF(--LEFT(TEXT(RIGHT([0]!nilai,12),REPT("0",12)),3)=1," satu milyar / ",INDEX('563_Bpk. Dicky_Ninja'!idxSatuSampaiDuaPuluh,--LEFT(TEXT(RIGHT([0]!nilai,11),REPT("0",11)),2)+1)),INDEX('563_Bpk. Dicky_Ninja'!idxSatuSampaiDuaPuluh,--LEFT(RIGHT([0]!nilai,11),1)+1)&amp;" puluh "&amp;INDEX('563_Bpk. Dicky_Ninja'!idxSatuSampaiDuaPuluh,--LEFT(RIGHT([0]!nilai,10),1)+1))&amp;IF(OR(LEN([0]!nilai)&lt;=9,--LEFT(TEXT(RIGHT([0]!nilai,12),REPT("0",12)),3)={0;1}),""," milyar / ")</definedName>
    <definedName name="milyar2" localSheetId="47">" "&amp;INDEX('564_Parcial_Tabalong'!idxRatusan,--LEFT(TEXT(RIGHT([0]!nilai,12),REPT("0",12)),1)+1)&amp;" "&amp;IF((--MID(TEXT(RIGHT([0]!nilai,12),REPT("0",12)),2,2)+1)&lt;=20,IF(--LEFT(TEXT(RIGHT([0]!nilai,12),REPT("0",12)),3)=1," satu milyar / ",INDEX('564_Parcial_Tabalong'!idxSatuSampaiDuaPuluh,--LEFT(TEXT(RIGHT([0]!nilai,11),REPT("0",11)),2)+1)),INDEX('564_Parcial_Tabalong'!idxSatuSampaiDuaPuluh,--LEFT(RIGHT([0]!nilai,11),1)+1)&amp;" puluh "&amp;INDEX('564_Parcial_Tabalong'!idxSatuSampaiDuaPuluh,--LEFT(RIGHT([0]!nilai,10),1)+1))&amp;IF(OR(LEN([0]!nilai)&lt;=9,--LEFT(TEXT(RIGHT([0]!nilai,12),REPT("0",12)),3)={0;1}),""," milyar / ")</definedName>
    <definedName name="milyar2" localSheetId="48">" "&amp;INDEX('565_Fastindo_Cikarang'!idxRatusan,--LEFT(TEXT(RIGHT([0]!nilai,12),REPT("0",12)),1)+1)&amp;" "&amp;IF((--MID(TEXT(RIGHT([0]!nilai,12),REPT("0",12)),2,2)+1)&lt;=20,IF(--LEFT(TEXT(RIGHT([0]!nilai,12),REPT("0",12)),3)=1," satu milyar / ",INDEX('565_Fastindo_Cikarang'!idxSatuSampaiDuaPuluh,--LEFT(TEXT(RIGHT([0]!nilai,11),REPT("0",11)),2)+1)),INDEX('565_Fastindo_Cikarang'!idxSatuSampaiDuaPuluh,--LEFT(RIGHT([0]!nilai,11),1)+1)&amp;" puluh "&amp;INDEX('565_Fastindo_Cikarang'!idxSatuSampaiDuaPuluh,--LEFT(RIGHT([0]!nilai,10),1)+1))&amp;IF(OR(LEN([0]!nilai)&lt;=9,--LEFT(TEXT(RIGHT([0]!nilai,12),REPT("0",12)),3)={0;1}),""," milyar / ")</definedName>
    <definedName name="milyar2" localSheetId="49">" "&amp;INDEX('566_Bona_Lampung'!idxRatusan,--LEFT(TEXT(RIGHT(nilai,12),REPT("0",12)),1)+1)&amp;" "&amp;IF((--MID(TEXT(RIGHT(nilai,12),REPT("0",12)),2,2)+1)&lt;=20,IF(--LEFT(TEXT(RIGHT(nilai,12),REPT("0",12)),3)=1," satu milyar / ",INDEX('566_Bona_Lampung'!idxSatuSampaiDuaPuluh,--LEFT(TEXT(RIGHT(nilai,11),REPT("0",11)),2)+1)),INDEX('566_Bona_Lampung'!idxSatuSampaiDuaPuluh,--LEFT(RIGHT(nilai,11),1)+1)&amp;" puluh "&amp;INDEX('566_Bona_Lampung'!idxSatuSampaiDuaPuluh,--LEFT(RIGHT(nilai,10),1)+1))&amp;IF(OR(LEN(nilai)&lt;=9,--LEFT(TEXT(RIGHT(nilai,12),REPT("0",12)),3)={0;1}),""," milyar / ")</definedName>
    <definedName name="milyar2" localSheetId="50">" "&amp;INDEX('567_PT. Bayu_Jambi'!idxRatusan,--LEFT(TEXT(RIGHT([0]!nilai,12),REPT("0",12)),1)+1)&amp;" "&amp;IF((--MID(TEXT(RIGHT([0]!nilai,12),REPT("0",12)),2,2)+1)&lt;=20,IF(--LEFT(TEXT(RIGHT([0]!nilai,12),REPT("0",12)),3)=1," satu milyar / ",INDEX('567_PT. Bayu_Jambi'!idxSatuSampaiDuaPuluh,--LEFT(TEXT(RIGHT([0]!nilai,11),REPT("0",11)),2)+1)),INDEX('567_PT. Bayu_Jambi'!idxSatuSampaiDuaPuluh,--LEFT(RIGHT([0]!nilai,11),1)+1)&amp;" puluh "&amp;INDEX('567_PT. Bayu_Jambi'!idxSatuSampaiDuaPuluh,--LEFT(RIGHT([0]!nilai,10),1)+1))&amp;IF(OR(LEN([0]!nilai)&lt;=9,--LEFT(TEXT(RIGHT([0]!nilai,12),REPT("0",12)),3)={0;1}),""," milyar / ")</definedName>
    <definedName name="milyar2" localSheetId="51">" "&amp;INDEX('568_Padi_Bali'!idxRatusan,--LEFT(TEXT(RIGHT([0]!nilai,12),REPT("0",12)),1)+1)&amp;" "&amp;IF((--MID(TEXT(RIGHT([0]!nilai,12),REPT("0",12)),2,2)+1)&lt;=20,IF(--LEFT(TEXT(RIGHT([0]!nilai,12),REPT("0",12)),3)=1," satu milyar / ",INDEX('568_Padi_Bali'!idxSatuSampaiDuaPuluh,--LEFT(TEXT(RIGHT([0]!nilai,11),REPT("0",11)),2)+1)),INDEX('568_Padi_Bali'!idxSatuSampaiDuaPuluh,--LEFT(RIGHT([0]!nilai,11),1)+1)&amp;" puluh "&amp;INDEX('568_Padi_Bali'!idxSatuSampaiDuaPuluh,--LEFT(RIGHT([0]!nilai,10),1)+1))&amp;IF(OR(LEN([0]!nilai)&lt;=9,--LEFT(TEXT(RIGHT([0]!nilai,12),REPT("0",12)),3)={0;1}),""," milyar / ")</definedName>
    <definedName name="milyar2" localSheetId="52">" "&amp;INDEX('569_Hong Fei_Jakarta'!idxRatusan,--LEFT(TEXT(RIGHT([0]!nilai,12),REPT("0",12)),1)+1)&amp;" "&amp;IF((--MID(TEXT(RIGHT([0]!nilai,12),REPT("0",12)),2,2)+1)&lt;=20,IF(--LEFT(TEXT(RIGHT([0]!nilai,12),REPT("0",12)),3)=1," satu milyar / ",INDEX('569_Hong Fei_Jakarta'!idxSatuSampaiDuaPuluh,--LEFT(TEXT(RIGHT([0]!nilai,11),REPT("0",11)),2)+1)),INDEX('569_Hong Fei_Jakarta'!idxSatuSampaiDuaPuluh,--LEFT(RIGHT([0]!nilai,11),1)+1)&amp;" puluh "&amp;INDEX('569_Hong Fei_Jakarta'!idxSatuSampaiDuaPuluh,--LEFT(RIGHT([0]!nilai,10),1)+1))&amp;IF(OR(LEN([0]!nilai)&lt;=9,--LEFT(TEXT(RIGHT([0]!nilai,12),REPT("0",12)),3)={0;1}),""," milyar / ")</definedName>
    <definedName name="milyar2" localSheetId="53">" "&amp;INDEX('570_Bona_Bandung'!idxRatusan,--LEFT(TEXT(RIGHT([0]!nilai,12),REPT("0",12)),1)+1)&amp;" "&amp;IF((--MID(TEXT(RIGHT([0]!nilai,12),REPT("0",12)),2,2)+1)&lt;=20,IF(--LEFT(TEXT(RIGHT([0]!nilai,12),REPT("0",12)),3)=1," satu milyar / ",INDEX('570_Bona_Bandung'!idxSatuSampaiDuaPuluh,--LEFT(TEXT(RIGHT([0]!nilai,11),REPT("0",11)),2)+1)),INDEX('570_Bona_Bandung'!idxSatuSampaiDuaPuluh,--LEFT(RIGHT([0]!nilai,11),1)+1)&amp;" puluh "&amp;INDEX('570_Bona_Bandung'!idxSatuSampaiDuaPuluh,--LEFT(RIGHT([0]!nilai,10),1)+1))&amp;IF(OR(LEN([0]!nilai)&lt;=9,--LEFT(TEXT(RIGHT([0]!nilai,12),REPT("0",12)),3)={0;1}),""," milyar / ")</definedName>
    <definedName name="milyar2" localSheetId="54">" "&amp;INDEX('571_Ibu caca_Jakarta'!idxRatusan,--LEFT(TEXT(RIGHT([0]!nilai,12),REPT("0",12)),1)+1)&amp;" "&amp;IF((--MID(TEXT(RIGHT([0]!nilai,12),REPT("0",12)),2,2)+1)&lt;=20,IF(--LEFT(TEXT(RIGHT([0]!nilai,12),REPT("0",12)),3)=1," satu milyar / ",INDEX('571_Ibu caca_Jakarta'!idxSatuSampaiDuaPuluh,--LEFT(TEXT(RIGHT([0]!nilai,11),REPT("0",11)),2)+1)),INDEX('571_Ibu caca_Jakarta'!idxSatuSampaiDuaPuluh,--LEFT(RIGHT([0]!nilai,11),1)+1)&amp;" puluh "&amp;INDEX('571_Ibu caca_Jakarta'!idxSatuSampaiDuaPuluh,--LEFT(RIGHT([0]!nilai,10),1)+1))&amp;IF(OR(LEN([0]!nilai)&lt;=9,--LEFT(TEXT(RIGHT([0]!nilai,12),REPT("0",12)),3)={0;1}),""," milyar / ")</definedName>
    <definedName name="milyar2" localSheetId="55">" "&amp;INDEX('572_Bina_trucking Bekasi'!idxRatusan,--LEFT(TEXT(RIGHT([0]!nilai,12),REPT("0",12)),1)+1)&amp;" "&amp;IF((--MID(TEXT(RIGHT([0]!nilai,12),REPT("0",12)),2,2)+1)&lt;=20,IF(--LEFT(TEXT(RIGHT([0]!nilai,12),REPT("0",12)),3)=1," satu milyar / ",INDEX('572_Bina_trucking Bekasi'!idxSatuSampaiDuaPuluh,--LEFT(TEXT(RIGHT([0]!nilai,11),REPT("0",11)),2)+1)),INDEX('572_Bina_trucking Bekasi'!idxSatuSampaiDuaPuluh,--LEFT(RIGHT([0]!nilai,11),1)+1)&amp;" puluh "&amp;INDEX('572_Bina_trucking Bekasi'!idxSatuSampaiDuaPuluh,--LEFT(RIGHT([0]!nilai,10),1)+1))&amp;IF(OR(LEN([0]!nilai)&lt;=9,--LEFT(TEXT(RIGHT([0]!nilai,12),REPT("0",12)),3)={0;1}),""," milyar / ")</definedName>
    <definedName name="milyar2" localSheetId="58">" "&amp;INDEX('575_Lion_Lampung'!idxRatusan,--LEFT(TEXT(RIGHT([0]!nilai,12),REPT("0",12)),1)+1)&amp;" "&amp;IF((--MID(TEXT(RIGHT([0]!nilai,12),REPT("0",12)),2,2)+1)&lt;=20,IF(--LEFT(TEXT(RIGHT([0]!nilai,12),REPT("0",12)),3)=1," satu milyar / ",INDEX('575_Lion_Lampung'!idxSatuSampaiDuaPuluh,--LEFT(TEXT(RIGHT([0]!nilai,11),REPT("0",11)),2)+1)),INDEX('575_Lion_Lampung'!idxSatuSampaiDuaPuluh,--LEFT(RIGHT([0]!nilai,11),1)+1)&amp;" puluh "&amp;INDEX('575_Lion_Lampung'!idxSatuSampaiDuaPuluh,--LEFT(RIGHT([0]!nilai,10),1)+1))&amp;IF(OR(LEN([0]!nilai)&lt;=9,--LEFT(TEXT(RIGHT([0]!nilai,12),REPT("0",12)),3)={0;1}),""," milyar / ")</definedName>
    <definedName name="milyar2" localSheetId="59">" "&amp;INDEX('576_Diki_Malang'!idxRatusan,--LEFT(TEXT(RIGHT([0]!nilai,12),REPT("0",12)),1)+1)&amp;" "&amp;IF((--MID(TEXT(RIGHT([0]!nilai,12),REPT("0",12)),2,2)+1)&lt;=20,IF(--LEFT(TEXT(RIGHT([0]!nilai,12),REPT("0",12)),3)=1," satu milyar / ",INDEX('576_Diki_Malang'!idxSatuSampaiDuaPuluh,--LEFT(TEXT(RIGHT([0]!nilai,11),REPT("0",11)),2)+1)),INDEX('576_Diki_Malang'!idxSatuSampaiDuaPuluh,--LEFT(RIGHT([0]!nilai,11),1)+1)&amp;" puluh "&amp;INDEX('576_Diki_Malang'!idxSatuSampaiDuaPuluh,--LEFT(RIGHT([0]!nilai,10),1)+1))&amp;IF(OR(LEN([0]!nilai)&lt;=9,--LEFT(TEXT(RIGHT([0]!nilai,12),REPT("0",12)),3)={0;1}),""," milyar / ")</definedName>
    <definedName name="milyar2">" "&amp;INDEX(idxRatusan,--LEFT(TEXT(RIGHT(nilai,12),REPT("0",12)),1)+1)&amp;" "&amp;IF((--MID(TEXT(RIGHT(nilai,12),REPT("0",12)),2,2)+1)&lt;=20,IF(--LEFT(TEXT(RIGHT(nilai,12),REPT("0",12)),3)=1," satu milyar / ",INDEX(idxSatuSampaiDuaPuluh,--LEFT(TEXT(RIGHT(nilai,11),REPT("0",11)),2)+1)),INDEX(idxSatuSampaiDuaPuluh,--LEFT(RIGHT(nilai,11),1)+1)&amp;" puluh "&amp;INDEX(idxSatuSampaiDuaPuluh,--LEFT(RIGHT(nilai,10),1)+1))&amp;IF(OR(LEN(nilai)&lt;=9,--LEFT(TEXT(RIGHT(nilai,12),REPT("0",12)),3)={0;1}),""," milyar / ")</definedName>
    <definedName name="milyar3" localSheetId="0">" "&amp;INDEX('517_TPL_Medan'!idxRatusan,--LEFT(TEXT(RIGHT('[2]Pos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milyar",INDEX('517_TPL_Medan'!idxSatuSampaiDuaPuluh,--LEFT(TEXT(RIGHT('[2]Pos Log Serang 260721'!XFD1,11),REPT("0",11)),2)+1)),INDEX('517_TPL_Medan'!idxSatuSampaiDuaPuluh,--LEFT(RIGHT('[2]Pos Log Serang 260721'!XFD1,11),1)+1)&amp;" puluh "&amp;INDEX('517_TPL_Medan'!idxSatuSampaiDuaPuluh,--LEFT(RIGHT('[2]Pos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">" "&amp;INDEX('518_TPL_Muara Enim'!idxRatusan,--LEFT(TEXT(RIGHT('[2]Pos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milyar",INDEX('518_TPL_Muara Enim'!idxSatuSampaiDuaPuluh,--LEFT(TEXT(RIGHT('[2]Pos Log Serang 260721'!XFD1,11),REPT("0",11)),2)+1)),INDEX('518_TPL_Muara Enim'!idxSatuSampaiDuaPuluh,--LEFT(RIGHT('[2]Pos Log Serang 260721'!XFD1,11),1)+1)&amp;" puluh "&amp;INDEX('518_TPL_Muara Enim'!idxSatuSampaiDuaPuluh,--LEFT(RIGHT('[2]Pos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">" "&amp;INDEX('519_Lion_Palembang'!idxRatusan,--LEFT(TEXT(RIGHT('[2]Pos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milyar",INDEX('519_Lion_Palembang'!idxSatuSampaiDuaPuluh,--LEFT(TEXT(RIGHT('[2]Pos Log Serang 260721'!XFD1,11),REPT("0",11)),2)+1)),INDEX('519_Lion_Palembang'!idxSatuSampaiDuaPuluh,--LEFT(RIGHT('[2]Pos Log Serang 260721'!XFD1,11),1)+1)&amp;" puluh "&amp;INDEX('519_Lion_Palembang'!idxSatuSampaiDuaPuluh,--LEFT(RIGHT('[2]Pos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">" "&amp;INDEX('520_Bpk.Martin_Pembatalan'!idxRatusan,--LEFT(TEXT(RIGHT('[2]Pos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milyar",INDEX('520_Bpk.Martin_Pembatalan'!idxSatuSampaiDuaPuluh,--LEFT(TEXT(RIGHT('[2]Pos Log Serang 260721'!XFD1,11),REPT("0",11)),2)+1)),INDEX('520_Bpk.Martin_Pembatalan'!idxSatuSampaiDuaPuluh,--LEFT(RIGHT('[2]Pos Log Serang 260721'!XFD1,11),1)+1)&amp;" puluh "&amp;INDEX('520_Bpk.Martin_Pembatalan'!idxSatuSampaiDuaPuluh,--LEFT(RIGHT('[2]Pos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">" "&amp;INDEX('521_DN_Bontang'!idxRatusan,--LEFT(TEXT(RIGHT('[2]Pos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milyar",INDEX('521_DN_Bontang'!idxSatuSampaiDuaPuluh,--LEFT(TEXT(RIGHT('[2]Pos Log Serang 260721'!XFD1,11),REPT("0",11)),2)+1)),INDEX('521_DN_Bontang'!idxSatuSampaiDuaPuluh,--LEFT(RIGHT('[2]Pos Log Serang 260721'!XFD1,11),1)+1)&amp;" puluh "&amp;INDEX('521_DN_Bontang'!idxSatuSampaiDuaPuluh,--LEFT(RIGHT('[2]Pos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5">" "&amp;INDEX('522_Bpk. Andi_Bogor'!idxRatusan,--LEFT(TEXT(RIGHT('[2]Pos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milyar",INDEX('522_Bpk. Andi_Bogor'!idxSatuSampaiDuaPuluh,--LEFT(TEXT(RIGHT('[2]Pos Log Serang 260721'!XFD1,11),REPT("0",11)),2)+1)),INDEX('522_Bpk. Andi_Bogor'!idxSatuSampaiDuaPuluh,--LEFT(RIGHT('[2]Pos Log Serang 260721'!XFD1,11),1)+1)&amp;" puluh "&amp;INDEX('522_Bpk. Andi_Bogor'!idxSatuSampaiDuaPuluh,--LEFT(RIGHT('[2]Pos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6">" "&amp;INDEX('523_Bpk. Dicky_Shopee'!idxRatusan,--LEFT(TEXT(RIGHT('[2]Pos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milyar",INDEX('523_Bpk. Dicky_Shopee'!idxSatuSampaiDuaPuluh,--LEFT(TEXT(RIGHT('[2]Pos Log Serang 260721'!XFD1,11),REPT("0",11)),2)+1)),INDEX('523_Bpk. Dicky_Shopee'!idxSatuSampaiDuaPuluh,--LEFT(RIGHT('[2]Pos Log Serang 260721'!XFD1,11),1)+1)&amp;" puluh "&amp;INDEX('523_Bpk. Dicky_Shopee'!idxSatuSampaiDuaPuluh,--LEFT(RIGHT('[2]Pos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7">" "&amp;INDEX('524_Lion_Mix'!idxRatusan,--LEFT(TEXT(RIGHT('[2]Pos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milyar",INDEX('524_Lion_Mix'!idxSatuSampaiDuaPuluh,--LEFT(TEXT(RIGHT('[2]Pos Log Serang 260721'!XFD1,11),REPT("0",11)),2)+1)),INDEX('524_Lion_Mix'!idxSatuSampaiDuaPuluh,--LEFT(RIGHT('[2]Pos Log Serang 260721'!XFD1,11),1)+1)&amp;" puluh "&amp;INDEX('524_Lion_Mix'!idxSatuSampaiDuaPuluh,--LEFT(RIGHT('[2]Pos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8">" "&amp;INDEX('525_Mega Agro_Karo'!idxRatusan,--LEFT(TEXT(RIGHT('[2]Pos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milyar",INDEX('525_Mega Agro_Karo'!idxSatuSampaiDuaPuluh,--LEFT(TEXT(RIGHT('[2]Pos Log Serang 260721'!XFD1,11),REPT("0",11)),2)+1)),INDEX('525_Mega Agro_Karo'!idxSatuSampaiDuaPuluh,--LEFT(RIGHT('[2]Pos Log Serang 260721'!XFD1,11),1)+1)&amp;" puluh "&amp;INDEX('525_Mega Agro_Karo'!idxSatuSampaiDuaPuluh,--LEFT(RIGHT('[2]Pos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9">" "&amp;INDEX('526_Samudra Jaya Cakra_Mix'!idxRatusan,--LEFT(TEXT(RIGHT('[2]Pos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milyar",INDEX('526_Samudra Jaya Cakra_Mix'!idxSatuSampaiDuaPuluh,--LEFT(TEXT(RIGHT('[2]Pos Log Serang 260721'!XFD1,11),REPT("0",11)),2)+1)),INDEX('526_Samudra Jaya Cakra_Mix'!idxSatuSampaiDuaPuluh,--LEFT(RIGHT('[2]Pos Log Serang 260721'!XFD1,11),1)+1)&amp;" puluh "&amp;INDEX('526_Samudra Jaya Cakra_Mix'!idxSatuSampaiDuaPuluh,--LEFT(RIGHT('[2]Pos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0">" "&amp;INDEX('527_CV. Nona_Makassar'!idxRatusan,--LEFT(TEXT(RIGHT('[2]Pos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milyar",INDEX('527_CV. Nona_Makassar'!idxSatuSampaiDuaPuluh,--LEFT(TEXT(RIGHT('[2]Pos Log Serang 260721'!XFD1,11),REPT("0",11)),2)+1)),INDEX('527_CV. Nona_Makassar'!idxSatuSampaiDuaPuluh,--LEFT(RIGHT('[2]Pos Log Serang 260721'!XFD1,11),1)+1)&amp;" puluh "&amp;INDEX('527_CV. Nona_Makassar'!idxSatuSampaiDuaPuluh,--LEFT(RIGHT('[2]Pos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1">" "&amp;INDEX('528_CV. MAG Perum Graha_Kalsel'!idxRatusan,--LEFT(TEXT(RIGHT('[2]Pos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milyar",INDEX('528_CV. MAG Perum Graha_Kalsel'!idxSatuSampaiDuaPuluh,--LEFT(TEXT(RIGHT('[2]Pos Log Serang 260721'!XFD1,11),REPT("0",11)),2)+1)),INDEX('528_CV. MAG Perum Graha_Kalsel'!idxSatuSampaiDuaPuluh,--LEFT(RIGHT('[2]Pos Log Serang 260721'!XFD1,11),1)+1)&amp;" puluh "&amp;INDEX('528_CV. MAG Perum Graha_Kalsel'!idxSatuSampaiDuaPuluh,--LEFT(RIGHT('[2]Pos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2">" "&amp;INDEX('529_Bpk. Pras_Deli Serdang'!idxRatusan,--LEFT(TEXT(RIGHT('[2]Pos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milyar",INDEX('529_Bpk. Pras_Deli Serdang'!idxSatuSampaiDuaPuluh,--LEFT(TEXT(RIGHT('[2]Pos Log Serang 260721'!XFD1,11),REPT("0",11)),2)+1)),INDEX('529_Bpk. Pras_Deli Serdang'!idxSatuSampaiDuaPuluh,--LEFT(RIGHT('[2]Pos Log Serang 260721'!XFD1,11),1)+1)&amp;" puluh "&amp;INDEX('529_Bpk. Pras_Deli Serdang'!idxSatuSampaiDuaPuluh,--LEFT(RIGHT('[2]Pos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3">" "&amp;INDEX('530_Trian Jaya_Muara enim'!idxRatusan,--LEFT(TEXT(RIGHT('[2]Pos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milyar",INDEX('530_Trian Jaya_Muara enim'!idxSatuSampaiDuaPuluh,--LEFT(TEXT(RIGHT('[2]Pos Log Serang 260721'!XFD1,11),REPT("0",11)),2)+1)),INDEX('530_Trian Jaya_Muara enim'!idxSatuSampaiDuaPuluh,--LEFT(RIGHT('[2]Pos Log Serang 260721'!XFD1,11),1)+1)&amp;" puluh "&amp;INDEX('530_Trian Jaya_Muara enim'!idxSatuSampaiDuaPuluh,--LEFT(RIGHT('[2]Pos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4">" "&amp;INDEX('531_MitraIndo_Batam'!idxRatusan,--LEFT(TEXT(RIGHT('[2]Pos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milyar",INDEX('531_MitraIndo_Batam'!idxSatuSampaiDuaPuluh,--LEFT(TEXT(RIGHT('[2]Pos Log Serang 260721'!XFD1,11),REPT("0",11)),2)+1)),INDEX('531_MitraIndo_Batam'!idxSatuSampaiDuaPuluh,--LEFT(RIGHT('[2]Pos Log Serang 260721'!XFD1,11),1)+1)&amp;" puluh "&amp;INDEX('531_MitraIndo_Batam'!idxSatuSampaiDuaPuluh,--LEFT(RIGHT('[2]Pos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5">" "&amp;INDEX('532_Bpk. Salim_Pontianak'!idxRatusan,--LEFT(TEXT(RIGHT('[2]Pos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milyar",INDEX('532_Bpk. Salim_Pontianak'!idxSatuSampaiDuaPuluh,--LEFT(TEXT(RIGHT('[2]Pos Log Serang 260721'!XFD1,11),REPT("0",11)),2)+1)),INDEX('532_Bpk. Salim_Pontianak'!idxSatuSampaiDuaPuluh,--LEFT(RIGHT('[2]Pos Log Serang 260721'!XFD1,11),1)+1)&amp;" puluh "&amp;INDEX('532_Bpk. Salim_Pontianak'!idxSatuSampaiDuaPuluh,--LEFT(RIGHT('[2]Pos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6">" "&amp;INDEX('533_Ibu IIn_Batam'!idxRatusan,--LEFT(TEXT(RIGHT('[2]Pos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milyar",INDEX('533_Ibu IIn_Batam'!idxSatuSampaiDuaPuluh,--LEFT(TEXT(RIGHT('[2]Pos Log Serang 260721'!XFD1,11),REPT("0",11)),2)+1)),INDEX('533_Ibu IIn_Batam'!idxSatuSampaiDuaPuluh,--LEFT(RIGHT('[2]Pos Log Serang 260721'!XFD1,11),1)+1)&amp;" puluh "&amp;INDEX('533_Ibu IIn_Batam'!idxSatuSampaiDuaPuluh,--LEFT(RIGHT('[2]Pos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7">" "&amp;INDEX('534_Bina_trucking Bekasi'!idxRatusan,--LEFT(TEXT(RIGHT('[2]Pos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milyar",INDEX('534_Bina_trucking Bekasi'!idxSatuSampaiDuaPuluh,--LEFT(TEXT(RIGHT('[2]Pos Log Serang 260721'!XFD1,11),REPT("0",11)),2)+1)),INDEX('534_Bina_trucking Bekasi'!idxSatuSampaiDuaPuluh,--LEFT(RIGHT('[2]Pos Log Serang 260721'!XFD1,11),1)+1)&amp;" puluh "&amp;INDEX('534_Bina_trucking Bekasi'!idxSatuSampaiDuaPuluh,--LEFT(RIGHT('[2]Pos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8">" "&amp;INDEX('535_IKPM_Mix'!idxRatusan,--LEFT(TEXT(RIGHT('[2]Pos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milyar",INDEX('535_IKPM_Mix'!idxSatuSampaiDuaPuluh,--LEFT(TEXT(RIGHT('[2]Pos Log Serang 260721'!XFD1,11),REPT("0",11)),2)+1)),INDEX('535_IKPM_Mix'!idxSatuSampaiDuaPuluh,--LEFT(RIGHT('[2]Pos Log Serang 260721'!XFD1,11),1)+1)&amp;" puluh "&amp;INDEX('535_IKPM_Mix'!idxSatuSampaiDuaPuluh,--LEFT(RIGHT('[2]Pos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19">" "&amp;INDEX('536_Samudra Jaya Cakra_Mix'!idxRatusan,--LEFT(TEXT(RIGHT('[2]Pos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milyar",INDEX('536_Samudra Jaya Cakra_Mix'!idxSatuSampaiDuaPuluh,--LEFT(TEXT(RIGHT('[2]Pos Log Serang 260721'!XFD1,11),REPT("0",11)),2)+1)),INDEX('536_Samudra Jaya Cakra_Mix'!idxSatuSampaiDuaPuluh,--LEFT(RIGHT('[2]Pos Log Serang 260721'!XFD1,11),1)+1)&amp;" puluh "&amp;INDEX('536_Samudra Jaya Cakra_Mix'!idxSatuSampaiDuaPuluh,--LEFT(RIGHT('[2]Pos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0">" "&amp;INDEX('537_Menara_Mix'!idxRatusan,--LEFT(TEXT(RIGHT('[2]Pos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milyar",INDEX('537_Menara_Mix'!idxSatuSampaiDuaPuluh,--LEFT(TEXT(RIGHT('[2]Pos Log Serang 260721'!XFD1,11),REPT("0",11)),2)+1)),INDEX('537_Menara_Mix'!idxSatuSampaiDuaPuluh,--LEFT(RIGHT('[2]Pos Log Serang 260721'!XFD1,11),1)+1)&amp;" puluh "&amp;INDEX('537_Menara_Mix'!idxSatuSampaiDuaPuluh,--LEFT(RIGHT('[2]Pos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1">" "&amp;INDEX('538_Menara_Gersik'!idxRatusan,--LEFT(TEXT(RIGHT('[2]Pos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milyar",INDEX('538_Menara_Gersik'!idxSatuSampaiDuaPuluh,--LEFT(TEXT(RIGHT('[2]Pos Log Serang 260721'!XFD1,11),REPT("0",11)),2)+1)),INDEX('538_Menara_Gersik'!idxSatuSampaiDuaPuluh,--LEFT(RIGHT('[2]Pos Log Serang 260721'!XFD1,11),1)+1)&amp;" puluh "&amp;INDEX('538_Menara_Gersik'!idxSatuSampaiDuaPuluh,--LEFT(RIGHT('[2]Pos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2">" "&amp;INDEX('539_Menara_Mix'!idxRatusan,--LEFT(TEXT(RIGHT('[2]Pos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milyar",INDEX('539_Menara_Mix'!idxSatuSampaiDuaPuluh,--LEFT(TEXT(RIGHT('[2]Pos Log Serang 260721'!XFD1,11),REPT("0",11)),2)+1)),INDEX('539_Menara_Mix'!idxSatuSampaiDuaPuluh,--LEFT(RIGHT('[2]Pos Log Serang 260721'!XFD1,11),1)+1)&amp;" puluh "&amp;INDEX('539_Menara_Mix'!idxSatuSampaiDuaPuluh,--LEFT(RIGHT('[2]Pos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3">" "&amp;INDEX('540_Samudra Jaya Cakra_Manokwar'!idxRatusan,--LEFT(TEXT(RIGHT('[2]Pos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milyar",INDEX('540_Samudra Jaya Cakra_Manokwar'!idxSatuSampaiDuaPuluh,--LEFT(TEXT(RIGHT('[2]Pos Log Serang 260721'!XFD1,11),REPT("0",11)),2)+1)),INDEX('540_Samudra Jaya Cakra_Manokwar'!idxSatuSampaiDuaPuluh,--LEFT(RIGHT('[2]Pos Log Serang 260721'!XFD1,11),1)+1)&amp;" puluh "&amp;INDEX('540_Samudra Jaya Cakra_Manokwar'!idxSatuSampaiDuaPuluh,--LEFT(RIGHT('[2]Pos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4">" "&amp;INDEX('541_Menara_Air Molek'!idxRatusan,--LEFT(TEXT(RIGHT('[2]Pos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milyar",INDEX('541_Menara_Air Molek'!idxSatuSampaiDuaPuluh,--LEFT(TEXT(RIGHT('[2]Pos Log Serang 260721'!XFD1,11),REPT("0",11)),2)+1)),INDEX('541_Menara_Air Molek'!idxSatuSampaiDuaPuluh,--LEFT(RIGHT('[2]Pos Log Serang 260721'!XFD1,11),1)+1)&amp;" puluh "&amp;INDEX('541_Menara_Air Molek'!idxSatuSampaiDuaPuluh,--LEFT(RIGHT('[2]Pos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5">" "&amp;INDEX('542_Bpk. Bayu_Pekanbaru'!idxRatusan,--LEFT(TEXT(RIGHT('[2]Pos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milyar",INDEX('542_Bpk. Bayu_Pekanbaru'!idxSatuSampaiDuaPuluh,--LEFT(TEXT(RIGHT('[2]Pos Log Serang 260721'!XFD1,11),REPT("0",11)),2)+1)),INDEX('542_Bpk. Bayu_Pekanbaru'!idxSatuSampaiDuaPuluh,--LEFT(RIGHT('[2]Pos Log Serang 260721'!XFD1,11),1)+1)&amp;" puluh "&amp;INDEX('542_Bpk. Bayu_Pekanbaru'!idxSatuSampaiDuaPuluh,--LEFT(RIGHT('[2]Pos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6">" "&amp;INDEX('543_Bpk Rio_Pontianak'!idxRatusan,--LEFT(TEXT(RIGHT('[2]Pos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milyar",INDEX('543_Bpk Rio_Pontianak'!idxSatuSampaiDuaPuluh,--LEFT(TEXT(RIGHT('[2]Pos Log Serang 260721'!XFD1,11),REPT("0",11)),2)+1)),INDEX('543_Bpk Rio_Pontianak'!idxSatuSampaiDuaPuluh,--LEFT(RIGHT('[2]Pos Log Serang 260721'!XFD1,11),1)+1)&amp;" puluh "&amp;INDEX('543_Bpk Rio_Pontianak'!idxSatuSampaiDuaPuluh,--LEFT(RIGHT('[2]Pos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7">" "&amp;INDEX('544_BBI_Pekalongan'!idxRatusan,--LEFT(TEXT(RIGHT('[2]Pos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milyar",INDEX('544_BBI_Pekalongan'!idxSatuSampaiDuaPuluh,--LEFT(TEXT(RIGHT('[2]Pos Log Serang 260721'!XFD1,11),REPT("0",11)),2)+1)),INDEX('544_BBI_Pekalongan'!idxSatuSampaiDuaPuluh,--LEFT(RIGHT('[2]Pos Log Serang 260721'!XFD1,11),1)+1)&amp;" puluh "&amp;INDEX('544_BBI_Pekalongan'!idxSatuSampaiDuaPuluh,--LEFT(RIGHT('[2]Pos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8">" "&amp;INDEX('545_BM_Tibeka_ Lombok'!idxRatusan,--LEFT(TEXT(RIGHT('[2]Pos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milyar",INDEX('545_BM_Tibeka_ Lombok'!idxSatuSampaiDuaPuluh,--LEFT(TEXT(RIGHT('[2]Pos Log Serang 260721'!XFD1,11),REPT("0",11)),2)+1)),INDEX('545_BM_Tibeka_ Lombok'!idxSatuSampaiDuaPuluh,--LEFT(RIGHT('[2]Pos Log Serang 260721'!XFD1,11),1)+1)&amp;" puluh "&amp;INDEX('545_BM_Tibeka_ Lombok'!idxSatuSampaiDuaPuluh,--LEFT(RIGHT('[2]Pos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29">" "&amp;INDEX('546_BM_Tibeka_Cilacap'!idxRatusan,--LEFT(TEXT(RIGHT('[2]Pos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milyar",INDEX('546_BM_Tibeka_Cilacap'!idxSatuSampaiDuaPuluh,--LEFT(TEXT(RIGHT('[2]Pos Log Serang 260721'!XFD1,11),REPT("0",11)),2)+1)),INDEX('546_BM_Tibeka_Cilacap'!idxSatuSampaiDuaPuluh,--LEFT(RIGHT('[2]Pos Log Serang 260721'!XFD1,11),1)+1)&amp;" puluh "&amp;INDEX('546_BM_Tibeka_Cilacap'!idxSatuSampaiDuaPuluh,--LEFT(RIGHT('[2]Pos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0">" "&amp;INDEX('547_Ibu caca_Jakarta'!idxRatusan,--LEFT(TEXT(RIGHT('[2]Pos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milyar",INDEX('547_Ibu caca_Jakarta'!idxSatuSampaiDuaPuluh,--LEFT(TEXT(RIGHT('[2]Pos Log Serang 260721'!XFD1,11),REPT("0",11)),2)+1)),INDEX('547_Ibu caca_Jakarta'!idxSatuSampaiDuaPuluh,--LEFT(RIGHT('[2]Pos Log Serang 260721'!XFD1,11),1)+1)&amp;" puluh "&amp;INDEX('547_Ibu caca_Jakarta'!idxSatuSampaiDuaPuluh,--LEFT(RIGHT('[2]Pos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1">" "&amp;INDEX('548_Samudra Jaya Cakra_Mix'!idxRatusan,--LEFT(TEXT(RIGHT('[2]Pos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milyar",INDEX('548_Samudra Jaya Cakra_Mix'!idxSatuSampaiDuaPuluh,--LEFT(TEXT(RIGHT('[2]Pos Log Serang 260721'!XFD1,11),REPT("0",11)),2)+1)),INDEX('548_Samudra Jaya Cakra_Mix'!idxSatuSampaiDuaPuluh,--LEFT(RIGHT('[2]Pos Log Serang 260721'!XFD1,11),1)+1)&amp;" puluh "&amp;INDEX('548_Samudra Jaya Cakra_Mix'!idxSatuSampaiDuaPuluh,--LEFT(RIGHT('[2]Pos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2">" "&amp;INDEX('549_Samudra Jaya Cakra_Padang'!idxRatusan,--LEFT(TEXT(RIGHT('[2]Pos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milyar",INDEX('549_Samudra Jaya Cakra_Padang'!idxSatuSampaiDuaPuluh,--LEFT(TEXT(RIGHT('[2]Pos Log Serang 260721'!XFD1,11),REPT("0",11)),2)+1)),INDEX('549_Samudra Jaya Cakra_Padang'!idxSatuSampaiDuaPuluh,--LEFT(RIGHT('[2]Pos Log Serang 260721'!XFD1,11),1)+1)&amp;" puluh "&amp;INDEX('549_Samudra Jaya Cakra_Padang'!idxSatuSampaiDuaPuluh,--LEFT(RIGHT('[2]Pos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3">" "&amp;INDEX('550_Tensindo_Gresik'!idxRatusan,--LEFT(TEXT(RIGHT('[2]Pos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milyar",INDEX('550_Tensindo_Gresik'!idxSatuSampaiDuaPuluh,--LEFT(TEXT(RIGHT('[2]Pos Log Serang 260721'!XFD1,11),REPT("0",11)),2)+1)),INDEX('550_Tensindo_Gresik'!idxSatuSampaiDuaPuluh,--LEFT(RIGHT('[2]Pos Log Serang 260721'!XFD1,11),1)+1)&amp;" puluh "&amp;INDEX('550_Tensindo_Gresik'!idxSatuSampaiDuaPuluh,--LEFT(RIGHT('[2]Pos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4">" "&amp;INDEX('551_Menara_Duri'!idxRatusan,--LEFT(TEXT(RIGHT('[2]Pos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milyar",INDEX('551_Menara_Duri'!idxSatuSampaiDuaPuluh,--LEFT(TEXT(RIGHT('[2]Pos Log Serang 260721'!XFD1,11),REPT("0",11)),2)+1)),INDEX('551_Menara_Duri'!idxSatuSampaiDuaPuluh,--LEFT(RIGHT('[2]Pos Log Serang 260721'!XFD1,11),1)+1)&amp;" puluh "&amp;INDEX('551_Menara_Duri'!idxSatuSampaiDuaPuluh,--LEFT(RIGHT('[2]Pos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6">" "&amp;INDEX('553_Ibu Eni_Palu'!idxRatusan,--LEFT(TEXT(RIGHT('[2]Pos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milyar",INDEX('553_Ibu Eni_Palu'!idxSatuSampaiDuaPuluh,--LEFT(TEXT(RIGHT('[2]Pos Log Serang 260721'!XFD1,11),REPT("0",11)),2)+1)),INDEX('553_Ibu Eni_Palu'!idxSatuSampaiDuaPuluh,--LEFT(RIGHT('[2]Pos Log Serang 260721'!XFD1,11),1)+1)&amp;" puluh "&amp;INDEX('553_Ibu Eni_Palu'!idxSatuSampaiDuaPuluh,--LEFT(RIGHT('[2]Pos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7">" "&amp;INDEX('554_Samudra Jaya Cakra_Bima'!idxRatusan,--LEFT(TEXT(RIGHT('[2]Pos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milyar",INDEX('554_Samudra Jaya Cakra_Bima'!idxSatuSampaiDuaPuluh,--LEFT(TEXT(RIGHT('[2]Pos Log Serang 260721'!XFD1,11),REPT("0",11)),2)+1)),INDEX('554_Samudra Jaya Cakra_Bima'!idxSatuSampaiDuaPuluh,--LEFT(RIGHT('[2]Pos Log Serang 260721'!XFD1,11),1)+1)&amp;" puluh "&amp;INDEX('554_Samudra Jaya Cakra_Bima'!idxSatuSampaiDuaPuluh,--LEFT(RIGHT('[2]Pos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8">" "&amp;INDEX('555_CV. Nona_Sulawesi'!idxRatusan,--LEFT(TEXT(RIGHT('[2]Pos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milyar",INDEX('555_CV. Nona_Sulawesi'!idxSatuSampaiDuaPuluh,--LEFT(TEXT(RIGHT('[2]Pos Log Serang 260721'!XFD1,11),REPT("0",11)),2)+1)),INDEX('555_CV. Nona_Sulawesi'!idxSatuSampaiDuaPuluh,--LEFT(RIGHT('[2]Pos Log Serang 260721'!XFD1,11),1)+1)&amp;" puluh "&amp;INDEX('555_CV. Nona_Sulawesi'!idxSatuSampaiDuaPuluh,--LEFT(RIGHT('[2]Pos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39">" "&amp;INDEX('556_Venindo_Pekanbaru'!idxRatusan,--LEFT(TEXT(RIGHT('[2]Pos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milyar",INDEX('556_Venindo_Pekanbaru'!idxSatuSampaiDuaPuluh,--LEFT(TEXT(RIGHT('[2]Pos Log Serang 260721'!XFD1,11),REPT("0",11)),2)+1)),INDEX('556_Venindo_Pekanbaru'!idxSatuSampaiDuaPuluh,--LEFT(RIGHT('[2]Pos Log Serang 260721'!XFD1,11),1)+1)&amp;" puluh "&amp;INDEX('556_Venindo_Pekanbaru'!idxSatuSampaiDuaPuluh,--LEFT(RIGHT('[2]Pos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0">" "&amp;INDEX('557_Parcial_Kalsel'!idxRatusan,--LEFT(TEXT(RIGHT('[2]Pos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milyar",INDEX('557_Parcial_Kalsel'!idxSatuSampaiDuaPuluh,--LEFT(TEXT(RIGHT('[2]Pos Log Serang 260721'!XFD1,11),REPT("0",11)),2)+1)),INDEX('557_Parcial_Kalsel'!idxSatuSampaiDuaPuluh,--LEFT(RIGHT('[2]Pos Log Serang 260721'!XFD1,11),1)+1)&amp;" puluh "&amp;INDEX('557_Parcial_Kalsel'!idxSatuSampaiDuaPuluh,--LEFT(RIGHT('[2]Pos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1">" "&amp;INDEX('558_CahayaPutra_Pontianak'!idxRatusan,--LEFT(TEXT(RIGHT('[2]Pos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milyar",INDEX('558_CahayaPutra_Pontianak'!idxSatuSampaiDuaPuluh,--LEFT(TEXT(RIGHT('[2]Pos Log Serang 260721'!XFD1,11),REPT("0",11)),2)+1)),INDEX('558_CahayaPutra_Pontianak'!idxSatuSampaiDuaPuluh,--LEFT(RIGHT('[2]Pos Log Serang 260721'!XFD1,11),1)+1)&amp;" puluh "&amp;INDEX('558_CahayaPutra_Pontianak'!idxSatuSampaiDuaPuluh,--LEFT(RIGHT('[2]Pos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3">" "&amp;INDEX('560_Lion_Probolinggo'!idxRatusan,--LEFT(TEXT(RIGHT('[2]Pos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milyar",INDEX('560_Lion_Probolinggo'!idxSatuSampaiDuaPuluh,--LEFT(TEXT(RIGHT('[2]Pos Log Serang 260721'!XFD1,11),REPT("0",11)),2)+1)),INDEX('560_Lion_Probolinggo'!idxSatuSampaiDuaPuluh,--LEFT(RIGHT('[2]Pos Log Serang 260721'!XFD1,11),1)+1)&amp;" puluh "&amp;INDEX('560_Lion_Probolinggo'!idxSatuSampaiDuaPuluh,--LEFT(RIGHT('[2]Pos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5">" "&amp;INDEX('562_Bpk. Dicky_Shopee 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milyar",INDEX('562_Bpk. Dicky_Shopee '!idxSatuSampaiDuaPuluh,--LEFT(TEXT(RIGHT('[2]Pos Log Serang 260721'!XFD1,11),REPT("0",11)),2)+1)),INDEX('562_Bpk. Dicky_Shopee '!idxSatuSampaiDuaPuluh,--LEFT(RIGHT('[2]Pos Log Serang 260721'!XFD1,11),1)+1)&amp;" puluh "&amp;INDEX('562_Bpk. Dicky_Shopee 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6">" "&amp;INDEX('563_Bpk. Dicky_Ninja'!idxRatusan,--LEFT(TEXT(RIGHT('[2]Pos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milyar",INDEX('563_Bpk. Dicky_Ninja'!idxSatuSampaiDuaPuluh,--LEFT(TEXT(RIGHT('[2]Pos Log Serang 260721'!XFD1,11),REPT("0",11)),2)+1)),INDEX('563_Bpk. Dicky_Ninja'!idxSatuSampaiDuaPuluh,--LEFT(RIGHT('[2]Pos Log Serang 260721'!XFD1,11),1)+1)&amp;" puluh "&amp;INDEX('563_Bpk. Dicky_Ninja'!idxSatuSampaiDuaPuluh,--LEFT(RIGHT('[2]Pos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7">" "&amp;INDEX('564_Parcial_Tabalong'!idxRatusan,--LEFT(TEXT(RIGHT('[2]Pos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milyar",INDEX('564_Parcial_Tabalong'!idxSatuSampaiDuaPuluh,--LEFT(TEXT(RIGHT('[2]Pos Log Serang 260721'!XFD1,11),REPT("0",11)),2)+1)),INDEX('564_Parcial_Tabalong'!idxSatuSampaiDuaPuluh,--LEFT(RIGHT('[2]Pos Log Serang 260721'!XFD1,11),1)+1)&amp;" puluh "&amp;INDEX('564_Parcial_Tabalong'!idxSatuSampaiDuaPuluh,--LEFT(RIGHT('[2]Pos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8">" "&amp;INDEX('565_Fastindo_Cikarang'!idxRatusan,--LEFT(TEXT(RIGHT('[2]Pos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milyar",INDEX('565_Fastindo_Cikarang'!idxSatuSampaiDuaPuluh,--LEFT(TEXT(RIGHT('[2]Pos Log Serang 260721'!XFD1,11),REPT("0",11)),2)+1)),INDEX('565_Fastindo_Cikarang'!idxSatuSampaiDuaPuluh,--LEFT(RIGHT('[2]Pos Log Serang 260721'!XFD1,11),1)+1)&amp;" puluh "&amp;INDEX('565_Fastindo_Cikarang'!idxSatuSampaiDuaPuluh,--LEFT(RIGHT('[2]Pos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49">" "&amp;INDEX('566_Bona_Lampung'!idxRatusan,--LEFT(TEXT(RIGHT('[2]Pos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milyar",INDEX('566_Bona_Lampung'!idxSatuSampaiDuaPuluh,--LEFT(TEXT(RIGHT('[2]Pos Log Serang 260721'!XFD1,11),REPT("0",11)),2)+1)),INDEX('566_Bona_Lampung'!idxSatuSampaiDuaPuluh,--LEFT(RIGHT('[2]Pos Log Serang 260721'!XFD1,11),1)+1)&amp;" puluh "&amp;INDEX('566_Bona_Lampung'!idxSatuSampaiDuaPuluh,--LEFT(RIGHT('[2]Pos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50">" "&amp;INDEX('567_PT. Bayu_Jambi'!idxRatusan,--LEFT(TEXT(RIGHT('[2]Pos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milyar",INDEX('567_PT. Bayu_Jambi'!idxSatuSampaiDuaPuluh,--LEFT(TEXT(RIGHT('[2]Pos Log Serang 260721'!XFD1,11),REPT("0",11)),2)+1)),INDEX('567_PT. Bayu_Jambi'!idxSatuSampaiDuaPuluh,--LEFT(RIGHT('[2]Pos Log Serang 260721'!XFD1,11),1)+1)&amp;" puluh "&amp;INDEX('567_PT. Bayu_Jambi'!idxSatuSampaiDuaPuluh,--LEFT(RIGHT('[2]Pos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51">" "&amp;INDEX('568_Padi_Bali'!idxRatusan,--LEFT(TEXT(RIGHT('[2]Pos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milyar",INDEX('568_Padi_Bali'!idxSatuSampaiDuaPuluh,--LEFT(TEXT(RIGHT('[2]Pos Log Serang 260721'!XFD1,11),REPT("0",11)),2)+1)),INDEX('568_Padi_Bali'!idxSatuSampaiDuaPuluh,--LEFT(RIGHT('[2]Pos Log Serang 260721'!XFD1,11),1)+1)&amp;" puluh "&amp;INDEX('568_Padi_Bali'!idxSatuSampaiDuaPuluh,--LEFT(RIGHT('[2]Pos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52">" "&amp;INDEX('569_Hong Fei_Jakarta'!idxRatusan,--LEFT(TEXT(RIGHT('[2]Pos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milyar",INDEX('569_Hong Fei_Jakarta'!idxSatuSampaiDuaPuluh,--LEFT(TEXT(RIGHT('[2]Pos Log Serang 260721'!XFD1,11),REPT("0",11)),2)+1)),INDEX('569_Hong Fei_Jakarta'!idxSatuSampaiDuaPuluh,--LEFT(RIGHT('[2]Pos Log Serang 260721'!XFD1,11),1)+1)&amp;" puluh "&amp;INDEX('569_Hong Fei_Jakarta'!idxSatuSampaiDuaPuluh,--LEFT(RIGHT('[2]Pos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53">" "&amp;INDEX('570_Bona_Bandung'!idxRatusan,--LEFT(TEXT(RIGHT('[2]Pos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milyar",INDEX('570_Bona_Bandung'!idxSatuSampaiDuaPuluh,--LEFT(TEXT(RIGHT('[2]Pos Log Serang 260721'!XFD1,11),REPT("0",11)),2)+1)),INDEX('570_Bona_Bandung'!idxSatuSampaiDuaPuluh,--LEFT(RIGHT('[2]Pos Log Serang 260721'!XFD1,11),1)+1)&amp;" puluh "&amp;INDEX('570_Bona_Bandung'!idxSatuSampaiDuaPuluh,--LEFT(RIGHT('[2]Pos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54">" "&amp;INDEX('571_Ibu caca_Jakarta'!idxRatusan,--LEFT(TEXT(RIGHT('[2]Pos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milyar",INDEX('571_Ibu caca_Jakarta'!idxSatuSampaiDuaPuluh,--LEFT(TEXT(RIGHT('[2]Pos Log Serang 260721'!XFD1,11),REPT("0",11)),2)+1)),INDEX('571_Ibu caca_Jakarta'!idxSatuSampaiDuaPuluh,--LEFT(RIGHT('[2]Pos Log Serang 260721'!XFD1,11),1)+1)&amp;" puluh "&amp;INDEX('571_Ibu caca_Jakarta'!idxSatuSampaiDuaPuluh,--LEFT(RIGHT('[2]Pos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55">" "&amp;INDEX('572_Bina_trucking Bekasi'!idxRatusan,--LEFT(TEXT(RIGHT('[2]Pos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milyar",INDEX('572_Bina_trucking Bekasi'!idxSatuSampaiDuaPuluh,--LEFT(TEXT(RIGHT('[2]Pos Log Serang 260721'!XFD1,11),REPT("0",11)),2)+1)),INDEX('572_Bina_trucking Bekasi'!idxSatuSampaiDuaPuluh,--LEFT(RIGHT('[2]Pos Log Serang 260721'!XFD1,11),1)+1)&amp;" puluh "&amp;INDEX('572_Bina_trucking Bekasi'!idxSatuSampaiDuaPuluh,--LEFT(RIGHT('[2]Pos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58">" "&amp;INDEX('575_Lion_Lampung'!idxRatusan,--LEFT(TEXT(RIGHT('[2]Pos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milyar",INDEX('575_Lion_Lampung'!idxSatuSampaiDuaPuluh,--LEFT(TEXT(RIGHT('[2]Pos Log Serang 260721'!XFD1,11),REPT("0",11)),2)+1)),INDEX('575_Lion_Lampung'!idxSatuSampaiDuaPuluh,--LEFT(RIGHT('[2]Pos Log Serang 260721'!XFD1,11),1)+1)&amp;" puluh "&amp;INDEX('575_Lion_Lampung'!idxSatuSampaiDuaPuluh,--LEFT(RIGHT('[2]Pos Log Serang 260721'!XFD1,10),1)+1))&amp;IF(OR(LEN('[2]Pos Log Serang 260721'!XFD1)&lt;=9,--LEFT(TEXT(RIGHT('[2]Pos Log Serang 260721'!XFD1,12),REPT("0",12)),3)={0;1}),""," milyar")</definedName>
    <definedName name="milyar3" localSheetId="59">" "&amp;INDEX('576_Diki_Malang'!idxRatusan,--LEFT(TEXT(RIGHT('[2]Pos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milyar",INDEX('576_Diki_Malang'!idxSatuSampaiDuaPuluh,--LEFT(TEXT(RIGHT('[2]Pos Log Serang 260721'!XFD1,11),REPT("0",11)),2)+1)),INDEX('576_Diki_Malang'!idxSatuSampaiDuaPuluh,--LEFT(RIGHT('[2]Pos Log Serang 260721'!XFD1,11),1)+1)&amp;" puluh "&amp;INDEX('576_Diki_Malang'!idxSatuSampaiDuaPuluh,--LEFT(RIGHT('[2]Pos Log Serang 260721'!XFD1,10),1)+1))&amp;IF(OR(LEN('[2]Pos Log Serang 260721'!XFD1)&lt;=9,--LEFT(TEXT(RIGHT('[2]Pos Log Serang 260721'!XFD1,12),REPT("0",12)),3)={0;1}),""," milyar")</definedName>
    <definedName name="milyar3">" "&amp;INDEX(idxRatusan,--LEFT(TEXT(RIGHT('[2]Pos Log Serang 260721'!XFD1,12),REPT("0",12)),1)+1)&amp;" "&amp;IF((--MID(TEXT(RIGHT('[2]Pos Log Serang 260721'!XFD1,12),REPT("0",12)),2,2)+1)&lt;=20,IF(--LEFT(TEXT(RIGHT('[2]Pos Log Serang 260721'!XFD1,12),REPT("0",12)),3)=1," satu milyar",INDEX(idxSatuSampaiDuaPuluh,--LEFT(TEXT(RIGHT('[2]Pos Log Serang 260721'!XFD1,11),REPT("0",11)),2)+1)),INDEX(idxSatuSampaiDuaPuluh,--LEFT(RIGHT('[2]Pos Log Serang 260721'!XFD1,11),1)+1)&amp;" puluh "&amp;INDEX(idxSatuSampaiDuaPuluh,--LEFT(RIGHT('[2]Pos Log Serang 260721'!XFD1,10),1)+1))&amp;IF(OR(LEN('[2]Pos Log Serang 260721'!XFD1)&lt;=9,--LEFT(TEXT(RIGHT('[2]Pos Log Serang 260721'!XFD1,12),REPT("0",12)),3)={0;1}),""," milyar")</definedName>
    <definedName name="milyar4" localSheetId="0">" "&amp;INDEX('517_TPL_Medan'!idxRatusan,--LEFT(TEXT(RIGHT('[2]Pos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",INDEX('517_TPL_Medan'!idxSatuSampaiDuaPuluh,--LEFT(TEXT(RIGHT('[2]Pos Log Serang 260721'!XFD1,11),REPT("0",11)),2)+1)),INDEX('517_TPL_Medan'!idxSatuSampaiDuaPuluh,--LEFT(RIGHT('[2]Pos Log Serang 260721'!XFD1,11),1)+1)&amp;" puluh "&amp;INDEX('517_TPL_Medan'!idxSatuSampaiDuaPuluh,--LEFT(RIGHT('[2]Pos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">" "&amp;INDEX('518_TPL_Muara Enim'!idxRatusan,--LEFT(TEXT(RIGHT('[2]Pos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",INDEX('518_TPL_Muara Enim'!idxSatuSampaiDuaPuluh,--LEFT(TEXT(RIGHT('[2]Pos Log Serang 260721'!XFD1,11),REPT("0",11)),2)+1)),INDEX('518_TPL_Muara Enim'!idxSatuSampaiDuaPuluh,--LEFT(RIGHT('[2]Pos Log Serang 260721'!XFD1,11),1)+1)&amp;" puluh "&amp;INDEX('518_TPL_Muara Enim'!idxSatuSampaiDuaPuluh,--LEFT(RIGHT('[2]Pos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">" "&amp;INDEX('519_Lion_Palembang'!idxRatusan,--LEFT(TEXT(RIGHT('[2]Pos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",INDEX('519_Lion_Palembang'!idxSatuSampaiDuaPuluh,--LEFT(TEXT(RIGHT('[2]Pos Log Serang 260721'!XFD1,11),REPT("0",11)),2)+1)),INDEX('519_Lion_Palembang'!idxSatuSampaiDuaPuluh,--LEFT(RIGHT('[2]Pos Log Serang 260721'!XFD1,11),1)+1)&amp;" puluh "&amp;INDEX('519_Lion_Palembang'!idxSatuSampaiDuaPuluh,--LEFT(RIGHT('[2]Pos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">" "&amp;INDEX('520_Bpk.Martin_Pembatalan'!idxRatusan,--LEFT(TEXT(RIGHT('[2]Pos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",INDEX('520_Bpk.Martin_Pembatalan'!idxSatuSampaiDuaPuluh,--LEFT(TEXT(RIGHT('[2]Pos Log Serang 260721'!XFD1,11),REPT("0",11)),2)+1)),INDEX('520_Bpk.Martin_Pembatalan'!idxSatuSampaiDuaPuluh,--LEFT(RIGHT('[2]Pos Log Serang 260721'!XFD1,11),1)+1)&amp;" puluh "&amp;INDEX('520_Bpk.Martin_Pembatalan'!idxSatuSampaiDuaPuluh,--LEFT(RIGHT('[2]Pos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">" "&amp;INDEX('521_DN_Bontang'!idxRatusan,--LEFT(TEXT(RIGHT('[2]Pos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",INDEX('521_DN_Bontang'!idxSatuSampaiDuaPuluh,--LEFT(TEXT(RIGHT('[2]Pos Log Serang 260721'!XFD1,11),REPT("0",11)),2)+1)),INDEX('521_DN_Bontang'!idxSatuSampaiDuaPuluh,--LEFT(RIGHT('[2]Pos Log Serang 260721'!XFD1,11),1)+1)&amp;" puluh "&amp;INDEX('521_DN_Bontang'!idxSatuSampaiDuaPuluh,--LEFT(RIGHT('[2]Pos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5">" "&amp;INDEX('522_Bpk. Andi_Bogor'!idxRatusan,--LEFT(TEXT(RIGHT('[2]Pos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",INDEX('522_Bpk. Andi_Bogor'!idxSatuSampaiDuaPuluh,--LEFT(TEXT(RIGHT('[2]Pos Log Serang 260721'!XFD1,11),REPT("0",11)),2)+1)),INDEX('522_Bpk. Andi_Bogor'!idxSatuSampaiDuaPuluh,--LEFT(RIGHT('[2]Pos Log Serang 260721'!XFD1,11),1)+1)&amp;" puluh "&amp;INDEX('522_Bpk. Andi_Bogor'!idxSatuSampaiDuaPuluh,--LEFT(RIGHT('[2]Pos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6">" "&amp;INDEX('523_Bpk. Dicky_Shopee'!idxRatusan,--LEFT(TEXT(RIGHT('[2]Pos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",INDEX('523_Bpk. Dicky_Shopee'!idxSatuSampaiDuaPuluh,--LEFT(TEXT(RIGHT('[2]Pos Log Serang 260721'!XFD1,11),REPT("0",11)),2)+1)),INDEX('523_Bpk. Dicky_Shopee'!idxSatuSampaiDuaPuluh,--LEFT(RIGHT('[2]Pos Log Serang 260721'!XFD1,11),1)+1)&amp;" puluh "&amp;INDEX('523_Bpk. Dicky_Shopee'!idxSatuSampaiDuaPuluh,--LEFT(RIGHT('[2]Pos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7">" "&amp;INDEX('524_Lion_Mix'!idxRatusan,--LEFT(TEXT(RIGHT('[2]Pos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",INDEX('524_Lion_Mix'!idxSatuSampaiDuaPuluh,--LEFT(TEXT(RIGHT('[2]Pos Log Serang 260721'!XFD1,11),REPT("0",11)),2)+1)),INDEX('524_Lion_Mix'!idxSatuSampaiDuaPuluh,--LEFT(RIGHT('[2]Pos Log Serang 260721'!XFD1,11),1)+1)&amp;" puluh "&amp;INDEX('524_Lion_Mix'!idxSatuSampaiDuaPuluh,--LEFT(RIGHT('[2]Pos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8">" "&amp;INDEX('525_Mega Agro_Karo'!idxRatusan,--LEFT(TEXT(RIGHT('[2]Pos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",INDEX('525_Mega Agro_Karo'!idxSatuSampaiDuaPuluh,--LEFT(TEXT(RIGHT('[2]Pos Log Serang 260721'!XFD1,11),REPT("0",11)),2)+1)),INDEX('525_Mega Agro_Karo'!idxSatuSampaiDuaPuluh,--LEFT(RIGHT('[2]Pos Log Serang 260721'!XFD1,11),1)+1)&amp;" puluh "&amp;INDEX('525_Mega Agro_Karo'!idxSatuSampaiDuaPuluh,--LEFT(RIGHT('[2]Pos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9">" "&amp;INDEX('526_Samudra Jaya Cakra_Mix'!idxRatusan,--LEFT(TEXT(RIGHT('[2]Pos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",INDEX('526_Samudra Jaya Cakra_Mix'!idxSatuSampaiDuaPuluh,--LEFT(TEXT(RIGHT('[2]Pos Log Serang 260721'!XFD1,11),REPT("0",11)),2)+1)),INDEX('526_Samudra Jaya Cakra_Mix'!idxSatuSampaiDuaPuluh,--LEFT(RIGHT('[2]Pos Log Serang 260721'!XFD1,11),1)+1)&amp;" puluh "&amp;INDEX('526_Samudra Jaya Cakra_Mix'!idxSatuSampaiDuaPuluh,--LEFT(RIGHT('[2]Pos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0">" "&amp;INDEX('527_CV. Nona_Makassar'!idxRatusan,--LEFT(TEXT(RIGHT('[2]Pos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",INDEX('527_CV. Nona_Makassar'!idxSatuSampaiDuaPuluh,--LEFT(TEXT(RIGHT('[2]Pos Log Serang 260721'!XFD1,11),REPT("0",11)),2)+1)),INDEX('527_CV. Nona_Makassar'!idxSatuSampaiDuaPuluh,--LEFT(RIGHT('[2]Pos Log Serang 260721'!XFD1,11),1)+1)&amp;" puluh "&amp;INDEX('527_CV. Nona_Makassar'!idxSatuSampaiDuaPuluh,--LEFT(RIGHT('[2]Pos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1">" "&amp;INDEX('528_CV. MAG Perum Graha_Kalsel'!idxRatusan,--LEFT(TEXT(RIGHT('[2]Pos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",INDEX('528_CV. MAG Perum Graha_Kalsel'!idxSatuSampaiDuaPuluh,--LEFT(TEXT(RIGHT('[2]Pos Log Serang 260721'!XFD1,11),REPT("0",11)),2)+1)),INDEX('528_CV. MAG Perum Graha_Kalsel'!idxSatuSampaiDuaPuluh,--LEFT(RIGHT('[2]Pos Log Serang 260721'!XFD1,11),1)+1)&amp;" puluh "&amp;INDEX('528_CV. MAG Perum Graha_Kalsel'!idxSatuSampaiDuaPuluh,--LEFT(RIGHT('[2]Pos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2">" "&amp;INDEX('529_Bpk. Pras_Deli Serdang'!idxRatusan,--LEFT(TEXT(RIGHT('[2]Pos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",INDEX('529_Bpk. Pras_Deli Serdang'!idxSatuSampaiDuaPuluh,--LEFT(TEXT(RIGHT('[2]Pos Log Serang 260721'!XFD1,11),REPT("0",11)),2)+1)),INDEX('529_Bpk. Pras_Deli Serdang'!idxSatuSampaiDuaPuluh,--LEFT(RIGHT('[2]Pos Log Serang 260721'!XFD1,11),1)+1)&amp;" puluh "&amp;INDEX('529_Bpk. Pras_Deli Serdang'!idxSatuSampaiDuaPuluh,--LEFT(RIGHT('[2]Pos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3">" "&amp;INDEX('530_Trian Jaya_Muara enim'!idxRatusan,--LEFT(TEXT(RIGHT('[2]Pos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",INDEX('530_Trian Jaya_Muara enim'!idxSatuSampaiDuaPuluh,--LEFT(TEXT(RIGHT('[2]Pos Log Serang 260721'!XFD1,11),REPT("0",11)),2)+1)),INDEX('530_Trian Jaya_Muara enim'!idxSatuSampaiDuaPuluh,--LEFT(RIGHT('[2]Pos Log Serang 260721'!XFD1,11),1)+1)&amp;" puluh "&amp;INDEX('530_Trian Jaya_Muara enim'!idxSatuSampaiDuaPuluh,--LEFT(RIGHT('[2]Pos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4">" "&amp;INDEX('531_MitraIndo_Batam'!idxRatusan,--LEFT(TEXT(RIGHT('[2]Pos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",INDEX('531_MitraIndo_Batam'!idxSatuSampaiDuaPuluh,--LEFT(TEXT(RIGHT('[2]Pos Log Serang 260721'!XFD1,11),REPT("0",11)),2)+1)),INDEX('531_MitraIndo_Batam'!idxSatuSampaiDuaPuluh,--LEFT(RIGHT('[2]Pos Log Serang 260721'!XFD1,11),1)+1)&amp;" puluh "&amp;INDEX('531_MitraIndo_Batam'!idxSatuSampaiDuaPuluh,--LEFT(RIGHT('[2]Pos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5">" "&amp;INDEX('532_Bpk. Salim_Pontianak'!idxRatusan,--LEFT(TEXT(RIGHT('[2]Pos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",INDEX('532_Bpk. Salim_Pontianak'!idxSatuSampaiDuaPuluh,--LEFT(TEXT(RIGHT('[2]Pos Log Serang 260721'!XFD1,11),REPT("0",11)),2)+1)),INDEX('532_Bpk. Salim_Pontianak'!idxSatuSampaiDuaPuluh,--LEFT(RIGHT('[2]Pos Log Serang 260721'!XFD1,11),1)+1)&amp;" puluh "&amp;INDEX('532_Bpk. Salim_Pontianak'!idxSatuSampaiDuaPuluh,--LEFT(RIGHT('[2]Pos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6">" "&amp;INDEX('533_Ibu IIn_Batam'!idxRatusan,--LEFT(TEXT(RIGHT('[2]Pos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",INDEX('533_Ibu IIn_Batam'!idxSatuSampaiDuaPuluh,--LEFT(TEXT(RIGHT('[2]Pos Log Serang 260721'!XFD1,11),REPT("0",11)),2)+1)),INDEX('533_Ibu IIn_Batam'!idxSatuSampaiDuaPuluh,--LEFT(RIGHT('[2]Pos Log Serang 260721'!XFD1,11),1)+1)&amp;" puluh "&amp;INDEX('533_Ibu IIn_Batam'!idxSatuSampaiDuaPuluh,--LEFT(RIGHT('[2]Pos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7">" "&amp;INDEX('534_Bina_trucking Bekasi'!idxRatusan,--LEFT(TEXT(RIGHT('[2]Pos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",INDEX('534_Bina_trucking Bekasi'!idxSatuSampaiDuaPuluh,--LEFT(TEXT(RIGHT('[2]Pos Log Serang 260721'!XFD1,11),REPT("0",11)),2)+1)),INDEX('534_Bina_trucking Bekasi'!idxSatuSampaiDuaPuluh,--LEFT(RIGHT('[2]Pos Log Serang 260721'!XFD1,11),1)+1)&amp;" puluh "&amp;INDEX('534_Bina_trucking Bekasi'!idxSatuSampaiDuaPuluh,--LEFT(RIGHT('[2]Pos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8">" "&amp;INDEX('535_IKPM_Mix'!idxRatusan,--LEFT(TEXT(RIGHT('[2]Pos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",INDEX('535_IKPM_Mix'!idxSatuSampaiDuaPuluh,--LEFT(TEXT(RIGHT('[2]Pos Log Serang 260721'!XFD1,11),REPT("0",11)),2)+1)),INDEX('535_IKPM_Mix'!idxSatuSampaiDuaPuluh,--LEFT(RIGHT('[2]Pos Log Serang 260721'!XFD1,11),1)+1)&amp;" puluh "&amp;INDEX('535_IKPM_Mix'!idxSatuSampaiDuaPuluh,--LEFT(RIGHT('[2]Pos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19">" "&amp;INDEX('536_Samudra Jaya Cakra_Mix'!idxRatusan,--LEFT(TEXT(RIGHT('[2]Pos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",INDEX('536_Samudra Jaya Cakra_Mix'!idxSatuSampaiDuaPuluh,--LEFT(TEXT(RIGHT('[2]Pos Log Serang 260721'!XFD1,11),REPT("0",11)),2)+1)),INDEX('536_Samudra Jaya Cakra_Mix'!idxSatuSampaiDuaPuluh,--LEFT(RIGHT('[2]Pos Log Serang 260721'!XFD1,11),1)+1)&amp;" puluh "&amp;INDEX('536_Samudra Jaya Cakra_Mix'!idxSatuSampaiDuaPuluh,--LEFT(RIGHT('[2]Pos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0">" "&amp;INDEX('537_Menara_Mix'!idxRatusan,--LEFT(TEXT(RIGHT('[2]Pos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",INDEX('537_Menara_Mix'!idxSatuSampaiDuaPuluh,--LEFT(TEXT(RIGHT('[2]Pos Log Serang 260721'!XFD1,11),REPT("0",11)),2)+1)),INDEX('537_Menara_Mix'!idxSatuSampaiDuaPuluh,--LEFT(RIGHT('[2]Pos Log Serang 260721'!XFD1,11),1)+1)&amp;" puluh "&amp;INDEX('537_Menara_Mix'!idxSatuSampaiDuaPuluh,--LEFT(RIGHT('[2]Pos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1">" "&amp;INDEX('538_Menara_Gersik'!idxRatusan,--LEFT(TEXT(RIGHT('[2]Pos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",INDEX('538_Menara_Gersik'!idxSatuSampaiDuaPuluh,--LEFT(TEXT(RIGHT('[2]Pos Log Serang 260721'!XFD1,11),REPT("0",11)),2)+1)),INDEX('538_Menara_Gersik'!idxSatuSampaiDuaPuluh,--LEFT(RIGHT('[2]Pos Log Serang 260721'!XFD1,11),1)+1)&amp;" puluh "&amp;INDEX('538_Menara_Gersik'!idxSatuSampaiDuaPuluh,--LEFT(RIGHT('[2]Pos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2">" "&amp;INDEX('539_Menara_Mix'!idxRatusan,--LEFT(TEXT(RIGHT('[2]Pos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",INDEX('539_Menara_Mix'!idxSatuSampaiDuaPuluh,--LEFT(TEXT(RIGHT('[2]Pos Log Serang 260721'!XFD1,11),REPT("0",11)),2)+1)),INDEX('539_Menara_Mix'!idxSatuSampaiDuaPuluh,--LEFT(RIGHT('[2]Pos Log Serang 260721'!XFD1,11),1)+1)&amp;" puluh "&amp;INDEX('539_Menara_Mix'!idxSatuSampaiDuaPuluh,--LEFT(RIGHT('[2]Pos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3">" "&amp;INDEX('540_Samudra Jaya Cakra_Manokwar'!idxRatusan,--LEFT(TEXT(RIGHT('[2]Pos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",INDEX('540_Samudra Jaya Cakra_Manokwar'!idxSatuSampaiDuaPuluh,--LEFT(TEXT(RIGHT('[2]Pos Log Serang 260721'!XFD1,11),REPT("0",11)),2)+1)),INDEX('540_Samudra Jaya Cakra_Manokwar'!idxSatuSampaiDuaPuluh,--LEFT(RIGHT('[2]Pos Log Serang 260721'!XFD1,11),1)+1)&amp;" puluh "&amp;INDEX('540_Samudra Jaya Cakra_Manokwar'!idxSatuSampaiDuaPuluh,--LEFT(RIGHT('[2]Pos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4">" "&amp;INDEX('541_Menara_Air Molek'!idxRatusan,--LEFT(TEXT(RIGHT('[2]Pos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",INDEX('541_Menara_Air Molek'!idxSatuSampaiDuaPuluh,--LEFT(TEXT(RIGHT('[2]Pos Log Serang 260721'!XFD1,11),REPT("0",11)),2)+1)),INDEX('541_Menara_Air Molek'!idxSatuSampaiDuaPuluh,--LEFT(RIGHT('[2]Pos Log Serang 260721'!XFD1,11),1)+1)&amp;" puluh "&amp;INDEX('541_Menara_Air Molek'!idxSatuSampaiDuaPuluh,--LEFT(RIGHT('[2]Pos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5">" "&amp;INDEX('542_Bpk. Bayu_Pekanbaru'!idxRatusan,--LEFT(TEXT(RIGHT('[2]Pos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",INDEX('542_Bpk. Bayu_Pekanbaru'!idxSatuSampaiDuaPuluh,--LEFT(TEXT(RIGHT('[2]Pos Log Serang 260721'!XFD1,11),REPT("0",11)),2)+1)),INDEX('542_Bpk. Bayu_Pekanbaru'!idxSatuSampaiDuaPuluh,--LEFT(RIGHT('[2]Pos Log Serang 260721'!XFD1,11),1)+1)&amp;" puluh "&amp;INDEX('542_Bpk. Bayu_Pekanbaru'!idxSatuSampaiDuaPuluh,--LEFT(RIGHT('[2]Pos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6">" "&amp;INDEX('543_Bpk Rio_Pontianak'!idxRatusan,--LEFT(TEXT(RIGHT('[2]Pos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",INDEX('543_Bpk Rio_Pontianak'!idxSatuSampaiDuaPuluh,--LEFT(TEXT(RIGHT('[2]Pos Log Serang 260721'!XFD1,11),REPT("0",11)),2)+1)),INDEX('543_Bpk Rio_Pontianak'!idxSatuSampaiDuaPuluh,--LEFT(RIGHT('[2]Pos Log Serang 260721'!XFD1,11),1)+1)&amp;" puluh "&amp;INDEX('543_Bpk Rio_Pontianak'!idxSatuSampaiDuaPuluh,--LEFT(RIGHT('[2]Pos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7">" "&amp;INDEX('544_BBI_Pekalongan'!idxRatusan,--LEFT(TEXT(RIGHT('[2]Pos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",INDEX('544_BBI_Pekalongan'!idxSatuSampaiDuaPuluh,--LEFT(TEXT(RIGHT('[2]Pos Log Serang 260721'!XFD1,11),REPT("0",11)),2)+1)),INDEX('544_BBI_Pekalongan'!idxSatuSampaiDuaPuluh,--LEFT(RIGHT('[2]Pos Log Serang 260721'!XFD1,11),1)+1)&amp;" puluh "&amp;INDEX('544_BBI_Pekalongan'!idxSatuSampaiDuaPuluh,--LEFT(RIGHT('[2]Pos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8">" "&amp;INDEX('545_BM_Tibeka_ Lombok'!idxRatusan,--LEFT(TEXT(RIGHT('[2]Pos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",INDEX('545_BM_Tibeka_ Lombok'!idxSatuSampaiDuaPuluh,--LEFT(TEXT(RIGHT('[2]Pos Log Serang 260721'!XFD1,11),REPT("0",11)),2)+1)),INDEX('545_BM_Tibeka_ Lombok'!idxSatuSampaiDuaPuluh,--LEFT(RIGHT('[2]Pos Log Serang 260721'!XFD1,11),1)+1)&amp;" puluh "&amp;INDEX('545_BM_Tibeka_ Lombok'!idxSatuSampaiDuaPuluh,--LEFT(RIGHT('[2]Pos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29">" "&amp;INDEX('546_BM_Tibeka_Cilacap'!idxRatusan,--LEFT(TEXT(RIGHT('[2]Pos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",INDEX('546_BM_Tibeka_Cilacap'!idxSatuSampaiDuaPuluh,--LEFT(TEXT(RIGHT('[2]Pos Log Serang 260721'!XFD1,11),REPT("0",11)),2)+1)),INDEX('546_BM_Tibeka_Cilacap'!idxSatuSampaiDuaPuluh,--LEFT(RIGHT('[2]Pos Log Serang 260721'!XFD1,11),1)+1)&amp;" puluh "&amp;INDEX('546_BM_Tibeka_Cilacap'!idxSatuSampaiDuaPuluh,--LEFT(RIGHT('[2]Pos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0">" "&amp;INDEX('547_Ibu caca_Jakarta'!idxRatusan,--LEFT(TEXT(RIGHT('[2]Pos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",INDEX('547_Ibu caca_Jakarta'!idxSatuSampaiDuaPuluh,--LEFT(TEXT(RIGHT('[2]Pos Log Serang 260721'!XFD1,11),REPT("0",11)),2)+1)),INDEX('547_Ibu caca_Jakarta'!idxSatuSampaiDuaPuluh,--LEFT(RIGHT('[2]Pos Log Serang 260721'!XFD1,11),1)+1)&amp;" puluh "&amp;INDEX('547_Ibu caca_Jakarta'!idxSatuSampaiDuaPuluh,--LEFT(RIGHT('[2]Pos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1">" "&amp;INDEX('548_Samudra Jaya Cakra_Mix'!idxRatusan,--LEFT(TEXT(RIGHT('[2]Pos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",INDEX('548_Samudra Jaya Cakra_Mix'!idxSatuSampaiDuaPuluh,--LEFT(TEXT(RIGHT('[2]Pos Log Serang 260721'!XFD1,11),REPT("0",11)),2)+1)),INDEX('548_Samudra Jaya Cakra_Mix'!idxSatuSampaiDuaPuluh,--LEFT(RIGHT('[2]Pos Log Serang 260721'!XFD1,11),1)+1)&amp;" puluh "&amp;INDEX('548_Samudra Jaya Cakra_Mix'!idxSatuSampaiDuaPuluh,--LEFT(RIGHT('[2]Pos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2">" "&amp;INDEX('549_Samudra Jaya Cakra_Padang'!idxRatusan,--LEFT(TEXT(RIGHT('[2]Pos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",INDEX('549_Samudra Jaya Cakra_Padang'!idxSatuSampaiDuaPuluh,--LEFT(TEXT(RIGHT('[2]Pos Log Serang 260721'!XFD1,11),REPT("0",11)),2)+1)),INDEX('549_Samudra Jaya Cakra_Padang'!idxSatuSampaiDuaPuluh,--LEFT(RIGHT('[2]Pos Log Serang 260721'!XFD1,11),1)+1)&amp;" puluh "&amp;INDEX('549_Samudra Jaya Cakra_Padang'!idxSatuSampaiDuaPuluh,--LEFT(RIGHT('[2]Pos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3">" "&amp;INDEX('550_Tensindo_Gresik'!idxRatusan,--LEFT(TEXT(RIGHT('[2]Pos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",INDEX('550_Tensindo_Gresik'!idxSatuSampaiDuaPuluh,--LEFT(TEXT(RIGHT('[2]Pos Log Serang 260721'!XFD1,11),REPT("0",11)),2)+1)),INDEX('550_Tensindo_Gresik'!idxSatuSampaiDuaPuluh,--LEFT(RIGHT('[2]Pos Log Serang 260721'!XFD1,11),1)+1)&amp;" puluh "&amp;INDEX('550_Tensindo_Gresik'!idxSatuSampaiDuaPuluh,--LEFT(RIGHT('[2]Pos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4">" "&amp;INDEX('551_Menara_Duri'!idxRatusan,--LEFT(TEXT(RIGHT('[2]Pos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",INDEX('551_Menara_Duri'!idxSatuSampaiDuaPuluh,--LEFT(TEXT(RIGHT('[2]Pos Log Serang 260721'!XFD1,11),REPT("0",11)),2)+1)),INDEX('551_Menara_Duri'!idxSatuSampaiDuaPuluh,--LEFT(RIGHT('[2]Pos Log Serang 260721'!XFD1,11),1)+1)&amp;" puluh "&amp;INDEX('551_Menara_Duri'!idxSatuSampaiDuaPuluh,--LEFT(RIGHT('[2]Pos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6">" "&amp;INDEX('553_Ibu Eni_Palu'!idxRatusan,--LEFT(TEXT(RIGHT('[2]Pos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",INDEX('553_Ibu Eni_Palu'!idxSatuSampaiDuaPuluh,--LEFT(TEXT(RIGHT('[2]Pos Log Serang 260721'!XFD1,11),REPT("0",11)),2)+1)),INDEX('553_Ibu Eni_Palu'!idxSatuSampaiDuaPuluh,--LEFT(RIGHT('[2]Pos Log Serang 260721'!XFD1,11),1)+1)&amp;" puluh "&amp;INDEX('553_Ibu Eni_Palu'!idxSatuSampaiDuaPuluh,--LEFT(RIGHT('[2]Pos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7">" "&amp;INDEX('554_Samudra Jaya Cakra_Bima'!idxRatusan,--LEFT(TEXT(RIGHT('[2]Pos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",INDEX('554_Samudra Jaya Cakra_Bima'!idxSatuSampaiDuaPuluh,--LEFT(TEXT(RIGHT('[2]Pos Log Serang 260721'!XFD1,11),REPT("0",11)),2)+1)),INDEX('554_Samudra Jaya Cakra_Bima'!idxSatuSampaiDuaPuluh,--LEFT(RIGHT('[2]Pos Log Serang 260721'!XFD1,11),1)+1)&amp;" puluh "&amp;INDEX('554_Samudra Jaya Cakra_Bima'!idxSatuSampaiDuaPuluh,--LEFT(RIGHT('[2]Pos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8">" "&amp;INDEX('555_CV. Nona_Sulawesi'!idxRatusan,--LEFT(TEXT(RIGHT('[2]Pos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",INDEX('555_CV. Nona_Sulawesi'!idxSatuSampaiDuaPuluh,--LEFT(TEXT(RIGHT('[2]Pos Log Serang 260721'!XFD1,11),REPT("0",11)),2)+1)),INDEX('555_CV. Nona_Sulawesi'!idxSatuSampaiDuaPuluh,--LEFT(RIGHT('[2]Pos Log Serang 260721'!XFD1,11),1)+1)&amp;" puluh "&amp;INDEX('555_CV. Nona_Sulawesi'!idxSatuSampaiDuaPuluh,--LEFT(RIGHT('[2]Pos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39">" "&amp;INDEX('556_Venindo_Pekanbaru'!idxRatusan,--LEFT(TEXT(RIGHT('[2]Pos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",INDEX('556_Venindo_Pekanbaru'!idxSatuSampaiDuaPuluh,--LEFT(TEXT(RIGHT('[2]Pos Log Serang 260721'!XFD1,11),REPT("0",11)),2)+1)),INDEX('556_Venindo_Pekanbaru'!idxSatuSampaiDuaPuluh,--LEFT(RIGHT('[2]Pos Log Serang 260721'!XFD1,11),1)+1)&amp;" puluh "&amp;INDEX('556_Venindo_Pekanbaru'!idxSatuSampaiDuaPuluh,--LEFT(RIGHT('[2]Pos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0">" "&amp;INDEX('557_Parcial_Kalsel'!idxRatusan,--LEFT(TEXT(RIGHT('[2]Pos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",INDEX('557_Parcial_Kalsel'!idxSatuSampaiDuaPuluh,--LEFT(TEXT(RIGHT('[2]Pos Log Serang 260721'!XFD1,11),REPT("0",11)),2)+1)),INDEX('557_Parcial_Kalsel'!idxSatuSampaiDuaPuluh,--LEFT(RIGHT('[2]Pos Log Serang 260721'!XFD1,11),1)+1)&amp;" puluh "&amp;INDEX('557_Parcial_Kalsel'!idxSatuSampaiDuaPuluh,--LEFT(RIGHT('[2]Pos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1">" "&amp;INDEX('558_CahayaPutra_Pontianak'!idxRatusan,--LEFT(TEXT(RIGHT('[2]Pos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",INDEX('558_CahayaPutra_Pontianak'!idxSatuSampaiDuaPuluh,--LEFT(TEXT(RIGHT('[2]Pos Log Serang 260721'!XFD1,11),REPT("0",11)),2)+1)),INDEX('558_CahayaPutra_Pontianak'!idxSatuSampaiDuaPuluh,--LEFT(RIGHT('[2]Pos Log Serang 260721'!XFD1,11),1)+1)&amp;" puluh "&amp;INDEX('558_CahayaPutra_Pontianak'!idxSatuSampaiDuaPuluh,--LEFT(RIGHT('[2]Pos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3">" "&amp;INDEX('560_Lion_Probolinggo'!idxRatusan,--LEFT(TEXT(RIGHT('[2]Pos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",INDEX('560_Lion_Probolinggo'!idxSatuSampaiDuaPuluh,--LEFT(TEXT(RIGHT('[2]Pos Log Serang 260721'!XFD1,11),REPT("0",11)),2)+1)),INDEX('560_Lion_Probolinggo'!idxSatuSampaiDuaPuluh,--LEFT(RIGHT('[2]Pos Log Serang 260721'!XFD1,11),1)+1)&amp;" puluh "&amp;INDEX('560_Lion_Probolinggo'!idxSatuSampaiDuaPuluh,--LEFT(RIGHT('[2]Pos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5">" "&amp;INDEX('562_Bpk. Dicky_Shopee 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",INDEX('562_Bpk. Dicky_Shopee '!idxSatuSampaiDuaPuluh,--LEFT(TEXT(RIGHT('[2]Pos Log Serang 260721'!XFD1,11),REPT("0",11)),2)+1)),INDEX('562_Bpk. Dicky_Shopee '!idxSatuSampaiDuaPuluh,--LEFT(RIGHT('[2]Pos Log Serang 260721'!XFD1,11),1)+1)&amp;" puluh "&amp;INDEX('562_Bpk. Dicky_Shopee 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6">" "&amp;INDEX('563_Bpk. Dicky_Ninja'!idxRatusan,--LEFT(TEXT(RIGHT('[2]Pos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",INDEX('563_Bpk. Dicky_Ninja'!idxSatuSampaiDuaPuluh,--LEFT(TEXT(RIGHT('[2]Pos Log Serang 260721'!XFD1,11),REPT("0",11)),2)+1)),INDEX('563_Bpk. Dicky_Ninja'!idxSatuSampaiDuaPuluh,--LEFT(RIGHT('[2]Pos Log Serang 260721'!XFD1,11),1)+1)&amp;" puluh "&amp;INDEX('563_Bpk. Dicky_Ninja'!idxSatuSampaiDuaPuluh,--LEFT(RIGHT('[2]Pos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7">" "&amp;INDEX('564_Parcial_Tabalong'!idxRatusan,--LEFT(TEXT(RIGHT('[2]Pos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",INDEX('564_Parcial_Tabalong'!idxSatuSampaiDuaPuluh,--LEFT(TEXT(RIGHT('[2]Pos Log Serang 260721'!XFD1,11),REPT("0",11)),2)+1)),INDEX('564_Parcial_Tabalong'!idxSatuSampaiDuaPuluh,--LEFT(RIGHT('[2]Pos Log Serang 260721'!XFD1,11),1)+1)&amp;" puluh "&amp;INDEX('564_Parcial_Tabalong'!idxSatuSampaiDuaPuluh,--LEFT(RIGHT('[2]Pos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8">" "&amp;INDEX('565_Fastindo_Cikarang'!idxRatusan,--LEFT(TEXT(RIGHT('[2]Pos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",INDEX('565_Fastindo_Cikarang'!idxSatuSampaiDuaPuluh,--LEFT(TEXT(RIGHT('[2]Pos Log Serang 260721'!XFD1,11),REPT("0",11)),2)+1)),INDEX('565_Fastindo_Cikarang'!idxSatuSampaiDuaPuluh,--LEFT(RIGHT('[2]Pos Log Serang 260721'!XFD1,11),1)+1)&amp;" puluh "&amp;INDEX('565_Fastindo_Cikarang'!idxSatuSampaiDuaPuluh,--LEFT(RIGHT('[2]Pos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49">" "&amp;INDEX('566_Bona_Lampung'!idxRatusan,--LEFT(TEXT(RIGHT('[2]Pos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",INDEX('566_Bona_Lampung'!idxSatuSampaiDuaPuluh,--LEFT(TEXT(RIGHT('[2]Pos Log Serang 260721'!XFD1,11),REPT("0",11)),2)+1)),INDEX('566_Bona_Lampung'!idxSatuSampaiDuaPuluh,--LEFT(RIGHT('[2]Pos Log Serang 260721'!XFD1,11),1)+1)&amp;" puluh "&amp;INDEX('566_Bona_Lampung'!idxSatuSampaiDuaPuluh,--LEFT(RIGHT('[2]Pos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50">" "&amp;INDEX('567_PT. Bayu_Jambi'!idxRatusan,--LEFT(TEXT(RIGHT('[2]Pos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",INDEX('567_PT. Bayu_Jambi'!idxSatuSampaiDuaPuluh,--LEFT(TEXT(RIGHT('[2]Pos Log Serang 260721'!XFD1,11),REPT("0",11)),2)+1)),INDEX('567_PT. Bayu_Jambi'!idxSatuSampaiDuaPuluh,--LEFT(RIGHT('[2]Pos Log Serang 260721'!XFD1,11),1)+1)&amp;" puluh "&amp;INDEX('567_PT. Bayu_Jambi'!idxSatuSampaiDuaPuluh,--LEFT(RIGHT('[2]Pos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51">" "&amp;INDEX('568_Padi_Bali'!idxRatusan,--LEFT(TEXT(RIGHT('[2]Pos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",INDEX('568_Padi_Bali'!idxSatuSampaiDuaPuluh,--LEFT(TEXT(RIGHT('[2]Pos Log Serang 260721'!XFD1,11),REPT("0",11)),2)+1)),INDEX('568_Padi_Bali'!idxSatuSampaiDuaPuluh,--LEFT(RIGHT('[2]Pos Log Serang 260721'!XFD1,11),1)+1)&amp;" puluh "&amp;INDEX('568_Padi_Bali'!idxSatuSampaiDuaPuluh,--LEFT(RIGHT('[2]Pos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52">" "&amp;INDEX('569_Hong Fei_Jakarta'!idxRatusan,--LEFT(TEXT(RIGHT('[2]Pos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",INDEX('569_Hong Fei_Jakarta'!idxSatuSampaiDuaPuluh,--LEFT(TEXT(RIGHT('[2]Pos Log Serang 260721'!XFD1,11),REPT("0",11)),2)+1)),INDEX('569_Hong Fei_Jakarta'!idxSatuSampaiDuaPuluh,--LEFT(RIGHT('[2]Pos Log Serang 260721'!XFD1,11),1)+1)&amp;" puluh "&amp;INDEX('569_Hong Fei_Jakarta'!idxSatuSampaiDuaPuluh,--LEFT(RIGHT('[2]Pos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53">" "&amp;INDEX('570_Bona_Bandung'!idxRatusan,--LEFT(TEXT(RIGHT('[2]Pos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",INDEX('570_Bona_Bandung'!idxSatuSampaiDuaPuluh,--LEFT(TEXT(RIGHT('[2]Pos Log Serang 260721'!XFD1,11),REPT("0",11)),2)+1)),INDEX('570_Bona_Bandung'!idxSatuSampaiDuaPuluh,--LEFT(RIGHT('[2]Pos Log Serang 260721'!XFD1,11),1)+1)&amp;" puluh "&amp;INDEX('570_Bona_Bandung'!idxSatuSampaiDuaPuluh,--LEFT(RIGHT('[2]Pos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54">" "&amp;INDEX('571_Ibu caca_Jakarta'!idxRatusan,--LEFT(TEXT(RIGHT('[2]Pos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",INDEX('571_Ibu caca_Jakarta'!idxSatuSampaiDuaPuluh,--LEFT(TEXT(RIGHT('[2]Pos Log Serang 260721'!XFD1,11),REPT("0",11)),2)+1)),INDEX('571_Ibu caca_Jakarta'!idxSatuSampaiDuaPuluh,--LEFT(RIGHT('[2]Pos Log Serang 260721'!XFD1,11),1)+1)&amp;" puluh "&amp;INDEX('571_Ibu caca_Jakarta'!idxSatuSampaiDuaPuluh,--LEFT(RIGHT('[2]Pos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55">" "&amp;INDEX('572_Bina_trucking Bekasi'!idxRatusan,--LEFT(TEXT(RIGHT('[2]Pos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",INDEX('572_Bina_trucking Bekasi'!idxSatuSampaiDuaPuluh,--LEFT(TEXT(RIGHT('[2]Pos Log Serang 260721'!XFD1,11),REPT("0",11)),2)+1)),INDEX('572_Bina_trucking Bekasi'!idxSatuSampaiDuaPuluh,--LEFT(RIGHT('[2]Pos Log Serang 260721'!XFD1,11),1)+1)&amp;" puluh "&amp;INDEX('572_Bina_trucking Bekasi'!idxSatuSampaiDuaPuluh,--LEFT(RIGHT('[2]Pos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58">" "&amp;INDEX('575_Lion_Lampung'!idxRatusan,--LEFT(TEXT(RIGHT('[2]Pos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",INDEX('575_Lion_Lampung'!idxSatuSampaiDuaPuluh,--LEFT(TEXT(RIGHT('[2]Pos Log Serang 260721'!XFD1,11),REPT("0",11)),2)+1)),INDEX('575_Lion_Lampung'!idxSatuSampaiDuaPuluh,--LEFT(RIGHT('[2]Pos Log Serang 260721'!XFD1,11),1)+1)&amp;" puluh "&amp;INDEX('575_Lion_Lampung'!idxSatuSampaiDuaPuluh,--LEFT(RIGHT('[2]Pos Log Serang 260721'!XFD1,10),1)+1))&amp;IF(OR(LEN('[2]Pos Log Serang 260721'!XFD1)&lt;=9,--LEFT(TEXT(RIGHT('[2]Pos Log Serang 260721'!XFD1,12),REPT("0",12)),3)={0;1}),""," milyar / ")</definedName>
    <definedName name="milyar4" localSheetId="59">" "&amp;INDEX('576_Diki_Malang'!idxRatusan,--LEFT(TEXT(RIGHT('[2]Pos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",INDEX('576_Diki_Malang'!idxSatuSampaiDuaPuluh,--LEFT(TEXT(RIGHT('[2]Pos Log Serang 260721'!XFD1,11),REPT("0",11)),2)+1)),INDEX('576_Diki_Malang'!idxSatuSampaiDuaPuluh,--LEFT(RIGHT('[2]Pos Log Serang 260721'!XFD1,11),1)+1)&amp;" puluh "&amp;INDEX('576_Diki_Malang'!idxSatuSampaiDuaPuluh,--LEFT(RIGHT('[2]Pos Log Serang 260721'!XFD1,10),1)+1))&amp;IF(OR(LEN('[2]Pos Log Serang 260721'!XFD1)&lt;=9,--LEFT(TEXT(RIGHT('[2]Pos Log Serang 260721'!XFD1,12),REPT("0",12)),3)={0;1}),""," milyar / ")</definedName>
    <definedName name="milyar4">" "&amp;INDEX(idxRatusan,--LEFT(TEXT(RIGHT('[2]Pos Log Serang 260721'!XFD1,12),REPT("0",12)),1)+1)&amp;" "&amp;IF((--MID(TEXT(RIGHT('[2]Pos Log Serang 260721'!XFD1,12),REPT("0",12)),2,2)+1)&lt;=20,IF(--LEFT(TEXT(RIGHT('[2]Pos Log Serang 260721'!XFD1,12),REPT("0",12)),3)=1," satu milyar / ",INDEX(idxSatuSampaiDuaPuluh,--LEFT(TEXT(RIGHT('[2]Pos Log Serang 260721'!XFD1,11),REPT("0",11)),2)+1)),INDEX(idxSatuSampaiDuaPuluh,--LEFT(RIGHT('[2]Pos Log Serang 260721'!XFD1,11),1)+1)&amp;" puluh "&amp;INDEX(idxSatuSampaiDuaPuluh,--LEFT(RIGHT('[2]Pos Log Serang 260721'!XFD1,10),1)+1))&amp;IF(OR(LEN('[2]Pos Log Serang 260721'!XFD1)&lt;=9,--LEFT(TEXT(RIGHT('[2]Pos Log Serang 260721'!XFD1,12),REPT("0",12)),3)={0;1}),""," milyar / ")</definedName>
    <definedName name="nilai">'[2]Pos Log Serang 260721'!$G$22</definedName>
    <definedName name="_xlnm.Print_Area" localSheetId="0">'517_TPL_Medan'!$A$2:$J$39</definedName>
    <definedName name="_xlnm.Print_Area" localSheetId="1">'518_TPL_Muara Enim'!$A$2:$J$39</definedName>
    <definedName name="_xlnm.Print_Area" localSheetId="2">'519_Lion_Palembang'!$A$2:$J$42</definedName>
    <definedName name="_xlnm.Print_Area" localSheetId="3">'520_Bpk.Martin_Pembatalan'!$A$2:$I$42</definedName>
    <definedName name="_xlnm.Print_Area" localSheetId="4">'521_DN_Bontang'!$A$2:$J$40</definedName>
    <definedName name="_xlnm.Print_Area" localSheetId="5">'522_Bpk. Andi_Bogor'!$A$2:$J$39</definedName>
    <definedName name="_xlnm.Print_Area" localSheetId="6">'523_Bpk. Dicky_Shopee'!$A$2:$J$39</definedName>
    <definedName name="_xlnm.Print_Area" localSheetId="7">'524_Lion_Mix'!$A$2:$J$46</definedName>
    <definedName name="_xlnm.Print_Area" localSheetId="8">'525_Mega Agro_Karo'!$A$1:$J$41</definedName>
    <definedName name="_xlnm.Print_Area" localSheetId="9">'526_Samudra Jaya Cakra_Mix'!$A$1:$J$42</definedName>
    <definedName name="_xlnm.Print_Area" localSheetId="10">'527_CV. Nona_Makassar'!$A$1:$J$43</definedName>
    <definedName name="_xlnm.Print_Area" localSheetId="11">'528_CV. MAG Perum Graha_Kalsel'!$A$1:$J$43</definedName>
    <definedName name="_xlnm.Print_Area" localSheetId="19">'536_Samudra Jaya Cakra_Mix'!$A$1:$J$42</definedName>
    <definedName name="_xlnm.Print_Area" localSheetId="23">'540_Samudra Jaya Cakra_Manokwar'!$A$1:$J$40</definedName>
    <definedName name="_xlnm.Print_Area" localSheetId="25">'542_Bpk. Bayu_Pekanbaru'!$A$1:$I$41</definedName>
    <definedName name="_xlnm.Print_Area" localSheetId="26">'543_Bpk Rio_Pontianak'!$A$1:$I$41</definedName>
    <definedName name="_xlnm.Print_Area" localSheetId="27">'544_BBI_Pekalongan'!$A$2:$J$39</definedName>
    <definedName name="_xlnm.Print_Area" localSheetId="28">'545_BM_Tibeka_ Lombok'!$A$2:$J$39</definedName>
    <definedName name="_xlnm.Print_Area" localSheetId="29">'546_BM_Tibeka_Cilacap'!$A$2:$J$39</definedName>
    <definedName name="_xlnm.Print_Area" localSheetId="30">'547_Ibu caca_Jakarta'!$A$1:$J$41</definedName>
    <definedName name="_xlnm.Print_Area" localSheetId="31">'548_Samudra Jaya Cakra_Mix'!$A$1:$J$42</definedName>
    <definedName name="_xlnm.Print_Area" localSheetId="32">'549_Samudra Jaya Cakra_Padang'!$A$1:$J$40</definedName>
    <definedName name="_xlnm.Print_Area" localSheetId="35">'552_UJP_Mix'!$A$1:$I$47</definedName>
    <definedName name="_xlnm.Print_Area" localSheetId="36">'553_Ibu Eni_Palu'!$A$2:$J$43</definedName>
    <definedName name="_xlnm.Print_Area" localSheetId="37">'554_Samudra Jaya Cakra_Bima'!$A$1:$J$40</definedName>
    <definedName name="_xlnm.Print_Area" localSheetId="38">'555_CV. Nona_Sulawesi'!$A$1:$J$44</definedName>
    <definedName name="_xlnm.Print_Area" localSheetId="41">'558_CahayaPutra_Pontianak'!$A$1:$J$40</definedName>
    <definedName name="_xlnm.Print_Area" localSheetId="42">'559_MTEK_Pontianak'!$A$2:$I$41</definedName>
    <definedName name="_xlnm.Print_Area" localSheetId="43">'560_Lion_Probolinggo'!$A$2:$I$43</definedName>
    <definedName name="_xlnm.Print_Area" localSheetId="44">'561_R2M_Pontianak'!$A$2:$J$41</definedName>
    <definedName name="_xlnm.Print_Area" localSheetId="45">'562_Bpk. Dicky_Shopee '!$A$2:$J$41</definedName>
    <definedName name="_xlnm.Print_Area" localSheetId="46">'563_Bpk. Dicky_Ninja'!$A$2:$J$55</definedName>
    <definedName name="_xlnm.Print_Area" localSheetId="48">'565_Fastindo_Cikarang'!$A$1:$I$41</definedName>
    <definedName name="_xlnm.Print_Area" localSheetId="49">'566_Bona_Lampung'!$A$1:$I$42</definedName>
    <definedName name="_xlnm.Print_Area" localSheetId="50">'567_PT. Bayu_Jambi'!$A$1:$J$43</definedName>
    <definedName name="_xlnm.Print_Area" localSheetId="51">'568_Padi_Bali'!$A$2:$J$41</definedName>
    <definedName name="_xlnm.Print_Area" localSheetId="52">'569_Hong Fei_Jakarta'!$A$2:$I$43</definedName>
    <definedName name="_xlnm.Print_Area" localSheetId="53">'570_Bona_Bandung'!$A$1:$I$42</definedName>
    <definedName name="_xlnm.Print_Area" localSheetId="54">'571_Ibu caca_Jakarta'!$A$1:$I$41</definedName>
    <definedName name="_xlnm.Print_Area" localSheetId="56">'573_Bongkar Muat W6 Pekanbaru'!$A$1:$I$42</definedName>
    <definedName name="_xlnm.Print_Area" localSheetId="57">'574_AKGC_Bogor'!$A$1:$I$41</definedName>
    <definedName name="_xlnm.Print_Area" localSheetId="58">'575_Lion_Lampung'!$A$2:$I$43</definedName>
    <definedName name="_xlnm.Print_Area" localSheetId="59">'576_Diki_Malang'!$A$2:$I$43</definedName>
    <definedName name="_xlnm.Print_Titles" localSheetId="60">'_Menara_Bali NT (3)'!$1:$16</definedName>
    <definedName name="_xlnm.Print_Titles" localSheetId="20">'537_Menara_Mix'!$1:$17</definedName>
    <definedName name="_xlnm.Print_Titles" localSheetId="21">'538_Menara_Gersik'!$1:$18</definedName>
    <definedName name="_xlnm.Print_Titles" localSheetId="22">'539_Menara_Mix'!$1:$17</definedName>
    <definedName name="_xlnm.Print_Titles" localSheetId="24">'541_Menara_Air Molek'!$1:$17</definedName>
    <definedName name="_xlnm.Print_Titles" localSheetId="34">'551_Menara_Duri'!$1:$18</definedName>
    <definedName name="_xlnm.Print_Titles" localSheetId="39">'556_Venindo_Pekanbaru'!$1:$17</definedName>
    <definedName name="_xlnm.Print_Titles" localSheetId="40">'557_Parcial_Kalsel'!$1:$17</definedName>
    <definedName name="_xlnm.Print_Titles" localSheetId="46">'563_Bpk. Dicky_Ninja'!$1:$17</definedName>
    <definedName name="_xlnm.Print_Titles" localSheetId="47">'564_Parcial_Tabalong'!$1:$17</definedName>
    <definedName name="ratus" localSheetId="0">" "&amp;INDEX('517_TPL_Medan'!idxRatusan,--LEFT(TEXT(RIGHT([0]!nilai,3),"000"),1)+1)&amp;" "&amp;IF(--RIGHT([0]!nilai,2)&lt;=20,INDEX('517_TPL_Medan'!idxSatuSampaiDuaPuluh,--LEFT(RIGHT([0]!nilai,2),2)+1),INDEX('517_TPL_Medan'!idxSatuSampaiDuaPuluh,--LEFT(RIGHT([0]!nilai,2),1)+1)&amp;" puluh "&amp;INDEX('517_TPL_Medan'!idxSatuSampaiDuaPuluh,--RIGHT([0]!nilai,1)+1))</definedName>
    <definedName name="ratus" localSheetId="1">" "&amp;INDEX('518_TPL_Muara Enim'!idxRatusan,--LEFT(TEXT(RIGHT([0]!nilai,3),"000"),1)+1)&amp;" "&amp;IF(--RIGHT([0]!nilai,2)&lt;=20,INDEX('518_TPL_Muara Enim'!idxSatuSampaiDuaPuluh,--LEFT(RIGHT([0]!nilai,2),2)+1),INDEX('518_TPL_Muara Enim'!idxSatuSampaiDuaPuluh,--LEFT(RIGHT([0]!nilai,2),1)+1)&amp;" puluh "&amp;INDEX('518_TPL_Muara Enim'!idxSatuSampaiDuaPuluh,--RIGHT([0]!nilai,1)+1))</definedName>
    <definedName name="ratus" localSheetId="2">" "&amp;INDEX('519_Lion_Palembang'!idxRatusan,--LEFT(TEXT(RIGHT([0]!nilai,3),"000"),1)+1)&amp;" "&amp;IF(--RIGHT([0]!nilai,2)&lt;=20,INDEX('519_Lion_Palembang'!idxSatuSampaiDuaPuluh,--LEFT(RIGHT([0]!nilai,2),2)+1),INDEX('519_Lion_Palembang'!idxSatuSampaiDuaPuluh,--LEFT(RIGHT([0]!nilai,2),1)+1)&amp;" puluh "&amp;INDEX('519_Lion_Palembang'!idxSatuSampaiDuaPuluh,--RIGHT([0]!nilai,1)+1))</definedName>
    <definedName name="ratus" localSheetId="3">" "&amp;INDEX('520_Bpk.Martin_Pembatalan'!idxRatusan,--LEFT(TEXT(RIGHT([0]!nilai,3),"000"),1)+1)&amp;" "&amp;IF(--RIGHT([0]!nilai,2)&lt;=20,INDEX('520_Bpk.Martin_Pembatalan'!idxSatuSampaiDuaPuluh,--LEFT(RIGHT([0]!nilai,2),2)+1),INDEX('520_Bpk.Martin_Pembatalan'!idxSatuSampaiDuaPuluh,--LEFT(RIGHT([0]!nilai,2),1)+1)&amp;" puluh "&amp;INDEX('520_Bpk.Martin_Pembatalan'!idxSatuSampaiDuaPuluh,--RIGHT([0]!nilai,1)+1))</definedName>
    <definedName name="ratus" localSheetId="4">" "&amp;INDEX('521_DN_Bontang'!idxRatusan,--LEFT(TEXT(RIGHT([0]!nilai,3),"000"),1)+1)&amp;" "&amp;IF(--RIGHT([0]!nilai,2)&lt;=20,INDEX('521_DN_Bontang'!idxSatuSampaiDuaPuluh,--LEFT(RIGHT([0]!nilai,2),2)+1),INDEX('521_DN_Bontang'!idxSatuSampaiDuaPuluh,--LEFT(RIGHT([0]!nilai,2),1)+1)&amp;" puluh "&amp;INDEX('521_DN_Bontang'!idxSatuSampaiDuaPuluh,--RIGHT([0]!nilai,1)+1))</definedName>
    <definedName name="ratus" localSheetId="5">" "&amp;INDEX('522_Bpk. Andi_Bogor'!idxRatusan,--LEFT(TEXT(RIGHT([0]!nilai,3),"000"),1)+1)&amp;" "&amp;IF(--RIGHT([0]!nilai,2)&lt;=20,INDEX('522_Bpk. Andi_Bogor'!idxSatuSampaiDuaPuluh,--LEFT(RIGHT([0]!nilai,2),2)+1),INDEX('522_Bpk. Andi_Bogor'!idxSatuSampaiDuaPuluh,--LEFT(RIGHT([0]!nilai,2),1)+1)&amp;" puluh "&amp;INDEX('522_Bpk. Andi_Bogor'!idxSatuSampaiDuaPuluh,--RIGHT([0]!nilai,1)+1))</definedName>
    <definedName name="ratus" localSheetId="6">" "&amp;INDEX('523_Bpk. Dicky_Shopee'!idxRatusan,--LEFT(TEXT(RIGHT([0]!nilai,3),"000"),1)+1)&amp;" "&amp;IF(--RIGHT([0]!nilai,2)&lt;=20,INDEX('523_Bpk. Dicky_Shopee'!idxSatuSampaiDuaPuluh,--LEFT(RIGHT([0]!nilai,2),2)+1),INDEX('523_Bpk. Dicky_Shopee'!idxSatuSampaiDuaPuluh,--LEFT(RIGHT([0]!nilai,2),1)+1)&amp;" puluh "&amp;INDEX('523_Bpk. Dicky_Shopee'!idxSatuSampaiDuaPuluh,--RIGHT([0]!nilai,1)+1))</definedName>
    <definedName name="ratus" localSheetId="7">" "&amp;INDEX('524_Lion_Mix'!idxRatusan,--LEFT(TEXT(RIGHT([0]!nilai,3),"000"),1)+1)&amp;" "&amp;IF(--RIGHT([0]!nilai,2)&lt;=20,INDEX('524_Lion_Mix'!idxSatuSampaiDuaPuluh,--LEFT(RIGHT([0]!nilai,2),2)+1),INDEX('524_Lion_Mix'!idxSatuSampaiDuaPuluh,--LEFT(RIGHT([0]!nilai,2),1)+1)&amp;" puluh "&amp;INDEX('524_Lion_Mix'!idxSatuSampaiDuaPuluh,--RIGHT([0]!nilai,1)+1))</definedName>
    <definedName name="ratus" localSheetId="8">" "&amp;INDEX('525_Mega Agro_Karo'!idxRatusan,--LEFT(TEXT(RIGHT([0]!nilai,3),"000"),1)+1)&amp;" "&amp;IF(--RIGHT([0]!nilai,2)&lt;=20,INDEX('525_Mega Agro_Karo'!idxSatuSampaiDuaPuluh,--LEFT(RIGHT([0]!nilai,2),2)+1),INDEX('525_Mega Agro_Karo'!idxSatuSampaiDuaPuluh,--LEFT(RIGHT([0]!nilai,2),1)+1)&amp;" puluh "&amp;INDEX('525_Mega Agro_Karo'!idxSatuSampaiDuaPuluh,--RIGHT([0]!nilai,1)+1))</definedName>
    <definedName name="ratus" localSheetId="9">" "&amp;INDEX('526_Samudra Jaya Cakra_Mix'!idxRatusan,--LEFT(TEXT(RIGHT([0]!nilai,3),"000"),1)+1)&amp;" "&amp;IF(--RIGHT([0]!nilai,2)&lt;=20,INDEX('526_Samudra Jaya Cakra_Mix'!idxSatuSampaiDuaPuluh,--LEFT(RIGHT([0]!nilai,2),2)+1),INDEX('526_Samudra Jaya Cakra_Mix'!idxSatuSampaiDuaPuluh,--LEFT(RIGHT([0]!nilai,2),1)+1)&amp;" puluh "&amp;INDEX('526_Samudra Jaya Cakra_Mix'!idxSatuSampaiDuaPuluh,--RIGHT([0]!nilai,1)+1))</definedName>
    <definedName name="ratus" localSheetId="10">" "&amp;INDEX('527_CV. Nona_Makassar'!idxRatusan,--LEFT(TEXT(RIGHT([0]!nilai,3),"000"),1)+1)&amp;" "&amp;IF(--RIGHT([0]!nilai,2)&lt;=20,INDEX('527_CV. Nona_Makassar'!idxSatuSampaiDuaPuluh,--LEFT(RIGHT([0]!nilai,2),2)+1),INDEX('527_CV. Nona_Makassar'!idxSatuSampaiDuaPuluh,--LEFT(RIGHT([0]!nilai,2),1)+1)&amp;" puluh "&amp;INDEX('527_CV. Nona_Makassar'!idxSatuSampaiDuaPuluh,--RIGHT([0]!nilai,1)+1))</definedName>
    <definedName name="ratus" localSheetId="11">" "&amp;INDEX('528_CV. MAG Perum Graha_Kalsel'!idxRatusan,--LEFT(TEXT(RIGHT([0]!nilai,3),"000"),1)+1)&amp;" "&amp;IF(--RIGHT([0]!nilai,2)&lt;=20,INDEX('528_CV. MAG Perum Graha_Kalsel'!idxSatuSampaiDuaPuluh,--LEFT(RIGHT([0]!nilai,2),2)+1),INDEX('528_CV. MAG Perum Graha_Kalsel'!idxSatuSampaiDuaPuluh,--LEFT(RIGHT([0]!nilai,2),1)+1)&amp;" puluh "&amp;INDEX('528_CV. MAG Perum Graha_Kalsel'!idxSatuSampaiDuaPuluh,--RIGHT([0]!nilai,1)+1))</definedName>
    <definedName name="ratus" localSheetId="12">" "&amp;INDEX('529_Bpk. Pras_Deli Serdang'!idxRatusan,--LEFT(TEXT(RIGHT(nilai,3),"000"),1)+1)&amp;" "&amp;IF(--RIGHT(nilai,2)&lt;=20,INDEX('529_Bpk. Pras_Deli Serdang'!idxSatuSampaiDuaPuluh,--LEFT(RIGHT(nilai,2),2)+1),INDEX('529_Bpk. Pras_Deli Serdang'!idxSatuSampaiDuaPuluh,--LEFT(RIGHT(nilai,2),1)+1)&amp;" puluh "&amp;INDEX('529_Bpk. Pras_Deli Serdang'!idxSatuSampaiDuaPuluh,--RIGHT(nilai,1)+1))</definedName>
    <definedName name="ratus" localSheetId="13">" "&amp;INDEX('530_Trian Jaya_Muara enim'!idxRatusan,--LEFT(TEXT(RIGHT([0]!nilai,3),"000"),1)+1)&amp;" "&amp;IF(--RIGHT([0]!nilai,2)&lt;=20,INDEX('530_Trian Jaya_Muara enim'!idxSatuSampaiDuaPuluh,--LEFT(RIGHT([0]!nilai,2),2)+1),INDEX('530_Trian Jaya_Muara enim'!idxSatuSampaiDuaPuluh,--LEFT(RIGHT([0]!nilai,2),1)+1)&amp;" puluh "&amp;INDEX('530_Trian Jaya_Muara enim'!idxSatuSampaiDuaPuluh,--RIGHT([0]!nilai,1)+1))</definedName>
    <definedName name="ratus" localSheetId="14">" "&amp;INDEX('531_MitraIndo_Batam'!idxRatusan,--LEFT(TEXT(RIGHT([0]!nilai,3),"000"),1)+1)&amp;" "&amp;IF(--RIGHT([0]!nilai,2)&lt;=20,INDEX('531_MitraIndo_Batam'!idxSatuSampaiDuaPuluh,--LEFT(RIGHT([0]!nilai,2),2)+1),INDEX('531_MitraIndo_Batam'!idxSatuSampaiDuaPuluh,--LEFT(RIGHT([0]!nilai,2),1)+1)&amp;" puluh "&amp;INDEX('531_MitraIndo_Batam'!idxSatuSampaiDuaPuluh,--RIGHT([0]!nilai,1)+1))</definedName>
    <definedName name="ratus" localSheetId="15">" "&amp;INDEX('532_Bpk. Salim_Pontianak'!idxRatusan,--LEFT(TEXT(RIGHT([0]!nilai,3),"000"),1)+1)&amp;" "&amp;IF(--RIGHT([0]!nilai,2)&lt;=20,INDEX('532_Bpk. Salim_Pontianak'!idxSatuSampaiDuaPuluh,--LEFT(RIGHT([0]!nilai,2),2)+1),INDEX('532_Bpk. Salim_Pontianak'!idxSatuSampaiDuaPuluh,--LEFT(RIGHT([0]!nilai,2),1)+1)&amp;" puluh "&amp;INDEX('532_Bpk. Salim_Pontianak'!idxSatuSampaiDuaPuluh,--RIGHT([0]!nilai,1)+1))</definedName>
    <definedName name="ratus" localSheetId="16">" "&amp;INDEX('533_Ibu IIn_Batam'!idxRatusan,--LEFT(TEXT(RIGHT([0]!nilai,3),"000"),1)+1)&amp;" "&amp;IF(--RIGHT([0]!nilai,2)&lt;=20,INDEX('533_Ibu IIn_Batam'!idxSatuSampaiDuaPuluh,--LEFT(RIGHT([0]!nilai,2),2)+1),INDEX('533_Ibu IIn_Batam'!idxSatuSampaiDuaPuluh,--LEFT(RIGHT([0]!nilai,2),1)+1)&amp;" puluh "&amp;INDEX('533_Ibu IIn_Batam'!idxSatuSampaiDuaPuluh,--RIGHT([0]!nilai,1)+1))</definedName>
    <definedName name="ratus" localSheetId="17">" "&amp;INDEX('534_Bina_trucking Bekasi'!idxRatusan,--LEFT(TEXT(RIGHT([0]!nilai,3),"000"),1)+1)&amp;" "&amp;IF(--RIGHT([0]!nilai,2)&lt;=20,INDEX('534_Bina_trucking Bekasi'!idxSatuSampaiDuaPuluh,--LEFT(RIGHT([0]!nilai,2),2)+1),INDEX('534_Bina_trucking Bekasi'!idxSatuSampaiDuaPuluh,--LEFT(RIGHT([0]!nilai,2),1)+1)&amp;" puluh "&amp;INDEX('534_Bina_trucking Bekasi'!idxSatuSampaiDuaPuluh,--RIGHT([0]!nilai,1)+1))</definedName>
    <definedName name="ratus" localSheetId="18">" "&amp;INDEX('535_IKPM_Mix'!idxRatusan,--LEFT(TEXT(RIGHT([0]!nilai,3),"000"),1)+1)&amp;" "&amp;IF(--RIGHT([0]!nilai,2)&lt;=20,INDEX('535_IKPM_Mix'!idxSatuSampaiDuaPuluh,--LEFT(RIGHT([0]!nilai,2),2)+1),INDEX('535_IKPM_Mix'!idxSatuSampaiDuaPuluh,--LEFT(RIGHT([0]!nilai,2),1)+1)&amp;" puluh "&amp;INDEX('535_IKPM_Mix'!idxSatuSampaiDuaPuluh,--RIGHT([0]!nilai,1)+1))</definedName>
    <definedName name="ratus" localSheetId="19">" "&amp;INDEX('536_Samudra Jaya Cakra_Mix'!idxRatusan,--LEFT(TEXT(RIGHT([0]!nilai,3),"000"),1)+1)&amp;" "&amp;IF(--RIGHT([0]!nilai,2)&lt;=20,INDEX('536_Samudra Jaya Cakra_Mix'!idxSatuSampaiDuaPuluh,--LEFT(RIGHT([0]!nilai,2),2)+1),INDEX('536_Samudra Jaya Cakra_Mix'!idxSatuSampaiDuaPuluh,--LEFT(RIGHT([0]!nilai,2),1)+1)&amp;" puluh "&amp;INDEX('536_Samudra Jaya Cakra_Mix'!idxSatuSampaiDuaPuluh,--RIGHT([0]!nilai,1)+1))</definedName>
    <definedName name="ratus" localSheetId="20">" "&amp;INDEX('537_Menara_Mix'!idxRatusan,--LEFT(TEXT(RIGHT(nilai,3),"000"),1)+1)&amp;" "&amp;IF(--RIGHT(nilai,2)&lt;=20,INDEX('537_Menara_Mix'!idxSatuSampaiDuaPuluh,--LEFT(RIGHT(nilai,2),2)+1),INDEX('537_Menara_Mix'!idxSatuSampaiDuaPuluh,--LEFT(RIGHT(nilai,2),1)+1)&amp;" puluh "&amp;INDEX('537_Menara_Mix'!idxSatuSampaiDuaPuluh,--RIGHT(nilai,1)+1))</definedName>
    <definedName name="ratus" localSheetId="21">" "&amp;INDEX('538_Menara_Gersik'!idxRatusan,--LEFT(TEXT(RIGHT([0]!nilai,3),"000"),1)+1)&amp;" "&amp;IF(--RIGHT([0]!nilai,2)&lt;=20,INDEX('538_Menara_Gersik'!idxSatuSampaiDuaPuluh,--LEFT(RIGHT([0]!nilai,2),2)+1),INDEX('538_Menara_Gersik'!idxSatuSampaiDuaPuluh,--LEFT(RIGHT([0]!nilai,2),1)+1)&amp;" puluh "&amp;INDEX('538_Menara_Gersik'!idxSatuSampaiDuaPuluh,--RIGHT([0]!nilai,1)+1))</definedName>
    <definedName name="ratus" localSheetId="22">" "&amp;INDEX('539_Menara_Mix'!idxRatusan,--LEFT(TEXT(RIGHT(nilai,3),"000"),1)+1)&amp;" "&amp;IF(--RIGHT(nilai,2)&lt;=20,INDEX('539_Menara_Mix'!idxSatuSampaiDuaPuluh,--LEFT(RIGHT(nilai,2),2)+1),INDEX('539_Menara_Mix'!idxSatuSampaiDuaPuluh,--LEFT(RIGHT(nilai,2),1)+1)&amp;" puluh "&amp;INDEX('539_Menara_Mix'!idxSatuSampaiDuaPuluh,--RIGHT(nilai,1)+1))</definedName>
    <definedName name="ratus" localSheetId="23">" "&amp;INDEX('540_Samudra Jaya Cakra_Manokwar'!idxRatusan,--LEFT(TEXT(RIGHT([0]!nilai,3),"000"),1)+1)&amp;" "&amp;IF(--RIGHT([0]!nilai,2)&lt;=20,INDEX('540_Samudra Jaya Cakra_Manokwar'!idxSatuSampaiDuaPuluh,--LEFT(RIGHT([0]!nilai,2),2)+1),INDEX('540_Samudra Jaya Cakra_Manokwar'!idxSatuSampaiDuaPuluh,--LEFT(RIGHT([0]!nilai,2),1)+1)&amp;" puluh "&amp;INDEX('540_Samudra Jaya Cakra_Manokwar'!idxSatuSampaiDuaPuluh,--RIGHT([0]!nilai,1)+1))</definedName>
    <definedName name="ratus" localSheetId="24">" "&amp;INDEX('541_Menara_Air Molek'!idxRatusan,--LEFT(TEXT(RIGHT([0]!nilai,3),"000"),1)+1)&amp;" "&amp;IF(--RIGHT([0]!nilai,2)&lt;=20,INDEX('541_Menara_Air Molek'!idxSatuSampaiDuaPuluh,--LEFT(RIGHT([0]!nilai,2),2)+1),INDEX('541_Menara_Air Molek'!idxSatuSampaiDuaPuluh,--LEFT(RIGHT([0]!nilai,2),1)+1)&amp;" puluh "&amp;INDEX('541_Menara_Air Molek'!idxSatuSampaiDuaPuluh,--RIGHT([0]!nilai,1)+1))</definedName>
    <definedName name="ratus" localSheetId="25">" "&amp;INDEX('542_Bpk. Bayu_Pekanbaru'!idxRatusan,--LEFT(TEXT(RIGHT([0]!nilai,3),"000"),1)+1)&amp;" "&amp;IF(--RIGHT([0]!nilai,2)&lt;=20,INDEX('542_Bpk. Bayu_Pekanbaru'!idxSatuSampaiDuaPuluh,--LEFT(RIGHT([0]!nilai,2),2)+1),INDEX('542_Bpk. Bayu_Pekanbaru'!idxSatuSampaiDuaPuluh,--LEFT(RIGHT([0]!nilai,2),1)+1)&amp;" puluh "&amp;INDEX('542_Bpk. Bayu_Pekanbaru'!idxSatuSampaiDuaPuluh,--RIGHT([0]!nilai,1)+1))</definedName>
    <definedName name="ratus" localSheetId="26">" "&amp;INDEX('543_Bpk Rio_Pontianak'!idxRatusan,--LEFT(TEXT(RIGHT([0]!nilai,3),"000"),1)+1)&amp;" "&amp;IF(--RIGHT([0]!nilai,2)&lt;=20,INDEX('543_Bpk Rio_Pontianak'!idxSatuSampaiDuaPuluh,--LEFT(RIGHT([0]!nilai,2),2)+1),INDEX('543_Bpk Rio_Pontianak'!idxSatuSampaiDuaPuluh,--LEFT(RIGHT([0]!nilai,2),1)+1)&amp;" puluh "&amp;INDEX('543_Bpk Rio_Pontianak'!idxSatuSampaiDuaPuluh,--RIGHT([0]!nilai,1)+1))</definedName>
    <definedName name="ratus" localSheetId="27">" "&amp;INDEX('544_BBI_Pekalongan'!idxRatusan,--LEFT(TEXT(RIGHT([0]!nilai,3),"000"),1)+1)&amp;" "&amp;IF(--RIGHT([0]!nilai,2)&lt;=20,INDEX('544_BBI_Pekalongan'!idxSatuSampaiDuaPuluh,--LEFT(RIGHT([0]!nilai,2),2)+1),INDEX('544_BBI_Pekalongan'!idxSatuSampaiDuaPuluh,--LEFT(RIGHT([0]!nilai,2),1)+1)&amp;" puluh "&amp;INDEX('544_BBI_Pekalongan'!idxSatuSampaiDuaPuluh,--RIGHT([0]!nilai,1)+1))</definedName>
    <definedName name="ratus" localSheetId="28">" "&amp;INDEX('545_BM_Tibeka_ Lombok'!idxRatusan,--LEFT(TEXT(RIGHT([0]!nilai,3),"000"),1)+1)&amp;" "&amp;IF(--RIGHT([0]!nilai,2)&lt;=20,INDEX('545_BM_Tibeka_ Lombok'!idxSatuSampaiDuaPuluh,--LEFT(RIGHT([0]!nilai,2),2)+1),INDEX('545_BM_Tibeka_ Lombok'!idxSatuSampaiDuaPuluh,--LEFT(RIGHT([0]!nilai,2),1)+1)&amp;" puluh "&amp;INDEX('545_BM_Tibeka_ Lombok'!idxSatuSampaiDuaPuluh,--RIGHT([0]!nilai,1)+1))</definedName>
    <definedName name="ratus" localSheetId="29">" "&amp;INDEX('546_BM_Tibeka_Cilacap'!idxRatusan,--LEFT(TEXT(RIGHT([0]!nilai,3),"000"),1)+1)&amp;" "&amp;IF(--RIGHT([0]!nilai,2)&lt;=20,INDEX('546_BM_Tibeka_Cilacap'!idxSatuSampaiDuaPuluh,--LEFT(RIGHT([0]!nilai,2),2)+1),INDEX('546_BM_Tibeka_Cilacap'!idxSatuSampaiDuaPuluh,--LEFT(RIGHT([0]!nilai,2),1)+1)&amp;" puluh "&amp;INDEX('546_BM_Tibeka_Cilacap'!idxSatuSampaiDuaPuluh,--RIGHT([0]!nilai,1)+1))</definedName>
    <definedName name="ratus" localSheetId="30">" "&amp;INDEX('547_Ibu caca_Jakarta'!idxRatusan,--LEFT(TEXT(RIGHT(nilai,3),"000"),1)+1)&amp;" "&amp;IF(--RIGHT(nilai,2)&lt;=20,INDEX('547_Ibu caca_Jakarta'!idxSatuSampaiDuaPuluh,--LEFT(RIGHT(nilai,2),2)+1),INDEX('547_Ibu caca_Jakarta'!idxSatuSampaiDuaPuluh,--LEFT(RIGHT(nilai,2),1)+1)&amp;" puluh "&amp;INDEX('547_Ibu caca_Jakarta'!idxSatuSampaiDuaPuluh,--RIGHT(nilai,1)+1))</definedName>
    <definedName name="ratus" localSheetId="31">" "&amp;INDEX('548_Samudra Jaya Cakra_Mix'!idxRatusan,--LEFT(TEXT(RIGHT([0]!nilai,3),"000"),1)+1)&amp;" "&amp;IF(--RIGHT([0]!nilai,2)&lt;=20,INDEX('548_Samudra Jaya Cakra_Mix'!idxSatuSampaiDuaPuluh,--LEFT(RIGHT([0]!nilai,2),2)+1),INDEX('548_Samudra Jaya Cakra_Mix'!idxSatuSampaiDuaPuluh,--LEFT(RIGHT([0]!nilai,2),1)+1)&amp;" puluh "&amp;INDEX('548_Samudra Jaya Cakra_Mix'!idxSatuSampaiDuaPuluh,--RIGHT([0]!nilai,1)+1))</definedName>
    <definedName name="ratus" localSheetId="32">" "&amp;INDEX('549_Samudra Jaya Cakra_Padang'!idxRatusan,--LEFT(TEXT(RIGHT([0]!nilai,3),"000"),1)+1)&amp;" "&amp;IF(--RIGHT([0]!nilai,2)&lt;=20,INDEX('549_Samudra Jaya Cakra_Padang'!idxSatuSampaiDuaPuluh,--LEFT(RIGHT([0]!nilai,2),2)+1),INDEX('549_Samudra Jaya Cakra_Padang'!idxSatuSampaiDuaPuluh,--LEFT(RIGHT([0]!nilai,2),1)+1)&amp;" puluh "&amp;INDEX('549_Samudra Jaya Cakra_Padang'!idxSatuSampaiDuaPuluh,--RIGHT([0]!nilai,1)+1))</definedName>
    <definedName name="ratus" localSheetId="33">" "&amp;INDEX('550_Tensindo_Gresik'!idxRatusan,--LEFT(TEXT(RIGHT([0]!nilai,3),"000"),1)+1)&amp;" "&amp;IF(--RIGHT([0]!nilai,2)&lt;=20,INDEX('550_Tensindo_Gresik'!idxSatuSampaiDuaPuluh,--LEFT(RIGHT([0]!nilai,2),2)+1),INDEX('550_Tensindo_Gresik'!idxSatuSampaiDuaPuluh,--LEFT(RIGHT([0]!nilai,2),1)+1)&amp;" puluh "&amp;INDEX('550_Tensindo_Gresik'!idxSatuSampaiDuaPuluh,--RIGHT([0]!nilai,1)+1))</definedName>
    <definedName name="ratus" localSheetId="34">" "&amp;INDEX('551_Menara_Duri'!idxRatusan,--LEFT(TEXT(RIGHT([0]!nilai,3),"000"),1)+1)&amp;" "&amp;IF(--RIGHT([0]!nilai,2)&lt;=20,INDEX('551_Menara_Duri'!idxSatuSampaiDuaPuluh,--LEFT(RIGHT([0]!nilai,2),2)+1),INDEX('551_Menara_Duri'!idxSatuSampaiDuaPuluh,--LEFT(RIGHT([0]!nilai,2),1)+1)&amp;" puluh "&amp;INDEX('551_Menara_Duri'!idxSatuSampaiDuaPuluh,--RIGHT([0]!nilai,1)+1))</definedName>
    <definedName name="ratus" localSheetId="36">" "&amp;INDEX('553_Ibu Eni_Palu'!idxRatusan,--LEFT(TEXT(RIGHT([0]!nilai,3),"000"),1)+1)&amp;" "&amp;IF(--RIGHT([0]!nilai,2)&lt;=20,INDEX('553_Ibu Eni_Palu'!idxSatuSampaiDuaPuluh,--LEFT(RIGHT([0]!nilai,2),2)+1),INDEX('553_Ibu Eni_Palu'!idxSatuSampaiDuaPuluh,--LEFT(RIGHT([0]!nilai,2),1)+1)&amp;" puluh "&amp;INDEX('553_Ibu Eni_Palu'!idxSatuSampaiDuaPuluh,--RIGHT([0]!nilai,1)+1))</definedName>
    <definedName name="ratus" localSheetId="37">" "&amp;INDEX('554_Samudra Jaya Cakra_Bima'!idxRatusan,--LEFT(TEXT(RIGHT([0]!nilai,3),"000"),1)+1)&amp;" "&amp;IF(--RIGHT([0]!nilai,2)&lt;=20,INDEX('554_Samudra Jaya Cakra_Bima'!idxSatuSampaiDuaPuluh,--LEFT(RIGHT([0]!nilai,2),2)+1),INDEX('554_Samudra Jaya Cakra_Bima'!idxSatuSampaiDuaPuluh,--LEFT(RIGHT([0]!nilai,2),1)+1)&amp;" puluh "&amp;INDEX('554_Samudra Jaya Cakra_Bima'!idxSatuSampaiDuaPuluh,--RIGHT([0]!nilai,1)+1))</definedName>
    <definedName name="ratus" localSheetId="38">" "&amp;INDEX('555_CV. Nona_Sulawesi'!idxRatusan,--LEFT(TEXT(RIGHT([0]!nilai,3),"000"),1)+1)&amp;" "&amp;IF(--RIGHT([0]!nilai,2)&lt;=20,INDEX('555_CV. Nona_Sulawesi'!idxSatuSampaiDuaPuluh,--LEFT(RIGHT([0]!nilai,2),2)+1),INDEX('555_CV. Nona_Sulawesi'!idxSatuSampaiDuaPuluh,--LEFT(RIGHT([0]!nilai,2),1)+1)&amp;" puluh "&amp;INDEX('555_CV. Nona_Sulawesi'!idxSatuSampaiDuaPuluh,--RIGHT([0]!nilai,1)+1))</definedName>
    <definedName name="ratus" localSheetId="39">" "&amp;INDEX('556_Venindo_Pekanbaru'!idxRatusan,--LEFT(TEXT(RIGHT(nilai,3),"000"),1)+1)&amp;" "&amp;IF(--RIGHT(nilai,2)&lt;=20,INDEX('556_Venindo_Pekanbaru'!idxSatuSampaiDuaPuluh,--LEFT(RIGHT(nilai,2),2)+1),INDEX('556_Venindo_Pekanbaru'!idxSatuSampaiDuaPuluh,--LEFT(RIGHT(nilai,2),1)+1)&amp;" puluh "&amp;INDEX('556_Venindo_Pekanbaru'!idxSatuSampaiDuaPuluh,--RIGHT(nilai,1)+1))</definedName>
    <definedName name="ratus" localSheetId="40">" "&amp;INDEX('557_Parcial_Kalsel'!idxRatusan,--LEFT(TEXT(RIGHT([0]!nilai,3),"000"),1)+1)&amp;" "&amp;IF(--RIGHT([0]!nilai,2)&lt;=20,INDEX('557_Parcial_Kalsel'!idxSatuSampaiDuaPuluh,--LEFT(RIGHT([0]!nilai,2),2)+1),INDEX('557_Parcial_Kalsel'!idxSatuSampaiDuaPuluh,--LEFT(RIGHT([0]!nilai,2),1)+1)&amp;" puluh "&amp;INDEX('557_Parcial_Kalsel'!idxSatuSampaiDuaPuluh,--RIGHT([0]!nilai,1)+1))</definedName>
    <definedName name="ratus" localSheetId="41">" "&amp;INDEX('558_CahayaPutra_Pontianak'!idxRatusan,--LEFT(TEXT(RIGHT([0]!nilai,3),"000"),1)+1)&amp;" "&amp;IF(--RIGHT([0]!nilai,2)&lt;=20,INDEX('558_CahayaPutra_Pontianak'!idxSatuSampaiDuaPuluh,--LEFT(RIGHT([0]!nilai,2),2)+1),INDEX('558_CahayaPutra_Pontianak'!idxSatuSampaiDuaPuluh,--LEFT(RIGHT([0]!nilai,2),1)+1)&amp;" puluh "&amp;INDEX('558_CahayaPutra_Pontianak'!idxSatuSampaiDuaPuluh,--RIGHT([0]!nilai,1)+1))</definedName>
    <definedName name="ratus" localSheetId="43">" "&amp;INDEX('560_Lion_Probolinggo'!idxRatusan,--LEFT(TEXT(RIGHT([0]!nilai,3),"000"),1)+1)&amp;" "&amp;IF(--RIGHT([0]!nilai,2)&lt;=20,INDEX('560_Lion_Probolinggo'!idxSatuSampaiDuaPuluh,--LEFT(RIGHT([0]!nilai,2),2)+1),INDEX('560_Lion_Probolinggo'!idxSatuSampaiDuaPuluh,--LEFT(RIGHT([0]!nilai,2),1)+1)&amp;" puluh "&amp;INDEX('560_Lion_Probolinggo'!idxSatuSampaiDuaPuluh,--RIGHT([0]!nilai,1)+1))</definedName>
    <definedName name="ratus" localSheetId="45">" "&amp;INDEX('562_Bpk. Dicky_Shopee '!idxRatusan,--LEFT(TEXT(RIGHT([0]!nilai,3),"000"),1)+1)&amp;" "&amp;IF(--RIGHT([0]!nilai,2)&lt;=20,INDEX('562_Bpk. Dicky_Shopee '!idxSatuSampaiDuaPuluh,--LEFT(RIGHT([0]!nilai,2),2)+1),INDEX('562_Bpk. Dicky_Shopee '!idxSatuSampaiDuaPuluh,--LEFT(RIGHT([0]!nilai,2),1)+1)&amp;" puluh "&amp;INDEX('562_Bpk. Dicky_Shopee '!idxSatuSampaiDuaPuluh,--RIGHT([0]!nilai,1)+1))</definedName>
    <definedName name="ratus" localSheetId="46">" "&amp;INDEX('563_Bpk. Dicky_Ninja'!idxRatusan,--LEFT(TEXT(RIGHT([0]!nilai,3),"000"),1)+1)&amp;" "&amp;IF(--RIGHT([0]!nilai,2)&lt;=20,INDEX('563_Bpk. Dicky_Ninja'!idxSatuSampaiDuaPuluh,--LEFT(RIGHT([0]!nilai,2),2)+1),INDEX('563_Bpk. Dicky_Ninja'!idxSatuSampaiDuaPuluh,--LEFT(RIGHT([0]!nilai,2),1)+1)&amp;" puluh "&amp;INDEX('563_Bpk. Dicky_Ninja'!idxSatuSampaiDuaPuluh,--RIGHT([0]!nilai,1)+1))</definedName>
    <definedName name="ratus" localSheetId="47">" "&amp;INDEX('564_Parcial_Tabalong'!idxRatusan,--LEFT(TEXT(RIGHT([0]!nilai,3),"000"),1)+1)&amp;" "&amp;IF(--RIGHT([0]!nilai,2)&lt;=20,INDEX('564_Parcial_Tabalong'!idxSatuSampaiDuaPuluh,--LEFT(RIGHT([0]!nilai,2),2)+1),INDEX('564_Parcial_Tabalong'!idxSatuSampaiDuaPuluh,--LEFT(RIGHT([0]!nilai,2),1)+1)&amp;" puluh "&amp;INDEX('564_Parcial_Tabalong'!idxSatuSampaiDuaPuluh,--RIGHT([0]!nilai,1)+1))</definedName>
    <definedName name="ratus" localSheetId="48">" "&amp;INDEX('565_Fastindo_Cikarang'!idxRatusan,--LEFT(TEXT(RIGHT([0]!nilai,3),"000"),1)+1)&amp;" "&amp;IF(--RIGHT([0]!nilai,2)&lt;=20,INDEX('565_Fastindo_Cikarang'!idxSatuSampaiDuaPuluh,--LEFT(RIGHT([0]!nilai,2),2)+1),INDEX('565_Fastindo_Cikarang'!idxSatuSampaiDuaPuluh,--LEFT(RIGHT([0]!nilai,2),1)+1)&amp;" puluh "&amp;INDEX('565_Fastindo_Cikarang'!idxSatuSampaiDuaPuluh,--RIGHT([0]!nilai,1)+1))</definedName>
    <definedName name="ratus" localSheetId="49">" "&amp;INDEX('566_Bona_Lampung'!idxRatusan,--LEFT(TEXT(RIGHT(nilai,3),"000"),1)+1)&amp;" "&amp;IF(--RIGHT(nilai,2)&lt;=20,INDEX('566_Bona_Lampung'!idxSatuSampaiDuaPuluh,--LEFT(RIGHT(nilai,2),2)+1),INDEX('566_Bona_Lampung'!idxSatuSampaiDuaPuluh,--LEFT(RIGHT(nilai,2),1)+1)&amp;" puluh "&amp;INDEX('566_Bona_Lampung'!idxSatuSampaiDuaPuluh,--RIGHT(nilai,1)+1))</definedName>
    <definedName name="ratus" localSheetId="50">" "&amp;INDEX('567_PT. Bayu_Jambi'!idxRatusan,--LEFT(TEXT(RIGHT([0]!nilai,3),"000"),1)+1)&amp;" "&amp;IF(--RIGHT([0]!nilai,2)&lt;=20,INDEX('567_PT. Bayu_Jambi'!idxSatuSampaiDuaPuluh,--LEFT(RIGHT([0]!nilai,2),2)+1),INDEX('567_PT. Bayu_Jambi'!idxSatuSampaiDuaPuluh,--LEFT(RIGHT([0]!nilai,2),1)+1)&amp;" puluh "&amp;INDEX('567_PT. Bayu_Jambi'!idxSatuSampaiDuaPuluh,--RIGHT([0]!nilai,1)+1))</definedName>
    <definedName name="ratus" localSheetId="51">" "&amp;INDEX('568_Padi_Bali'!idxRatusan,--LEFT(TEXT(RIGHT([0]!nilai,3),"000"),1)+1)&amp;" "&amp;IF(--RIGHT([0]!nilai,2)&lt;=20,INDEX('568_Padi_Bali'!idxSatuSampaiDuaPuluh,--LEFT(RIGHT([0]!nilai,2),2)+1),INDEX('568_Padi_Bali'!idxSatuSampaiDuaPuluh,--LEFT(RIGHT([0]!nilai,2),1)+1)&amp;" puluh "&amp;INDEX('568_Padi_Bali'!idxSatuSampaiDuaPuluh,--RIGHT([0]!nilai,1)+1))</definedName>
    <definedName name="ratus" localSheetId="52">" "&amp;INDEX('569_Hong Fei_Jakarta'!idxRatusan,--LEFT(TEXT(RIGHT([0]!nilai,3),"000"),1)+1)&amp;" "&amp;IF(--RIGHT([0]!nilai,2)&lt;=20,INDEX('569_Hong Fei_Jakarta'!idxSatuSampaiDuaPuluh,--LEFT(RIGHT([0]!nilai,2),2)+1),INDEX('569_Hong Fei_Jakarta'!idxSatuSampaiDuaPuluh,--LEFT(RIGHT([0]!nilai,2),1)+1)&amp;" puluh "&amp;INDEX('569_Hong Fei_Jakarta'!idxSatuSampaiDuaPuluh,--RIGHT([0]!nilai,1)+1))</definedName>
    <definedName name="ratus" localSheetId="53">" "&amp;INDEX('570_Bona_Bandung'!idxRatusan,--LEFT(TEXT(RIGHT([0]!nilai,3),"000"),1)+1)&amp;" "&amp;IF(--RIGHT([0]!nilai,2)&lt;=20,INDEX('570_Bona_Bandung'!idxSatuSampaiDuaPuluh,--LEFT(RIGHT([0]!nilai,2),2)+1),INDEX('570_Bona_Bandung'!idxSatuSampaiDuaPuluh,--LEFT(RIGHT([0]!nilai,2),1)+1)&amp;" puluh "&amp;INDEX('570_Bona_Bandung'!idxSatuSampaiDuaPuluh,--RIGHT([0]!nilai,1)+1))</definedName>
    <definedName name="ratus" localSheetId="54">" "&amp;INDEX('571_Ibu caca_Jakarta'!idxRatusan,--LEFT(TEXT(RIGHT([0]!nilai,3),"000"),1)+1)&amp;" "&amp;IF(--RIGHT([0]!nilai,2)&lt;=20,INDEX('571_Ibu caca_Jakarta'!idxSatuSampaiDuaPuluh,--LEFT(RIGHT([0]!nilai,2),2)+1),INDEX('571_Ibu caca_Jakarta'!idxSatuSampaiDuaPuluh,--LEFT(RIGHT([0]!nilai,2),1)+1)&amp;" puluh "&amp;INDEX('571_Ibu caca_Jakarta'!idxSatuSampaiDuaPuluh,--RIGHT([0]!nilai,1)+1))</definedName>
    <definedName name="ratus" localSheetId="55">" "&amp;INDEX('572_Bina_trucking Bekasi'!idxRatusan,--LEFT(TEXT(RIGHT([0]!nilai,3),"000"),1)+1)&amp;" "&amp;IF(--RIGHT([0]!nilai,2)&lt;=20,INDEX('572_Bina_trucking Bekasi'!idxSatuSampaiDuaPuluh,--LEFT(RIGHT([0]!nilai,2),2)+1),INDEX('572_Bina_trucking Bekasi'!idxSatuSampaiDuaPuluh,--LEFT(RIGHT([0]!nilai,2),1)+1)&amp;" puluh "&amp;INDEX('572_Bina_trucking Bekasi'!idxSatuSampaiDuaPuluh,--RIGHT([0]!nilai,1)+1))</definedName>
    <definedName name="ratus" localSheetId="58">" "&amp;INDEX('575_Lion_Lampung'!idxRatusan,--LEFT(TEXT(RIGHT([0]!nilai,3),"000"),1)+1)&amp;" "&amp;IF(--RIGHT([0]!nilai,2)&lt;=20,INDEX('575_Lion_Lampung'!idxSatuSampaiDuaPuluh,--LEFT(RIGHT([0]!nilai,2),2)+1),INDEX('575_Lion_Lampung'!idxSatuSampaiDuaPuluh,--LEFT(RIGHT([0]!nilai,2),1)+1)&amp;" puluh "&amp;INDEX('575_Lion_Lampung'!idxSatuSampaiDuaPuluh,--RIGHT([0]!nilai,1)+1))</definedName>
    <definedName name="ratus" localSheetId="59">" "&amp;INDEX('576_Diki_Malang'!idxRatusan,--LEFT(TEXT(RIGHT([0]!nilai,3),"000"),1)+1)&amp;" "&amp;IF(--RIGHT([0]!nilai,2)&lt;=20,INDEX('576_Diki_Malang'!idxSatuSampaiDuaPuluh,--LEFT(RIGHT([0]!nilai,2),2)+1),INDEX('576_Diki_Malang'!idxSatuSampaiDuaPuluh,--LEFT(RIGHT([0]!nilai,2),1)+1)&amp;" puluh "&amp;INDEX('576_Diki_Malang'!idxSatuSampaiDuaPuluh,--RIGHT([0]!nilai,1)+1))</definedName>
    <definedName name="ratus">" "&amp;INDEX(idxRatusan,--LEFT(TEXT(RIGHT(nilai,3),"000"),1)+1)&amp;" "&amp;IF(--RIGHT(nilai,2)&lt;=20,INDEX(idxSatuSampaiDuaPuluh,--LEFT(RIGHT(nilai,2),2)+1),INDEX(idxSatuSampaiDuaPuluh,--LEFT(RIGHT(nilai,2),1)+1)&amp;" puluh "&amp;INDEX(idxSatuSampaiDuaPuluh,--RIGHT(nilai,1)+1))</definedName>
    <definedName name="ratus2" localSheetId="0">" "&amp;INDEX('517_TPL_Medan'!idxRatusan,--LEFT(TEXT(RIGHT([0]!nilai,3),"000"),1)+1)&amp;" "&amp;IF(--RIGHT([0]!nilai,2)&lt;=20,INDEX('517_TPL_Medan'!idxSatuSampaiDuaPuluh,--LEFT(RIGHT([0]!nilai,2),2)+1),INDEX('517_TPL_Medan'!idxSatuSampaiDuaPuluh,--LEFT(RIGHT([0]!nilai,2),1)+1)&amp;" puluh "&amp;INDEX('517_TPL_Medan'!idxSatuSampaiDuaPuluh,--RIGHT([0]!nilai,1)+1))</definedName>
    <definedName name="ratus2" localSheetId="1">" "&amp;INDEX('518_TPL_Muara Enim'!idxRatusan,--LEFT(TEXT(RIGHT([0]!nilai,3),"000"),1)+1)&amp;" "&amp;IF(--RIGHT([0]!nilai,2)&lt;=20,INDEX('518_TPL_Muara Enim'!idxSatuSampaiDuaPuluh,--LEFT(RIGHT([0]!nilai,2),2)+1),INDEX('518_TPL_Muara Enim'!idxSatuSampaiDuaPuluh,--LEFT(RIGHT([0]!nilai,2),1)+1)&amp;" puluh "&amp;INDEX('518_TPL_Muara Enim'!idxSatuSampaiDuaPuluh,--RIGHT([0]!nilai,1)+1))</definedName>
    <definedName name="ratus2" localSheetId="2">" "&amp;INDEX('519_Lion_Palembang'!idxRatusan,--LEFT(TEXT(RIGHT([0]!nilai,3),"000"),1)+1)&amp;" "&amp;IF(--RIGHT([0]!nilai,2)&lt;=20,INDEX('519_Lion_Palembang'!idxSatuSampaiDuaPuluh,--LEFT(RIGHT([0]!nilai,2),2)+1),INDEX('519_Lion_Palembang'!idxSatuSampaiDuaPuluh,--LEFT(RIGHT([0]!nilai,2),1)+1)&amp;" puluh "&amp;INDEX('519_Lion_Palembang'!idxSatuSampaiDuaPuluh,--RIGHT([0]!nilai,1)+1))</definedName>
    <definedName name="ratus2" localSheetId="3">" "&amp;INDEX('520_Bpk.Martin_Pembatalan'!idxRatusan,--LEFT(TEXT(RIGHT([0]!nilai,3),"000"),1)+1)&amp;" "&amp;IF(--RIGHT([0]!nilai,2)&lt;=20,INDEX('520_Bpk.Martin_Pembatalan'!idxSatuSampaiDuaPuluh,--LEFT(RIGHT([0]!nilai,2),2)+1),INDEX('520_Bpk.Martin_Pembatalan'!idxSatuSampaiDuaPuluh,--LEFT(RIGHT([0]!nilai,2),1)+1)&amp;" puluh "&amp;INDEX('520_Bpk.Martin_Pembatalan'!idxSatuSampaiDuaPuluh,--RIGHT([0]!nilai,1)+1))</definedName>
    <definedName name="ratus2" localSheetId="4">" "&amp;INDEX('521_DN_Bontang'!idxRatusan,--LEFT(TEXT(RIGHT([0]!nilai,3),"000"),1)+1)&amp;" "&amp;IF(--RIGHT([0]!nilai,2)&lt;=20,INDEX('521_DN_Bontang'!idxSatuSampaiDuaPuluh,--LEFT(RIGHT([0]!nilai,2),2)+1),INDEX('521_DN_Bontang'!idxSatuSampaiDuaPuluh,--LEFT(RIGHT([0]!nilai,2),1)+1)&amp;" puluh "&amp;INDEX('521_DN_Bontang'!idxSatuSampaiDuaPuluh,--RIGHT([0]!nilai,1)+1))</definedName>
    <definedName name="ratus2" localSheetId="5">" "&amp;INDEX('522_Bpk. Andi_Bogor'!idxRatusan,--LEFT(TEXT(RIGHT([0]!nilai,3),"000"),1)+1)&amp;" "&amp;IF(--RIGHT([0]!nilai,2)&lt;=20,INDEX('522_Bpk. Andi_Bogor'!idxSatuSampaiDuaPuluh,--LEFT(RIGHT([0]!nilai,2),2)+1),INDEX('522_Bpk. Andi_Bogor'!idxSatuSampaiDuaPuluh,--LEFT(RIGHT([0]!nilai,2),1)+1)&amp;" puluh "&amp;INDEX('522_Bpk. Andi_Bogor'!idxSatuSampaiDuaPuluh,--RIGHT([0]!nilai,1)+1))</definedName>
    <definedName name="ratus2" localSheetId="6">" "&amp;INDEX('523_Bpk. Dicky_Shopee'!idxRatusan,--LEFT(TEXT(RIGHT([0]!nilai,3),"000"),1)+1)&amp;" "&amp;IF(--RIGHT([0]!nilai,2)&lt;=20,INDEX('523_Bpk. Dicky_Shopee'!idxSatuSampaiDuaPuluh,--LEFT(RIGHT([0]!nilai,2),2)+1),INDEX('523_Bpk. Dicky_Shopee'!idxSatuSampaiDuaPuluh,--LEFT(RIGHT([0]!nilai,2),1)+1)&amp;" puluh "&amp;INDEX('523_Bpk. Dicky_Shopee'!idxSatuSampaiDuaPuluh,--RIGHT([0]!nilai,1)+1))</definedName>
    <definedName name="ratus2" localSheetId="7">" "&amp;INDEX('524_Lion_Mix'!idxRatusan,--LEFT(TEXT(RIGHT([0]!nilai,3),"000"),1)+1)&amp;" "&amp;IF(--RIGHT([0]!nilai,2)&lt;=20,INDEX('524_Lion_Mix'!idxSatuSampaiDuaPuluh,--LEFT(RIGHT([0]!nilai,2),2)+1),INDEX('524_Lion_Mix'!idxSatuSampaiDuaPuluh,--LEFT(RIGHT([0]!nilai,2),1)+1)&amp;" puluh "&amp;INDEX('524_Lion_Mix'!idxSatuSampaiDuaPuluh,--RIGHT([0]!nilai,1)+1))</definedName>
    <definedName name="ratus2" localSheetId="8">" "&amp;INDEX('525_Mega Agro_Karo'!idxRatusan,--LEFT(TEXT(RIGHT([0]!nilai,3),"000"),1)+1)&amp;" "&amp;IF(--RIGHT([0]!nilai,2)&lt;=20,INDEX('525_Mega Agro_Karo'!idxSatuSampaiDuaPuluh,--LEFT(RIGHT([0]!nilai,2),2)+1),INDEX('525_Mega Agro_Karo'!idxSatuSampaiDuaPuluh,--LEFT(RIGHT([0]!nilai,2),1)+1)&amp;" puluh "&amp;INDEX('525_Mega Agro_Karo'!idxSatuSampaiDuaPuluh,--RIGHT([0]!nilai,1)+1))</definedName>
    <definedName name="ratus2" localSheetId="9">" "&amp;INDEX('526_Samudra Jaya Cakra_Mix'!idxRatusan,--LEFT(TEXT(RIGHT([0]!nilai,3),"000"),1)+1)&amp;" "&amp;IF(--RIGHT([0]!nilai,2)&lt;=20,INDEX('526_Samudra Jaya Cakra_Mix'!idxSatuSampaiDuaPuluh,--LEFT(RIGHT([0]!nilai,2),2)+1),INDEX('526_Samudra Jaya Cakra_Mix'!idxSatuSampaiDuaPuluh,--LEFT(RIGHT([0]!nilai,2),1)+1)&amp;" puluh "&amp;INDEX('526_Samudra Jaya Cakra_Mix'!idxSatuSampaiDuaPuluh,--RIGHT([0]!nilai,1)+1))</definedName>
    <definedName name="ratus2" localSheetId="10">" "&amp;INDEX('527_CV. Nona_Makassar'!idxRatusan,--LEFT(TEXT(RIGHT([0]!nilai,3),"000"),1)+1)&amp;" "&amp;IF(--RIGHT([0]!nilai,2)&lt;=20,INDEX('527_CV. Nona_Makassar'!idxSatuSampaiDuaPuluh,--LEFT(RIGHT([0]!nilai,2),2)+1),INDEX('527_CV. Nona_Makassar'!idxSatuSampaiDuaPuluh,--LEFT(RIGHT([0]!nilai,2),1)+1)&amp;" puluh "&amp;INDEX('527_CV. Nona_Makassar'!idxSatuSampaiDuaPuluh,--RIGHT([0]!nilai,1)+1))</definedName>
    <definedName name="ratus2" localSheetId="11">" "&amp;INDEX('528_CV. MAG Perum Graha_Kalsel'!idxRatusan,--LEFT(TEXT(RIGHT([0]!nilai,3),"000"),1)+1)&amp;" "&amp;IF(--RIGHT([0]!nilai,2)&lt;=20,INDEX('528_CV. MAG Perum Graha_Kalsel'!idxSatuSampaiDuaPuluh,--LEFT(RIGHT([0]!nilai,2),2)+1),INDEX('528_CV. MAG Perum Graha_Kalsel'!idxSatuSampaiDuaPuluh,--LEFT(RIGHT([0]!nilai,2),1)+1)&amp;" puluh "&amp;INDEX('528_CV. MAG Perum Graha_Kalsel'!idxSatuSampaiDuaPuluh,--RIGHT([0]!nilai,1)+1))</definedName>
    <definedName name="ratus2" localSheetId="12">" "&amp;INDEX('529_Bpk. Pras_Deli Serdang'!idxRatusan,--LEFT(TEXT(RIGHT(nilai,3),"000"),1)+1)&amp;" "&amp;IF(--RIGHT(nilai,2)&lt;=20,INDEX('529_Bpk. Pras_Deli Serdang'!idxSatuSampaiDuaPuluh,--LEFT(RIGHT(nilai,2),2)+1),INDEX('529_Bpk. Pras_Deli Serdang'!idxSatuSampaiDuaPuluh,--LEFT(RIGHT(nilai,2),1)+1)&amp;" puluh "&amp;INDEX('529_Bpk. Pras_Deli Serdang'!idxSatuSampaiDuaPuluh,--RIGHT(nilai,1)+1))</definedName>
    <definedName name="ratus2" localSheetId="13">" "&amp;INDEX('530_Trian Jaya_Muara enim'!idxRatusan,--LEFT(TEXT(RIGHT([0]!nilai,3),"000"),1)+1)&amp;" "&amp;IF(--RIGHT([0]!nilai,2)&lt;=20,INDEX('530_Trian Jaya_Muara enim'!idxSatuSampaiDuaPuluh,--LEFT(RIGHT([0]!nilai,2),2)+1),INDEX('530_Trian Jaya_Muara enim'!idxSatuSampaiDuaPuluh,--LEFT(RIGHT([0]!nilai,2),1)+1)&amp;" puluh "&amp;INDEX('530_Trian Jaya_Muara enim'!idxSatuSampaiDuaPuluh,--RIGHT([0]!nilai,1)+1))</definedName>
    <definedName name="ratus2" localSheetId="14">" "&amp;INDEX('531_MitraIndo_Batam'!idxRatusan,--LEFT(TEXT(RIGHT([0]!nilai,3),"000"),1)+1)&amp;" "&amp;IF(--RIGHT([0]!nilai,2)&lt;=20,INDEX('531_MitraIndo_Batam'!idxSatuSampaiDuaPuluh,--LEFT(RIGHT([0]!nilai,2),2)+1),INDEX('531_MitraIndo_Batam'!idxSatuSampaiDuaPuluh,--LEFT(RIGHT([0]!nilai,2),1)+1)&amp;" puluh "&amp;INDEX('531_MitraIndo_Batam'!idxSatuSampaiDuaPuluh,--RIGHT([0]!nilai,1)+1))</definedName>
    <definedName name="ratus2" localSheetId="15">" "&amp;INDEX('532_Bpk. Salim_Pontianak'!idxRatusan,--LEFT(TEXT(RIGHT([0]!nilai,3),"000"),1)+1)&amp;" "&amp;IF(--RIGHT([0]!nilai,2)&lt;=20,INDEX('532_Bpk. Salim_Pontianak'!idxSatuSampaiDuaPuluh,--LEFT(RIGHT([0]!nilai,2),2)+1),INDEX('532_Bpk. Salim_Pontianak'!idxSatuSampaiDuaPuluh,--LEFT(RIGHT([0]!nilai,2),1)+1)&amp;" puluh "&amp;INDEX('532_Bpk. Salim_Pontianak'!idxSatuSampaiDuaPuluh,--RIGHT([0]!nilai,1)+1))</definedName>
    <definedName name="ratus2" localSheetId="16">" "&amp;INDEX('533_Ibu IIn_Batam'!idxRatusan,--LEFT(TEXT(RIGHT([0]!nilai,3),"000"),1)+1)&amp;" "&amp;IF(--RIGHT([0]!nilai,2)&lt;=20,INDEX('533_Ibu IIn_Batam'!idxSatuSampaiDuaPuluh,--LEFT(RIGHT([0]!nilai,2),2)+1),INDEX('533_Ibu IIn_Batam'!idxSatuSampaiDuaPuluh,--LEFT(RIGHT([0]!nilai,2),1)+1)&amp;" puluh "&amp;INDEX('533_Ibu IIn_Batam'!idxSatuSampaiDuaPuluh,--RIGHT([0]!nilai,1)+1))</definedName>
    <definedName name="ratus2" localSheetId="17">" "&amp;INDEX('534_Bina_trucking Bekasi'!idxRatusan,--LEFT(TEXT(RIGHT([0]!nilai,3),"000"),1)+1)&amp;" "&amp;IF(--RIGHT([0]!nilai,2)&lt;=20,INDEX('534_Bina_trucking Bekasi'!idxSatuSampaiDuaPuluh,--LEFT(RIGHT([0]!nilai,2),2)+1),INDEX('534_Bina_trucking Bekasi'!idxSatuSampaiDuaPuluh,--LEFT(RIGHT([0]!nilai,2),1)+1)&amp;" puluh "&amp;INDEX('534_Bina_trucking Bekasi'!idxSatuSampaiDuaPuluh,--RIGHT([0]!nilai,1)+1))</definedName>
    <definedName name="ratus2" localSheetId="18">" "&amp;INDEX('535_IKPM_Mix'!idxRatusan,--LEFT(TEXT(RIGHT([0]!nilai,3),"000"),1)+1)&amp;" "&amp;IF(--RIGHT([0]!nilai,2)&lt;=20,INDEX('535_IKPM_Mix'!idxSatuSampaiDuaPuluh,--LEFT(RIGHT([0]!nilai,2),2)+1),INDEX('535_IKPM_Mix'!idxSatuSampaiDuaPuluh,--LEFT(RIGHT([0]!nilai,2),1)+1)&amp;" puluh "&amp;INDEX('535_IKPM_Mix'!idxSatuSampaiDuaPuluh,--RIGHT([0]!nilai,1)+1))</definedName>
    <definedName name="ratus2" localSheetId="19">" "&amp;INDEX('536_Samudra Jaya Cakra_Mix'!idxRatusan,--LEFT(TEXT(RIGHT([0]!nilai,3),"000"),1)+1)&amp;" "&amp;IF(--RIGHT([0]!nilai,2)&lt;=20,INDEX('536_Samudra Jaya Cakra_Mix'!idxSatuSampaiDuaPuluh,--LEFT(RIGHT([0]!nilai,2),2)+1),INDEX('536_Samudra Jaya Cakra_Mix'!idxSatuSampaiDuaPuluh,--LEFT(RIGHT([0]!nilai,2),1)+1)&amp;" puluh "&amp;INDEX('536_Samudra Jaya Cakra_Mix'!idxSatuSampaiDuaPuluh,--RIGHT([0]!nilai,1)+1))</definedName>
    <definedName name="ratus2" localSheetId="20">" "&amp;INDEX('537_Menara_Mix'!idxRatusan,--LEFT(TEXT(RIGHT(nilai,3),"000"),1)+1)&amp;" "&amp;IF(--RIGHT(nilai,2)&lt;=20,INDEX('537_Menara_Mix'!idxSatuSampaiDuaPuluh,--LEFT(RIGHT(nilai,2),2)+1),INDEX('537_Menara_Mix'!idxSatuSampaiDuaPuluh,--LEFT(RIGHT(nilai,2),1)+1)&amp;" puluh "&amp;INDEX('537_Menara_Mix'!idxSatuSampaiDuaPuluh,--RIGHT(nilai,1)+1))</definedName>
    <definedName name="ratus2" localSheetId="21">" "&amp;INDEX('538_Menara_Gersik'!idxRatusan,--LEFT(TEXT(RIGHT([0]!nilai,3),"000"),1)+1)&amp;" "&amp;IF(--RIGHT([0]!nilai,2)&lt;=20,INDEX('538_Menara_Gersik'!idxSatuSampaiDuaPuluh,--LEFT(RIGHT([0]!nilai,2),2)+1),INDEX('538_Menara_Gersik'!idxSatuSampaiDuaPuluh,--LEFT(RIGHT([0]!nilai,2),1)+1)&amp;" puluh "&amp;INDEX('538_Menara_Gersik'!idxSatuSampaiDuaPuluh,--RIGHT([0]!nilai,1)+1))</definedName>
    <definedName name="ratus2" localSheetId="22">" "&amp;INDEX('539_Menara_Mix'!idxRatusan,--LEFT(TEXT(RIGHT(nilai,3),"000"),1)+1)&amp;" "&amp;IF(--RIGHT(nilai,2)&lt;=20,INDEX('539_Menara_Mix'!idxSatuSampaiDuaPuluh,--LEFT(RIGHT(nilai,2),2)+1),INDEX('539_Menara_Mix'!idxSatuSampaiDuaPuluh,--LEFT(RIGHT(nilai,2),1)+1)&amp;" puluh "&amp;INDEX('539_Menara_Mix'!idxSatuSampaiDuaPuluh,--RIGHT(nilai,1)+1))</definedName>
    <definedName name="ratus2" localSheetId="23">" "&amp;INDEX('540_Samudra Jaya Cakra_Manokwar'!idxRatusan,--LEFT(TEXT(RIGHT([0]!nilai,3),"000"),1)+1)&amp;" "&amp;IF(--RIGHT([0]!nilai,2)&lt;=20,INDEX('540_Samudra Jaya Cakra_Manokwar'!idxSatuSampaiDuaPuluh,--LEFT(RIGHT([0]!nilai,2),2)+1),INDEX('540_Samudra Jaya Cakra_Manokwar'!idxSatuSampaiDuaPuluh,--LEFT(RIGHT([0]!nilai,2),1)+1)&amp;" puluh "&amp;INDEX('540_Samudra Jaya Cakra_Manokwar'!idxSatuSampaiDuaPuluh,--RIGHT([0]!nilai,1)+1))</definedName>
    <definedName name="ratus2" localSheetId="24">" "&amp;INDEX('541_Menara_Air Molek'!idxRatusan,--LEFT(TEXT(RIGHT([0]!nilai,3),"000"),1)+1)&amp;" "&amp;IF(--RIGHT([0]!nilai,2)&lt;=20,INDEX('541_Menara_Air Molek'!idxSatuSampaiDuaPuluh,--LEFT(RIGHT([0]!nilai,2),2)+1),INDEX('541_Menara_Air Molek'!idxSatuSampaiDuaPuluh,--LEFT(RIGHT([0]!nilai,2),1)+1)&amp;" puluh "&amp;INDEX('541_Menara_Air Molek'!idxSatuSampaiDuaPuluh,--RIGHT([0]!nilai,1)+1))</definedName>
    <definedName name="ratus2" localSheetId="25">" "&amp;INDEX('542_Bpk. Bayu_Pekanbaru'!idxRatusan,--LEFT(TEXT(RIGHT([0]!nilai,3),"000"),1)+1)&amp;" "&amp;IF(--RIGHT([0]!nilai,2)&lt;=20,INDEX('542_Bpk. Bayu_Pekanbaru'!idxSatuSampaiDuaPuluh,--LEFT(RIGHT([0]!nilai,2),2)+1),INDEX('542_Bpk. Bayu_Pekanbaru'!idxSatuSampaiDuaPuluh,--LEFT(RIGHT([0]!nilai,2),1)+1)&amp;" puluh "&amp;INDEX('542_Bpk. Bayu_Pekanbaru'!idxSatuSampaiDuaPuluh,--RIGHT([0]!nilai,1)+1))</definedName>
    <definedName name="ratus2" localSheetId="26">" "&amp;INDEX('543_Bpk Rio_Pontianak'!idxRatusan,--LEFT(TEXT(RIGHT([0]!nilai,3),"000"),1)+1)&amp;" "&amp;IF(--RIGHT([0]!nilai,2)&lt;=20,INDEX('543_Bpk Rio_Pontianak'!idxSatuSampaiDuaPuluh,--LEFT(RIGHT([0]!nilai,2),2)+1),INDEX('543_Bpk Rio_Pontianak'!idxSatuSampaiDuaPuluh,--LEFT(RIGHT([0]!nilai,2),1)+1)&amp;" puluh "&amp;INDEX('543_Bpk Rio_Pontianak'!idxSatuSampaiDuaPuluh,--RIGHT([0]!nilai,1)+1))</definedName>
    <definedName name="ratus2" localSheetId="27">" "&amp;INDEX('544_BBI_Pekalongan'!idxRatusan,--LEFT(TEXT(RIGHT([0]!nilai,3),"000"),1)+1)&amp;" "&amp;IF(--RIGHT([0]!nilai,2)&lt;=20,INDEX('544_BBI_Pekalongan'!idxSatuSampaiDuaPuluh,--LEFT(RIGHT([0]!nilai,2),2)+1),INDEX('544_BBI_Pekalongan'!idxSatuSampaiDuaPuluh,--LEFT(RIGHT([0]!nilai,2),1)+1)&amp;" puluh "&amp;INDEX('544_BBI_Pekalongan'!idxSatuSampaiDuaPuluh,--RIGHT([0]!nilai,1)+1))</definedName>
    <definedName name="ratus2" localSheetId="28">" "&amp;INDEX('545_BM_Tibeka_ Lombok'!idxRatusan,--LEFT(TEXT(RIGHT([0]!nilai,3),"000"),1)+1)&amp;" "&amp;IF(--RIGHT([0]!nilai,2)&lt;=20,INDEX('545_BM_Tibeka_ Lombok'!idxSatuSampaiDuaPuluh,--LEFT(RIGHT([0]!nilai,2),2)+1),INDEX('545_BM_Tibeka_ Lombok'!idxSatuSampaiDuaPuluh,--LEFT(RIGHT([0]!nilai,2),1)+1)&amp;" puluh "&amp;INDEX('545_BM_Tibeka_ Lombok'!idxSatuSampaiDuaPuluh,--RIGHT([0]!nilai,1)+1))</definedName>
    <definedName name="ratus2" localSheetId="29">" "&amp;INDEX('546_BM_Tibeka_Cilacap'!idxRatusan,--LEFT(TEXT(RIGHT([0]!nilai,3),"000"),1)+1)&amp;" "&amp;IF(--RIGHT([0]!nilai,2)&lt;=20,INDEX('546_BM_Tibeka_Cilacap'!idxSatuSampaiDuaPuluh,--LEFT(RIGHT([0]!nilai,2),2)+1),INDEX('546_BM_Tibeka_Cilacap'!idxSatuSampaiDuaPuluh,--LEFT(RIGHT([0]!nilai,2),1)+1)&amp;" puluh "&amp;INDEX('546_BM_Tibeka_Cilacap'!idxSatuSampaiDuaPuluh,--RIGHT([0]!nilai,1)+1))</definedName>
    <definedName name="ratus2" localSheetId="30">" "&amp;INDEX('547_Ibu caca_Jakarta'!idxRatusan,--LEFT(TEXT(RIGHT(nilai,3),"000"),1)+1)&amp;" "&amp;IF(--RIGHT(nilai,2)&lt;=20,INDEX('547_Ibu caca_Jakarta'!idxSatuSampaiDuaPuluh,--LEFT(RIGHT(nilai,2),2)+1),INDEX('547_Ibu caca_Jakarta'!idxSatuSampaiDuaPuluh,--LEFT(RIGHT(nilai,2),1)+1)&amp;" puluh "&amp;INDEX('547_Ibu caca_Jakarta'!idxSatuSampaiDuaPuluh,--RIGHT(nilai,1)+1))</definedName>
    <definedName name="ratus2" localSheetId="31">" "&amp;INDEX('548_Samudra Jaya Cakra_Mix'!idxRatusan,--LEFT(TEXT(RIGHT([0]!nilai,3),"000"),1)+1)&amp;" "&amp;IF(--RIGHT([0]!nilai,2)&lt;=20,INDEX('548_Samudra Jaya Cakra_Mix'!idxSatuSampaiDuaPuluh,--LEFT(RIGHT([0]!nilai,2),2)+1),INDEX('548_Samudra Jaya Cakra_Mix'!idxSatuSampaiDuaPuluh,--LEFT(RIGHT([0]!nilai,2),1)+1)&amp;" puluh "&amp;INDEX('548_Samudra Jaya Cakra_Mix'!idxSatuSampaiDuaPuluh,--RIGHT([0]!nilai,1)+1))</definedName>
    <definedName name="ratus2" localSheetId="32">" "&amp;INDEX('549_Samudra Jaya Cakra_Padang'!idxRatusan,--LEFT(TEXT(RIGHT([0]!nilai,3),"000"),1)+1)&amp;" "&amp;IF(--RIGHT([0]!nilai,2)&lt;=20,INDEX('549_Samudra Jaya Cakra_Padang'!idxSatuSampaiDuaPuluh,--LEFT(RIGHT([0]!nilai,2),2)+1),INDEX('549_Samudra Jaya Cakra_Padang'!idxSatuSampaiDuaPuluh,--LEFT(RIGHT([0]!nilai,2),1)+1)&amp;" puluh "&amp;INDEX('549_Samudra Jaya Cakra_Padang'!idxSatuSampaiDuaPuluh,--RIGHT([0]!nilai,1)+1))</definedName>
    <definedName name="ratus2" localSheetId="33">" "&amp;INDEX('550_Tensindo_Gresik'!idxRatusan,--LEFT(TEXT(RIGHT([0]!nilai,3),"000"),1)+1)&amp;" "&amp;IF(--RIGHT([0]!nilai,2)&lt;=20,INDEX('550_Tensindo_Gresik'!idxSatuSampaiDuaPuluh,--LEFT(RIGHT([0]!nilai,2),2)+1),INDEX('550_Tensindo_Gresik'!idxSatuSampaiDuaPuluh,--LEFT(RIGHT([0]!nilai,2),1)+1)&amp;" puluh "&amp;INDEX('550_Tensindo_Gresik'!idxSatuSampaiDuaPuluh,--RIGHT([0]!nilai,1)+1))</definedName>
    <definedName name="ratus2" localSheetId="34">" "&amp;INDEX('551_Menara_Duri'!idxRatusan,--LEFT(TEXT(RIGHT([0]!nilai,3),"000"),1)+1)&amp;" "&amp;IF(--RIGHT([0]!nilai,2)&lt;=20,INDEX('551_Menara_Duri'!idxSatuSampaiDuaPuluh,--LEFT(RIGHT([0]!nilai,2),2)+1),INDEX('551_Menara_Duri'!idxSatuSampaiDuaPuluh,--LEFT(RIGHT([0]!nilai,2),1)+1)&amp;" puluh "&amp;INDEX('551_Menara_Duri'!idxSatuSampaiDuaPuluh,--RIGHT([0]!nilai,1)+1))</definedName>
    <definedName name="ratus2" localSheetId="36">" "&amp;INDEX('553_Ibu Eni_Palu'!idxRatusan,--LEFT(TEXT(RIGHT([0]!nilai,3),"000"),1)+1)&amp;" "&amp;IF(--RIGHT([0]!nilai,2)&lt;=20,INDEX('553_Ibu Eni_Palu'!idxSatuSampaiDuaPuluh,--LEFT(RIGHT([0]!nilai,2),2)+1),INDEX('553_Ibu Eni_Palu'!idxSatuSampaiDuaPuluh,--LEFT(RIGHT([0]!nilai,2),1)+1)&amp;" puluh "&amp;INDEX('553_Ibu Eni_Palu'!idxSatuSampaiDuaPuluh,--RIGHT([0]!nilai,1)+1))</definedName>
    <definedName name="ratus2" localSheetId="37">" "&amp;INDEX('554_Samudra Jaya Cakra_Bima'!idxRatusan,--LEFT(TEXT(RIGHT([0]!nilai,3),"000"),1)+1)&amp;" "&amp;IF(--RIGHT([0]!nilai,2)&lt;=20,INDEX('554_Samudra Jaya Cakra_Bima'!idxSatuSampaiDuaPuluh,--LEFT(RIGHT([0]!nilai,2),2)+1),INDEX('554_Samudra Jaya Cakra_Bima'!idxSatuSampaiDuaPuluh,--LEFT(RIGHT([0]!nilai,2),1)+1)&amp;" puluh "&amp;INDEX('554_Samudra Jaya Cakra_Bima'!idxSatuSampaiDuaPuluh,--RIGHT([0]!nilai,1)+1))</definedName>
    <definedName name="ratus2" localSheetId="38">" "&amp;INDEX('555_CV. Nona_Sulawesi'!idxRatusan,--LEFT(TEXT(RIGHT([0]!nilai,3),"000"),1)+1)&amp;" "&amp;IF(--RIGHT([0]!nilai,2)&lt;=20,INDEX('555_CV. Nona_Sulawesi'!idxSatuSampaiDuaPuluh,--LEFT(RIGHT([0]!nilai,2),2)+1),INDEX('555_CV. Nona_Sulawesi'!idxSatuSampaiDuaPuluh,--LEFT(RIGHT([0]!nilai,2),1)+1)&amp;" puluh "&amp;INDEX('555_CV. Nona_Sulawesi'!idxSatuSampaiDuaPuluh,--RIGHT([0]!nilai,1)+1))</definedName>
    <definedName name="ratus2" localSheetId="39">" "&amp;INDEX('556_Venindo_Pekanbaru'!idxRatusan,--LEFT(TEXT(RIGHT(nilai,3),"000"),1)+1)&amp;" "&amp;IF(--RIGHT(nilai,2)&lt;=20,INDEX('556_Venindo_Pekanbaru'!idxSatuSampaiDuaPuluh,--LEFT(RIGHT(nilai,2),2)+1),INDEX('556_Venindo_Pekanbaru'!idxSatuSampaiDuaPuluh,--LEFT(RIGHT(nilai,2),1)+1)&amp;" puluh "&amp;INDEX('556_Venindo_Pekanbaru'!idxSatuSampaiDuaPuluh,--RIGHT(nilai,1)+1))</definedName>
    <definedName name="ratus2" localSheetId="40">" "&amp;INDEX('557_Parcial_Kalsel'!idxRatusan,--LEFT(TEXT(RIGHT([0]!nilai,3),"000"),1)+1)&amp;" "&amp;IF(--RIGHT([0]!nilai,2)&lt;=20,INDEX('557_Parcial_Kalsel'!idxSatuSampaiDuaPuluh,--LEFT(RIGHT([0]!nilai,2),2)+1),INDEX('557_Parcial_Kalsel'!idxSatuSampaiDuaPuluh,--LEFT(RIGHT([0]!nilai,2),1)+1)&amp;" puluh "&amp;INDEX('557_Parcial_Kalsel'!idxSatuSampaiDuaPuluh,--RIGHT([0]!nilai,1)+1))</definedName>
    <definedName name="ratus2" localSheetId="41">" "&amp;INDEX('558_CahayaPutra_Pontianak'!idxRatusan,--LEFT(TEXT(RIGHT([0]!nilai,3),"000"),1)+1)&amp;" "&amp;IF(--RIGHT([0]!nilai,2)&lt;=20,INDEX('558_CahayaPutra_Pontianak'!idxSatuSampaiDuaPuluh,--LEFT(RIGHT([0]!nilai,2),2)+1),INDEX('558_CahayaPutra_Pontianak'!idxSatuSampaiDuaPuluh,--LEFT(RIGHT([0]!nilai,2),1)+1)&amp;" puluh "&amp;INDEX('558_CahayaPutra_Pontianak'!idxSatuSampaiDuaPuluh,--RIGHT([0]!nilai,1)+1))</definedName>
    <definedName name="ratus2" localSheetId="43">" "&amp;INDEX('560_Lion_Probolinggo'!idxRatusan,--LEFT(TEXT(RIGHT([0]!nilai,3),"000"),1)+1)&amp;" "&amp;IF(--RIGHT([0]!nilai,2)&lt;=20,INDEX('560_Lion_Probolinggo'!idxSatuSampaiDuaPuluh,--LEFT(RIGHT([0]!nilai,2),2)+1),INDEX('560_Lion_Probolinggo'!idxSatuSampaiDuaPuluh,--LEFT(RIGHT([0]!nilai,2),1)+1)&amp;" puluh "&amp;INDEX('560_Lion_Probolinggo'!idxSatuSampaiDuaPuluh,--RIGHT([0]!nilai,1)+1))</definedName>
    <definedName name="ratus2" localSheetId="45">" "&amp;INDEX('562_Bpk. Dicky_Shopee '!idxRatusan,--LEFT(TEXT(RIGHT([0]!nilai,3),"000"),1)+1)&amp;" "&amp;IF(--RIGHT([0]!nilai,2)&lt;=20,INDEX('562_Bpk. Dicky_Shopee '!idxSatuSampaiDuaPuluh,--LEFT(RIGHT([0]!nilai,2),2)+1),INDEX('562_Bpk. Dicky_Shopee '!idxSatuSampaiDuaPuluh,--LEFT(RIGHT([0]!nilai,2),1)+1)&amp;" puluh "&amp;INDEX('562_Bpk. Dicky_Shopee '!idxSatuSampaiDuaPuluh,--RIGHT([0]!nilai,1)+1))</definedName>
    <definedName name="ratus2" localSheetId="46">" "&amp;INDEX('563_Bpk. Dicky_Ninja'!idxRatusan,--LEFT(TEXT(RIGHT([0]!nilai,3),"000"),1)+1)&amp;" "&amp;IF(--RIGHT([0]!nilai,2)&lt;=20,INDEX('563_Bpk. Dicky_Ninja'!idxSatuSampaiDuaPuluh,--LEFT(RIGHT([0]!nilai,2),2)+1),INDEX('563_Bpk. Dicky_Ninja'!idxSatuSampaiDuaPuluh,--LEFT(RIGHT([0]!nilai,2),1)+1)&amp;" puluh "&amp;INDEX('563_Bpk. Dicky_Ninja'!idxSatuSampaiDuaPuluh,--RIGHT([0]!nilai,1)+1))</definedName>
    <definedName name="ratus2" localSheetId="47">" "&amp;INDEX('564_Parcial_Tabalong'!idxRatusan,--LEFT(TEXT(RIGHT([0]!nilai,3),"000"),1)+1)&amp;" "&amp;IF(--RIGHT([0]!nilai,2)&lt;=20,INDEX('564_Parcial_Tabalong'!idxSatuSampaiDuaPuluh,--LEFT(RIGHT([0]!nilai,2),2)+1),INDEX('564_Parcial_Tabalong'!idxSatuSampaiDuaPuluh,--LEFT(RIGHT([0]!nilai,2),1)+1)&amp;" puluh "&amp;INDEX('564_Parcial_Tabalong'!idxSatuSampaiDuaPuluh,--RIGHT([0]!nilai,1)+1))</definedName>
    <definedName name="ratus2" localSheetId="48">" "&amp;INDEX('565_Fastindo_Cikarang'!idxRatusan,--LEFT(TEXT(RIGHT([0]!nilai,3),"000"),1)+1)&amp;" "&amp;IF(--RIGHT([0]!nilai,2)&lt;=20,INDEX('565_Fastindo_Cikarang'!idxSatuSampaiDuaPuluh,--LEFT(RIGHT([0]!nilai,2),2)+1),INDEX('565_Fastindo_Cikarang'!idxSatuSampaiDuaPuluh,--LEFT(RIGHT([0]!nilai,2),1)+1)&amp;" puluh "&amp;INDEX('565_Fastindo_Cikarang'!idxSatuSampaiDuaPuluh,--RIGHT([0]!nilai,1)+1))</definedName>
    <definedName name="ratus2" localSheetId="49">" "&amp;INDEX('566_Bona_Lampung'!idxRatusan,--LEFT(TEXT(RIGHT(nilai,3),"000"),1)+1)&amp;" "&amp;IF(--RIGHT(nilai,2)&lt;=20,INDEX('566_Bona_Lampung'!idxSatuSampaiDuaPuluh,--LEFT(RIGHT(nilai,2),2)+1),INDEX('566_Bona_Lampung'!idxSatuSampaiDuaPuluh,--LEFT(RIGHT(nilai,2),1)+1)&amp;" puluh "&amp;INDEX('566_Bona_Lampung'!idxSatuSampaiDuaPuluh,--RIGHT(nilai,1)+1))</definedName>
    <definedName name="ratus2" localSheetId="50">" "&amp;INDEX('567_PT. Bayu_Jambi'!idxRatusan,--LEFT(TEXT(RIGHT([0]!nilai,3),"000"),1)+1)&amp;" "&amp;IF(--RIGHT([0]!nilai,2)&lt;=20,INDEX('567_PT. Bayu_Jambi'!idxSatuSampaiDuaPuluh,--LEFT(RIGHT([0]!nilai,2),2)+1),INDEX('567_PT. Bayu_Jambi'!idxSatuSampaiDuaPuluh,--LEFT(RIGHT([0]!nilai,2),1)+1)&amp;" puluh "&amp;INDEX('567_PT. Bayu_Jambi'!idxSatuSampaiDuaPuluh,--RIGHT([0]!nilai,1)+1))</definedName>
    <definedName name="ratus2" localSheetId="51">" "&amp;INDEX('568_Padi_Bali'!idxRatusan,--LEFT(TEXT(RIGHT([0]!nilai,3),"000"),1)+1)&amp;" "&amp;IF(--RIGHT([0]!nilai,2)&lt;=20,INDEX('568_Padi_Bali'!idxSatuSampaiDuaPuluh,--LEFT(RIGHT([0]!nilai,2),2)+1),INDEX('568_Padi_Bali'!idxSatuSampaiDuaPuluh,--LEFT(RIGHT([0]!nilai,2),1)+1)&amp;" puluh "&amp;INDEX('568_Padi_Bali'!idxSatuSampaiDuaPuluh,--RIGHT([0]!nilai,1)+1))</definedName>
    <definedName name="ratus2" localSheetId="52">" "&amp;INDEX('569_Hong Fei_Jakarta'!idxRatusan,--LEFT(TEXT(RIGHT([0]!nilai,3),"000"),1)+1)&amp;" "&amp;IF(--RIGHT([0]!nilai,2)&lt;=20,INDEX('569_Hong Fei_Jakarta'!idxSatuSampaiDuaPuluh,--LEFT(RIGHT([0]!nilai,2),2)+1),INDEX('569_Hong Fei_Jakarta'!idxSatuSampaiDuaPuluh,--LEFT(RIGHT([0]!nilai,2),1)+1)&amp;" puluh "&amp;INDEX('569_Hong Fei_Jakarta'!idxSatuSampaiDuaPuluh,--RIGHT([0]!nilai,1)+1))</definedName>
    <definedName name="ratus2" localSheetId="53">" "&amp;INDEX('570_Bona_Bandung'!idxRatusan,--LEFT(TEXT(RIGHT([0]!nilai,3),"000"),1)+1)&amp;" "&amp;IF(--RIGHT([0]!nilai,2)&lt;=20,INDEX('570_Bona_Bandung'!idxSatuSampaiDuaPuluh,--LEFT(RIGHT([0]!nilai,2),2)+1),INDEX('570_Bona_Bandung'!idxSatuSampaiDuaPuluh,--LEFT(RIGHT([0]!nilai,2),1)+1)&amp;" puluh "&amp;INDEX('570_Bona_Bandung'!idxSatuSampaiDuaPuluh,--RIGHT([0]!nilai,1)+1))</definedName>
    <definedName name="ratus2" localSheetId="54">" "&amp;INDEX('571_Ibu caca_Jakarta'!idxRatusan,--LEFT(TEXT(RIGHT([0]!nilai,3),"000"),1)+1)&amp;" "&amp;IF(--RIGHT([0]!nilai,2)&lt;=20,INDEX('571_Ibu caca_Jakarta'!idxSatuSampaiDuaPuluh,--LEFT(RIGHT([0]!nilai,2),2)+1),INDEX('571_Ibu caca_Jakarta'!idxSatuSampaiDuaPuluh,--LEFT(RIGHT([0]!nilai,2),1)+1)&amp;" puluh "&amp;INDEX('571_Ibu caca_Jakarta'!idxSatuSampaiDuaPuluh,--RIGHT([0]!nilai,1)+1))</definedName>
    <definedName name="ratus2" localSheetId="55">" "&amp;INDEX('572_Bina_trucking Bekasi'!idxRatusan,--LEFT(TEXT(RIGHT([0]!nilai,3),"000"),1)+1)&amp;" "&amp;IF(--RIGHT([0]!nilai,2)&lt;=20,INDEX('572_Bina_trucking Bekasi'!idxSatuSampaiDuaPuluh,--LEFT(RIGHT([0]!nilai,2),2)+1),INDEX('572_Bina_trucking Bekasi'!idxSatuSampaiDuaPuluh,--LEFT(RIGHT([0]!nilai,2),1)+1)&amp;" puluh "&amp;INDEX('572_Bina_trucking Bekasi'!idxSatuSampaiDuaPuluh,--RIGHT([0]!nilai,1)+1))</definedName>
    <definedName name="ratus2" localSheetId="58">" "&amp;INDEX('575_Lion_Lampung'!idxRatusan,--LEFT(TEXT(RIGHT([0]!nilai,3),"000"),1)+1)&amp;" "&amp;IF(--RIGHT([0]!nilai,2)&lt;=20,INDEX('575_Lion_Lampung'!idxSatuSampaiDuaPuluh,--LEFT(RIGHT([0]!nilai,2),2)+1),INDEX('575_Lion_Lampung'!idxSatuSampaiDuaPuluh,--LEFT(RIGHT([0]!nilai,2),1)+1)&amp;" puluh "&amp;INDEX('575_Lion_Lampung'!idxSatuSampaiDuaPuluh,--RIGHT([0]!nilai,1)+1))</definedName>
    <definedName name="ratus2" localSheetId="59">" "&amp;INDEX('576_Diki_Malang'!idxRatusan,--LEFT(TEXT(RIGHT([0]!nilai,3),"000"),1)+1)&amp;" "&amp;IF(--RIGHT([0]!nilai,2)&lt;=20,INDEX('576_Diki_Malang'!idxSatuSampaiDuaPuluh,--LEFT(RIGHT([0]!nilai,2),2)+1),INDEX('576_Diki_Malang'!idxSatuSampaiDuaPuluh,--LEFT(RIGHT([0]!nilai,2),1)+1)&amp;" puluh "&amp;INDEX('576_Diki_Malang'!idxSatuSampaiDuaPuluh,--RIGHT([0]!nilai,1)+1))</definedName>
    <definedName name="ratus2">" "&amp;INDEX(idxRatusan,--LEFT(TEXT(RIGHT(nilai,3),"000"),1)+1)&amp;" "&amp;IF(--RIGHT(nilai,2)&lt;=20,INDEX(idxSatuSampaiDuaPuluh,--LEFT(RIGHT(nilai,2),2)+1),INDEX(idxSatuSampaiDuaPuluh,--LEFT(RIGHT(nilai,2),1)+1)&amp;" puluh "&amp;INDEX(idxSatuSampaiDuaPuluh,--RIGHT(nilai,1)+1))</definedName>
    <definedName name="ratus3" localSheetId="0">" "&amp;INDEX('517_TPL_Medan'!idxRatusan,--LEFT(TEXT(RIGHT('[2]Pos Log Serang 260721'!XFD1,3),"000"),1)+1)&amp;" "&amp;IF(--RIGHT('[2]Pos Log Serang 260721'!XFD1,2)&lt;=20,INDEX('517_TPL_Medan'!idxSatuSampaiDuaPuluh,--LEFT(RIGHT('[2]Pos Log Serang 260721'!XFD1,2),2)+1),INDEX('517_TPL_Medan'!idxSatuSampaiDuaPuluh,--LEFT(RIGHT('[2]Pos Log Serang 260721'!XFD1,2),1)+1)&amp;" puluh "&amp;INDEX('517_TPL_Medan'!idxSatuSampaiDuaPuluh,--RIGHT('[2]Pos Log Serang 260721'!XFD1,1)+1))</definedName>
    <definedName name="ratus3" localSheetId="1">" "&amp;INDEX('518_TPL_Muara Enim'!idxRatusan,--LEFT(TEXT(RIGHT('[2]Pos Log Serang 260721'!XFD1,3),"000"),1)+1)&amp;" "&amp;IF(--RIGHT('[2]Pos Log Serang 260721'!XFD1,2)&lt;=20,INDEX('518_TPL_Muara Enim'!idxSatuSampaiDuaPuluh,--LEFT(RIGHT('[2]Pos Log Serang 260721'!XFD1,2),2)+1),INDEX('518_TPL_Muara Enim'!idxSatuSampaiDuaPuluh,--LEFT(RIGHT('[2]Pos Log Serang 260721'!XFD1,2),1)+1)&amp;" puluh "&amp;INDEX('518_TPL_Muara Enim'!idxSatuSampaiDuaPuluh,--RIGHT('[2]Pos Log Serang 260721'!XFD1,1)+1))</definedName>
    <definedName name="ratus3" localSheetId="2">" "&amp;INDEX('519_Lion_Palembang'!idxRatusan,--LEFT(TEXT(RIGHT('[2]Pos Log Serang 260721'!XFD1,3),"000"),1)+1)&amp;" "&amp;IF(--RIGHT('[2]Pos Log Serang 260721'!XFD1,2)&lt;=20,INDEX('519_Lion_Palembang'!idxSatuSampaiDuaPuluh,--LEFT(RIGHT('[2]Pos Log Serang 260721'!XFD1,2),2)+1),INDEX('519_Lion_Palembang'!idxSatuSampaiDuaPuluh,--LEFT(RIGHT('[2]Pos Log Serang 260721'!XFD1,2),1)+1)&amp;" puluh "&amp;INDEX('519_Lion_Palembang'!idxSatuSampaiDuaPuluh,--RIGHT('[2]Pos Log Serang 260721'!XFD1,1)+1))</definedName>
    <definedName name="ratus3" localSheetId="3">" "&amp;INDEX('520_Bpk.Martin_Pembatalan'!idxRatusan,--LEFT(TEXT(RIGHT('[2]Pos Log Serang 260721'!XFD1,3),"000"),1)+1)&amp;" "&amp;IF(--RIGHT('[2]Pos Log Serang 260721'!XFD1,2)&lt;=20,INDEX('520_Bpk.Martin_Pembatalan'!idxSatuSampaiDuaPuluh,--LEFT(RIGHT('[2]Pos Log Serang 260721'!XFD1,2),2)+1),INDEX('520_Bpk.Martin_Pembatalan'!idxSatuSampaiDuaPuluh,--LEFT(RIGHT('[2]Pos Log Serang 260721'!XFD1,2),1)+1)&amp;" puluh "&amp;INDEX('520_Bpk.Martin_Pembatalan'!idxSatuSampaiDuaPuluh,--RIGHT('[2]Pos Log Serang 260721'!XFD1,1)+1))</definedName>
    <definedName name="ratus3" localSheetId="4">" "&amp;INDEX('521_DN_Bontang'!idxRatusan,--LEFT(TEXT(RIGHT('[2]Pos Log Serang 260721'!XFD1,3),"000"),1)+1)&amp;" "&amp;IF(--RIGHT('[2]Pos Log Serang 260721'!XFD1,2)&lt;=20,INDEX('521_DN_Bontang'!idxSatuSampaiDuaPuluh,--LEFT(RIGHT('[2]Pos Log Serang 260721'!XFD1,2),2)+1),INDEX('521_DN_Bontang'!idxSatuSampaiDuaPuluh,--LEFT(RIGHT('[2]Pos Log Serang 260721'!XFD1,2),1)+1)&amp;" puluh "&amp;INDEX('521_DN_Bontang'!idxSatuSampaiDuaPuluh,--RIGHT('[2]Pos Log Serang 260721'!XFD1,1)+1))</definedName>
    <definedName name="ratus3" localSheetId="5">" "&amp;INDEX('522_Bpk. Andi_Bogor'!idxRatusan,--LEFT(TEXT(RIGHT('[2]Pos Log Serang 260721'!XFD1,3),"000"),1)+1)&amp;" "&amp;IF(--RIGHT('[2]Pos Log Serang 260721'!XFD1,2)&lt;=20,INDEX('522_Bpk. Andi_Bogor'!idxSatuSampaiDuaPuluh,--LEFT(RIGHT('[2]Pos Log Serang 260721'!XFD1,2),2)+1),INDEX('522_Bpk. Andi_Bogor'!idxSatuSampaiDuaPuluh,--LEFT(RIGHT('[2]Pos Log Serang 260721'!XFD1,2),1)+1)&amp;" puluh "&amp;INDEX('522_Bpk. Andi_Bogor'!idxSatuSampaiDuaPuluh,--RIGHT('[2]Pos Log Serang 260721'!XFD1,1)+1))</definedName>
    <definedName name="ratus3" localSheetId="6">" "&amp;INDEX('523_Bpk. Dicky_Shopee'!idxRatusan,--LEFT(TEXT(RIGHT('[2]Pos Log Serang 260721'!XFD1,3),"000"),1)+1)&amp;" "&amp;IF(--RIGHT('[2]Pos Log Serang 260721'!XFD1,2)&lt;=20,INDEX('523_Bpk. Dicky_Shopee'!idxSatuSampaiDuaPuluh,--LEFT(RIGHT('[2]Pos Log Serang 260721'!XFD1,2),2)+1),INDEX('523_Bpk. Dicky_Shopee'!idxSatuSampaiDuaPuluh,--LEFT(RIGHT('[2]Pos Log Serang 260721'!XFD1,2),1)+1)&amp;" puluh "&amp;INDEX('523_Bpk. Dicky_Shopee'!idxSatuSampaiDuaPuluh,--RIGHT('[2]Pos Log Serang 260721'!XFD1,1)+1))</definedName>
    <definedName name="ratus3" localSheetId="7">" "&amp;INDEX('524_Lion_Mix'!idxRatusan,--LEFT(TEXT(RIGHT('[2]Pos Log Serang 260721'!XFD1,3),"000"),1)+1)&amp;" "&amp;IF(--RIGHT('[2]Pos Log Serang 260721'!XFD1,2)&lt;=20,INDEX('524_Lion_Mix'!idxSatuSampaiDuaPuluh,--LEFT(RIGHT('[2]Pos Log Serang 260721'!XFD1,2),2)+1),INDEX('524_Lion_Mix'!idxSatuSampaiDuaPuluh,--LEFT(RIGHT('[2]Pos Log Serang 260721'!XFD1,2),1)+1)&amp;" puluh "&amp;INDEX('524_Lion_Mix'!idxSatuSampaiDuaPuluh,--RIGHT('[2]Pos Log Serang 260721'!XFD1,1)+1))</definedName>
    <definedName name="ratus3" localSheetId="8">" "&amp;INDEX('525_Mega Agro_Karo'!idxRatusan,--LEFT(TEXT(RIGHT('[2]Pos Log Serang 260721'!XFD1,3),"000"),1)+1)&amp;" "&amp;IF(--RIGHT('[2]Pos Log Serang 260721'!XFD1,2)&lt;=20,INDEX('525_Mega Agro_Karo'!idxSatuSampaiDuaPuluh,--LEFT(RIGHT('[2]Pos Log Serang 260721'!XFD1,2),2)+1),INDEX('525_Mega Agro_Karo'!idxSatuSampaiDuaPuluh,--LEFT(RIGHT('[2]Pos Log Serang 260721'!XFD1,2),1)+1)&amp;" puluh "&amp;INDEX('525_Mega Agro_Karo'!idxSatuSampaiDuaPuluh,--RIGHT('[2]Pos Log Serang 260721'!XFD1,1)+1))</definedName>
    <definedName name="ratus3" localSheetId="9">" "&amp;INDEX('526_Samudra Jaya Cakra_Mix'!idxRatusan,--LEFT(TEXT(RIGHT('[2]Pos Log Serang 260721'!XFD1,3),"000"),1)+1)&amp;" "&amp;IF(--RIGHT('[2]Pos Log Serang 260721'!XFD1,2)&lt;=20,INDEX('526_Samudra Jaya Cakra_Mix'!idxSatuSampaiDuaPuluh,--LEFT(RIGHT('[2]Pos Log Serang 260721'!XFD1,2),2)+1),INDEX('526_Samudra Jaya Cakra_Mix'!idxSatuSampaiDuaPuluh,--LEFT(RIGHT('[2]Pos Log Serang 260721'!XFD1,2),1)+1)&amp;" puluh "&amp;INDEX('526_Samudra Jaya Cakra_Mix'!idxSatuSampaiDuaPuluh,--RIGHT('[2]Pos Log Serang 260721'!XFD1,1)+1))</definedName>
    <definedName name="ratus3" localSheetId="10">" "&amp;INDEX('527_CV. Nona_Makassar'!idxRatusan,--LEFT(TEXT(RIGHT('[2]Pos Log Serang 260721'!XFD1,3),"000"),1)+1)&amp;" "&amp;IF(--RIGHT('[2]Pos Log Serang 260721'!XFD1,2)&lt;=20,INDEX('527_CV. Nona_Makassar'!idxSatuSampaiDuaPuluh,--LEFT(RIGHT('[2]Pos Log Serang 260721'!XFD1,2),2)+1),INDEX('527_CV. Nona_Makassar'!idxSatuSampaiDuaPuluh,--LEFT(RIGHT('[2]Pos Log Serang 260721'!XFD1,2),1)+1)&amp;" puluh "&amp;INDEX('527_CV. Nona_Makassar'!idxSatuSampaiDuaPuluh,--RIGHT('[2]Pos Log Serang 260721'!XFD1,1)+1))</definedName>
    <definedName name="ratus3" localSheetId="11">" "&amp;INDEX('528_CV. MAG Perum Graha_Kalsel'!idxRatusan,--LEFT(TEXT(RIGHT('[2]Pos Log Serang 260721'!XFD1,3),"000"),1)+1)&amp;" "&amp;IF(--RIGHT('[2]Pos Log Serang 260721'!XFD1,2)&lt;=20,INDEX('528_CV. MAG Perum Graha_Kalsel'!idxSatuSampaiDuaPuluh,--LEFT(RIGHT('[2]Pos Log Serang 260721'!XFD1,2),2)+1),INDEX('528_CV. MAG Perum Graha_Kalsel'!idxSatuSampaiDuaPuluh,--LEFT(RIGHT('[2]Pos Log Serang 260721'!XFD1,2),1)+1)&amp;" puluh "&amp;INDEX('528_CV. MAG Perum Graha_Kalsel'!idxSatuSampaiDuaPuluh,--RIGHT('[2]Pos Log Serang 260721'!XFD1,1)+1))</definedName>
    <definedName name="ratus3" localSheetId="12">" "&amp;INDEX('529_Bpk. Pras_Deli Serdang'!idxRatusan,--LEFT(TEXT(RIGHT('[2]Pos Log Serang 260721'!XFD1,3),"000"),1)+1)&amp;" "&amp;IF(--RIGHT('[2]Pos Log Serang 260721'!XFD1,2)&lt;=20,INDEX('529_Bpk. Pras_Deli Serdang'!idxSatuSampaiDuaPuluh,--LEFT(RIGHT('[2]Pos Log Serang 260721'!XFD1,2),2)+1),INDEX('529_Bpk. Pras_Deli Serdang'!idxSatuSampaiDuaPuluh,--LEFT(RIGHT('[2]Pos Log Serang 260721'!XFD1,2),1)+1)&amp;" puluh "&amp;INDEX('529_Bpk. Pras_Deli Serdang'!idxSatuSampaiDuaPuluh,--RIGHT('[2]Pos Log Serang 260721'!XFD1,1)+1))</definedName>
    <definedName name="ratus3" localSheetId="13">" "&amp;INDEX('530_Trian Jaya_Muara enim'!idxRatusan,--LEFT(TEXT(RIGHT('[2]Pos Log Serang 260721'!XFD1,3),"000"),1)+1)&amp;" "&amp;IF(--RIGHT('[2]Pos Log Serang 260721'!XFD1,2)&lt;=20,INDEX('530_Trian Jaya_Muara enim'!idxSatuSampaiDuaPuluh,--LEFT(RIGHT('[2]Pos Log Serang 260721'!XFD1,2),2)+1),INDEX('530_Trian Jaya_Muara enim'!idxSatuSampaiDuaPuluh,--LEFT(RIGHT('[2]Pos Log Serang 260721'!XFD1,2),1)+1)&amp;" puluh "&amp;INDEX('530_Trian Jaya_Muara enim'!idxSatuSampaiDuaPuluh,--RIGHT('[2]Pos Log Serang 260721'!XFD1,1)+1))</definedName>
    <definedName name="ratus3" localSheetId="14">" "&amp;INDEX('531_MitraIndo_Batam'!idxRatusan,--LEFT(TEXT(RIGHT('[2]Pos Log Serang 260721'!XFD1,3),"000"),1)+1)&amp;" "&amp;IF(--RIGHT('[2]Pos Log Serang 260721'!XFD1,2)&lt;=20,INDEX('531_MitraIndo_Batam'!idxSatuSampaiDuaPuluh,--LEFT(RIGHT('[2]Pos Log Serang 260721'!XFD1,2),2)+1),INDEX('531_MitraIndo_Batam'!idxSatuSampaiDuaPuluh,--LEFT(RIGHT('[2]Pos Log Serang 260721'!XFD1,2),1)+1)&amp;" puluh "&amp;INDEX('531_MitraIndo_Batam'!idxSatuSampaiDuaPuluh,--RIGHT('[2]Pos Log Serang 260721'!XFD1,1)+1))</definedName>
    <definedName name="ratus3" localSheetId="15">" "&amp;INDEX('532_Bpk. Salim_Pontianak'!idxRatusan,--LEFT(TEXT(RIGHT('[2]Pos Log Serang 260721'!XFD1,3),"000"),1)+1)&amp;" "&amp;IF(--RIGHT('[2]Pos Log Serang 260721'!XFD1,2)&lt;=20,INDEX('532_Bpk. Salim_Pontianak'!idxSatuSampaiDuaPuluh,--LEFT(RIGHT('[2]Pos Log Serang 260721'!XFD1,2),2)+1),INDEX('532_Bpk. Salim_Pontianak'!idxSatuSampaiDuaPuluh,--LEFT(RIGHT('[2]Pos Log Serang 260721'!XFD1,2),1)+1)&amp;" puluh "&amp;INDEX('532_Bpk. Salim_Pontianak'!idxSatuSampaiDuaPuluh,--RIGHT('[2]Pos Log Serang 260721'!XFD1,1)+1))</definedName>
    <definedName name="ratus3" localSheetId="16">" "&amp;INDEX('533_Ibu IIn_Batam'!idxRatusan,--LEFT(TEXT(RIGHT('[2]Pos Log Serang 260721'!XFD1,3),"000"),1)+1)&amp;" "&amp;IF(--RIGHT('[2]Pos Log Serang 260721'!XFD1,2)&lt;=20,INDEX('533_Ibu IIn_Batam'!idxSatuSampaiDuaPuluh,--LEFT(RIGHT('[2]Pos Log Serang 260721'!XFD1,2),2)+1),INDEX('533_Ibu IIn_Batam'!idxSatuSampaiDuaPuluh,--LEFT(RIGHT('[2]Pos Log Serang 260721'!XFD1,2),1)+1)&amp;" puluh "&amp;INDEX('533_Ibu IIn_Batam'!idxSatuSampaiDuaPuluh,--RIGHT('[2]Pos Log Serang 260721'!XFD1,1)+1))</definedName>
    <definedName name="ratus3" localSheetId="17">" "&amp;INDEX('534_Bina_trucking Bekasi'!idxRatusan,--LEFT(TEXT(RIGHT('[2]Pos Log Serang 260721'!XFD1,3),"000"),1)+1)&amp;" "&amp;IF(--RIGHT('[2]Pos Log Serang 260721'!XFD1,2)&lt;=20,INDEX('534_Bina_trucking Bekasi'!idxSatuSampaiDuaPuluh,--LEFT(RIGHT('[2]Pos Log Serang 260721'!XFD1,2),2)+1),INDEX('534_Bina_trucking Bekasi'!idxSatuSampaiDuaPuluh,--LEFT(RIGHT('[2]Pos Log Serang 260721'!XFD1,2),1)+1)&amp;" puluh "&amp;INDEX('534_Bina_trucking Bekasi'!idxSatuSampaiDuaPuluh,--RIGHT('[2]Pos Log Serang 260721'!XFD1,1)+1))</definedName>
    <definedName name="ratus3" localSheetId="18">" "&amp;INDEX('535_IKPM_Mix'!idxRatusan,--LEFT(TEXT(RIGHT('[2]Pos Log Serang 260721'!XFD1,3),"000"),1)+1)&amp;" "&amp;IF(--RIGHT('[2]Pos Log Serang 260721'!XFD1,2)&lt;=20,INDEX('535_IKPM_Mix'!idxSatuSampaiDuaPuluh,--LEFT(RIGHT('[2]Pos Log Serang 260721'!XFD1,2),2)+1),INDEX('535_IKPM_Mix'!idxSatuSampaiDuaPuluh,--LEFT(RIGHT('[2]Pos Log Serang 260721'!XFD1,2),1)+1)&amp;" puluh "&amp;INDEX('535_IKPM_Mix'!idxSatuSampaiDuaPuluh,--RIGHT('[2]Pos Log Serang 260721'!XFD1,1)+1))</definedName>
    <definedName name="ratus3" localSheetId="19">" "&amp;INDEX('536_Samudra Jaya Cakra_Mix'!idxRatusan,--LEFT(TEXT(RIGHT('[2]Pos Log Serang 260721'!XFD1,3),"000"),1)+1)&amp;" "&amp;IF(--RIGHT('[2]Pos Log Serang 260721'!XFD1,2)&lt;=20,INDEX('536_Samudra Jaya Cakra_Mix'!idxSatuSampaiDuaPuluh,--LEFT(RIGHT('[2]Pos Log Serang 260721'!XFD1,2),2)+1),INDEX('536_Samudra Jaya Cakra_Mix'!idxSatuSampaiDuaPuluh,--LEFT(RIGHT('[2]Pos Log Serang 260721'!XFD1,2),1)+1)&amp;" puluh "&amp;INDEX('536_Samudra Jaya Cakra_Mix'!idxSatuSampaiDuaPuluh,--RIGHT('[2]Pos Log Serang 260721'!XFD1,1)+1))</definedName>
    <definedName name="ratus3" localSheetId="20">" "&amp;INDEX('537_Menara_Mix'!idxRatusan,--LEFT(TEXT(RIGHT('[2]Pos Log Serang 260721'!XFD1,3),"000"),1)+1)&amp;" "&amp;IF(--RIGHT('[2]Pos Log Serang 260721'!XFD1,2)&lt;=20,INDEX('537_Menara_Mix'!idxSatuSampaiDuaPuluh,--LEFT(RIGHT('[2]Pos Log Serang 260721'!XFD1,2),2)+1),INDEX('537_Menara_Mix'!idxSatuSampaiDuaPuluh,--LEFT(RIGHT('[2]Pos Log Serang 260721'!XFD1,2),1)+1)&amp;" puluh "&amp;INDEX('537_Menara_Mix'!idxSatuSampaiDuaPuluh,--RIGHT('[2]Pos Log Serang 260721'!XFD1,1)+1))</definedName>
    <definedName name="ratus3" localSheetId="21">" "&amp;INDEX('538_Menara_Gersik'!idxRatusan,--LEFT(TEXT(RIGHT('[2]Pos Log Serang 260721'!XFD1,3),"000"),1)+1)&amp;" "&amp;IF(--RIGHT('[2]Pos Log Serang 260721'!XFD1,2)&lt;=20,INDEX('538_Menara_Gersik'!idxSatuSampaiDuaPuluh,--LEFT(RIGHT('[2]Pos Log Serang 260721'!XFD1,2),2)+1),INDEX('538_Menara_Gersik'!idxSatuSampaiDuaPuluh,--LEFT(RIGHT('[2]Pos Log Serang 260721'!XFD1,2),1)+1)&amp;" puluh "&amp;INDEX('538_Menara_Gersik'!idxSatuSampaiDuaPuluh,--RIGHT('[2]Pos Log Serang 260721'!XFD1,1)+1))</definedName>
    <definedName name="ratus3" localSheetId="22">" "&amp;INDEX('539_Menara_Mix'!idxRatusan,--LEFT(TEXT(RIGHT('[2]Pos Log Serang 260721'!XFD1,3),"000"),1)+1)&amp;" "&amp;IF(--RIGHT('[2]Pos Log Serang 260721'!XFD1,2)&lt;=20,INDEX('539_Menara_Mix'!idxSatuSampaiDuaPuluh,--LEFT(RIGHT('[2]Pos Log Serang 260721'!XFD1,2),2)+1),INDEX('539_Menara_Mix'!idxSatuSampaiDuaPuluh,--LEFT(RIGHT('[2]Pos Log Serang 260721'!XFD1,2),1)+1)&amp;" puluh "&amp;INDEX('539_Menara_Mix'!idxSatuSampaiDuaPuluh,--RIGHT('[2]Pos Log Serang 260721'!XFD1,1)+1))</definedName>
    <definedName name="ratus3" localSheetId="23">" "&amp;INDEX('540_Samudra Jaya Cakra_Manokwar'!idxRatusan,--LEFT(TEXT(RIGHT('[2]Pos Log Serang 260721'!XFD1,3),"000"),1)+1)&amp;" "&amp;IF(--RIGHT('[2]Pos Log Serang 260721'!XFD1,2)&lt;=20,INDEX('540_Samudra Jaya Cakra_Manokwar'!idxSatuSampaiDuaPuluh,--LEFT(RIGHT('[2]Pos Log Serang 260721'!XFD1,2),2)+1),INDEX('540_Samudra Jaya Cakra_Manokwar'!idxSatuSampaiDuaPuluh,--LEFT(RIGHT('[2]Pos Log Serang 260721'!XFD1,2),1)+1)&amp;" puluh "&amp;INDEX('540_Samudra Jaya Cakra_Manokwar'!idxSatuSampaiDuaPuluh,--RIGHT('[2]Pos Log Serang 260721'!XFD1,1)+1))</definedName>
    <definedName name="ratus3" localSheetId="24">" "&amp;INDEX('541_Menara_Air Molek'!idxRatusan,--LEFT(TEXT(RIGHT('[2]Pos Log Serang 260721'!XFD1,3),"000"),1)+1)&amp;" "&amp;IF(--RIGHT('[2]Pos Log Serang 260721'!XFD1,2)&lt;=20,INDEX('541_Menara_Air Molek'!idxSatuSampaiDuaPuluh,--LEFT(RIGHT('[2]Pos Log Serang 260721'!XFD1,2),2)+1),INDEX('541_Menara_Air Molek'!idxSatuSampaiDuaPuluh,--LEFT(RIGHT('[2]Pos Log Serang 260721'!XFD1,2),1)+1)&amp;" puluh "&amp;INDEX('541_Menara_Air Molek'!idxSatuSampaiDuaPuluh,--RIGHT('[2]Pos Log Serang 260721'!XFD1,1)+1))</definedName>
    <definedName name="ratus3" localSheetId="25">" "&amp;INDEX('542_Bpk. Bayu_Pekanbaru'!idxRatusan,--LEFT(TEXT(RIGHT('[2]Pos Log Serang 260721'!XFD1,3),"000"),1)+1)&amp;" "&amp;IF(--RIGHT('[2]Pos Log Serang 260721'!XFD1,2)&lt;=20,INDEX('542_Bpk. Bayu_Pekanbaru'!idxSatuSampaiDuaPuluh,--LEFT(RIGHT('[2]Pos Log Serang 260721'!XFD1,2),2)+1),INDEX('542_Bpk. Bayu_Pekanbaru'!idxSatuSampaiDuaPuluh,--LEFT(RIGHT('[2]Pos Log Serang 260721'!XFD1,2),1)+1)&amp;" puluh "&amp;INDEX('542_Bpk. Bayu_Pekanbaru'!idxSatuSampaiDuaPuluh,--RIGHT('[2]Pos Log Serang 260721'!XFD1,1)+1))</definedName>
    <definedName name="ratus3" localSheetId="26">" "&amp;INDEX('543_Bpk Rio_Pontianak'!idxRatusan,--LEFT(TEXT(RIGHT('[2]Pos Log Serang 260721'!XFD1,3),"000"),1)+1)&amp;" "&amp;IF(--RIGHT('[2]Pos Log Serang 260721'!XFD1,2)&lt;=20,INDEX('543_Bpk Rio_Pontianak'!idxSatuSampaiDuaPuluh,--LEFT(RIGHT('[2]Pos Log Serang 260721'!XFD1,2),2)+1),INDEX('543_Bpk Rio_Pontianak'!idxSatuSampaiDuaPuluh,--LEFT(RIGHT('[2]Pos Log Serang 260721'!XFD1,2),1)+1)&amp;" puluh "&amp;INDEX('543_Bpk Rio_Pontianak'!idxSatuSampaiDuaPuluh,--RIGHT('[2]Pos Log Serang 260721'!XFD1,1)+1))</definedName>
    <definedName name="ratus3" localSheetId="27">" "&amp;INDEX('544_BBI_Pekalongan'!idxRatusan,--LEFT(TEXT(RIGHT('[2]Pos Log Serang 260721'!XFD1,3),"000"),1)+1)&amp;" "&amp;IF(--RIGHT('[2]Pos Log Serang 260721'!XFD1,2)&lt;=20,INDEX('544_BBI_Pekalongan'!idxSatuSampaiDuaPuluh,--LEFT(RIGHT('[2]Pos Log Serang 260721'!XFD1,2),2)+1),INDEX('544_BBI_Pekalongan'!idxSatuSampaiDuaPuluh,--LEFT(RIGHT('[2]Pos Log Serang 260721'!XFD1,2),1)+1)&amp;" puluh "&amp;INDEX('544_BBI_Pekalongan'!idxSatuSampaiDuaPuluh,--RIGHT('[2]Pos Log Serang 260721'!XFD1,1)+1))</definedName>
    <definedName name="ratus3" localSheetId="28">" "&amp;INDEX('545_BM_Tibeka_ Lombok'!idxRatusan,--LEFT(TEXT(RIGHT('[2]Pos Log Serang 260721'!XFD1,3),"000"),1)+1)&amp;" "&amp;IF(--RIGHT('[2]Pos Log Serang 260721'!XFD1,2)&lt;=20,INDEX('545_BM_Tibeka_ Lombok'!idxSatuSampaiDuaPuluh,--LEFT(RIGHT('[2]Pos Log Serang 260721'!XFD1,2),2)+1),INDEX('545_BM_Tibeka_ Lombok'!idxSatuSampaiDuaPuluh,--LEFT(RIGHT('[2]Pos Log Serang 260721'!XFD1,2),1)+1)&amp;" puluh "&amp;INDEX('545_BM_Tibeka_ Lombok'!idxSatuSampaiDuaPuluh,--RIGHT('[2]Pos Log Serang 260721'!XFD1,1)+1))</definedName>
    <definedName name="ratus3" localSheetId="29">" "&amp;INDEX('546_BM_Tibeka_Cilacap'!idxRatusan,--LEFT(TEXT(RIGHT('[2]Pos Log Serang 260721'!XFD1,3),"000"),1)+1)&amp;" "&amp;IF(--RIGHT('[2]Pos Log Serang 260721'!XFD1,2)&lt;=20,INDEX('546_BM_Tibeka_Cilacap'!idxSatuSampaiDuaPuluh,--LEFT(RIGHT('[2]Pos Log Serang 260721'!XFD1,2),2)+1),INDEX('546_BM_Tibeka_Cilacap'!idxSatuSampaiDuaPuluh,--LEFT(RIGHT('[2]Pos Log Serang 260721'!XFD1,2),1)+1)&amp;" puluh "&amp;INDEX('546_BM_Tibeka_Cilacap'!idxSatuSampaiDuaPuluh,--RIGHT('[2]Pos Log Serang 260721'!XFD1,1)+1))</definedName>
    <definedName name="ratus3" localSheetId="30">" "&amp;INDEX('547_Ibu caca_Jakarta'!idxRatusan,--LEFT(TEXT(RIGHT('[2]Pos Log Serang 260721'!XFD1,3),"000"),1)+1)&amp;" "&amp;IF(--RIGHT('[2]Pos Log Serang 260721'!XFD1,2)&lt;=20,INDEX('547_Ibu caca_Jakarta'!idxSatuSampaiDuaPuluh,--LEFT(RIGHT('[2]Pos Log Serang 260721'!XFD1,2),2)+1),INDEX('547_Ibu caca_Jakarta'!idxSatuSampaiDuaPuluh,--LEFT(RIGHT('[2]Pos Log Serang 260721'!XFD1,2),1)+1)&amp;" puluh "&amp;INDEX('547_Ibu caca_Jakarta'!idxSatuSampaiDuaPuluh,--RIGHT('[2]Pos Log Serang 260721'!XFD1,1)+1))</definedName>
    <definedName name="ratus3" localSheetId="31">" "&amp;INDEX('548_Samudra Jaya Cakra_Mix'!idxRatusan,--LEFT(TEXT(RIGHT('[2]Pos Log Serang 260721'!XFD1,3),"000"),1)+1)&amp;" "&amp;IF(--RIGHT('[2]Pos Log Serang 260721'!XFD1,2)&lt;=20,INDEX('548_Samudra Jaya Cakra_Mix'!idxSatuSampaiDuaPuluh,--LEFT(RIGHT('[2]Pos Log Serang 260721'!XFD1,2),2)+1),INDEX('548_Samudra Jaya Cakra_Mix'!idxSatuSampaiDuaPuluh,--LEFT(RIGHT('[2]Pos Log Serang 260721'!XFD1,2),1)+1)&amp;" puluh "&amp;INDEX('548_Samudra Jaya Cakra_Mix'!idxSatuSampaiDuaPuluh,--RIGHT('[2]Pos Log Serang 260721'!XFD1,1)+1))</definedName>
    <definedName name="ratus3" localSheetId="32">" "&amp;INDEX('549_Samudra Jaya Cakra_Padang'!idxRatusan,--LEFT(TEXT(RIGHT('[2]Pos Log Serang 260721'!XFD1,3),"000"),1)+1)&amp;" "&amp;IF(--RIGHT('[2]Pos Log Serang 260721'!XFD1,2)&lt;=20,INDEX('549_Samudra Jaya Cakra_Padang'!idxSatuSampaiDuaPuluh,--LEFT(RIGHT('[2]Pos Log Serang 260721'!XFD1,2),2)+1),INDEX('549_Samudra Jaya Cakra_Padang'!idxSatuSampaiDuaPuluh,--LEFT(RIGHT('[2]Pos Log Serang 260721'!XFD1,2),1)+1)&amp;" puluh "&amp;INDEX('549_Samudra Jaya Cakra_Padang'!idxSatuSampaiDuaPuluh,--RIGHT('[2]Pos Log Serang 260721'!XFD1,1)+1))</definedName>
    <definedName name="ratus3" localSheetId="33">" "&amp;INDEX('550_Tensindo_Gresik'!idxRatusan,--LEFT(TEXT(RIGHT('[2]Pos Log Serang 260721'!XFD1,3),"000"),1)+1)&amp;" "&amp;IF(--RIGHT('[2]Pos Log Serang 260721'!XFD1,2)&lt;=20,INDEX('550_Tensindo_Gresik'!idxSatuSampaiDuaPuluh,--LEFT(RIGHT('[2]Pos Log Serang 260721'!XFD1,2),2)+1),INDEX('550_Tensindo_Gresik'!idxSatuSampaiDuaPuluh,--LEFT(RIGHT('[2]Pos Log Serang 260721'!XFD1,2),1)+1)&amp;" puluh "&amp;INDEX('550_Tensindo_Gresik'!idxSatuSampaiDuaPuluh,--RIGHT('[2]Pos Log Serang 260721'!XFD1,1)+1))</definedName>
    <definedName name="ratus3" localSheetId="34">" "&amp;INDEX('551_Menara_Duri'!idxRatusan,--LEFT(TEXT(RIGHT('[2]Pos Log Serang 260721'!XFD1,3),"000"),1)+1)&amp;" "&amp;IF(--RIGHT('[2]Pos Log Serang 260721'!XFD1,2)&lt;=20,INDEX('551_Menara_Duri'!idxSatuSampaiDuaPuluh,--LEFT(RIGHT('[2]Pos Log Serang 260721'!XFD1,2),2)+1),INDEX('551_Menara_Duri'!idxSatuSampaiDuaPuluh,--LEFT(RIGHT('[2]Pos Log Serang 260721'!XFD1,2),1)+1)&amp;" puluh "&amp;INDEX('551_Menara_Duri'!idxSatuSampaiDuaPuluh,--RIGHT('[2]Pos Log Serang 260721'!XFD1,1)+1))</definedName>
    <definedName name="ratus3" localSheetId="36">" "&amp;INDEX('553_Ibu Eni_Palu'!idxRatusan,--LEFT(TEXT(RIGHT('[2]Pos Log Serang 260721'!XFD1,3),"000"),1)+1)&amp;" "&amp;IF(--RIGHT('[2]Pos Log Serang 260721'!XFD1,2)&lt;=20,INDEX('553_Ibu Eni_Palu'!idxSatuSampaiDuaPuluh,--LEFT(RIGHT('[2]Pos Log Serang 260721'!XFD1,2),2)+1),INDEX('553_Ibu Eni_Palu'!idxSatuSampaiDuaPuluh,--LEFT(RIGHT('[2]Pos Log Serang 260721'!XFD1,2),1)+1)&amp;" puluh "&amp;INDEX('553_Ibu Eni_Palu'!idxSatuSampaiDuaPuluh,--RIGHT('[2]Pos Log Serang 260721'!XFD1,1)+1))</definedName>
    <definedName name="ratus3" localSheetId="37">" "&amp;INDEX('554_Samudra Jaya Cakra_Bima'!idxRatusan,--LEFT(TEXT(RIGHT('[2]Pos Log Serang 260721'!XFD1,3),"000"),1)+1)&amp;" "&amp;IF(--RIGHT('[2]Pos Log Serang 260721'!XFD1,2)&lt;=20,INDEX('554_Samudra Jaya Cakra_Bima'!idxSatuSampaiDuaPuluh,--LEFT(RIGHT('[2]Pos Log Serang 260721'!XFD1,2),2)+1),INDEX('554_Samudra Jaya Cakra_Bima'!idxSatuSampaiDuaPuluh,--LEFT(RIGHT('[2]Pos Log Serang 260721'!XFD1,2),1)+1)&amp;" puluh "&amp;INDEX('554_Samudra Jaya Cakra_Bima'!idxSatuSampaiDuaPuluh,--RIGHT('[2]Pos Log Serang 260721'!XFD1,1)+1))</definedName>
    <definedName name="ratus3" localSheetId="38">" "&amp;INDEX('555_CV. Nona_Sulawesi'!idxRatusan,--LEFT(TEXT(RIGHT('[2]Pos Log Serang 260721'!XFD1,3),"000"),1)+1)&amp;" "&amp;IF(--RIGHT('[2]Pos Log Serang 260721'!XFD1,2)&lt;=20,INDEX('555_CV. Nona_Sulawesi'!idxSatuSampaiDuaPuluh,--LEFT(RIGHT('[2]Pos Log Serang 260721'!XFD1,2),2)+1),INDEX('555_CV. Nona_Sulawesi'!idxSatuSampaiDuaPuluh,--LEFT(RIGHT('[2]Pos Log Serang 260721'!XFD1,2),1)+1)&amp;" puluh "&amp;INDEX('555_CV. Nona_Sulawesi'!idxSatuSampaiDuaPuluh,--RIGHT('[2]Pos Log Serang 260721'!XFD1,1)+1))</definedName>
    <definedName name="ratus3" localSheetId="39">" "&amp;INDEX('556_Venindo_Pekanbaru'!idxRatusan,--LEFT(TEXT(RIGHT('[2]Pos Log Serang 260721'!XFD1,3),"000"),1)+1)&amp;" "&amp;IF(--RIGHT('[2]Pos Log Serang 260721'!XFD1,2)&lt;=20,INDEX('556_Venindo_Pekanbaru'!idxSatuSampaiDuaPuluh,--LEFT(RIGHT('[2]Pos Log Serang 260721'!XFD1,2),2)+1),INDEX('556_Venindo_Pekanbaru'!idxSatuSampaiDuaPuluh,--LEFT(RIGHT('[2]Pos Log Serang 260721'!XFD1,2),1)+1)&amp;" puluh "&amp;INDEX('556_Venindo_Pekanbaru'!idxSatuSampaiDuaPuluh,--RIGHT('[2]Pos Log Serang 260721'!XFD1,1)+1))</definedName>
    <definedName name="ratus3" localSheetId="40">" "&amp;INDEX('557_Parcial_Kalsel'!idxRatusan,--LEFT(TEXT(RIGHT('[2]Pos Log Serang 260721'!XFD1,3),"000"),1)+1)&amp;" "&amp;IF(--RIGHT('[2]Pos Log Serang 260721'!XFD1,2)&lt;=20,INDEX('557_Parcial_Kalsel'!idxSatuSampaiDuaPuluh,--LEFT(RIGHT('[2]Pos Log Serang 260721'!XFD1,2),2)+1),INDEX('557_Parcial_Kalsel'!idxSatuSampaiDuaPuluh,--LEFT(RIGHT('[2]Pos Log Serang 260721'!XFD1,2),1)+1)&amp;" puluh "&amp;INDEX('557_Parcial_Kalsel'!idxSatuSampaiDuaPuluh,--RIGHT('[2]Pos Log Serang 260721'!XFD1,1)+1))</definedName>
    <definedName name="ratus3" localSheetId="41">" "&amp;INDEX('558_CahayaPutra_Pontianak'!idxRatusan,--LEFT(TEXT(RIGHT('[2]Pos Log Serang 260721'!XFD1,3),"000"),1)+1)&amp;" "&amp;IF(--RIGHT('[2]Pos Log Serang 260721'!XFD1,2)&lt;=20,INDEX('558_CahayaPutra_Pontianak'!idxSatuSampaiDuaPuluh,--LEFT(RIGHT('[2]Pos Log Serang 260721'!XFD1,2),2)+1),INDEX('558_CahayaPutra_Pontianak'!idxSatuSampaiDuaPuluh,--LEFT(RIGHT('[2]Pos Log Serang 260721'!XFD1,2),1)+1)&amp;" puluh "&amp;INDEX('558_CahayaPutra_Pontianak'!idxSatuSampaiDuaPuluh,--RIGHT('[2]Pos Log Serang 260721'!XFD1,1)+1))</definedName>
    <definedName name="ratus3" localSheetId="43">" "&amp;INDEX('560_Lion_Probolinggo'!idxRatusan,--LEFT(TEXT(RIGHT('[2]Pos Log Serang 260721'!XFD1,3),"000"),1)+1)&amp;" "&amp;IF(--RIGHT('[2]Pos Log Serang 260721'!XFD1,2)&lt;=20,INDEX('560_Lion_Probolinggo'!idxSatuSampaiDuaPuluh,--LEFT(RIGHT('[2]Pos Log Serang 260721'!XFD1,2),2)+1),INDEX('560_Lion_Probolinggo'!idxSatuSampaiDuaPuluh,--LEFT(RIGHT('[2]Pos Log Serang 260721'!XFD1,2),1)+1)&amp;" puluh "&amp;INDEX('560_Lion_Probolinggo'!idxSatuSampaiDuaPuluh,--RIGHT('[2]Pos Log Serang 260721'!XFD1,1)+1))</definedName>
    <definedName name="ratus3" localSheetId="45">" "&amp;INDEX('562_Bpk. Dicky_Shopee '!idxRatusan,--LEFT(TEXT(RIGHT('[2]Pos Log Serang 260721'!XFD1,3),"000"),1)+1)&amp;" "&amp;IF(--RIGHT('[2]Pos Log Serang 260721'!XFD1,2)&lt;=20,INDEX('562_Bpk. Dicky_Shopee '!idxSatuSampaiDuaPuluh,--LEFT(RIGHT('[2]Pos Log Serang 260721'!XFD1,2),2)+1),INDEX('562_Bpk. Dicky_Shopee '!idxSatuSampaiDuaPuluh,--LEFT(RIGHT('[2]Pos Log Serang 260721'!XFD1,2),1)+1)&amp;" puluh "&amp;INDEX('562_Bpk. Dicky_Shopee '!idxSatuSampaiDuaPuluh,--RIGHT('[2]Pos Log Serang 260721'!XFD1,1)+1))</definedName>
    <definedName name="ratus3" localSheetId="46">" "&amp;INDEX('563_Bpk. Dicky_Ninja'!idxRatusan,--LEFT(TEXT(RIGHT('[2]Pos Log Serang 260721'!XFD1,3),"000"),1)+1)&amp;" "&amp;IF(--RIGHT('[2]Pos Log Serang 260721'!XFD1,2)&lt;=20,INDEX('563_Bpk. Dicky_Ninja'!idxSatuSampaiDuaPuluh,--LEFT(RIGHT('[2]Pos Log Serang 260721'!XFD1,2),2)+1),INDEX('563_Bpk. Dicky_Ninja'!idxSatuSampaiDuaPuluh,--LEFT(RIGHT('[2]Pos Log Serang 260721'!XFD1,2),1)+1)&amp;" puluh "&amp;INDEX('563_Bpk. Dicky_Ninja'!idxSatuSampaiDuaPuluh,--RIGHT('[2]Pos Log Serang 260721'!XFD1,1)+1))</definedName>
    <definedName name="ratus3" localSheetId="47">" "&amp;INDEX('564_Parcial_Tabalong'!idxRatusan,--LEFT(TEXT(RIGHT('[2]Pos Log Serang 260721'!XFD1,3),"000"),1)+1)&amp;" "&amp;IF(--RIGHT('[2]Pos Log Serang 260721'!XFD1,2)&lt;=20,INDEX('564_Parcial_Tabalong'!idxSatuSampaiDuaPuluh,--LEFT(RIGHT('[2]Pos Log Serang 260721'!XFD1,2),2)+1),INDEX('564_Parcial_Tabalong'!idxSatuSampaiDuaPuluh,--LEFT(RIGHT('[2]Pos Log Serang 260721'!XFD1,2),1)+1)&amp;" puluh "&amp;INDEX('564_Parcial_Tabalong'!idxSatuSampaiDuaPuluh,--RIGHT('[2]Pos Log Serang 260721'!XFD1,1)+1))</definedName>
    <definedName name="ratus3" localSheetId="48">" "&amp;INDEX('565_Fastindo_Cikarang'!idxRatusan,--LEFT(TEXT(RIGHT('[2]Pos Log Serang 260721'!XFD1,3),"000"),1)+1)&amp;" "&amp;IF(--RIGHT('[2]Pos Log Serang 260721'!XFD1,2)&lt;=20,INDEX('565_Fastindo_Cikarang'!idxSatuSampaiDuaPuluh,--LEFT(RIGHT('[2]Pos Log Serang 260721'!XFD1,2),2)+1),INDEX('565_Fastindo_Cikarang'!idxSatuSampaiDuaPuluh,--LEFT(RIGHT('[2]Pos Log Serang 260721'!XFD1,2),1)+1)&amp;" puluh "&amp;INDEX('565_Fastindo_Cikarang'!idxSatuSampaiDuaPuluh,--RIGHT('[2]Pos Log Serang 260721'!XFD1,1)+1))</definedName>
    <definedName name="ratus3" localSheetId="49">" "&amp;INDEX('566_Bona_Lampung'!idxRatusan,--LEFT(TEXT(RIGHT('[2]Pos Log Serang 260721'!XFD1,3),"000"),1)+1)&amp;" "&amp;IF(--RIGHT('[2]Pos Log Serang 260721'!XFD1,2)&lt;=20,INDEX('566_Bona_Lampung'!idxSatuSampaiDuaPuluh,--LEFT(RIGHT('[2]Pos Log Serang 260721'!XFD1,2),2)+1),INDEX('566_Bona_Lampung'!idxSatuSampaiDuaPuluh,--LEFT(RIGHT('[2]Pos Log Serang 260721'!XFD1,2),1)+1)&amp;" puluh "&amp;INDEX('566_Bona_Lampung'!idxSatuSampaiDuaPuluh,--RIGHT('[2]Pos Log Serang 260721'!XFD1,1)+1))</definedName>
    <definedName name="ratus3" localSheetId="50">" "&amp;INDEX('567_PT. Bayu_Jambi'!idxRatusan,--LEFT(TEXT(RIGHT('[2]Pos Log Serang 260721'!XFD1,3),"000"),1)+1)&amp;" "&amp;IF(--RIGHT('[2]Pos Log Serang 260721'!XFD1,2)&lt;=20,INDEX('567_PT. Bayu_Jambi'!idxSatuSampaiDuaPuluh,--LEFT(RIGHT('[2]Pos Log Serang 260721'!XFD1,2),2)+1),INDEX('567_PT. Bayu_Jambi'!idxSatuSampaiDuaPuluh,--LEFT(RIGHT('[2]Pos Log Serang 260721'!XFD1,2),1)+1)&amp;" puluh "&amp;INDEX('567_PT. Bayu_Jambi'!idxSatuSampaiDuaPuluh,--RIGHT('[2]Pos Log Serang 260721'!XFD1,1)+1))</definedName>
    <definedName name="ratus3" localSheetId="51">" "&amp;INDEX('568_Padi_Bali'!idxRatusan,--LEFT(TEXT(RIGHT('[2]Pos Log Serang 260721'!XFD1,3),"000"),1)+1)&amp;" "&amp;IF(--RIGHT('[2]Pos Log Serang 260721'!XFD1,2)&lt;=20,INDEX('568_Padi_Bali'!idxSatuSampaiDuaPuluh,--LEFT(RIGHT('[2]Pos Log Serang 260721'!XFD1,2),2)+1),INDEX('568_Padi_Bali'!idxSatuSampaiDuaPuluh,--LEFT(RIGHT('[2]Pos Log Serang 260721'!XFD1,2),1)+1)&amp;" puluh "&amp;INDEX('568_Padi_Bali'!idxSatuSampaiDuaPuluh,--RIGHT('[2]Pos Log Serang 260721'!XFD1,1)+1))</definedName>
    <definedName name="ratus3" localSheetId="52">" "&amp;INDEX('569_Hong Fei_Jakarta'!idxRatusan,--LEFT(TEXT(RIGHT('[2]Pos Log Serang 260721'!XFD1,3),"000"),1)+1)&amp;" "&amp;IF(--RIGHT('[2]Pos Log Serang 260721'!XFD1,2)&lt;=20,INDEX('569_Hong Fei_Jakarta'!idxSatuSampaiDuaPuluh,--LEFT(RIGHT('[2]Pos Log Serang 260721'!XFD1,2),2)+1),INDEX('569_Hong Fei_Jakarta'!idxSatuSampaiDuaPuluh,--LEFT(RIGHT('[2]Pos Log Serang 260721'!XFD1,2),1)+1)&amp;" puluh "&amp;INDEX('569_Hong Fei_Jakarta'!idxSatuSampaiDuaPuluh,--RIGHT('[2]Pos Log Serang 260721'!XFD1,1)+1))</definedName>
    <definedName name="ratus3" localSheetId="53">" "&amp;INDEX('570_Bona_Bandung'!idxRatusan,--LEFT(TEXT(RIGHT('[2]Pos Log Serang 260721'!XFD1,3),"000"),1)+1)&amp;" "&amp;IF(--RIGHT('[2]Pos Log Serang 260721'!XFD1,2)&lt;=20,INDEX('570_Bona_Bandung'!idxSatuSampaiDuaPuluh,--LEFT(RIGHT('[2]Pos Log Serang 260721'!XFD1,2),2)+1),INDEX('570_Bona_Bandung'!idxSatuSampaiDuaPuluh,--LEFT(RIGHT('[2]Pos Log Serang 260721'!XFD1,2),1)+1)&amp;" puluh "&amp;INDEX('570_Bona_Bandung'!idxSatuSampaiDuaPuluh,--RIGHT('[2]Pos Log Serang 260721'!XFD1,1)+1))</definedName>
    <definedName name="ratus3" localSheetId="54">" "&amp;INDEX('571_Ibu caca_Jakarta'!idxRatusan,--LEFT(TEXT(RIGHT('[2]Pos Log Serang 260721'!XFD1,3),"000"),1)+1)&amp;" "&amp;IF(--RIGHT('[2]Pos Log Serang 260721'!XFD1,2)&lt;=20,INDEX('571_Ibu caca_Jakarta'!idxSatuSampaiDuaPuluh,--LEFT(RIGHT('[2]Pos Log Serang 260721'!XFD1,2),2)+1),INDEX('571_Ibu caca_Jakarta'!idxSatuSampaiDuaPuluh,--LEFT(RIGHT('[2]Pos Log Serang 260721'!XFD1,2),1)+1)&amp;" puluh "&amp;INDEX('571_Ibu caca_Jakarta'!idxSatuSampaiDuaPuluh,--RIGHT('[2]Pos Log Serang 260721'!XFD1,1)+1))</definedName>
    <definedName name="ratus3" localSheetId="55">" "&amp;INDEX('572_Bina_trucking Bekasi'!idxRatusan,--LEFT(TEXT(RIGHT('[2]Pos Log Serang 260721'!XFD1,3),"000"),1)+1)&amp;" "&amp;IF(--RIGHT('[2]Pos Log Serang 260721'!XFD1,2)&lt;=20,INDEX('572_Bina_trucking Bekasi'!idxSatuSampaiDuaPuluh,--LEFT(RIGHT('[2]Pos Log Serang 260721'!XFD1,2),2)+1),INDEX('572_Bina_trucking Bekasi'!idxSatuSampaiDuaPuluh,--LEFT(RIGHT('[2]Pos Log Serang 260721'!XFD1,2),1)+1)&amp;" puluh "&amp;INDEX('572_Bina_trucking Bekasi'!idxSatuSampaiDuaPuluh,--RIGHT('[2]Pos Log Serang 260721'!XFD1,1)+1))</definedName>
    <definedName name="ratus3" localSheetId="58">" "&amp;INDEX('575_Lion_Lampung'!idxRatusan,--LEFT(TEXT(RIGHT('[2]Pos Log Serang 260721'!XFD1,3),"000"),1)+1)&amp;" "&amp;IF(--RIGHT('[2]Pos Log Serang 260721'!XFD1,2)&lt;=20,INDEX('575_Lion_Lampung'!idxSatuSampaiDuaPuluh,--LEFT(RIGHT('[2]Pos Log Serang 260721'!XFD1,2),2)+1),INDEX('575_Lion_Lampung'!idxSatuSampaiDuaPuluh,--LEFT(RIGHT('[2]Pos Log Serang 260721'!XFD1,2),1)+1)&amp;" puluh "&amp;INDEX('575_Lion_Lampung'!idxSatuSampaiDuaPuluh,--RIGHT('[2]Pos Log Serang 260721'!XFD1,1)+1))</definedName>
    <definedName name="ratus3" localSheetId="59">" "&amp;INDEX('576_Diki_Malang'!idxRatusan,--LEFT(TEXT(RIGHT('[2]Pos Log Serang 260721'!XFD1,3),"000"),1)+1)&amp;" "&amp;IF(--RIGHT('[2]Pos Log Serang 260721'!XFD1,2)&lt;=20,INDEX('576_Diki_Malang'!idxSatuSampaiDuaPuluh,--LEFT(RIGHT('[2]Pos Log Serang 260721'!XFD1,2),2)+1),INDEX('576_Diki_Malang'!idxSatuSampaiDuaPuluh,--LEFT(RIGHT('[2]Pos Log Serang 260721'!XFD1,2),1)+1)&amp;" puluh "&amp;INDEX('576_Diki_Malang'!idxSatuSampaiDuaPuluh,--RIGHT('[2]Pos Log Serang 260721'!XFD1,1)+1))</definedName>
    <definedName name="ratus3">" "&amp;INDEX(idxRatusan,--LEFT(TEXT(RIGHT('[2]Pos Log Serang 260721'!XFD1,3),"000"),1)+1)&amp;" "&amp;IF(--RIGHT('[2]Pos Log Serang 260721'!XFD1,2)&lt;=20,INDEX(idxSatuSampaiDuaPuluh,--LEFT(RIGHT('[2]Pos Log Serang 260721'!XFD1,2),2)+1),INDEX(idxSatuSampaiDuaPuluh,--LEFT(RIGHT('[2]Pos Log Serang 260721'!XFD1,2),1)+1)&amp;" puluh "&amp;INDEX(idxSatuSampaiDuaPuluh,--RIGHT('[2]Pos Log Serang 260721'!XFD1,1)+1))</definedName>
    <definedName name="ratus4" localSheetId="0">" "&amp;INDEX('517_TPL_Medan'!idxRatusan,--LEFT(TEXT(RIGHT('[2]Pos Log Serang 260721'!XFD1,3),"000"),1)+1)&amp;" "&amp;IF(--RIGHT('[2]Pos Log Serang 260721'!XFD1,2)&lt;=20,INDEX('517_TPL_Medan'!idxSatuSampaiDuaPuluh,--LEFT(RIGHT('[2]Pos Log Serang 260721'!XFD1,2),2)+1),INDEX('517_TPL_Medan'!idxSatuSampaiDuaPuluh,--LEFT(RIGHT('[2]Pos Log Serang 260721'!XFD1,2),1)+1)&amp;" puluh "&amp;INDEX('517_TPL_Medan'!idxSatuSampaiDuaPuluh,--RIGHT('[2]Pos Log Serang 260721'!XFD1,1)+1))</definedName>
    <definedName name="ratus4" localSheetId="1">" "&amp;INDEX('518_TPL_Muara Enim'!idxRatusan,--LEFT(TEXT(RIGHT('[2]Pos Log Serang 260721'!XFD1,3),"000"),1)+1)&amp;" "&amp;IF(--RIGHT('[2]Pos Log Serang 260721'!XFD1,2)&lt;=20,INDEX('518_TPL_Muara Enim'!idxSatuSampaiDuaPuluh,--LEFT(RIGHT('[2]Pos Log Serang 260721'!XFD1,2),2)+1),INDEX('518_TPL_Muara Enim'!idxSatuSampaiDuaPuluh,--LEFT(RIGHT('[2]Pos Log Serang 260721'!XFD1,2),1)+1)&amp;" puluh "&amp;INDEX('518_TPL_Muara Enim'!idxSatuSampaiDuaPuluh,--RIGHT('[2]Pos Log Serang 260721'!XFD1,1)+1))</definedName>
    <definedName name="ratus4" localSheetId="2">" "&amp;INDEX('519_Lion_Palembang'!idxRatusan,--LEFT(TEXT(RIGHT('[2]Pos Log Serang 260721'!XFD1,3),"000"),1)+1)&amp;" "&amp;IF(--RIGHT('[2]Pos Log Serang 260721'!XFD1,2)&lt;=20,INDEX('519_Lion_Palembang'!idxSatuSampaiDuaPuluh,--LEFT(RIGHT('[2]Pos Log Serang 260721'!XFD1,2),2)+1),INDEX('519_Lion_Palembang'!idxSatuSampaiDuaPuluh,--LEFT(RIGHT('[2]Pos Log Serang 260721'!XFD1,2),1)+1)&amp;" puluh "&amp;INDEX('519_Lion_Palembang'!idxSatuSampaiDuaPuluh,--RIGHT('[2]Pos Log Serang 260721'!XFD1,1)+1))</definedName>
    <definedName name="ratus4" localSheetId="3">" "&amp;INDEX('520_Bpk.Martin_Pembatalan'!idxRatusan,--LEFT(TEXT(RIGHT('[2]Pos Log Serang 260721'!XFD1,3),"000"),1)+1)&amp;" "&amp;IF(--RIGHT('[2]Pos Log Serang 260721'!XFD1,2)&lt;=20,INDEX('520_Bpk.Martin_Pembatalan'!idxSatuSampaiDuaPuluh,--LEFT(RIGHT('[2]Pos Log Serang 260721'!XFD1,2),2)+1),INDEX('520_Bpk.Martin_Pembatalan'!idxSatuSampaiDuaPuluh,--LEFT(RIGHT('[2]Pos Log Serang 260721'!XFD1,2),1)+1)&amp;" puluh "&amp;INDEX('520_Bpk.Martin_Pembatalan'!idxSatuSampaiDuaPuluh,--RIGHT('[2]Pos Log Serang 260721'!XFD1,1)+1))</definedName>
    <definedName name="ratus4" localSheetId="4">" "&amp;INDEX('521_DN_Bontang'!idxRatusan,--LEFT(TEXT(RIGHT('[2]Pos Log Serang 260721'!XFD1,3),"000"),1)+1)&amp;" "&amp;IF(--RIGHT('[2]Pos Log Serang 260721'!XFD1,2)&lt;=20,INDEX('521_DN_Bontang'!idxSatuSampaiDuaPuluh,--LEFT(RIGHT('[2]Pos Log Serang 260721'!XFD1,2),2)+1),INDEX('521_DN_Bontang'!idxSatuSampaiDuaPuluh,--LEFT(RIGHT('[2]Pos Log Serang 260721'!XFD1,2),1)+1)&amp;" puluh "&amp;INDEX('521_DN_Bontang'!idxSatuSampaiDuaPuluh,--RIGHT('[2]Pos Log Serang 260721'!XFD1,1)+1))</definedName>
    <definedName name="ratus4" localSheetId="5">" "&amp;INDEX('522_Bpk. Andi_Bogor'!idxRatusan,--LEFT(TEXT(RIGHT('[2]Pos Log Serang 260721'!XFD1,3),"000"),1)+1)&amp;" "&amp;IF(--RIGHT('[2]Pos Log Serang 260721'!XFD1,2)&lt;=20,INDEX('522_Bpk. Andi_Bogor'!idxSatuSampaiDuaPuluh,--LEFT(RIGHT('[2]Pos Log Serang 260721'!XFD1,2),2)+1),INDEX('522_Bpk. Andi_Bogor'!idxSatuSampaiDuaPuluh,--LEFT(RIGHT('[2]Pos Log Serang 260721'!XFD1,2),1)+1)&amp;" puluh "&amp;INDEX('522_Bpk. Andi_Bogor'!idxSatuSampaiDuaPuluh,--RIGHT('[2]Pos Log Serang 260721'!XFD1,1)+1))</definedName>
    <definedName name="ratus4" localSheetId="6">" "&amp;INDEX('523_Bpk. Dicky_Shopee'!idxRatusan,--LEFT(TEXT(RIGHT('[2]Pos Log Serang 260721'!XFD1,3),"000"),1)+1)&amp;" "&amp;IF(--RIGHT('[2]Pos Log Serang 260721'!XFD1,2)&lt;=20,INDEX('523_Bpk. Dicky_Shopee'!idxSatuSampaiDuaPuluh,--LEFT(RIGHT('[2]Pos Log Serang 260721'!XFD1,2),2)+1),INDEX('523_Bpk. Dicky_Shopee'!idxSatuSampaiDuaPuluh,--LEFT(RIGHT('[2]Pos Log Serang 260721'!XFD1,2),1)+1)&amp;" puluh "&amp;INDEX('523_Bpk. Dicky_Shopee'!idxSatuSampaiDuaPuluh,--RIGHT('[2]Pos Log Serang 260721'!XFD1,1)+1))</definedName>
    <definedName name="ratus4" localSheetId="7">" "&amp;INDEX('524_Lion_Mix'!idxRatusan,--LEFT(TEXT(RIGHT('[2]Pos Log Serang 260721'!XFD1,3),"000"),1)+1)&amp;" "&amp;IF(--RIGHT('[2]Pos Log Serang 260721'!XFD1,2)&lt;=20,INDEX('524_Lion_Mix'!idxSatuSampaiDuaPuluh,--LEFT(RIGHT('[2]Pos Log Serang 260721'!XFD1,2),2)+1),INDEX('524_Lion_Mix'!idxSatuSampaiDuaPuluh,--LEFT(RIGHT('[2]Pos Log Serang 260721'!XFD1,2),1)+1)&amp;" puluh "&amp;INDEX('524_Lion_Mix'!idxSatuSampaiDuaPuluh,--RIGHT('[2]Pos Log Serang 260721'!XFD1,1)+1))</definedName>
    <definedName name="ratus4" localSheetId="8">" "&amp;INDEX('525_Mega Agro_Karo'!idxRatusan,--LEFT(TEXT(RIGHT('[2]Pos Log Serang 260721'!XFD1,3),"000"),1)+1)&amp;" "&amp;IF(--RIGHT('[2]Pos Log Serang 260721'!XFD1,2)&lt;=20,INDEX('525_Mega Agro_Karo'!idxSatuSampaiDuaPuluh,--LEFT(RIGHT('[2]Pos Log Serang 260721'!XFD1,2),2)+1),INDEX('525_Mega Agro_Karo'!idxSatuSampaiDuaPuluh,--LEFT(RIGHT('[2]Pos Log Serang 260721'!XFD1,2),1)+1)&amp;" puluh "&amp;INDEX('525_Mega Agro_Karo'!idxSatuSampaiDuaPuluh,--RIGHT('[2]Pos Log Serang 260721'!XFD1,1)+1))</definedName>
    <definedName name="ratus4" localSheetId="9">" "&amp;INDEX('526_Samudra Jaya Cakra_Mix'!idxRatusan,--LEFT(TEXT(RIGHT('[2]Pos Log Serang 260721'!XFD1,3),"000"),1)+1)&amp;" "&amp;IF(--RIGHT('[2]Pos Log Serang 260721'!XFD1,2)&lt;=20,INDEX('526_Samudra Jaya Cakra_Mix'!idxSatuSampaiDuaPuluh,--LEFT(RIGHT('[2]Pos Log Serang 260721'!XFD1,2),2)+1),INDEX('526_Samudra Jaya Cakra_Mix'!idxSatuSampaiDuaPuluh,--LEFT(RIGHT('[2]Pos Log Serang 260721'!XFD1,2),1)+1)&amp;" puluh "&amp;INDEX('526_Samudra Jaya Cakra_Mix'!idxSatuSampaiDuaPuluh,--RIGHT('[2]Pos Log Serang 260721'!XFD1,1)+1))</definedName>
    <definedName name="ratus4" localSheetId="10">" "&amp;INDEX('527_CV. Nona_Makassar'!idxRatusan,--LEFT(TEXT(RIGHT('[2]Pos Log Serang 260721'!XFD1,3),"000"),1)+1)&amp;" "&amp;IF(--RIGHT('[2]Pos Log Serang 260721'!XFD1,2)&lt;=20,INDEX('527_CV. Nona_Makassar'!idxSatuSampaiDuaPuluh,--LEFT(RIGHT('[2]Pos Log Serang 260721'!XFD1,2),2)+1),INDEX('527_CV. Nona_Makassar'!idxSatuSampaiDuaPuluh,--LEFT(RIGHT('[2]Pos Log Serang 260721'!XFD1,2),1)+1)&amp;" puluh "&amp;INDEX('527_CV. Nona_Makassar'!idxSatuSampaiDuaPuluh,--RIGHT('[2]Pos Log Serang 260721'!XFD1,1)+1))</definedName>
    <definedName name="ratus4" localSheetId="11">" "&amp;INDEX('528_CV. MAG Perum Graha_Kalsel'!idxRatusan,--LEFT(TEXT(RIGHT('[2]Pos Log Serang 260721'!XFD1,3),"000"),1)+1)&amp;" "&amp;IF(--RIGHT('[2]Pos Log Serang 260721'!XFD1,2)&lt;=20,INDEX('528_CV. MAG Perum Graha_Kalsel'!idxSatuSampaiDuaPuluh,--LEFT(RIGHT('[2]Pos Log Serang 260721'!XFD1,2),2)+1),INDEX('528_CV. MAG Perum Graha_Kalsel'!idxSatuSampaiDuaPuluh,--LEFT(RIGHT('[2]Pos Log Serang 260721'!XFD1,2),1)+1)&amp;" puluh "&amp;INDEX('528_CV. MAG Perum Graha_Kalsel'!idxSatuSampaiDuaPuluh,--RIGHT('[2]Pos Log Serang 260721'!XFD1,1)+1))</definedName>
    <definedName name="ratus4" localSheetId="12">" "&amp;INDEX('529_Bpk. Pras_Deli Serdang'!idxRatusan,--LEFT(TEXT(RIGHT('[2]Pos Log Serang 260721'!XFD1,3),"000"),1)+1)&amp;" "&amp;IF(--RIGHT('[2]Pos Log Serang 260721'!XFD1,2)&lt;=20,INDEX('529_Bpk. Pras_Deli Serdang'!idxSatuSampaiDuaPuluh,--LEFT(RIGHT('[2]Pos Log Serang 260721'!XFD1,2),2)+1),INDEX('529_Bpk. Pras_Deli Serdang'!idxSatuSampaiDuaPuluh,--LEFT(RIGHT('[2]Pos Log Serang 260721'!XFD1,2),1)+1)&amp;" puluh "&amp;INDEX('529_Bpk. Pras_Deli Serdang'!idxSatuSampaiDuaPuluh,--RIGHT('[2]Pos Log Serang 260721'!XFD1,1)+1))</definedName>
    <definedName name="ratus4" localSheetId="13">" "&amp;INDEX('530_Trian Jaya_Muara enim'!idxRatusan,--LEFT(TEXT(RIGHT('[2]Pos Log Serang 260721'!XFD1,3),"000"),1)+1)&amp;" "&amp;IF(--RIGHT('[2]Pos Log Serang 260721'!XFD1,2)&lt;=20,INDEX('530_Trian Jaya_Muara enim'!idxSatuSampaiDuaPuluh,--LEFT(RIGHT('[2]Pos Log Serang 260721'!XFD1,2),2)+1),INDEX('530_Trian Jaya_Muara enim'!idxSatuSampaiDuaPuluh,--LEFT(RIGHT('[2]Pos Log Serang 260721'!XFD1,2),1)+1)&amp;" puluh "&amp;INDEX('530_Trian Jaya_Muara enim'!idxSatuSampaiDuaPuluh,--RIGHT('[2]Pos Log Serang 260721'!XFD1,1)+1))</definedName>
    <definedName name="ratus4" localSheetId="14">" "&amp;INDEX('531_MitraIndo_Batam'!idxRatusan,--LEFT(TEXT(RIGHT('[2]Pos Log Serang 260721'!XFD1,3),"000"),1)+1)&amp;" "&amp;IF(--RIGHT('[2]Pos Log Serang 260721'!XFD1,2)&lt;=20,INDEX('531_MitraIndo_Batam'!idxSatuSampaiDuaPuluh,--LEFT(RIGHT('[2]Pos Log Serang 260721'!XFD1,2),2)+1),INDEX('531_MitraIndo_Batam'!idxSatuSampaiDuaPuluh,--LEFT(RIGHT('[2]Pos Log Serang 260721'!XFD1,2),1)+1)&amp;" puluh "&amp;INDEX('531_MitraIndo_Batam'!idxSatuSampaiDuaPuluh,--RIGHT('[2]Pos Log Serang 260721'!XFD1,1)+1))</definedName>
    <definedName name="ratus4" localSheetId="15">" "&amp;INDEX('532_Bpk. Salim_Pontianak'!idxRatusan,--LEFT(TEXT(RIGHT('[2]Pos Log Serang 260721'!XFD1,3),"000"),1)+1)&amp;" "&amp;IF(--RIGHT('[2]Pos Log Serang 260721'!XFD1,2)&lt;=20,INDEX('532_Bpk. Salim_Pontianak'!idxSatuSampaiDuaPuluh,--LEFT(RIGHT('[2]Pos Log Serang 260721'!XFD1,2),2)+1),INDEX('532_Bpk. Salim_Pontianak'!idxSatuSampaiDuaPuluh,--LEFT(RIGHT('[2]Pos Log Serang 260721'!XFD1,2),1)+1)&amp;" puluh "&amp;INDEX('532_Bpk. Salim_Pontianak'!idxSatuSampaiDuaPuluh,--RIGHT('[2]Pos Log Serang 260721'!XFD1,1)+1))</definedName>
    <definedName name="ratus4" localSheetId="16">" "&amp;INDEX('533_Ibu IIn_Batam'!idxRatusan,--LEFT(TEXT(RIGHT('[2]Pos Log Serang 260721'!XFD1,3),"000"),1)+1)&amp;" "&amp;IF(--RIGHT('[2]Pos Log Serang 260721'!XFD1,2)&lt;=20,INDEX('533_Ibu IIn_Batam'!idxSatuSampaiDuaPuluh,--LEFT(RIGHT('[2]Pos Log Serang 260721'!XFD1,2),2)+1),INDEX('533_Ibu IIn_Batam'!idxSatuSampaiDuaPuluh,--LEFT(RIGHT('[2]Pos Log Serang 260721'!XFD1,2),1)+1)&amp;" puluh "&amp;INDEX('533_Ibu IIn_Batam'!idxSatuSampaiDuaPuluh,--RIGHT('[2]Pos Log Serang 260721'!XFD1,1)+1))</definedName>
    <definedName name="ratus4" localSheetId="17">" "&amp;INDEX('534_Bina_trucking Bekasi'!idxRatusan,--LEFT(TEXT(RIGHT('[2]Pos Log Serang 260721'!XFD1,3),"000"),1)+1)&amp;" "&amp;IF(--RIGHT('[2]Pos Log Serang 260721'!XFD1,2)&lt;=20,INDEX('534_Bina_trucking Bekasi'!idxSatuSampaiDuaPuluh,--LEFT(RIGHT('[2]Pos Log Serang 260721'!XFD1,2),2)+1),INDEX('534_Bina_trucking Bekasi'!idxSatuSampaiDuaPuluh,--LEFT(RIGHT('[2]Pos Log Serang 260721'!XFD1,2),1)+1)&amp;" puluh "&amp;INDEX('534_Bina_trucking Bekasi'!idxSatuSampaiDuaPuluh,--RIGHT('[2]Pos Log Serang 260721'!XFD1,1)+1))</definedName>
    <definedName name="ratus4" localSheetId="18">" "&amp;INDEX('535_IKPM_Mix'!idxRatusan,--LEFT(TEXT(RIGHT('[2]Pos Log Serang 260721'!XFD1,3),"000"),1)+1)&amp;" "&amp;IF(--RIGHT('[2]Pos Log Serang 260721'!XFD1,2)&lt;=20,INDEX('535_IKPM_Mix'!idxSatuSampaiDuaPuluh,--LEFT(RIGHT('[2]Pos Log Serang 260721'!XFD1,2),2)+1),INDEX('535_IKPM_Mix'!idxSatuSampaiDuaPuluh,--LEFT(RIGHT('[2]Pos Log Serang 260721'!XFD1,2),1)+1)&amp;" puluh "&amp;INDEX('535_IKPM_Mix'!idxSatuSampaiDuaPuluh,--RIGHT('[2]Pos Log Serang 260721'!XFD1,1)+1))</definedName>
    <definedName name="ratus4" localSheetId="19">" "&amp;INDEX('536_Samudra Jaya Cakra_Mix'!idxRatusan,--LEFT(TEXT(RIGHT('[2]Pos Log Serang 260721'!XFD1,3),"000"),1)+1)&amp;" "&amp;IF(--RIGHT('[2]Pos Log Serang 260721'!XFD1,2)&lt;=20,INDEX('536_Samudra Jaya Cakra_Mix'!idxSatuSampaiDuaPuluh,--LEFT(RIGHT('[2]Pos Log Serang 260721'!XFD1,2),2)+1),INDEX('536_Samudra Jaya Cakra_Mix'!idxSatuSampaiDuaPuluh,--LEFT(RIGHT('[2]Pos Log Serang 260721'!XFD1,2),1)+1)&amp;" puluh "&amp;INDEX('536_Samudra Jaya Cakra_Mix'!idxSatuSampaiDuaPuluh,--RIGHT('[2]Pos Log Serang 260721'!XFD1,1)+1))</definedName>
    <definedName name="ratus4" localSheetId="20">" "&amp;INDEX('537_Menara_Mix'!idxRatusan,--LEFT(TEXT(RIGHT('[2]Pos Log Serang 260721'!XFD1,3),"000"),1)+1)&amp;" "&amp;IF(--RIGHT('[2]Pos Log Serang 260721'!XFD1,2)&lt;=20,INDEX('537_Menara_Mix'!idxSatuSampaiDuaPuluh,--LEFT(RIGHT('[2]Pos Log Serang 260721'!XFD1,2),2)+1),INDEX('537_Menara_Mix'!idxSatuSampaiDuaPuluh,--LEFT(RIGHT('[2]Pos Log Serang 260721'!XFD1,2),1)+1)&amp;" puluh "&amp;INDEX('537_Menara_Mix'!idxSatuSampaiDuaPuluh,--RIGHT('[2]Pos Log Serang 260721'!XFD1,1)+1))</definedName>
    <definedName name="ratus4" localSheetId="21">" "&amp;INDEX('538_Menara_Gersik'!idxRatusan,--LEFT(TEXT(RIGHT('[2]Pos Log Serang 260721'!XFD1,3),"000"),1)+1)&amp;" "&amp;IF(--RIGHT('[2]Pos Log Serang 260721'!XFD1,2)&lt;=20,INDEX('538_Menara_Gersik'!idxSatuSampaiDuaPuluh,--LEFT(RIGHT('[2]Pos Log Serang 260721'!XFD1,2),2)+1),INDEX('538_Menara_Gersik'!idxSatuSampaiDuaPuluh,--LEFT(RIGHT('[2]Pos Log Serang 260721'!XFD1,2),1)+1)&amp;" puluh "&amp;INDEX('538_Menara_Gersik'!idxSatuSampaiDuaPuluh,--RIGHT('[2]Pos Log Serang 260721'!XFD1,1)+1))</definedName>
    <definedName name="ratus4" localSheetId="22">" "&amp;INDEX('539_Menara_Mix'!idxRatusan,--LEFT(TEXT(RIGHT('[2]Pos Log Serang 260721'!XFD1,3),"000"),1)+1)&amp;" "&amp;IF(--RIGHT('[2]Pos Log Serang 260721'!XFD1,2)&lt;=20,INDEX('539_Menara_Mix'!idxSatuSampaiDuaPuluh,--LEFT(RIGHT('[2]Pos Log Serang 260721'!XFD1,2),2)+1),INDEX('539_Menara_Mix'!idxSatuSampaiDuaPuluh,--LEFT(RIGHT('[2]Pos Log Serang 260721'!XFD1,2),1)+1)&amp;" puluh "&amp;INDEX('539_Menara_Mix'!idxSatuSampaiDuaPuluh,--RIGHT('[2]Pos Log Serang 260721'!XFD1,1)+1))</definedName>
    <definedName name="ratus4" localSheetId="23">" "&amp;INDEX('540_Samudra Jaya Cakra_Manokwar'!idxRatusan,--LEFT(TEXT(RIGHT('[2]Pos Log Serang 260721'!XFD1,3),"000"),1)+1)&amp;" "&amp;IF(--RIGHT('[2]Pos Log Serang 260721'!XFD1,2)&lt;=20,INDEX('540_Samudra Jaya Cakra_Manokwar'!idxSatuSampaiDuaPuluh,--LEFT(RIGHT('[2]Pos Log Serang 260721'!XFD1,2),2)+1),INDEX('540_Samudra Jaya Cakra_Manokwar'!idxSatuSampaiDuaPuluh,--LEFT(RIGHT('[2]Pos Log Serang 260721'!XFD1,2),1)+1)&amp;" puluh "&amp;INDEX('540_Samudra Jaya Cakra_Manokwar'!idxSatuSampaiDuaPuluh,--RIGHT('[2]Pos Log Serang 260721'!XFD1,1)+1))</definedName>
    <definedName name="ratus4" localSheetId="24">" "&amp;INDEX('541_Menara_Air Molek'!idxRatusan,--LEFT(TEXT(RIGHT('[2]Pos Log Serang 260721'!XFD1,3),"000"),1)+1)&amp;" "&amp;IF(--RIGHT('[2]Pos Log Serang 260721'!XFD1,2)&lt;=20,INDEX('541_Menara_Air Molek'!idxSatuSampaiDuaPuluh,--LEFT(RIGHT('[2]Pos Log Serang 260721'!XFD1,2),2)+1),INDEX('541_Menara_Air Molek'!idxSatuSampaiDuaPuluh,--LEFT(RIGHT('[2]Pos Log Serang 260721'!XFD1,2),1)+1)&amp;" puluh "&amp;INDEX('541_Menara_Air Molek'!idxSatuSampaiDuaPuluh,--RIGHT('[2]Pos Log Serang 260721'!XFD1,1)+1))</definedName>
    <definedName name="ratus4" localSheetId="25">" "&amp;INDEX('542_Bpk. Bayu_Pekanbaru'!idxRatusan,--LEFT(TEXT(RIGHT('[2]Pos Log Serang 260721'!XFD1,3),"000"),1)+1)&amp;" "&amp;IF(--RIGHT('[2]Pos Log Serang 260721'!XFD1,2)&lt;=20,INDEX('542_Bpk. Bayu_Pekanbaru'!idxSatuSampaiDuaPuluh,--LEFT(RIGHT('[2]Pos Log Serang 260721'!XFD1,2),2)+1),INDEX('542_Bpk. Bayu_Pekanbaru'!idxSatuSampaiDuaPuluh,--LEFT(RIGHT('[2]Pos Log Serang 260721'!XFD1,2),1)+1)&amp;" puluh "&amp;INDEX('542_Bpk. Bayu_Pekanbaru'!idxSatuSampaiDuaPuluh,--RIGHT('[2]Pos Log Serang 260721'!XFD1,1)+1))</definedName>
    <definedName name="ratus4" localSheetId="26">" "&amp;INDEX('543_Bpk Rio_Pontianak'!idxRatusan,--LEFT(TEXT(RIGHT('[2]Pos Log Serang 260721'!XFD1,3),"000"),1)+1)&amp;" "&amp;IF(--RIGHT('[2]Pos Log Serang 260721'!XFD1,2)&lt;=20,INDEX('543_Bpk Rio_Pontianak'!idxSatuSampaiDuaPuluh,--LEFT(RIGHT('[2]Pos Log Serang 260721'!XFD1,2),2)+1),INDEX('543_Bpk Rio_Pontianak'!idxSatuSampaiDuaPuluh,--LEFT(RIGHT('[2]Pos Log Serang 260721'!XFD1,2),1)+1)&amp;" puluh "&amp;INDEX('543_Bpk Rio_Pontianak'!idxSatuSampaiDuaPuluh,--RIGHT('[2]Pos Log Serang 260721'!XFD1,1)+1))</definedName>
    <definedName name="ratus4" localSheetId="27">" "&amp;INDEX('544_BBI_Pekalongan'!idxRatusan,--LEFT(TEXT(RIGHT('[2]Pos Log Serang 260721'!XFD1,3),"000"),1)+1)&amp;" "&amp;IF(--RIGHT('[2]Pos Log Serang 260721'!XFD1,2)&lt;=20,INDEX('544_BBI_Pekalongan'!idxSatuSampaiDuaPuluh,--LEFT(RIGHT('[2]Pos Log Serang 260721'!XFD1,2),2)+1),INDEX('544_BBI_Pekalongan'!idxSatuSampaiDuaPuluh,--LEFT(RIGHT('[2]Pos Log Serang 260721'!XFD1,2),1)+1)&amp;" puluh "&amp;INDEX('544_BBI_Pekalongan'!idxSatuSampaiDuaPuluh,--RIGHT('[2]Pos Log Serang 260721'!XFD1,1)+1))</definedName>
    <definedName name="ratus4" localSheetId="28">" "&amp;INDEX('545_BM_Tibeka_ Lombok'!idxRatusan,--LEFT(TEXT(RIGHT('[2]Pos Log Serang 260721'!XFD1,3),"000"),1)+1)&amp;" "&amp;IF(--RIGHT('[2]Pos Log Serang 260721'!XFD1,2)&lt;=20,INDEX('545_BM_Tibeka_ Lombok'!idxSatuSampaiDuaPuluh,--LEFT(RIGHT('[2]Pos Log Serang 260721'!XFD1,2),2)+1),INDEX('545_BM_Tibeka_ Lombok'!idxSatuSampaiDuaPuluh,--LEFT(RIGHT('[2]Pos Log Serang 260721'!XFD1,2),1)+1)&amp;" puluh "&amp;INDEX('545_BM_Tibeka_ Lombok'!idxSatuSampaiDuaPuluh,--RIGHT('[2]Pos Log Serang 260721'!XFD1,1)+1))</definedName>
    <definedName name="ratus4" localSheetId="29">" "&amp;INDEX('546_BM_Tibeka_Cilacap'!idxRatusan,--LEFT(TEXT(RIGHT('[2]Pos Log Serang 260721'!XFD1,3),"000"),1)+1)&amp;" "&amp;IF(--RIGHT('[2]Pos Log Serang 260721'!XFD1,2)&lt;=20,INDEX('546_BM_Tibeka_Cilacap'!idxSatuSampaiDuaPuluh,--LEFT(RIGHT('[2]Pos Log Serang 260721'!XFD1,2),2)+1),INDEX('546_BM_Tibeka_Cilacap'!idxSatuSampaiDuaPuluh,--LEFT(RIGHT('[2]Pos Log Serang 260721'!XFD1,2),1)+1)&amp;" puluh "&amp;INDEX('546_BM_Tibeka_Cilacap'!idxSatuSampaiDuaPuluh,--RIGHT('[2]Pos Log Serang 260721'!XFD1,1)+1))</definedName>
    <definedName name="ratus4" localSheetId="30">" "&amp;INDEX('547_Ibu caca_Jakarta'!idxRatusan,--LEFT(TEXT(RIGHT('[2]Pos Log Serang 260721'!XFD1,3),"000"),1)+1)&amp;" "&amp;IF(--RIGHT('[2]Pos Log Serang 260721'!XFD1,2)&lt;=20,INDEX('547_Ibu caca_Jakarta'!idxSatuSampaiDuaPuluh,--LEFT(RIGHT('[2]Pos Log Serang 260721'!XFD1,2),2)+1),INDEX('547_Ibu caca_Jakarta'!idxSatuSampaiDuaPuluh,--LEFT(RIGHT('[2]Pos Log Serang 260721'!XFD1,2),1)+1)&amp;" puluh "&amp;INDEX('547_Ibu caca_Jakarta'!idxSatuSampaiDuaPuluh,--RIGHT('[2]Pos Log Serang 260721'!XFD1,1)+1))</definedName>
    <definedName name="ratus4" localSheetId="31">" "&amp;INDEX('548_Samudra Jaya Cakra_Mix'!idxRatusan,--LEFT(TEXT(RIGHT('[2]Pos Log Serang 260721'!XFD1,3),"000"),1)+1)&amp;" "&amp;IF(--RIGHT('[2]Pos Log Serang 260721'!XFD1,2)&lt;=20,INDEX('548_Samudra Jaya Cakra_Mix'!idxSatuSampaiDuaPuluh,--LEFT(RIGHT('[2]Pos Log Serang 260721'!XFD1,2),2)+1),INDEX('548_Samudra Jaya Cakra_Mix'!idxSatuSampaiDuaPuluh,--LEFT(RIGHT('[2]Pos Log Serang 260721'!XFD1,2),1)+1)&amp;" puluh "&amp;INDEX('548_Samudra Jaya Cakra_Mix'!idxSatuSampaiDuaPuluh,--RIGHT('[2]Pos Log Serang 260721'!XFD1,1)+1))</definedName>
    <definedName name="ratus4" localSheetId="32">" "&amp;INDEX('549_Samudra Jaya Cakra_Padang'!idxRatusan,--LEFT(TEXT(RIGHT('[2]Pos Log Serang 260721'!XFD1,3),"000"),1)+1)&amp;" "&amp;IF(--RIGHT('[2]Pos Log Serang 260721'!XFD1,2)&lt;=20,INDEX('549_Samudra Jaya Cakra_Padang'!idxSatuSampaiDuaPuluh,--LEFT(RIGHT('[2]Pos Log Serang 260721'!XFD1,2),2)+1),INDEX('549_Samudra Jaya Cakra_Padang'!idxSatuSampaiDuaPuluh,--LEFT(RIGHT('[2]Pos Log Serang 260721'!XFD1,2),1)+1)&amp;" puluh "&amp;INDEX('549_Samudra Jaya Cakra_Padang'!idxSatuSampaiDuaPuluh,--RIGHT('[2]Pos Log Serang 260721'!XFD1,1)+1))</definedName>
    <definedName name="ratus4" localSheetId="33">" "&amp;INDEX('550_Tensindo_Gresik'!idxRatusan,--LEFT(TEXT(RIGHT('[2]Pos Log Serang 260721'!XFD1,3),"000"),1)+1)&amp;" "&amp;IF(--RIGHT('[2]Pos Log Serang 260721'!XFD1,2)&lt;=20,INDEX('550_Tensindo_Gresik'!idxSatuSampaiDuaPuluh,--LEFT(RIGHT('[2]Pos Log Serang 260721'!XFD1,2),2)+1),INDEX('550_Tensindo_Gresik'!idxSatuSampaiDuaPuluh,--LEFT(RIGHT('[2]Pos Log Serang 260721'!XFD1,2),1)+1)&amp;" puluh "&amp;INDEX('550_Tensindo_Gresik'!idxSatuSampaiDuaPuluh,--RIGHT('[2]Pos Log Serang 260721'!XFD1,1)+1))</definedName>
    <definedName name="ratus4" localSheetId="34">" "&amp;INDEX('551_Menara_Duri'!idxRatusan,--LEFT(TEXT(RIGHT('[2]Pos Log Serang 260721'!XFD1,3),"000"),1)+1)&amp;" "&amp;IF(--RIGHT('[2]Pos Log Serang 260721'!XFD1,2)&lt;=20,INDEX('551_Menara_Duri'!idxSatuSampaiDuaPuluh,--LEFT(RIGHT('[2]Pos Log Serang 260721'!XFD1,2),2)+1),INDEX('551_Menara_Duri'!idxSatuSampaiDuaPuluh,--LEFT(RIGHT('[2]Pos Log Serang 260721'!XFD1,2),1)+1)&amp;" puluh "&amp;INDEX('551_Menara_Duri'!idxSatuSampaiDuaPuluh,--RIGHT('[2]Pos Log Serang 260721'!XFD1,1)+1))</definedName>
    <definedName name="ratus4" localSheetId="36">" "&amp;INDEX('553_Ibu Eni_Palu'!idxRatusan,--LEFT(TEXT(RIGHT('[2]Pos Log Serang 260721'!XFD1,3),"000"),1)+1)&amp;" "&amp;IF(--RIGHT('[2]Pos Log Serang 260721'!XFD1,2)&lt;=20,INDEX('553_Ibu Eni_Palu'!idxSatuSampaiDuaPuluh,--LEFT(RIGHT('[2]Pos Log Serang 260721'!XFD1,2),2)+1),INDEX('553_Ibu Eni_Palu'!idxSatuSampaiDuaPuluh,--LEFT(RIGHT('[2]Pos Log Serang 260721'!XFD1,2),1)+1)&amp;" puluh "&amp;INDEX('553_Ibu Eni_Palu'!idxSatuSampaiDuaPuluh,--RIGHT('[2]Pos Log Serang 260721'!XFD1,1)+1))</definedName>
    <definedName name="ratus4" localSheetId="37">" "&amp;INDEX('554_Samudra Jaya Cakra_Bima'!idxRatusan,--LEFT(TEXT(RIGHT('[2]Pos Log Serang 260721'!XFD1,3),"000"),1)+1)&amp;" "&amp;IF(--RIGHT('[2]Pos Log Serang 260721'!XFD1,2)&lt;=20,INDEX('554_Samudra Jaya Cakra_Bima'!idxSatuSampaiDuaPuluh,--LEFT(RIGHT('[2]Pos Log Serang 260721'!XFD1,2),2)+1),INDEX('554_Samudra Jaya Cakra_Bima'!idxSatuSampaiDuaPuluh,--LEFT(RIGHT('[2]Pos Log Serang 260721'!XFD1,2),1)+1)&amp;" puluh "&amp;INDEX('554_Samudra Jaya Cakra_Bima'!idxSatuSampaiDuaPuluh,--RIGHT('[2]Pos Log Serang 260721'!XFD1,1)+1))</definedName>
    <definedName name="ratus4" localSheetId="38">" "&amp;INDEX('555_CV. Nona_Sulawesi'!idxRatusan,--LEFT(TEXT(RIGHT('[2]Pos Log Serang 260721'!XFD1,3),"000"),1)+1)&amp;" "&amp;IF(--RIGHT('[2]Pos Log Serang 260721'!XFD1,2)&lt;=20,INDEX('555_CV. Nona_Sulawesi'!idxSatuSampaiDuaPuluh,--LEFT(RIGHT('[2]Pos Log Serang 260721'!XFD1,2),2)+1),INDEX('555_CV. Nona_Sulawesi'!idxSatuSampaiDuaPuluh,--LEFT(RIGHT('[2]Pos Log Serang 260721'!XFD1,2),1)+1)&amp;" puluh "&amp;INDEX('555_CV. Nona_Sulawesi'!idxSatuSampaiDuaPuluh,--RIGHT('[2]Pos Log Serang 260721'!XFD1,1)+1))</definedName>
    <definedName name="ratus4" localSheetId="39">" "&amp;INDEX('556_Venindo_Pekanbaru'!idxRatusan,--LEFT(TEXT(RIGHT('[2]Pos Log Serang 260721'!XFD1,3),"000"),1)+1)&amp;" "&amp;IF(--RIGHT('[2]Pos Log Serang 260721'!XFD1,2)&lt;=20,INDEX('556_Venindo_Pekanbaru'!idxSatuSampaiDuaPuluh,--LEFT(RIGHT('[2]Pos Log Serang 260721'!XFD1,2),2)+1),INDEX('556_Venindo_Pekanbaru'!idxSatuSampaiDuaPuluh,--LEFT(RIGHT('[2]Pos Log Serang 260721'!XFD1,2),1)+1)&amp;" puluh "&amp;INDEX('556_Venindo_Pekanbaru'!idxSatuSampaiDuaPuluh,--RIGHT('[2]Pos Log Serang 260721'!XFD1,1)+1))</definedName>
    <definedName name="ratus4" localSheetId="40">" "&amp;INDEX('557_Parcial_Kalsel'!idxRatusan,--LEFT(TEXT(RIGHT('[2]Pos Log Serang 260721'!XFD1,3),"000"),1)+1)&amp;" "&amp;IF(--RIGHT('[2]Pos Log Serang 260721'!XFD1,2)&lt;=20,INDEX('557_Parcial_Kalsel'!idxSatuSampaiDuaPuluh,--LEFT(RIGHT('[2]Pos Log Serang 260721'!XFD1,2),2)+1),INDEX('557_Parcial_Kalsel'!idxSatuSampaiDuaPuluh,--LEFT(RIGHT('[2]Pos Log Serang 260721'!XFD1,2),1)+1)&amp;" puluh "&amp;INDEX('557_Parcial_Kalsel'!idxSatuSampaiDuaPuluh,--RIGHT('[2]Pos Log Serang 260721'!XFD1,1)+1))</definedName>
    <definedName name="ratus4" localSheetId="41">" "&amp;INDEX('558_CahayaPutra_Pontianak'!idxRatusan,--LEFT(TEXT(RIGHT('[2]Pos Log Serang 260721'!XFD1,3),"000"),1)+1)&amp;" "&amp;IF(--RIGHT('[2]Pos Log Serang 260721'!XFD1,2)&lt;=20,INDEX('558_CahayaPutra_Pontianak'!idxSatuSampaiDuaPuluh,--LEFT(RIGHT('[2]Pos Log Serang 260721'!XFD1,2),2)+1),INDEX('558_CahayaPutra_Pontianak'!idxSatuSampaiDuaPuluh,--LEFT(RIGHT('[2]Pos Log Serang 260721'!XFD1,2),1)+1)&amp;" puluh "&amp;INDEX('558_CahayaPutra_Pontianak'!idxSatuSampaiDuaPuluh,--RIGHT('[2]Pos Log Serang 260721'!XFD1,1)+1))</definedName>
    <definedName name="ratus4" localSheetId="43">" "&amp;INDEX('560_Lion_Probolinggo'!idxRatusan,--LEFT(TEXT(RIGHT('[2]Pos Log Serang 260721'!XFD1,3),"000"),1)+1)&amp;" "&amp;IF(--RIGHT('[2]Pos Log Serang 260721'!XFD1,2)&lt;=20,INDEX('560_Lion_Probolinggo'!idxSatuSampaiDuaPuluh,--LEFT(RIGHT('[2]Pos Log Serang 260721'!XFD1,2),2)+1),INDEX('560_Lion_Probolinggo'!idxSatuSampaiDuaPuluh,--LEFT(RIGHT('[2]Pos Log Serang 260721'!XFD1,2),1)+1)&amp;" puluh "&amp;INDEX('560_Lion_Probolinggo'!idxSatuSampaiDuaPuluh,--RIGHT('[2]Pos Log Serang 260721'!XFD1,1)+1))</definedName>
    <definedName name="ratus4" localSheetId="45">" "&amp;INDEX('562_Bpk. Dicky_Shopee '!idxRatusan,--LEFT(TEXT(RIGHT('[2]Pos Log Serang 260721'!XFD1,3),"000"),1)+1)&amp;" "&amp;IF(--RIGHT('[2]Pos Log Serang 260721'!XFD1,2)&lt;=20,INDEX('562_Bpk. Dicky_Shopee '!idxSatuSampaiDuaPuluh,--LEFT(RIGHT('[2]Pos Log Serang 260721'!XFD1,2),2)+1),INDEX('562_Bpk. Dicky_Shopee '!idxSatuSampaiDuaPuluh,--LEFT(RIGHT('[2]Pos Log Serang 260721'!XFD1,2),1)+1)&amp;" puluh "&amp;INDEX('562_Bpk. Dicky_Shopee '!idxSatuSampaiDuaPuluh,--RIGHT('[2]Pos Log Serang 260721'!XFD1,1)+1))</definedName>
    <definedName name="ratus4" localSheetId="46">" "&amp;INDEX('563_Bpk. Dicky_Ninja'!idxRatusan,--LEFT(TEXT(RIGHT('[2]Pos Log Serang 260721'!XFD1,3),"000"),1)+1)&amp;" "&amp;IF(--RIGHT('[2]Pos Log Serang 260721'!XFD1,2)&lt;=20,INDEX('563_Bpk. Dicky_Ninja'!idxSatuSampaiDuaPuluh,--LEFT(RIGHT('[2]Pos Log Serang 260721'!XFD1,2),2)+1),INDEX('563_Bpk. Dicky_Ninja'!idxSatuSampaiDuaPuluh,--LEFT(RIGHT('[2]Pos Log Serang 260721'!XFD1,2),1)+1)&amp;" puluh "&amp;INDEX('563_Bpk. Dicky_Ninja'!idxSatuSampaiDuaPuluh,--RIGHT('[2]Pos Log Serang 260721'!XFD1,1)+1))</definedName>
    <definedName name="ratus4" localSheetId="47">" "&amp;INDEX('564_Parcial_Tabalong'!idxRatusan,--LEFT(TEXT(RIGHT('[2]Pos Log Serang 260721'!XFD1,3),"000"),1)+1)&amp;" "&amp;IF(--RIGHT('[2]Pos Log Serang 260721'!XFD1,2)&lt;=20,INDEX('564_Parcial_Tabalong'!idxSatuSampaiDuaPuluh,--LEFT(RIGHT('[2]Pos Log Serang 260721'!XFD1,2),2)+1),INDEX('564_Parcial_Tabalong'!idxSatuSampaiDuaPuluh,--LEFT(RIGHT('[2]Pos Log Serang 260721'!XFD1,2),1)+1)&amp;" puluh "&amp;INDEX('564_Parcial_Tabalong'!idxSatuSampaiDuaPuluh,--RIGHT('[2]Pos Log Serang 260721'!XFD1,1)+1))</definedName>
    <definedName name="ratus4" localSheetId="48">" "&amp;INDEX('565_Fastindo_Cikarang'!idxRatusan,--LEFT(TEXT(RIGHT('[2]Pos Log Serang 260721'!XFD1,3),"000"),1)+1)&amp;" "&amp;IF(--RIGHT('[2]Pos Log Serang 260721'!XFD1,2)&lt;=20,INDEX('565_Fastindo_Cikarang'!idxSatuSampaiDuaPuluh,--LEFT(RIGHT('[2]Pos Log Serang 260721'!XFD1,2),2)+1),INDEX('565_Fastindo_Cikarang'!idxSatuSampaiDuaPuluh,--LEFT(RIGHT('[2]Pos Log Serang 260721'!XFD1,2),1)+1)&amp;" puluh "&amp;INDEX('565_Fastindo_Cikarang'!idxSatuSampaiDuaPuluh,--RIGHT('[2]Pos Log Serang 260721'!XFD1,1)+1))</definedName>
    <definedName name="ratus4" localSheetId="49">" "&amp;INDEX('566_Bona_Lampung'!idxRatusan,--LEFT(TEXT(RIGHT('[2]Pos Log Serang 260721'!XFD1,3),"000"),1)+1)&amp;" "&amp;IF(--RIGHT('[2]Pos Log Serang 260721'!XFD1,2)&lt;=20,INDEX('566_Bona_Lampung'!idxSatuSampaiDuaPuluh,--LEFT(RIGHT('[2]Pos Log Serang 260721'!XFD1,2),2)+1),INDEX('566_Bona_Lampung'!idxSatuSampaiDuaPuluh,--LEFT(RIGHT('[2]Pos Log Serang 260721'!XFD1,2),1)+1)&amp;" puluh "&amp;INDEX('566_Bona_Lampung'!idxSatuSampaiDuaPuluh,--RIGHT('[2]Pos Log Serang 260721'!XFD1,1)+1))</definedName>
    <definedName name="ratus4" localSheetId="50">" "&amp;INDEX('567_PT. Bayu_Jambi'!idxRatusan,--LEFT(TEXT(RIGHT('[2]Pos Log Serang 260721'!XFD1,3),"000"),1)+1)&amp;" "&amp;IF(--RIGHT('[2]Pos Log Serang 260721'!XFD1,2)&lt;=20,INDEX('567_PT. Bayu_Jambi'!idxSatuSampaiDuaPuluh,--LEFT(RIGHT('[2]Pos Log Serang 260721'!XFD1,2),2)+1),INDEX('567_PT. Bayu_Jambi'!idxSatuSampaiDuaPuluh,--LEFT(RIGHT('[2]Pos Log Serang 260721'!XFD1,2),1)+1)&amp;" puluh "&amp;INDEX('567_PT. Bayu_Jambi'!idxSatuSampaiDuaPuluh,--RIGHT('[2]Pos Log Serang 260721'!XFD1,1)+1))</definedName>
    <definedName name="ratus4" localSheetId="51">" "&amp;INDEX('568_Padi_Bali'!idxRatusan,--LEFT(TEXT(RIGHT('[2]Pos Log Serang 260721'!XFD1,3),"000"),1)+1)&amp;" "&amp;IF(--RIGHT('[2]Pos Log Serang 260721'!XFD1,2)&lt;=20,INDEX('568_Padi_Bali'!idxSatuSampaiDuaPuluh,--LEFT(RIGHT('[2]Pos Log Serang 260721'!XFD1,2),2)+1),INDEX('568_Padi_Bali'!idxSatuSampaiDuaPuluh,--LEFT(RIGHT('[2]Pos Log Serang 260721'!XFD1,2),1)+1)&amp;" puluh "&amp;INDEX('568_Padi_Bali'!idxSatuSampaiDuaPuluh,--RIGHT('[2]Pos Log Serang 260721'!XFD1,1)+1))</definedName>
    <definedName name="ratus4" localSheetId="52">" "&amp;INDEX('569_Hong Fei_Jakarta'!idxRatusan,--LEFT(TEXT(RIGHT('[2]Pos Log Serang 260721'!XFD1,3),"000"),1)+1)&amp;" "&amp;IF(--RIGHT('[2]Pos Log Serang 260721'!XFD1,2)&lt;=20,INDEX('569_Hong Fei_Jakarta'!idxSatuSampaiDuaPuluh,--LEFT(RIGHT('[2]Pos Log Serang 260721'!XFD1,2),2)+1),INDEX('569_Hong Fei_Jakarta'!idxSatuSampaiDuaPuluh,--LEFT(RIGHT('[2]Pos Log Serang 260721'!XFD1,2),1)+1)&amp;" puluh "&amp;INDEX('569_Hong Fei_Jakarta'!idxSatuSampaiDuaPuluh,--RIGHT('[2]Pos Log Serang 260721'!XFD1,1)+1))</definedName>
    <definedName name="ratus4" localSheetId="53">" "&amp;INDEX('570_Bona_Bandung'!idxRatusan,--LEFT(TEXT(RIGHT('[2]Pos Log Serang 260721'!XFD1,3),"000"),1)+1)&amp;" "&amp;IF(--RIGHT('[2]Pos Log Serang 260721'!XFD1,2)&lt;=20,INDEX('570_Bona_Bandung'!idxSatuSampaiDuaPuluh,--LEFT(RIGHT('[2]Pos Log Serang 260721'!XFD1,2),2)+1),INDEX('570_Bona_Bandung'!idxSatuSampaiDuaPuluh,--LEFT(RIGHT('[2]Pos Log Serang 260721'!XFD1,2),1)+1)&amp;" puluh "&amp;INDEX('570_Bona_Bandung'!idxSatuSampaiDuaPuluh,--RIGHT('[2]Pos Log Serang 260721'!XFD1,1)+1))</definedName>
    <definedName name="ratus4" localSheetId="54">" "&amp;INDEX('571_Ibu caca_Jakarta'!idxRatusan,--LEFT(TEXT(RIGHT('[2]Pos Log Serang 260721'!XFD1,3),"000"),1)+1)&amp;" "&amp;IF(--RIGHT('[2]Pos Log Serang 260721'!XFD1,2)&lt;=20,INDEX('571_Ibu caca_Jakarta'!idxSatuSampaiDuaPuluh,--LEFT(RIGHT('[2]Pos Log Serang 260721'!XFD1,2),2)+1),INDEX('571_Ibu caca_Jakarta'!idxSatuSampaiDuaPuluh,--LEFT(RIGHT('[2]Pos Log Serang 260721'!XFD1,2),1)+1)&amp;" puluh "&amp;INDEX('571_Ibu caca_Jakarta'!idxSatuSampaiDuaPuluh,--RIGHT('[2]Pos Log Serang 260721'!XFD1,1)+1))</definedName>
    <definedName name="ratus4" localSheetId="55">" "&amp;INDEX('572_Bina_trucking Bekasi'!idxRatusan,--LEFT(TEXT(RIGHT('[2]Pos Log Serang 260721'!XFD1,3),"000"),1)+1)&amp;" "&amp;IF(--RIGHT('[2]Pos Log Serang 260721'!XFD1,2)&lt;=20,INDEX('572_Bina_trucking Bekasi'!idxSatuSampaiDuaPuluh,--LEFT(RIGHT('[2]Pos Log Serang 260721'!XFD1,2),2)+1),INDEX('572_Bina_trucking Bekasi'!idxSatuSampaiDuaPuluh,--LEFT(RIGHT('[2]Pos Log Serang 260721'!XFD1,2),1)+1)&amp;" puluh "&amp;INDEX('572_Bina_trucking Bekasi'!idxSatuSampaiDuaPuluh,--RIGHT('[2]Pos Log Serang 260721'!XFD1,1)+1))</definedName>
    <definedName name="ratus4" localSheetId="58">" "&amp;INDEX('575_Lion_Lampung'!idxRatusan,--LEFT(TEXT(RIGHT('[2]Pos Log Serang 260721'!XFD1,3),"000"),1)+1)&amp;" "&amp;IF(--RIGHT('[2]Pos Log Serang 260721'!XFD1,2)&lt;=20,INDEX('575_Lion_Lampung'!idxSatuSampaiDuaPuluh,--LEFT(RIGHT('[2]Pos Log Serang 260721'!XFD1,2),2)+1),INDEX('575_Lion_Lampung'!idxSatuSampaiDuaPuluh,--LEFT(RIGHT('[2]Pos Log Serang 260721'!XFD1,2),1)+1)&amp;" puluh "&amp;INDEX('575_Lion_Lampung'!idxSatuSampaiDuaPuluh,--RIGHT('[2]Pos Log Serang 260721'!XFD1,1)+1))</definedName>
    <definedName name="ratus4" localSheetId="59">" "&amp;INDEX('576_Diki_Malang'!idxRatusan,--LEFT(TEXT(RIGHT('[2]Pos Log Serang 260721'!XFD1,3),"000"),1)+1)&amp;" "&amp;IF(--RIGHT('[2]Pos Log Serang 260721'!XFD1,2)&lt;=20,INDEX('576_Diki_Malang'!idxSatuSampaiDuaPuluh,--LEFT(RIGHT('[2]Pos Log Serang 260721'!XFD1,2),2)+1),INDEX('576_Diki_Malang'!idxSatuSampaiDuaPuluh,--LEFT(RIGHT('[2]Pos Log Serang 260721'!XFD1,2),1)+1)&amp;" puluh "&amp;INDEX('576_Diki_Malang'!idxSatuSampaiDuaPuluh,--RIGHT('[2]Pos Log Serang 260721'!XFD1,1)+1))</definedName>
    <definedName name="ratus4">" "&amp;INDEX(idxRatusan,--LEFT(TEXT(RIGHT('[2]Pos Log Serang 260721'!XFD1,3),"000"),1)+1)&amp;" "&amp;IF(--RIGHT('[2]Pos Log Serang 260721'!XFD1,2)&lt;=20,INDEX(idxSatuSampaiDuaPuluh,--LEFT(RIGHT('[2]Pos Log Serang 260721'!XFD1,2),2)+1),INDEX(idxSatuSampaiDuaPuluh,--LEFT(RIGHT('[2]Pos Log Serang 260721'!XFD1,2),1)+1)&amp;" puluh "&amp;INDEX(idxSatuSampaiDuaPuluh,--RIGHT('[2]Pos Log Serang 260721'!XFD1,1)+1))</definedName>
    <definedName name="ribu" localSheetId="0">" "&amp;INDEX('517_TPL_Medan'!idxRatusan,--LEFT(TEXT(RIGHT([0]!nilai,6),REPT("0",6)),1)+1)&amp;" "&amp;IF((--MID(TEXT(RIGHT([0]!nilai,6),REPT("0",6)),2,2)+1)&lt;=20,IF(--LEFT(TEXT(RIGHT([0]!nilai,6),REPT("0",6)),3)=1," seribu",INDEX('517_TPL_Medan'!idxSatuSampaiDuaPuluh,--LEFT(TEXT(RIGHT([0]!nilai,5),REPT("0",5)),2)+1)),INDEX('517_TPL_Medan'!idxSatuSampaiDuaPuluh,--LEFT(RIGHT([0]!nilai,5),1)+1)&amp;" puluh "&amp;INDEX('517_TPL_Medan'!idxSatuSampaiDuaPuluh,--LEFT(RIGHT([0]!nilai,4),1)+1))&amp;IF(OR(LEN([0]!nilai)&lt;=3,--LEFT(TEXT(RIGHT([0]!nilai,6),REPT("0",6)),3)={0;1}),""," ribu")</definedName>
    <definedName name="ribu" localSheetId="1">" "&amp;INDEX('518_TPL_Muara Enim'!idxRatusan,--LEFT(TEXT(RIGHT([0]!nilai,6),REPT("0",6)),1)+1)&amp;" "&amp;IF((--MID(TEXT(RIGHT([0]!nilai,6),REPT("0",6)),2,2)+1)&lt;=20,IF(--LEFT(TEXT(RIGHT([0]!nilai,6),REPT("0",6)),3)=1," seribu",INDEX('518_TPL_Muara Enim'!idxSatuSampaiDuaPuluh,--LEFT(TEXT(RIGHT([0]!nilai,5),REPT("0",5)),2)+1)),INDEX('518_TPL_Muara Enim'!idxSatuSampaiDuaPuluh,--LEFT(RIGHT([0]!nilai,5),1)+1)&amp;" puluh "&amp;INDEX('518_TPL_Muara Enim'!idxSatuSampaiDuaPuluh,--LEFT(RIGHT([0]!nilai,4),1)+1))&amp;IF(OR(LEN([0]!nilai)&lt;=3,--LEFT(TEXT(RIGHT([0]!nilai,6),REPT("0",6)),3)={0;1}),""," ribu")</definedName>
    <definedName name="ribu" localSheetId="2">" "&amp;INDEX('519_Lion_Palembang'!idxRatusan,--LEFT(TEXT(RIGHT([0]!nilai,6),REPT("0",6)),1)+1)&amp;" "&amp;IF((--MID(TEXT(RIGHT([0]!nilai,6),REPT("0",6)),2,2)+1)&lt;=20,IF(--LEFT(TEXT(RIGHT([0]!nilai,6),REPT("0",6)),3)=1," seribu",INDEX('519_Lion_Palembang'!idxSatuSampaiDuaPuluh,--LEFT(TEXT(RIGHT([0]!nilai,5),REPT("0",5)),2)+1)),INDEX('519_Lion_Palembang'!idxSatuSampaiDuaPuluh,--LEFT(RIGHT([0]!nilai,5),1)+1)&amp;" puluh "&amp;INDEX('519_Lion_Palembang'!idxSatuSampaiDuaPuluh,--LEFT(RIGHT([0]!nilai,4),1)+1))&amp;IF(OR(LEN([0]!nilai)&lt;=3,--LEFT(TEXT(RIGHT([0]!nilai,6),REPT("0",6)),3)={0;1}),""," ribu")</definedName>
    <definedName name="ribu" localSheetId="3">" "&amp;INDEX('520_Bpk.Martin_Pembatalan'!idxRatusan,--LEFT(TEXT(RIGHT([0]!nilai,6),REPT("0",6)),1)+1)&amp;" "&amp;IF((--MID(TEXT(RIGHT([0]!nilai,6),REPT("0",6)),2,2)+1)&lt;=20,IF(--LEFT(TEXT(RIGHT([0]!nilai,6),REPT("0",6)),3)=1," seribu",INDEX('520_Bpk.Martin_Pembatalan'!idxSatuSampaiDuaPuluh,--LEFT(TEXT(RIGHT([0]!nilai,5),REPT("0",5)),2)+1)),INDEX('520_Bpk.Martin_Pembatalan'!idxSatuSampaiDuaPuluh,--LEFT(RIGHT([0]!nilai,5),1)+1)&amp;" puluh "&amp;INDEX('520_Bpk.Martin_Pembatalan'!idxSatuSampaiDuaPuluh,--LEFT(RIGHT([0]!nilai,4),1)+1))&amp;IF(OR(LEN([0]!nilai)&lt;=3,--LEFT(TEXT(RIGHT([0]!nilai,6),REPT("0",6)),3)={0;1}),""," ribu")</definedName>
    <definedName name="ribu" localSheetId="4">" "&amp;INDEX('521_DN_Bontang'!idxRatusan,--LEFT(TEXT(RIGHT([0]!nilai,6),REPT("0",6)),1)+1)&amp;" "&amp;IF((--MID(TEXT(RIGHT([0]!nilai,6),REPT("0",6)),2,2)+1)&lt;=20,IF(--LEFT(TEXT(RIGHT([0]!nilai,6),REPT("0",6)),3)=1," seribu",INDEX('521_DN_Bontang'!idxSatuSampaiDuaPuluh,--LEFT(TEXT(RIGHT([0]!nilai,5),REPT("0",5)),2)+1)),INDEX('521_DN_Bontang'!idxSatuSampaiDuaPuluh,--LEFT(RIGHT([0]!nilai,5),1)+1)&amp;" puluh "&amp;INDEX('521_DN_Bontang'!idxSatuSampaiDuaPuluh,--LEFT(RIGHT([0]!nilai,4),1)+1))&amp;IF(OR(LEN([0]!nilai)&lt;=3,--LEFT(TEXT(RIGHT([0]!nilai,6),REPT("0",6)),3)={0;1}),""," ribu")</definedName>
    <definedName name="ribu" localSheetId="5">" "&amp;INDEX('522_Bpk. Andi_Bogor'!idxRatusan,--LEFT(TEXT(RIGHT([0]!nilai,6),REPT("0",6)),1)+1)&amp;" "&amp;IF((--MID(TEXT(RIGHT([0]!nilai,6),REPT("0",6)),2,2)+1)&lt;=20,IF(--LEFT(TEXT(RIGHT([0]!nilai,6),REPT("0",6)),3)=1," seribu",INDEX('522_Bpk. Andi_Bogor'!idxSatuSampaiDuaPuluh,--LEFT(TEXT(RIGHT([0]!nilai,5),REPT("0",5)),2)+1)),INDEX('522_Bpk. Andi_Bogor'!idxSatuSampaiDuaPuluh,--LEFT(RIGHT([0]!nilai,5),1)+1)&amp;" puluh "&amp;INDEX('522_Bpk. Andi_Bogor'!idxSatuSampaiDuaPuluh,--LEFT(RIGHT([0]!nilai,4),1)+1))&amp;IF(OR(LEN([0]!nilai)&lt;=3,--LEFT(TEXT(RIGHT([0]!nilai,6),REPT("0",6)),3)={0;1}),""," ribu")</definedName>
    <definedName name="ribu" localSheetId="6">" "&amp;INDEX('523_Bpk. Dicky_Shopee'!idxRatusan,--LEFT(TEXT(RIGHT([0]!nilai,6),REPT("0",6)),1)+1)&amp;" "&amp;IF((--MID(TEXT(RIGHT([0]!nilai,6),REPT("0",6)),2,2)+1)&lt;=20,IF(--LEFT(TEXT(RIGHT([0]!nilai,6),REPT("0",6)),3)=1," seribu",INDEX('523_Bpk. Dicky_Shopee'!idxSatuSampaiDuaPuluh,--LEFT(TEXT(RIGHT([0]!nilai,5),REPT("0",5)),2)+1)),INDEX('523_Bpk. Dicky_Shopee'!idxSatuSampaiDuaPuluh,--LEFT(RIGHT([0]!nilai,5),1)+1)&amp;" puluh "&amp;INDEX('523_Bpk. Dicky_Shopee'!idxSatuSampaiDuaPuluh,--LEFT(RIGHT([0]!nilai,4),1)+1))&amp;IF(OR(LEN([0]!nilai)&lt;=3,--LEFT(TEXT(RIGHT([0]!nilai,6),REPT("0",6)),3)={0;1}),""," ribu")</definedName>
    <definedName name="ribu" localSheetId="7">" "&amp;INDEX('524_Lion_Mix'!idxRatusan,--LEFT(TEXT(RIGHT([0]!nilai,6),REPT("0",6)),1)+1)&amp;" "&amp;IF((--MID(TEXT(RIGHT([0]!nilai,6),REPT("0",6)),2,2)+1)&lt;=20,IF(--LEFT(TEXT(RIGHT([0]!nilai,6),REPT("0",6)),3)=1," seribu",INDEX('524_Lion_Mix'!idxSatuSampaiDuaPuluh,--LEFT(TEXT(RIGHT([0]!nilai,5),REPT("0",5)),2)+1)),INDEX('524_Lion_Mix'!idxSatuSampaiDuaPuluh,--LEFT(RIGHT([0]!nilai,5),1)+1)&amp;" puluh "&amp;INDEX('524_Lion_Mix'!idxSatuSampaiDuaPuluh,--LEFT(RIGHT([0]!nilai,4),1)+1))&amp;IF(OR(LEN([0]!nilai)&lt;=3,--LEFT(TEXT(RIGHT([0]!nilai,6),REPT("0",6)),3)={0;1}),""," ribu")</definedName>
    <definedName name="ribu" localSheetId="8">" "&amp;INDEX('525_Mega Agro_Karo'!idxRatusan,--LEFT(TEXT(RIGHT([0]!nilai,6),REPT("0",6)),1)+1)&amp;" "&amp;IF((--MID(TEXT(RIGHT([0]!nilai,6),REPT("0",6)),2,2)+1)&lt;=20,IF(--LEFT(TEXT(RIGHT([0]!nilai,6),REPT("0",6)),3)=1," seribu",INDEX('525_Mega Agro_Karo'!idxSatuSampaiDuaPuluh,--LEFT(TEXT(RIGHT([0]!nilai,5),REPT("0",5)),2)+1)),INDEX('525_Mega Agro_Karo'!idxSatuSampaiDuaPuluh,--LEFT(RIGHT([0]!nilai,5),1)+1)&amp;" puluh "&amp;INDEX('525_Mega Agro_Karo'!idxSatuSampaiDuaPuluh,--LEFT(RIGHT([0]!nilai,4),1)+1))&amp;IF(OR(LEN([0]!nilai)&lt;=3,--LEFT(TEXT(RIGHT([0]!nilai,6),REPT("0",6)),3)={0;1}),""," ribu")</definedName>
    <definedName name="ribu" localSheetId="9">" "&amp;INDEX('526_Samudra Jaya Cakra_Mix'!idxRatusan,--LEFT(TEXT(RIGHT([0]!nilai,6),REPT("0",6)),1)+1)&amp;" "&amp;IF((--MID(TEXT(RIGHT([0]!nilai,6),REPT("0",6)),2,2)+1)&lt;=20,IF(--LEFT(TEXT(RIGHT([0]!nilai,6),REPT("0",6)),3)=1," seribu",INDEX('526_Samudra Jaya Cakra_Mix'!idxSatuSampaiDuaPuluh,--LEFT(TEXT(RIGHT([0]!nilai,5),REPT("0",5)),2)+1)),INDEX('526_Samudra Jaya Cakra_Mix'!idxSatuSampaiDuaPuluh,--LEFT(RIGHT([0]!nilai,5),1)+1)&amp;" puluh "&amp;INDEX('526_Samudra Jaya Cakra_Mix'!idxSatuSampaiDuaPuluh,--LEFT(RIGHT([0]!nilai,4),1)+1))&amp;IF(OR(LEN([0]!nilai)&lt;=3,--LEFT(TEXT(RIGHT([0]!nilai,6),REPT("0",6)),3)={0;1}),""," ribu")</definedName>
    <definedName name="ribu" localSheetId="10">" "&amp;INDEX('527_CV. Nona_Makassar'!idxRatusan,--LEFT(TEXT(RIGHT([0]!nilai,6),REPT("0",6)),1)+1)&amp;" "&amp;IF((--MID(TEXT(RIGHT([0]!nilai,6),REPT("0",6)),2,2)+1)&lt;=20,IF(--LEFT(TEXT(RIGHT([0]!nilai,6),REPT("0",6)),3)=1," seribu",INDEX('527_CV. Nona_Makassar'!idxSatuSampaiDuaPuluh,--LEFT(TEXT(RIGHT([0]!nilai,5),REPT("0",5)),2)+1)),INDEX('527_CV. Nona_Makassar'!idxSatuSampaiDuaPuluh,--LEFT(RIGHT([0]!nilai,5),1)+1)&amp;" puluh "&amp;INDEX('527_CV. Nona_Makassar'!idxSatuSampaiDuaPuluh,--LEFT(RIGHT([0]!nilai,4),1)+1))&amp;IF(OR(LEN([0]!nilai)&lt;=3,--LEFT(TEXT(RIGHT([0]!nilai,6),REPT("0",6)),3)={0;1}),""," ribu")</definedName>
    <definedName name="ribu" localSheetId="11">" "&amp;INDEX('528_CV. MAG Perum Graha_Kalsel'!idxRatusan,--LEFT(TEXT(RIGHT([0]!nilai,6),REPT("0",6)),1)+1)&amp;" "&amp;IF((--MID(TEXT(RIGHT([0]!nilai,6),REPT("0",6)),2,2)+1)&lt;=20,IF(--LEFT(TEXT(RIGHT([0]!nilai,6),REPT("0",6)),3)=1," seribu",INDEX('528_CV. MAG Perum Graha_Kalsel'!idxSatuSampaiDuaPuluh,--LEFT(TEXT(RIGHT([0]!nilai,5),REPT("0",5)),2)+1)),INDEX('528_CV. MAG Perum Graha_Kalsel'!idxSatuSampaiDuaPuluh,--LEFT(RIGHT([0]!nilai,5),1)+1)&amp;" puluh "&amp;INDEX('528_CV. MAG Perum Graha_Kalsel'!idxSatuSampaiDuaPuluh,--LEFT(RIGHT([0]!nilai,4),1)+1))&amp;IF(OR(LEN([0]!nilai)&lt;=3,--LEFT(TEXT(RIGHT([0]!nilai,6),REPT("0",6)),3)={0;1}),""," ribu")</definedName>
    <definedName name="ribu" localSheetId="12">" "&amp;INDEX('529_Bpk. Pras_Deli Serdang'!idxRatusan,--LEFT(TEXT(RIGHT(nilai,6),REPT("0",6)),1)+1)&amp;" "&amp;IF((--MID(TEXT(RIGHT(nilai,6),REPT("0",6)),2,2)+1)&lt;=20,IF(--LEFT(TEXT(RIGHT(nilai,6),REPT("0",6)),3)=1," seribu",INDEX('529_Bpk. Pras_Deli Serdang'!idxSatuSampaiDuaPuluh,--LEFT(TEXT(RIGHT(nilai,5),REPT("0",5)),2)+1)),INDEX('529_Bpk. Pras_Deli Serdang'!idxSatuSampaiDuaPuluh,--LEFT(RIGHT(nilai,5),1)+1)&amp;" puluh "&amp;INDEX('529_Bpk. Pras_Deli Serdang'!idxSatuSampaiDuaPuluh,--LEFT(RIGHT(nilai,4),1)+1))&amp;IF(OR(LEN(nilai)&lt;=3,--LEFT(TEXT(RIGHT(nilai,6),REPT("0",6)),3)={0;1}),""," ribu")</definedName>
    <definedName name="ribu" localSheetId="13">" "&amp;INDEX('530_Trian Jaya_Muara enim'!idxRatusan,--LEFT(TEXT(RIGHT([0]!nilai,6),REPT("0",6)),1)+1)&amp;" "&amp;IF((--MID(TEXT(RIGHT([0]!nilai,6),REPT("0",6)),2,2)+1)&lt;=20,IF(--LEFT(TEXT(RIGHT([0]!nilai,6),REPT("0",6)),3)=1," seribu",INDEX('530_Trian Jaya_Muara enim'!idxSatuSampaiDuaPuluh,--LEFT(TEXT(RIGHT([0]!nilai,5),REPT("0",5)),2)+1)),INDEX('530_Trian Jaya_Muara enim'!idxSatuSampaiDuaPuluh,--LEFT(RIGHT([0]!nilai,5),1)+1)&amp;" puluh "&amp;INDEX('530_Trian Jaya_Muara enim'!idxSatuSampaiDuaPuluh,--LEFT(RIGHT([0]!nilai,4),1)+1))&amp;IF(OR(LEN([0]!nilai)&lt;=3,--LEFT(TEXT(RIGHT([0]!nilai,6),REPT("0",6)),3)={0;1}),""," ribu")</definedName>
    <definedName name="ribu" localSheetId="14">" "&amp;INDEX('531_MitraIndo_Batam'!idxRatusan,--LEFT(TEXT(RIGHT([0]!nilai,6),REPT("0",6)),1)+1)&amp;" "&amp;IF((--MID(TEXT(RIGHT([0]!nilai,6),REPT("0",6)),2,2)+1)&lt;=20,IF(--LEFT(TEXT(RIGHT([0]!nilai,6),REPT("0",6)),3)=1," seribu",INDEX('531_MitraIndo_Batam'!idxSatuSampaiDuaPuluh,--LEFT(TEXT(RIGHT([0]!nilai,5),REPT("0",5)),2)+1)),INDEX('531_MitraIndo_Batam'!idxSatuSampaiDuaPuluh,--LEFT(RIGHT([0]!nilai,5),1)+1)&amp;" puluh "&amp;INDEX('531_MitraIndo_Batam'!idxSatuSampaiDuaPuluh,--LEFT(RIGHT([0]!nilai,4),1)+1))&amp;IF(OR(LEN([0]!nilai)&lt;=3,--LEFT(TEXT(RIGHT([0]!nilai,6),REPT("0",6)),3)={0;1}),""," ribu")</definedName>
    <definedName name="ribu" localSheetId="15">" "&amp;INDEX('532_Bpk. Salim_Pontianak'!idxRatusan,--LEFT(TEXT(RIGHT([0]!nilai,6),REPT("0",6)),1)+1)&amp;" "&amp;IF((--MID(TEXT(RIGHT([0]!nilai,6),REPT("0",6)),2,2)+1)&lt;=20,IF(--LEFT(TEXT(RIGHT([0]!nilai,6),REPT("0",6)),3)=1," seribu",INDEX('532_Bpk. Salim_Pontianak'!idxSatuSampaiDuaPuluh,--LEFT(TEXT(RIGHT([0]!nilai,5),REPT("0",5)),2)+1)),INDEX('532_Bpk. Salim_Pontianak'!idxSatuSampaiDuaPuluh,--LEFT(RIGHT([0]!nilai,5),1)+1)&amp;" puluh "&amp;INDEX('532_Bpk. Salim_Pontianak'!idxSatuSampaiDuaPuluh,--LEFT(RIGHT([0]!nilai,4),1)+1))&amp;IF(OR(LEN([0]!nilai)&lt;=3,--LEFT(TEXT(RIGHT([0]!nilai,6),REPT("0",6)),3)={0;1}),""," ribu")</definedName>
    <definedName name="ribu" localSheetId="16">" "&amp;INDEX('533_Ibu IIn_Batam'!idxRatusan,--LEFT(TEXT(RIGHT([0]!nilai,6),REPT("0",6)),1)+1)&amp;" "&amp;IF((--MID(TEXT(RIGHT([0]!nilai,6),REPT("0",6)),2,2)+1)&lt;=20,IF(--LEFT(TEXT(RIGHT([0]!nilai,6),REPT("0",6)),3)=1," seribu",INDEX('533_Ibu IIn_Batam'!idxSatuSampaiDuaPuluh,--LEFT(TEXT(RIGHT([0]!nilai,5),REPT("0",5)),2)+1)),INDEX('533_Ibu IIn_Batam'!idxSatuSampaiDuaPuluh,--LEFT(RIGHT([0]!nilai,5),1)+1)&amp;" puluh "&amp;INDEX('533_Ibu IIn_Batam'!idxSatuSampaiDuaPuluh,--LEFT(RIGHT([0]!nilai,4),1)+1))&amp;IF(OR(LEN([0]!nilai)&lt;=3,--LEFT(TEXT(RIGHT([0]!nilai,6),REPT("0",6)),3)={0;1}),""," ribu")</definedName>
    <definedName name="ribu" localSheetId="17">" "&amp;INDEX('534_Bina_trucking Bekasi'!idxRatusan,--LEFT(TEXT(RIGHT([0]!nilai,6),REPT("0",6)),1)+1)&amp;" "&amp;IF((--MID(TEXT(RIGHT([0]!nilai,6),REPT("0",6)),2,2)+1)&lt;=20,IF(--LEFT(TEXT(RIGHT([0]!nilai,6),REPT("0",6)),3)=1," seribu",INDEX('534_Bina_trucking Bekasi'!idxSatuSampaiDuaPuluh,--LEFT(TEXT(RIGHT([0]!nilai,5),REPT("0",5)),2)+1)),INDEX('534_Bina_trucking Bekasi'!idxSatuSampaiDuaPuluh,--LEFT(RIGHT([0]!nilai,5),1)+1)&amp;" puluh "&amp;INDEX('534_Bina_trucking Bekasi'!idxSatuSampaiDuaPuluh,--LEFT(RIGHT([0]!nilai,4),1)+1))&amp;IF(OR(LEN([0]!nilai)&lt;=3,--LEFT(TEXT(RIGHT([0]!nilai,6),REPT("0",6)),3)={0;1}),""," ribu")</definedName>
    <definedName name="ribu" localSheetId="18">" "&amp;INDEX('535_IKPM_Mix'!idxRatusan,--LEFT(TEXT(RIGHT([0]!nilai,6),REPT("0",6)),1)+1)&amp;" "&amp;IF((--MID(TEXT(RIGHT([0]!nilai,6),REPT("0",6)),2,2)+1)&lt;=20,IF(--LEFT(TEXT(RIGHT([0]!nilai,6),REPT("0",6)),3)=1," seribu",INDEX('535_IKPM_Mix'!idxSatuSampaiDuaPuluh,--LEFT(TEXT(RIGHT([0]!nilai,5),REPT("0",5)),2)+1)),INDEX('535_IKPM_Mix'!idxSatuSampaiDuaPuluh,--LEFT(RIGHT([0]!nilai,5),1)+1)&amp;" puluh "&amp;INDEX('535_IKPM_Mix'!idxSatuSampaiDuaPuluh,--LEFT(RIGHT([0]!nilai,4),1)+1))&amp;IF(OR(LEN([0]!nilai)&lt;=3,--LEFT(TEXT(RIGHT([0]!nilai,6),REPT("0",6)),3)={0;1}),""," ribu")</definedName>
    <definedName name="ribu" localSheetId="19">" "&amp;INDEX('536_Samudra Jaya Cakra_Mix'!idxRatusan,--LEFT(TEXT(RIGHT([0]!nilai,6),REPT("0",6)),1)+1)&amp;" "&amp;IF((--MID(TEXT(RIGHT([0]!nilai,6),REPT("0",6)),2,2)+1)&lt;=20,IF(--LEFT(TEXT(RIGHT([0]!nilai,6),REPT("0",6)),3)=1," seribu",INDEX('536_Samudra Jaya Cakra_Mix'!idxSatuSampaiDuaPuluh,--LEFT(TEXT(RIGHT([0]!nilai,5),REPT("0",5)),2)+1)),INDEX('536_Samudra Jaya Cakra_Mix'!idxSatuSampaiDuaPuluh,--LEFT(RIGHT([0]!nilai,5),1)+1)&amp;" puluh "&amp;INDEX('536_Samudra Jaya Cakra_Mix'!idxSatuSampaiDuaPuluh,--LEFT(RIGHT([0]!nilai,4),1)+1))&amp;IF(OR(LEN([0]!nilai)&lt;=3,--LEFT(TEXT(RIGHT([0]!nilai,6),REPT("0",6)),3)={0;1}),""," ribu")</definedName>
    <definedName name="ribu" localSheetId="20">" "&amp;INDEX('537_Menara_Mix'!idxRatusan,--LEFT(TEXT(RIGHT(nilai,6),REPT("0",6)),1)+1)&amp;" "&amp;IF((--MID(TEXT(RIGHT(nilai,6),REPT("0",6)),2,2)+1)&lt;=20,IF(--LEFT(TEXT(RIGHT(nilai,6),REPT("0",6)),3)=1," seribu",INDEX('537_Menara_Mix'!idxSatuSampaiDuaPuluh,--LEFT(TEXT(RIGHT(nilai,5),REPT("0",5)),2)+1)),INDEX('537_Menara_Mix'!idxSatuSampaiDuaPuluh,--LEFT(RIGHT(nilai,5),1)+1)&amp;" puluh "&amp;INDEX('537_Menara_Mix'!idxSatuSampaiDuaPuluh,--LEFT(RIGHT(nilai,4),1)+1))&amp;IF(OR(LEN(nilai)&lt;=3,--LEFT(TEXT(RIGHT(nilai,6),REPT("0",6)),3)={0;1}),""," ribu")</definedName>
    <definedName name="ribu" localSheetId="21">" "&amp;INDEX('538_Menara_Gersik'!idxRatusan,--LEFT(TEXT(RIGHT([0]!nilai,6),REPT("0",6)),1)+1)&amp;" "&amp;IF((--MID(TEXT(RIGHT([0]!nilai,6),REPT("0",6)),2,2)+1)&lt;=20,IF(--LEFT(TEXT(RIGHT([0]!nilai,6),REPT("0",6)),3)=1," seribu",INDEX('538_Menara_Gersik'!idxSatuSampaiDuaPuluh,--LEFT(TEXT(RIGHT([0]!nilai,5),REPT("0",5)),2)+1)),INDEX('538_Menara_Gersik'!idxSatuSampaiDuaPuluh,--LEFT(RIGHT([0]!nilai,5),1)+1)&amp;" puluh "&amp;INDEX('538_Menara_Gersik'!idxSatuSampaiDuaPuluh,--LEFT(RIGHT([0]!nilai,4),1)+1))&amp;IF(OR(LEN([0]!nilai)&lt;=3,--LEFT(TEXT(RIGHT([0]!nilai,6),REPT("0",6)),3)={0;1}),""," ribu")</definedName>
    <definedName name="ribu" localSheetId="22">" "&amp;INDEX('539_Menara_Mix'!idxRatusan,--LEFT(TEXT(RIGHT(nilai,6),REPT("0",6)),1)+1)&amp;" "&amp;IF((--MID(TEXT(RIGHT(nilai,6),REPT("0",6)),2,2)+1)&lt;=20,IF(--LEFT(TEXT(RIGHT(nilai,6),REPT("0",6)),3)=1," seribu",INDEX('539_Menara_Mix'!idxSatuSampaiDuaPuluh,--LEFT(TEXT(RIGHT(nilai,5),REPT("0",5)),2)+1)),INDEX('539_Menara_Mix'!idxSatuSampaiDuaPuluh,--LEFT(RIGHT(nilai,5),1)+1)&amp;" puluh "&amp;INDEX('539_Menara_Mix'!idxSatuSampaiDuaPuluh,--LEFT(RIGHT(nilai,4),1)+1))&amp;IF(OR(LEN(nilai)&lt;=3,--LEFT(TEXT(RIGHT(nilai,6),REPT("0",6)),3)={0;1}),""," ribu")</definedName>
    <definedName name="ribu" localSheetId="23">" "&amp;INDEX('540_Samudra Jaya Cakra_Manokwar'!idxRatusan,--LEFT(TEXT(RIGHT([0]!nilai,6),REPT("0",6)),1)+1)&amp;" "&amp;IF((--MID(TEXT(RIGHT([0]!nilai,6),REPT("0",6)),2,2)+1)&lt;=20,IF(--LEFT(TEXT(RIGHT([0]!nilai,6),REPT("0",6)),3)=1," seribu",INDEX('540_Samudra Jaya Cakra_Manokwar'!idxSatuSampaiDuaPuluh,--LEFT(TEXT(RIGHT([0]!nilai,5),REPT("0",5)),2)+1)),INDEX('540_Samudra Jaya Cakra_Manokwar'!idxSatuSampaiDuaPuluh,--LEFT(RIGHT([0]!nilai,5),1)+1)&amp;" puluh "&amp;INDEX('540_Samudra Jaya Cakra_Manokwar'!idxSatuSampaiDuaPuluh,--LEFT(RIGHT([0]!nilai,4),1)+1))&amp;IF(OR(LEN([0]!nilai)&lt;=3,--LEFT(TEXT(RIGHT([0]!nilai,6),REPT("0",6)),3)={0;1}),""," ribu")</definedName>
    <definedName name="ribu" localSheetId="24">" "&amp;INDEX('541_Menara_Air Molek'!idxRatusan,--LEFT(TEXT(RIGHT([0]!nilai,6),REPT("0",6)),1)+1)&amp;" "&amp;IF((--MID(TEXT(RIGHT([0]!nilai,6),REPT("0",6)),2,2)+1)&lt;=20,IF(--LEFT(TEXT(RIGHT([0]!nilai,6),REPT("0",6)),3)=1," seribu",INDEX('541_Menara_Air Molek'!idxSatuSampaiDuaPuluh,--LEFT(TEXT(RIGHT([0]!nilai,5),REPT("0",5)),2)+1)),INDEX('541_Menara_Air Molek'!idxSatuSampaiDuaPuluh,--LEFT(RIGHT([0]!nilai,5),1)+1)&amp;" puluh "&amp;INDEX('541_Menara_Air Molek'!idxSatuSampaiDuaPuluh,--LEFT(RIGHT([0]!nilai,4),1)+1))&amp;IF(OR(LEN([0]!nilai)&lt;=3,--LEFT(TEXT(RIGHT([0]!nilai,6),REPT("0",6)),3)={0;1}),""," ribu")</definedName>
    <definedName name="ribu" localSheetId="25">" "&amp;INDEX('542_Bpk. Bayu_Pekanbaru'!idxRatusan,--LEFT(TEXT(RIGHT([0]!nilai,6),REPT("0",6)),1)+1)&amp;" "&amp;IF((--MID(TEXT(RIGHT([0]!nilai,6),REPT("0",6)),2,2)+1)&lt;=20,IF(--LEFT(TEXT(RIGHT([0]!nilai,6),REPT("0",6)),3)=1," seribu",INDEX('542_Bpk. Bayu_Pekanbaru'!idxSatuSampaiDuaPuluh,--LEFT(TEXT(RIGHT([0]!nilai,5),REPT("0",5)),2)+1)),INDEX('542_Bpk. Bayu_Pekanbaru'!idxSatuSampaiDuaPuluh,--LEFT(RIGHT([0]!nilai,5),1)+1)&amp;" puluh "&amp;INDEX('542_Bpk. Bayu_Pekanbaru'!idxSatuSampaiDuaPuluh,--LEFT(RIGHT([0]!nilai,4),1)+1))&amp;IF(OR(LEN([0]!nilai)&lt;=3,--LEFT(TEXT(RIGHT([0]!nilai,6),REPT("0",6)),3)={0;1}),""," ribu")</definedName>
    <definedName name="ribu" localSheetId="26">" "&amp;INDEX('543_Bpk Rio_Pontianak'!idxRatusan,--LEFT(TEXT(RIGHT([0]!nilai,6),REPT("0",6)),1)+1)&amp;" "&amp;IF((--MID(TEXT(RIGHT([0]!nilai,6),REPT("0",6)),2,2)+1)&lt;=20,IF(--LEFT(TEXT(RIGHT([0]!nilai,6),REPT("0",6)),3)=1," seribu",INDEX('543_Bpk Rio_Pontianak'!idxSatuSampaiDuaPuluh,--LEFT(TEXT(RIGHT([0]!nilai,5),REPT("0",5)),2)+1)),INDEX('543_Bpk Rio_Pontianak'!idxSatuSampaiDuaPuluh,--LEFT(RIGHT([0]!nilai,5),1)+1)&amp;" puluh "&amp;INDEX('543_Bpk Rio_Pontianak'!idxSatuSampaiDuaPuluh,--LEFT(RIGHT([0]!nilai,4),1)+1))&amp;IF(OR(LEN([0]!nilai)&lt;=3,--LEFT(TEXT(RIGHT([0]!nilai,6),REPT("0",6)),3)={0;1}),""," ribu")</definedName>
    <definedName name="ribu" localSheetId="27">" "&amp;INDEX('544_BBI_Pekalongan'!idxRatusan,--LEFT(TEXT(RIGHT([0]!nilai,6),REPT("0",6)),1)+1)&amp;" "&amp;IF((--MID(TEXT(RIGHT([0]!nilai,6),REPT("0",6)),2,2)+1)&lt;=20,IF(--LEFT(TEXT(RIGHT([0]!nilai,6),REPT("0",6)),3)=1," seribu",INDEX('544_BBI_Pekalongan'!idxSatuSampaiDuaPuluh,--LEFT(TEXT(RIGHT([0]!nilai,5),REPT("0",5)),2)+1)),INDEX('544_BBI_Pekalongan'!idxSatuSampaiDuaPuluh,--LEFT(RIGHT([0]!nilai,5),1)+1)&amp;" puluh "&amp;INDEX('544_BBI_Pekalongan'!idxSatuSampaiDuaPuluh,--LEFT(RIGHT([0]!nilai,4),1)+1))&amp;IF(OR(LEN([0]!nilai)&lt;=3,--LEFT(TEXT(RIGHT([0]!nilai,6),REPT("0",6)),3)={0;1}),""," ribu")</definedName>
    <definedName name="ribu" localSheetId="28">" "&amp;INDEX('545_BM_Tibeka_ Lombok'!idxRatusan,--LEFT(TEXT(RIGHT([0]!nilai,6),REPT("0",6)),1)+1)&amp;" "&amp;IF((--MID(TEXT(RIGHT([0]!nilai,6),REPT("0",6)),2,2)+1)&lt;=20,IF(--LEFT(TEXT(RIGHT([0]!nilai,6),REPT("0",6)),3)=1," seribu",INDEX('545_BM_Tibeka_ Lombok'!idxSatuSampaiDuaPuluh,--LEFT(TEXT(RIGHT([0]!nilai,5),REPT("0",5)),2)+1)),INDEX('545_BM_Tibeka_ Lombok'!idxSatuSampaiDuaPuluh,--LEFT(RIGHT([0]!nilai,5),1)+1)&amp;" puluh "&amp;INDEX('545_BM_Tibeka_ Lombok'!idxSatuSampaiDuaPuluh,--LEFT(RIGHT([0]!nilai,4),1)+1))&amp;IF(OR(LEN([0]!nilai)&lt;=3,--LEFT(TEXT(RIGHT([0]!nilai,6),REPT("0",6)),3)={0;1}),""," ribu")</definedName>
    <definedName name="ribu" localSheetId="29">" "&amp;INDEX('546_BM_Tibeka_Cilacap'!idxRatusan,--LEFT(TEXT(RIGHT([0]!nilai,6),REPT("0",6)),1)+1)&amp;" "&amp;IF((--MID(TEXT(RIGHT([0]!nilai,6),REPT("0",6)),2,2)+1)&lt;=20,IF(--LEFT(TEXT(RIGHT([0]!nilai,6),REPT("0",6)),3)=1," seribu",INDEX('546_BM_Tibeka_Cilacap'!idxSatuSampaiDuaPuluh,--LEFT(TEXT(RIGHT([0]!nilai,5),REPT("0",5)),2)+1)),INDEX('546_BM_Tibeka_Cilacap'!idxSatuSampaiDuaPuluh,--LEFT(RIGHT([0]!nilai,5),1)+1)&amp;" puluh "&amp;INDEX('546_BM_Tibeka_Cilacap'!idxSatuSampaiDuaPuluh,--LEFT(RIGHT([0]!nilai,4),1)+1))&amp;IF(OR(LEN([0]!nilai)&lt;=3,--LEFT(TEXT(RIGHT([0]!nilai,6),REPT("0",6)),3)={0;1}),""," ribu")</definedName>
    <definedName name="ribu" localSheetId="30">" "&amp;INDEX('547_Ibu caca_Jakarta'!idxRatusan,--LEFT(TEXT(RIGHT(nilai,6),REPT("0",6)),1)+1)&amp;" "&amp;IF((--MID(TEXT(RIGHT(nilai,6),REPT("0",6)),2,2)+1)&lt;=20,IF(--LEFT(TEXT(RIGHT(nilai,6),REPT("0",6)),3)=1," seribu",INDEX('547_Ibu caca_Jakarta'!idxSatuSampaiDuaPuluh,--LEFT(TEXT(RIGHT(nilai,5),REPT("0",5)),2)+1)),INDEX('547_Ibu caca_Jakarta'!idxSatuSampaiDuaPuluh,--LEFT(RIGHT(nilai,5),1)+1)&amp;" puluh "&amp;INDEX('547_Ibu caca_Jakarta'!idxSatuSampaiDuaPuluh,--LEFT(RIGHT(nilai,4),1)+1))&amp;IF(OR(LEN(nilai)&lt;=3,--LEFT(TEXT(RIGHT(nilai,6),REPT("0",6)),3)={0;1}),""," ribu")</definedName>
    <definedName name="ribu" localSheetId="31">" "&amp;INDEX('548_Samudra Jaya Cakra_Mix'!idxRatusan,--LEFT(TEXT(RIGHT([0]!nilai,6),REPT("0",6)),1)+1)&amp;" "&amp;IF((--MID(TEXT(RIGHT([0]!nilai,6),REPT("0",6)),2,2)+1)&lt;=20,IF(--LEFT(TEXT(RIGHT([0]!nilai,6),REPT("0",6)),3)=1," seribu",INDEX('548_Samudra Jaya Cakra_Mix'!idxSatuSampaiDuaPuluh,--LEFT(TEXT(RIGHT([0]!nilai,5),REPT("0",5)),2)+1)),INDEX('548_Samudra Jaya Cakra_Mix'!idxSatuSampaiDuaPuluh,--LEFT(RIGHT([0]!nilai,5),1)+1)&amp;" puluh "&amp;INDEX('548_Samudra Jaya Cakra_Mix'!idxSatuSampaiDuaPuluh,--LEFT(RIGHT([0]!nilai,4),1)+1))&amp;IF(OR(LEN([0]!nilai)&lt;=3,--LEFT(TEXT(RIGHT([0]!nilai,6),REPT("0",6)),3)={0;1}),""," ribu")</definedName>
    <definedName name="ribu" localSheetId="32">" "&amp;INDEX('549_Samudra Jaya Cakra_Padang'!idxRatusan,--LEFT(TEXT(RIGHT([0]!nilai,6),REPT("0",6)),1)+1)&amp;" "&amp;IF((--MID(TEXT(RIGHT([0]!nilai,6),REPT("0",6)),2,2)+1)&lt;=20,IF(--LEFT(TEXT(RIGHT([0]!nilai,6),REPT("0",6)),3)=1," seribu",INDEX('549_Samudra Jaya Cakra_Padang'!idxSatuSampaiDuaPuluh,--LEFT(TEXT(RIGHT([0]!nilai,5),REPT("0",5)),2)+1)),INDEX('549_Samudra Jaya Cakra_Padang'!idxSatuSampaiDuaPuluh,--LEFT(RIGHT([0]!nilai,5),1)+1)&amp;" puluh "&amp;INDEX('549_Samudra Jaya Cakra_Padang'!idxSatuSampaiDuaPuluh,--LEFT(RIGHT([0]!nilai,4),1)+1))&amp;IF(OR(LEN([0]!nilai)&lt;=3,--LEFT(TEXT(RIGHT([0]!nilai,6),REPT("0",6)),3)={0;1}),""," ribu")</definedName>
    <definedName name="ribu" localSheetId="33">" "&amp;INDEX('550_Tensindo_Gresik'!idxRatusan,--LEFT(TEXT(RIGHT([0]!nilai,6),REPT("0",6)),1)+1)&amp;" "&amp;IF((--MID(TEXT(RIGHT([0]!nilai,6),REPT("0",6)),2,2)+1)&lt;=20,IF(--LEFT(TEXT(RIGHT([0]!nilai,6),REPT("0",6)),3)=1," seribu",INDEX('550_Tensindo_Gresik'!idxSatuSampaiDuaPuluh,--LEFT(TEXT(RIGHT([0]!nilai,5),REPT("0",5)),2)+1)),INDEX('550_Tensindo_Gresik'!idxSatuSampaiDuaPuluh,--LEFT(RIGHT([0]!nilai,5),1)+1)&amp;" puluh "&amp;INDEX('550_Tensindo_Gresik'!idxSatuSampaiDuaPuluh,--LEFT(RIGHT([0]!nilai,4),1)+1))&amp;IF(OR(LEN([0]!nilai)&lt;=3,--LEFT(TEXT(RIGHT([0]!nilai,6),REPT("0",6)),3)={0;1}),""," ribu")</definedName>
    <definedName name="ribu" localSheetId="34">" "&amp;INDEX('551_Menara_Duri'!idxRatusan,--LEFT(TEXT(RIGHT([0]!nilai,6),REPT("0",6)),1)+1)&amp;" "&amp;IF((--MID(TEXT(RIGHT([0]!nilai,6),REPT("0",6)),2,2)+1)&lt;=20,IF(--LEFT(TEXT(RIGHT([0]!nilai,6),REPT("0",6)),3)=1," seribu",INDEX('551_Menara_Duri'!idxSatuSampaiDuaPuluh,--LEFT(TEXT(RIGHT([0]!nilai,5),REPT("0",5)),2)+1)),INDEX('551_Menara_Duri'!idxSatuSampaiDuaPuluh,--LEFT(RIGHT([0]!nilai,5),1)+1)&amp;" puluh "&amp;INDEX('551_Menara_Duri'!idxSatuSampaiDuaPuluh,--LEFT(RIGHT([0]!nilai,4),1)+1))&amp;IF(OR(LEN([0]!nilai)&lt;=3,--LEFT(TEXT(RIGHT([0]!nilai,6),REPT("0",6)),3)={0;1}),""," ribu")</definedName>
    <definedName name="ribu" localSheetId="36">" "&amp;INDEX('553_Ibu Eni_Palu'!idxRatusan,--LEFT(TEXT(RIGHT([0]!nilai,6),REPT("0",6)),1)+1)&amp;" "&amp;IF((--MID(TEXT(RIGHT([0]!nilai,6),REPT("0",6)),2,2)+1)&lt;=20,IF(--LEFT(TEXT(RIGHT([0]!nilai,6),REPT("0",6)),3)=1," seribu",INDEX('553_Ibu Eni_Palu'!idxSatuSampaiDuaPuluh,--LEFT(TEXT(RIGHT([0]!nilai,5),REPT("0",5)),2)+1)),INDEX('553_Ibu Eni_Palu'!idxSatuSampaiDuaPuluh,--LEFT(RIGHT([0]!nilai,5),1)+1)&amp;" puluh "&amp;INDEX('553_Ibu Eni_Palu'!idxSatuSampaiDuaPuluh,--LEFT(RIGHT([0]!nilai,4),1)+1))&amp;IF(OR(LEN([0]!nilai)&lt;=3,--LEFT(TEXT(RIGHT([0]!nilai,6),REPT("0",6)),3)={0;1}),""," ribu")</definedName>
    <definedName name="ribu" localSheetId="37">" "&amp;INDEX('554_Samudra Jaya Cakra_Bima'!idxRatusan,--LEFT(TEXT(RIGHT([0]!nilai,6),REPT("0",6)),1)+1)&amp;" "&amp;IF((--MID(TEXT(RIGHT([0]!nilai,6),REPT("0",6)),2,2)+1)&lt;=20,IF(--LEFT(TEXT(RIGHT([0]!nilai,6),REPT("0",6)),3)=1," seribu",INDEX('554_Samudra Jaya Cakra_Bima'!idxSatuSampaiDuaPuluh,--LEFT(TEXT(RIGHT([0]!nilai,5),REPT("0",5)),2)+1)),INDEX('554_Samudra Jaya Cakra_Bima'!idxSatuSampaiDuaPuluh,--LEFT(RIGHT([0]!nilai,5),1)+1)&amp;" puluh "&amp;INDEX('554_Samudra Jaya Cakra_Bima'!idxSatuSampaiDuaPuluh,--LEFT(RIGHT([0]!nilai,4),1)+1))&amp;IF(OR(LEN([0]!nilai)&lt;=3,--LEFT(TEXT(RIGHT([0]!nilai,6),REPT("0",6)),3)={0;1}),""," ribu")</definedName>
    <definedName name="ribu" localSheetId="38">" "&amp;INDEX('555_CV. Nona_Sulawesi'!idxRatusan,--LEFT(TEXT(RIGHT([0]!nilai,6),REPT("0",6)),1)+1)&amp;" "&amp;IF((--MID(TEXT(RIGHT([0]!nilai,6),REPT("0",6)),2,2)+1)&lt;=20,IF(--LEFT(TEXT(RIGHT([0]!nilai,6),REPT("0",6)),3)=1," seribu",INDEX('555_CV. Nona_Sulawesi'!idxSatuSampaiDuaPuluh,--LEFT(TEXT(RIGHT([0]!nilai,5),REPT("0",5)),2)+1)),INDEX('555_CV. Nona_Sulawesi'!idxSatuSampaiDuaPuluh,--LEFT(RIGHT([0]!nilai,5),1)+1)&amp;" puluh "&amp;INDEX('555_CV. Nona_Sulawesi'!idxSatuSampaiDuaPuluh,--LEFT(RIGHT([0]!nilai,4),1)+1))&amp;IF(OR(LEN([0]!nilai)&lt;=3,--LEFT(TEXT(RIGHT([0]!nilai,6),REPT("0",6)),3)={0;1}),""," ribu")</definedName>
    <definedName name="ribu" localSheetId="39">" "&amp;INDEX('556_Venindo_Pekanbaru'!idxRatusan,--LEFT(TEXT(RIGHT(nilai,6),REPT("0",6)),1)+1)&amp;" "&amp;IF((--MID(TEXT(RIGHT(nilai,6),REPT("0",6)),2,2)+1)&lt;=20,IF(--LEFT(TEXT(RIGHT(nilai,6),REPT("0",6)),3)=1," seribu",INDEX('556_Venindo_Pekanbaru'!idxSatuSampaiDuaPuluh,--LEFT(TEXT(RIGHT(nilai,5),REPT("0",5)),2)+1)),INDEX('556_Venindo_Pekanbaru'!idxSatuSampaiDuaPuluh,--LEFT(RIGHT(nilai,5),1)+1)&amp;" puluh "&amp;INDEX('556_Venindo_Pekanbaru'!idxSatuSampaiDuaPuluh,--LEFT(RIGHT(nilai,4),1)+1))&amp;IF(OR(LEN(nilai)&lt;=3,--LEFT(TEXT(RIGHT(nilai,6),REPT("0",6)),3)={0;1}),""," ribu")</definedName>
    <definedName name="ribu" localSheetId="40">" "&amp;INDEX('557_Parcial_Kalsel'!idxRatusan,--LEFT(TEXT(RIGHT([0]!nilai,6),REPT("0",6)),1)+1)&amp;" "&amp;IF((--MID(TEXT(RIGHT([0]!nilai,6),REPT("0",6)),2,2)+1)&lt;=20,IF(--LEFT(TEXT(RIGHT([0]!nilai,6),REPT("0",6)),3)=1," seribu",INDEX('557_Parcial_Kalsel'!idxSatuSampaiDuaPuluh,--LEFT(TEXT(RIGHT([0]!nilai,5),REPT("0",5)),2)+1)),INDEX('557_Parcial_Kalsel'!idxSatuSampaiDuaPuluh,--LEFT(RIGHT([0]!nilai,5),1)+1)&amp;" puluh "&amp;INDEX('557_Parcial_Kalsel'!idxSatuSampaiDuaPuluh,--LEFT(RIGHT([0]!nilai,4),1)+1))&amp;IF(OR(LEN([0]!nilai)&lt;=3,--LEFT(TEXT(RIGHT([0]!nilai,6),REPT("0",6)),3)={0;1}),""," ribu")</definedName>
    <definedName name="ribu" localSheetId="41">" "&amp;INDEX('558_CahayaPutra_Pontianak'!idxRatusan,--LEFT(TEXT(RIGHT([0]!nilai,6),REPT("0",6)),1)+1)&amp;" "&amp;IF((--MID(TEXT(RIGHT([0]!nilai,6),REPT("0",6)),2,2)+1)&lt;=20,IF(--LEFT(TEXT(RIGHT([0]!nilai,6),REPT("0",6)),3)=1," seribu",INDEX('558_CahayaPutra_Pontianak'!idxSatuSampaiDuaPuluh,--LEFT(TEXT(RIGHT([0]!nilai,5),REPT("0",5)),2)+1)),INDEX('558_CahayaPutra_Pontianak'!idxSatuSampaiDuaPuluh,--LEFT(RIGHT([0]!nilai,5),1)+1)&amp;" puluh "&amp;INDEX('558_CahayaPutra_Pontianak'!idxSatuSampaiDuaPuluh,--LEFT(RIGHT([0]!nilai,4),1)+1))&amp;IF(OR(LEN([0]!nilai)&lt;=3,--LEFT(TEXT(RIGHT([0]!nilai,6),REPT("0",6)),3)={0;1}),""," ribu")</definedName>
    <definedName name="ribu" localSheetId="43">" "&amp;INDEX('560_Lion_Probolinggo'!idxRatusan,--LEFT(TEXT(RIGHT([0]!nilai,6),REPT("0",6)),1)+1)&amp;" "&amp;IF((--MID(TEXT(RIGHT([0]!nilai,6),REPT("0",6)),2,2)+1)&lt;=20,IF(--LEFT(TEXT(RIGHT([0]!nilai,6),REPT("0",6)),3)=1," seribu",INDEX('560_Lion_Probolinggo'!idxSatuSampaiDuaPuluh,--LEFT(TEXT(RIGHT([0]!nilai,5),REPT("0",5)),2)+1)),INDEX('560_Lion_Probolinggo'!idxSatuSampaiDuaPuluh,--LEFT(RIGHT([0]!nilai,5),1)+1)&amp;" puluh "&amp;INDEX('560_Lion_Probolinggo'!idxSatuSampaiDuaPuluh,--LEFT(RIGHT([0]!nilai,4),1)+1))&amp;IF(OR(LEN([0]!nilai)&lt;=3,--LEFT(TEXT(RIGHT([0]!nilai,6),REPT("0",6)),3)={0;1}),""," ribu")</definedName>
    <definedName name="ribu" localSheetId="45">" "&amp;INDEX('562_Bpk. Dicky_Shopee '!idxRatusan,--LEFT(TEXT(RIGHT([0]!nilai,6),REPT("0",6)),1)+1)&amp;" "&amp;IF((--MID(TEXT(RIGHT([0]!nilai,6),REPT("0",6)),2,2)+1)&lt;=20,IF(--LEFT(TEXT(RIGHT([0]!nilai,6),REPT("0",6)),3)=1," seribu",INDEX('562_Bpk. Dicky_Shopee '!idxSatuSampaiDuaPuluh,--LEFT(TEXT(RIGHT([0]!nilai,5),REPT("0",5)),2)+1)),INDEX('562_Bpk. Dicky_Shopee '!idxSatuSampaiDuaPuluh,--LEFT(RIGHT([0]!nilai,5),1)+1)&amp;" puluh "&amp;INDEX('562_Bpk. Dicky_Shopee '!idxSatuSampaiDuaPuluh,--LEFT(RIGHT([0]!nilai,4),1)+1))&amp;IF(OR(LEN([0]!nilai)&lt;=3,--LEFT(TEXT(RIGHT([0]!nilai,6),REPT("0",6)),3)={0;1}),""," ribu")</definedName>
    <definedName name="ribu" localSheetId="46">" "&amp;INDEX('563_Bpk. Dicky_Ninja'!idxRatusan,--LEFT(TEXT(RIGHT([0]!nilai,6),REPT("0",6)),1)+1)&amp;" "&amp;IF((--MID(TEXT(RIGHT([0]!nilai,6),REPT("0",6)),2,2)+1)&lt;=20,IF(--LEFT(TEXT(RIGHT([0]!nilai,6),REPT("0",6)),3)=1," seribu",INDEX('563_Bpk. Dicky_Ninja'!idxSatuSampaiDuaPuluh,--LEFT(TEXT(RIGHT([0]!nilai,5),REPT("0",5)),2)+1)),INDEX('563_Bpk. Dicky_Ninja'!idxSatuSampaiDuaPuluh,--LEFT(RIGHT([0]!nilai,5),1)+1)&amp;" puluh "&amp;INDEX('563_Bpk. Dicky_Ninja'!idxSatuSampaiDuaPuluh,--LEFT(RIGHT([0]!nilai,4),1)+1))&amp;IF(OR(LEN([0]!nilai)&lt;=3,--LEFT(TEXT(RIGHT([0]!nilai,6),REPT("0",6)),3)={0;1}),""," ribu")</definedName>
    <definedName name="ribu" localSheetId="47">" "&amp;INDEX('564_Parcial_Tabalong'!idxRatusan,--LEFT(TEXT(RIGHT([0]!nilai,6),REPT("0",6)),1)+1)&amp;" "&amp;IF((--MID(TEXT(RIGHT([0]!nilai,6),REPT("0",6)),2,2)+1)&lt;=20,IF(--LEFT(TEXT(RIGHT([0]!nilai,6),REPT("0",6)),3)=1," seribu",INDEX('564_Parcial_Tabalong'!idxSatuSampaiDuaPuluh,--LEFT(TEXT(RIGHT([0]!nilai,5),REPT("0",5)),2)+1)),INDEX('564_Parcial_Tabalong'!idxSatuSampaiDuaPuluh,--LEFT(RIGHT([0]!nilai,5),1)+1)&amp;" puluh "&amp;INDEX('564_Parcial_Tabalong'!idxSatuSampaiDuaPuluh,--LEFT(RIGHT([0]!nilai,4),1)+1))&amp;IF(OR(LEN([0]!nilai)&lt;=3,--LEFT(TEXT(RIGHT([0]!nilai,6),REPT("0",6)),3)={0;1}),""," ribu")</definedName>
    <definedName name="ribu" localSheetId="48">" "&amp;INDEX('565_Fastindo_Cikarang'!idxRatusan,--LEFT(TEXT(RIGHT([0]!nilai,6),REPT("0",6)),1)+1)&amp;" "&amp;IF((--MID(TEXT(RIGHT([0]!nilai,6),REPT("0",6)),2,2)+1)&lt;=20,IF(--LEFT(TEXT(RIGHT([0]!nilai,6),REPT("0",6)),3)=1," seribu",INDEX('565_Fastindo_Cikarang'!idxSatuSampaiDuaPuluh,--LEFT(TEXT(RIGHT([0]!nilai,5),REPT("0",5)),2)+1)),INDEX('565_Fastindo_Cikarang'!idxSatuSampaiDuaPuluh,--LEFT(RIGHT([0]!nilai,5),1)+1)&amp;" puluh "&amp;INDEX('565_Fastindo_Cikarang'!idxSatuSampaiDuaPuluh,--LEFT(RIGHT([0]!nilai,4),1)+1))&amp;IF(OR(LEN([0]!nilai)&lt;=3,--LEFT(TEXT(RIGHT([0]!nilai,6),REPT("0",6)),3)={0;1}),""," ribu")</definedName>
    <definedName name="ribu" localSheetId="49">" "&amp;INDEX('566_Bona_Lampung'!idxRatusan,--LEFT(TEXT(RIGHT(nilai,6),REPT("0",6)),1)+1)&amp;" "&amp;IF((--MID(TEXT(RIGHT(nilai,6),REPT("0",6)),2,2)+1)&lt;=20,IF(--LEFT(TEXT(RIGHT(nilai,6),REPT("0",6)),3)=1," seribu",INDEX('566_Bona_Lampung'!idxSatuSampaiDuaPuluh,--LEFT(TEXT(RIGHT(nilai,5),REPT("0",5)),2)+1)),INDEX('566_Bona_Lampung'!idxSatuSampaiDuaPuluh,--LEFT(RIGHT(nilai,5),1)+1)&amp;" puluh "&amp;INDEX('566_Bona_Lampung'!idxSatuSampaiDuaPuluh,--LEFT(RIGHT(nilai,4),1)+1))&amp;IF(OR(LEN(nilai)&lt;=3,--LEFT(TEXT(RIGHT(nilai,6),REPT("0",6)),3)={0;1}),""," ribu")</definedName>
    <definedName name="ribu" localSheetId="50">" "&amp;INDEX('567_PT. Bayu_Jambi'!idxRatusan,--LEFT(TEXT(RIGHT([0]!nilai,6),REPT("0",6)),1)+1)&amp;" "&amp;IF((--MID(TEXT(RIGHT([0]!nilai,6),REPT("0",6)),2,2)+1)&lt;=20,IF(--LEFT(TEXT(RIGHT([0]!nilai,6),REPT("0",6)),3)=1," seribu",INDEX('567_PT. Bayu_Jambi'!idxSatuSampaiDuaPuluh,--LEFT(TEXT(RIGHT([0]!nilai,5),REPT("0",5)),2)+1)),INDEX('567_PT. Bayu_Jambi'!idxSatuSampaiDuaPuluh,--LEFT(RIGHT([0]!nilai,5),1)+1)&amp;" puluh "&amp;INDEX('567_PT. Bayu_Jambi'!idxSatuSampaiDuaPuluh,--LEFT(RIGHT([0]!nilai,4),1)+1))&amp;IF(OR(LEN([0]!nilai)&lt;=3,--LEFT(TEXT(RIGHT([0]!nilai,6),REPT("0",6)),3)={0;1}),""," ribu")</definedName>
    <definedName name="ribu" localSheetId="51">" "&amp;INDEX('568_Padi_Bali'!idxRatusan,--LEFT(TEXT(RIGHT([0]!nilai,6),REPT("0",6)),1)+1)&amp;" "&amp;IF((--MID(TEXT(RIGHT([0]!nilai,6),REPT("0",6)),2,2)+1)&lt;=20,IF(--LEFT(TEXT(RIGHT([0]!nilai,6),REPT("0",6)),3)=1," seribu",INDEX('568_Padi_Bali'!idxSatuSampaiDuaPuluh,--LEFT(TEXT(RIGHT([0]!nilai,5),REPT("0",5)),2)+1)),INDEX('568_Padi_Bali'!idxSatuSampaiDuaPuluh,--LEFT(RIGHT([0]!nilai,5),1)+1)&amp;" puluh "&amp;INDEX('568_Padi_Bali'!idxSatuSampaiDuaPuluh,--LEFT(RIGHT([0]!nilai,4),1)+1))&amp;IF(OR(LEN([0]!nilai)&lt;=3,--LEFT(TEXT(RIGHT([0]!nilai,6),REPT("0",6)),3)={0;1}),""," ribu")</definedName>
    <definedName name="ribu" localSheetId="52">" "&amp;INDEX('569_Hong Fei_Jakarta'!idxRatusan,--LEFT(TEXT(RIGHT([0]!nilai,6),REPT("0",6)),1)+1)&amp;" "&amp;IF((--MID(TEXT(RIGHT([0]!nilai,6),REPT("0",6)),2,2)+1)&lt;=20,IF(--LEFT(TEXT(RIGHT([0]!nilai,6),REPT("0",6)),3)=1," seribu",INDEX('569_Hong Fei_Jakarta'!idxSatuSampaiDuaPuluh,--LEFT(TEXT(RIGHT([0]!nilai,5),REPT("0",5)),2)+1)),INDEX('569_Hong Fei_Jakarta'!idxSatuSampaiDuaPuluh,--LEFT(RIGHT([0]!nilai,5),1)+1)&amp;" puluh "&amp;INDEX('569_Hong Fei_Jakarta'!idxSatuSampaiDuaPuluh,--LEFT(RIGHT([0]!nilai,4),1)+1))&amp;IF(OR(LEN([0]!nilai)&lt;=3,--LEFT(TEXT(RIGHT([0]!nilai,6),REPT("0",6)),3)={0;1}),""," ribu")</definedName>
    <definedName name="ribu" localSheetId="53">" "&amp;INDEX('570_Bona_Bandung'!idxRatusan,--LEFT(TEXT(RIGHT([0]!nilai,6),REPT("0",6)),1)+1)&amp;" "&amp;IF((--MID(TEXT(RIGHT([0]!nilai,6),REPT("0",6)),2,2)+1)&lt;=20,IF(--LEFT(TEXT(RIGHT([0]!nilai,6),REPT("0",6)),3)=1," seribu",INDEX('570_Bona_Bandung'!idxSatuSampaiDuaPuluh,--LEFT(TEXT(RIGHT([0]!nilai,5),REPT("0",5)),2)+1)),INDEX('570_Bona_Bandung'!idxSatuSampaiDuaPuluh,--LEFT(RIGHT([0]!nilai,5),1)+1)&amp;" puluh "&amp;INDEX('570_Bona_Bandung'!idxSatuSampaiDuaPuluh,--LEFT(RIGHT([0]!nilai,4),1)+1))&amp;IF(OR(LEN([0]!nilai)&lt;=3,--LEFT(TEXT(RIGHT([0]!nilai,6),REPT("0",6)),3)={0;1}),""," ribu")</definedName>
    <definedName name="ribu" localSheetId="54">" "&amp;INDEX('571_Ibu caca_Jakarta'!idxRatusan,--LEFT(TEXT(RIGHT([0]!nilai,6),REPT("0",6)),1)+1)&amp;" "&amp;IF((--MID(TEXT(RIGHT([0]!nilai,6),REPT("0",6)),2,2)+1)&lt;=20,IF(--LEFT(TEXT(RIGHT([0]!nilai,6),REPT("0",6)),3)=1," seribu",INDEX('571_Ibu caca_Jakarta'!idxSatuSampaiDuaPuluh,--LEFT(TEXT(RIGHT([0]!nilai,5),REPT("0",5)),2)+1)),INDEX('571_Ibu caca_Jakarta'!idxSatuSampaiDuaPuluh,--LEFT(RIGHT([0]!nilai,5),1)+1)&amp;" puluh "&amp;INDEX('571_Ibu caca_Jakarta'!idxSatuSampaiDuaPuluh,--LEFT(RIGHT([0]!nilai,4),1)+1))&amp;IF(OR(LEN([0]!nilai)&lt;=3,--LEFT(TEXT(RIGHT([0]!nilai,6),REPT("0",6)),3)={0;1}),""," ribu")</definedName>
    <definedName name="ribu" localSheetId="55">" "&amp;INDEX('572_Bina_trucking Bekasi'!idxRatusan,--LEFT(TEXT(RIGHT([0]!nilai,6),REPT("0",6)),1)+1)&amp;" "&amp;IF((--MID(TEXT(RIGHT([0]!nilai,6),REPT("0",6)),2,2)+1)&lt;=20,IF(--LEFT(TEXT(RIGHT([0]!nilai,6),REPT("0",6)),3)=1," seribu",INDEX('572_Bina_trucking Bekasi'!idxSatuSampaiDuaPuluh,--LEFT(TEXT(RIGHT([0]!nilai,5),REPT("0",5)),2)+1)),INDEX('572_Bina_trucking Bekasi'!idxSatuSampaiDuaPuluh,--LEFT(RIGHT([0]!nilai,5),1)+1)&amp;" puluh "&amp;INDEX('572_Bina_trucking Bekasi'!idxSatuSampaiDuaPuluh,--LEFT(RIGHT([0]!nilai,4),1)+1))&amp;IF(OR(LEN([0]!nilai)&lt;=3,--LEFT(TEXT(RIGHT([0]!nilai,6),REPT("0",6)),3)={0;1}),""," ribu")</definedName>
    <definedName name="ribu" localSheetId="58">" "&amp;INDEX('575_Lion_Lampung'!idxRatusan,--LEFT(TEXT(RIGHT([0]!nilai,6),REPT("0",6)),1)+1)&amp;" "&amp;IF((--MID(TEXT(RIGHT([0]!nilai,6),REPT("0",6)),2,2)+1)&lt;=20,IF(--LEFT(TEXT(RIGHT([0]!nilai,6),REPT("0",6)),3)=1," seribu",INDEX('575_Lion_Lampung'!idxSatuSampaiDuaPuluh,--LEFT(TEXT(RIGHT([0]!nilai,5),REPT("0",5)),2)+1)),INDEX('575_Lion_Lampung'!idxSatuSampaiDuaPuluh,--LEFT(RIGHT([0]!nilai,5),1)+1)&amp;" puluh "&amp;INDEX('575_Lion_Lampung'!idxSatuSampaiDuaPuluh,--LEFT(RIGHT([0]!nilai,4),1)+1))&amp;IF(OR(LEN([0]!nilai)&lt;=3,--LEFT(TEXT(RIGHT([0]!nilai,6),REPT("0",6)),3)={0;1}),""," ribu")</definedName>
    <definedName name="ribu" localSheetId="59">" "&amp;INDEX('576_Diki_Malang'!idxRatusan,--LEFT(TEXT(RIGHT([0]!nilai,6),REPT("0",6)),1)+1)&amp;" "&amp;IF((--MID(TEXT(RIGHT([0]!nilai,6),REPT("0",6)),2,2)+1)&lt;=20,IF(--LEFT(TEXT(RIGHT([0]!nilai,6),REPT("0",6)),3)=1," seribu",INDEX('576_Diki_Malang'!idxSatuSampaiDuaPuluh,--LEFT(TEXT(RIGHT([0]!nilai,5),REPT("0",5)),2)+1)),INDEX('576_Diki_Malang'!idxSatuSampaiDuaPuluh,--LEFT(RIGHT([0]!nilai,5),1)+1)&amp;" puluh "&amp;INDEX('576_Diki_Malang'!idxSatuSampaiDuaPuluh,--LEFT(RIGHT([0]!nilai,4),1)+1))&amp;IF(OR(LEN([0]!nilai)&lt;=3,--LEFT(TEXT(RIGHT([0]!nilai,6),REPT("0",6)),3)={0;1}),""," ribu")</definedName>
    <definedName name="ribu">" "&amp;INDEX(idxRatusan,--LEFT(TEXT(RIGHT(nilai,6),REPT("0",6)),1)+1)&amp;" "&amp;IF((--MID(TEXT(RIGHT(nilai,6),REPT("0",6)),2,2)+1)&lt;=20,IF(--LEFT(TEXT(RIGHT(nilai,6),REPT("0",6)),3)=1," seribu",INDEX(idxSatuSampaiDuaPuluh,--LEFT(TEXT(RIGHT(nilai,5),REPT("0",5)),2)+1)),INDEX(idxSatuSampaiDuaPuluh,--LEFT(RIGHT(nilai,5),1)+1)&amp;" puluh "&amp;INDEX(idxSatuSampaiDuaPuluh,--LEFT(RIGHT(nilai,4),1)+1))&amp;IF(OR(LEN(nilai)&lt;=3,--LEFT(TEXT(RIGHT(nilai,6),REPT("0",6)),3)={0;1}),""," ribu")</definedName>
    <definedName name="ribu2" localSheetId="0">" "&amp;INDEX('517_TPL_Medan'!idxRatusan,--LEFT(TEXT(RIGHT([0]!nilai,6),REPT("0",6)),1)+1)&amp;" "&amp;IF((--MID(TEXT(RIGHT([0]!nilai,6),REPT("0",6)),2,2)+1)&lt;=20,IF(--LEFT(TEXT(RIGHT([0]!nilai,6),REPT("0",6)),3)=1," seribu / ",INDEX('517_TPL_Medan'!idxSatuSampaiDuaPuluh,--LEFT(TEXT(RIGHT([0]!nilai,5),REPT("0",5)),2)+1)),INDEX('517_TPL_Medan'!idxSatuSampaiDuaPuluh,--LEFT(RIGHT([0]!nilai,5),1)+1)&amp;" puluh "&amp;INDEX('517_TPL_Medan'!idxSatuSampaiDuaPuluh,--LEFT(RIGHT([0]!nilai,4),1)+1))&amp;IF(OR(LEN([0]!nilai)&lt;=3,--LEFT(TEXT(RIGHT([0]!nilai,6),REPT("0",6)),3)={0;1}),""," ribu / ")</definedName>
    <definedName name="ribu2" localSheetId="1">" "&amp;INDEX('518_TPL_Muara Enim'!idxRatusan,--LEFT(TEXT(RIGHT([0]!nilai,6),REPT("0",6)),1)+1)&amp;" "&amp;IF((--MID(TEXT(RIGHT([0]!nilai,6),REPT("0",6)),2,2)+1)&lt;=20,IF(--LEFT(TEXT(RIGHT([0]!nilai,6),REPT("0",6)),3)=1," seribu / ",INDEX('518_TPL_Muara Enim'!idxSatuSampaiDuaPuluh,--LEFT(TEXT(RIGHT([0]!nilai,5),REPT("0",5)),2)+1)),INDEX('518_TPL_Muara Enim'!idxSatuSampaiDuaPuluh,--LEFT(RIGHT([0]!nilai,5),1)+1)&amp;" puluh "&amp;INDEX('518_TPL_Muara Enim'!idxSatuSampaiDuaPuluh,--LEFT(RIGHT([0]!nilai,4),1)+1))&amp;IF(OR(LEN([0]!nilai)&lt;=3,--LEFT(TEXT(RIGHT([0]!nilai,6),REPT("0",6)),3)={0;1}),""," ribu / ")</definedName>
    <definedName name="ribu2" localSheetId="2">" "&amp;INDEX('519_Lion_Palembang'!idxRatusan,--LEFT(TEXT(RIGHT([0]!nilai,6),REPT("0",6)),1)+1)&amp;" "&amp;IF((--MID(TEXT(RIGHT([0]!nilai,6),REPT("0",6)),2,2)+1)&lt;=20,IF(--LEFT(TEXT(RIGHT([0]!nilai,6),REPT("0",6)),3)=1," seribu / ",INDEX('519_Lion_Palembang'!idxSatuSampaiDuaPuluh,--LEFT(TEXT(RIGHT([0]!nilai,5),REPT("0",5)),2)+1)),INDEX('519_Lion_Palembang'!idxSatuSampaiDuaPuluh,--LEFT(RIGHT([0]!nilai,5),1)+1)&amp;" puluh "&amp;INDEX('519_Lion_Palembang'!idxSatuSampaiDuaPuluh,--LEFT(RIGHT([0]!nilai,4),1)+1))&amp;IF(OR(LEN([0]!nilai)&lt;=3,--LEFT(TEXT(RIGHT([0]!nilai,6),REPT("0",6)),3)={0;1}),""," ribu / ")</definedName>
    <definedName name="ribu2" localSheetId="3">" "&amp;INDEX('520_Bpk.Martin_Pembatalan'!idxRatusan,--LEFT(TEXT(RIGHT([0]!nilai,6),REPT("0",6)),1)+1)&amp;" "&amp;IF((--MID(TEXT(RIGHT([0]!nilai,6),REPT("0",6)),2,2)+1)&lt;=20,IF(--LEFT(TEXT(RIGHT([0]!nilai,6),REPT("0",6)),3)=1," seribu / ",INDEX('520_Bpk.Martin_Pembatalan'!idxSatuSampaiDuaPuluh,--LEFT(TEXT(RIGHT([0]!nilai,5),REPT("0",5)),2)+1)),INDEX('520_Bpk.Martin_Pembatalan'!idxSatuSampaiDuaPuluh,--LEFT(RIGHT([0]!nilai,5),1)+1)&amp;" puluh "&amp;INDEX('520_Bpk.Martin_Pembatalan'!idxSatuSampaiDuaPuluh,--LEFT(RIGHT([0]!nilai,4),1)+1))&amp;IF(OR(LEN([0]!nilai)&lt;=3,--LEFT(TEXT(RIGHT([0]!nilai,6),REPT("0",6)),3)={0;1}),""," ribu / ")</definedName>
    <definedName name="ribu2" localSheetId="4">" "&amp;INDEX('521_DN_Bontang'!idxRatusan,--LEFT(TEXT(RIGHT([0]!nilai,6),REPT("0",6)),1)+1)&amp;" "&amp;IF((--MID(TEXT(RIGHT([0]!nilai,6),REPT("0",6)),2,2)+1)&lt;=20,IF(--LEFT(TEXT(RIGHT([0]!nilai,6),REPT("0",6)),3)=1," seribu / ",INDEX('521_DN_Bontang'!idxSatuSampaiDuaPuluh,--LEFT(TEXT(RIGHT([0]!nilai,5),REPT("0",5)),2)+1)),INDEX('521_DN_Bontang'!idxSatuSampaiDuaPuluh,--LEFT(RIGHT([0]!nilai,5),1)+1)&amp;" puluh "&amp;INDEX('521_DN_Bontang'!idxSatuSampaiDuaPuluh,--LEFT(RIGHT([0]!nilai,4),1)+1))&amp;IF(OR(LEN([0]!nilai)&lt;=3,--LEFT(TEXT(RIGHT([0]!nilai,6),REPT("0",6)),3)={0;1}),""," ribu / ")</definedName>
    <definedName name="ribu2" localSheetId="5">" "&amp;INDEX('522_Bpk. Andi_Bogor'!idxRatusan,--LEFT(TEXT(RIGHT([0]!nilai,6),REPT("0",6)),1)+1)&amp;" "&amp;IF((--MID(TEXT(RIGHT([0]!nilai,6),REPT("0",6)),2,2)+1)&lt;=20,IF(--LEFT(TEXT(RIGHT([0]!nilai,6),REPT("0",6)),3)=1," seribu / ",INDEX('522_Bpk. Andi_Bogor'!idxSatuSampaiDuaPuluh,--LEFT(TEXT(RIGHT([0]!nilai,5),REPT("0",5)),2)+1)),INDEX('522_Bpk. Andi_Bogor'!idxSatuSampaiDuaPuluh,--LEFT(RIGHT([0]!nilai,5),1)+1)&amp;" puluh "&amp;INDEX('522_Bpk. Andi_Bogor'!idxSatuSampaiDuaPuluh,--LEFT(RIGHT([0]!nilai,4),1)+1))&amp;IF(OR(LEN([0]!nilai)&lt;=3,--LEFT(TEXT(RIGHT([0]!nilai,6),REPT("0",6)),3)={0;1}),""," ribu / ")</definedName>
    <definedName name="ribu2" localSheetId="6">" "&amp;INDEX('523_Bpk. Dicky_Shopee'!idxRatusan,--LEFT(TEXT(RIGHT([0]!nilai,6),REPT("0",6)),1)+1)&amp;" "&amp;IF((--MID(TEXT(RIGHT([0]!nilai,6),REPT("0",6)),2,2)+1)&lt;=20,IF(--LEFT(TEXT(RIGHT([0]!nilai,6),REPT("0",6)),3)=1," seribu / ",INDEX('523_Bpk. Dicky_Shopee'!idxSatuSampaiDuaPuluh,--LEFT(TEXT(RIGHT([0]!nilai,5),REPT("0",5)),2)+1)),INDEX('523_Bpk. Dicky_Shopee'!idxSatuSampaiDuaPuluh,--LEFT(RIGHT([0]!nilai,5),1)+1)&amp;" puluh "&amp;INDEX('523_Bpk. Dicky_Shopee'!idxSatuSampaiDuaPuluh,--LEFT(RIGHT([0]!nilai,4),1)+1))&amp;IF(OR(LEN([0]!nilai)&lt;=3,--LEFT(TEXT(RIGHT([0]!nilai,6),REPT("0",6)),3)={0;1}),""," ribu / ")</definedName>
    <definedName name="ribu2" localSheetId="7">" "&amp;INDEX('524_Lion_Mix'!idxRatusan,--LEFT(TEXT(RIGHT([0]!nilai,6),REPT("0",6)),1)+1)&amp;" "&amp;IF((--MID(TEXT(RIGHT([0]!nilai,6),REPT("0",6)),2,2)+1)&lt;=20,IF(--LEFT(TEXT(RIGHT([0]!nilai,6),REPT("0",6)),3)=1," seribu / ",INDEX('524_Lion_Mix'!idxSatuSampaiDuaPuluh,--LEFT(TEXT(RIGHT([0]!nilai,5),REPT("0",5)),2)+1)),INDEX('524_Lion_Mix'!idxSatuSampaiDuaPuluh,--LEFT(RIGHT([0]!nilai,5),1)+1)&amp;" puluh "&amp;INDEX('524_Lion_Mix'!idxSatuSampaiDuaPuluh,--LEFT(RIGHT([0]!nilai,4),1)+1))&amp;IF(OR(LEN([0]!nilai)&lt;=3,--LEFT(TEXT(RIGHT([0]!nilai,6),REPT("0",6)),3)={0;1}),""," ribu / ")</definedName>
    <definedName name="ribu2" localSheetId="8">" "&amp;INDEX('525_Mega Agro_Karo'!idxRatusan,--LEFT(TEXT(RIGHT([0]!nilai,6),REPT("0",6)),1)+1)&amp;" "&amp;IF((--MID(TEXT(RIGHT([0]!nilai,6),REPT("0",6)),2,2)+1)&lt;=20,IF(--LEFT(TEXT(RIGHT([0]!nilai,6),REPT("0",6)),3)=1," seribu / ",INDEX('525_Mega Agro_Karo'!idxSatuSampaiDuaPuluh,--LEFT(TEXT(RIGHT([0]!nilai,5),REPT("0",5)),2)+1)),INDEX('525_Mega Agro_Karo'!idxSatuSampaiDuaPuluh,--LEFT(RIGHT([0]!nilai,5),1)+1)&amp;" puluh "&amp;INDEX('525_Mega Agro_Karo'!idxSatuSampaiDuaPuluh,--LEFT(RIGHT([0]!nilai,4),1)+1))&amp;IF(OR(LEN([0]!nilai)&lt;=3,--LEFT(TEXT(RIGHT([0]!nilai,6),REPT("0",6)),3)={0;1}),""," ribu / ")</definedName>
    <definedName name="ribu2" localSheetId="9">" "&amp;INDEX('526_Samudra Jaya Cakra_Mix'!idxRatusan,--LEFT(TEXT(RIGHT([0]!nilai,6),REPT("0",6)),1)+1)&amp;" "&amp;IF((--MID(TEXT(RIGHT([0]!nilai,6),REPT("0",6)),2,2)+1)&lt;=20,IF(--LEFT(TEXT(RIGHT([0]!nilai,6),REPT("0",6)),3)=1," seribu / ",INDEX('526_Samudra Jaya Cakra_Mix'!idxSatuSampaiDuaPuluh,--LEFT(TEXT(RIGHT([0]!nilai,5),REPT("0",5)),2)+1)),INDEX('526_Samudra Jaya Cakra_Mix'!idxSatuSampaiDuaPuluh,--LEFT(RIGHT([0]!nilai,5),1)+1)&amp;" puluh "&amp;INDEX('526_Samudra Jaya Cakra_Mix'!idxSatuSampaiDuaPuluh,--LEFT(RIGHT([0]!nilai,4),1)+1))&amp;IF(OR(LEN([0]!nilai)&lt;=3,--LEFT(TEXT(RIGHT([0]!nilai,6),REPT("0",6)),3)={0;1}),""," ribu / ")</definedName>
    <definedName name="ribu2" localSheetId="10">" "&amp;INDEX('527_CV. Nona_Makassar'!idxRatusan,--LEFT(TEXT(RIGHT([0]!nilai,6),REPT("0",6)),1)+1)&amp;" "&amp;IF((--MID(TEXT(RIGHT([0]!nilai,6),REPT("0",6)),2,2)+1)&lt;=20,IF(--LEFT(TEXT(RIGHT([0]!nilai,6),REPT("0",6)),3)=1," seribu / ",INDEX('527_CV. Nona_Makassar'!idxSatuSampaiDuaPuluh,--LEFT(TEXT(RIGHT([0]!nilai,5),REPT("0",5)),2)+1)),INDEX('527_CV. Nona_Makassar'!idxSatuSampaiDuaPuluh,--LEFT(RIGHT([0]!nilai,5),1)+1)&amp;" puluh "&amp;INDEX('527_CV. Nona_Makassar'!idxSatuSampaiDuaPuluh,--LEFT(RIGHT([0]!nilai,4),1)+1))&amp;IF(OR(LEN([0]!nilai)&lt;=3,--LEFT(TEXT(RIGHT([0]!nilai,6),REPT("0",6)),3)={0;1}),""," ribu / ")</definedName>
    <definedName name="ribu2" localSheetId="11">" "&amp;INDEX('528_CV. MAG Perum Graha_Kalsel'!idxRatusan,--LEFT(TEXT(RIGHT([0]!nilai,6),REPT("0",6)),1)+1)&amp;" "&amp;IF((--MID(TEXT(RIGHT([0]!nilai,6),REPT("0",6)),2,2)+1)&lt;=20,IF(--LEFT(TEXT(RIGHT([0]!nilai,6),REPT("0",6)),3)=1," seribu / ",INDEX('528_CV. MAG Perum Graha_Kalsel'!idxSatuSampaiDuaPuluh,--LEFT(TEXT(RIGHT([0]!nilai,5),REPT("0",5)),2)+1)),INDEX('528_CV. MAG Perum Graha_Kalsel'!idxSatuSampaiDuaPuluh,--LEFT(RIGHT([0]!nilai,5),1)+1)&amp;" puluh "&amp;INDEX('528_CV. MAG Perum Graha_Kalsel'!idxSatuSampaiDuaPuluh,--LEFT(RIGHT([0]!nilai,4),1)+1))&amp;IF(OR(LEN([0]!nilai)&lt;=3,--LEFT(TEXT(RIGHT([0]!nilai,6),REPT("0",6)),3)={0;1}),""," ribu / ")</definedName>
    <definedName name="ribu2" localSheetId="12">" "&amp;INDEX('529_Bpk. Pras_Deli Serdang'!idxRatusan,--LEFT(TEXT(RIGHT(nilai,6),REPT("0",6)),1)+1)&amp;" "&amp;IF((--MID(TEXT(RIGHT(nilai,6),REPT("0",6)),2,2)+1)&lt;=20,IF(--LEFT(TEXT(RIGHT(nilai,6),REPT("0",6)),3)=1," seribu / ",INDEX('529_Bpk. Pras_Deli Serdang'!idxSatuSampaiDuaPuluh,--LEFT(TEXT(RIGHT(nilai,5),REPT("0",5)),2)+1)),INDEX('529_Bpk. Pras_Deli Serdang'!idxSatuSampaiDuaPuluh,--LEFT(RIGHT(nilai,5),1)+1)&amp;" puluh "&amp;INDEX('529_Bpk. Pras_Deli Serdang'!idxSatuSampaiDuaPuluh,--LEFT(RIGHT(nilai,4),1)+1))&amp;IF(OR(LEN(nilai)&lt;=3,--LEFT(TEXT(RIGHT(nilai,6),REPT("0",6)),3)={0;1}),""," ribu / ")</definedName>
    <definedName name="ribu2" localSheetId="13">" "&amp;INDEX('530_Trian Jaya_Muara enim'!idxRatusan,--LEFT(TEXT(RIGHT([0]!nilai,6),REPT("0",6)),1)+1)&amp;" "&amp;IF((--MID(TEXT(RIGHT([0]!nilai,6),REPT("0",6)),2,2)+1)&lt;=20,IF(--LEFT(TEXT(RIGHT([0]!nilai,6),REPT("0",6)),3)=1," seribu / ",INDEX('530_Trian Jaya_Muara enim'!idxSatuSampaiDuaPuluh,--LEFT(TEXT(RIGHT([0]!nilai,5),REPT("0",5)),2)+1)),INDEX('530_Trian Jaya_Muara enim'!idxSatuSampaiDuaPuluh,--LEFT(RIGHT([0]!nilai,5),1)+1)&amp;" puluh "&amp;INDEX('530_Trian Jaya_Muara enim'!idxSatuSampaiDuaPuluh,--LEFT(RIGHT([0]!nilai,4),1)+1))&amp;IF(OR(LEN([0]!nilai)&lt;=3,--LEFT(TEXT(RIGHT([0]!nilai,6),REPT("0",6)),3)={0;1}),""," ribu / ")</definedName>
    <definedName name="ribu2" localSheetId="14">" "&amp;INDEX('531_MitraIndo_Batam'!idxRatusan,--LEFT(TEXT(RIGHT([0]!nilai,6),REPT("0",6)),1)+1)&amp;" "&amp;IF((--MID(TEXT(RIGHT([0]!nilai,6),REPT("0",6)),2,2)+1)&lt;=20,IF(--LEFT(TEXT(RIGHT([0]!nilai,6),REPT("0",6)),3)=1," seribu / ",INDEX('531_MitraIndo_Batam'!idxSatuSampaiDuaPuluh,--LEFT(TEXT(RIGHT([0]!nilai,5),REPT("0",5)),2)+1)),INDEX('531_MitraIndo_Batam'!idxSatuSampaiDuaPuluh,--LEFT(RIGHT([0]!nilai,5),1)+1)&amp;" puluh "&amp;INDEX('531_MitraIndo_Batam'!idxSatuSampaiDuaPuluh,--LEFT(RIGHT([0]!nilai,4),1)+1))&amp;IF(OR(LEN([0]!nilai)&lt;=3,--LEFT(TEXT(RIGHT([0]!nilai,6),REPT("0",6)),3)={0;1}),""," ribu / ")</definedName>
    <definedName name="ribu2" localSheetId="15">" "&amp;INDEX('532_Bpk. Salim_Pontianak'!idxRatusan,--LEFT(TEXT(RIGHT([0]!nilai,6),REPT("0",6)),1)+1)&amp;" "&amp;IF((--MID(TEXT(RIGHT([0]!nilai,6),REPT("0",6)),2,2)+1)&lt;=20,IF(--LEFT(TEXT(RIGHT([0]!nilai,6),REPT("0",6)),3)=1," seribu / ",INDEX('532_Bpk. Salim_Pontianak'!idxSatuSampaiDuaPuluh,--LEFT(TEXT(RIGHT([0]!nilai,5),REPT("0",5)),2)+1)),INDEX('532_Bpk. Salim_Pontianak'!idxSatuSampaiDuaPuluh,--LEFT(RIGHT([0]!nilai,5),1)+1)&amp;" puluh "&amp;INDEX('532_Bpk. Salim_Pontianak'!idxSatuSampaiDuaPuluh,--LEFT(RIGHT([0]!nilai,4),1)+1))&amp;IF(OR(LEN([0]!nilai)&lt;=3,--LEFT(TEXT(RIGHT([0]!nilai,6),REPT("0",6)),3)={0;1}),""," ribu / ")</definedName>
    <definedName name="ribu2" localSheetId="16">" "&amp;INDEX('533_Ibu IIn_Batam'!idxRatusan,--LEFT(TEXT(RIGHT([0]!nilai,6),REPT("0",6)),1)+1)&amp;" "&amp;IF((--MID(TEXT(RIGHT([0]!nilai,6),REPT("0",6)),2,2)+1)&lt;=20,IF(--LEFT(TEXT(RIGHT([0]!nilai,6),REPT("0",6)),3)=1," seribu / ",INDEX('533_Ibu IIn_Batam'!idxSatuSampaiDuaPuluh,--LEFT(TEXT(RIGHT([0]!nilai,5),REPT("0",5)),2)+1)),INDEX('533_Ibu IIn_Batam'!idxSatuSampaiDuaPuluh,--LEFT(RIGHT([0]!nilai,5),1)+1)&amp;" puluh "&amp;INDEX('533_Ibu IIn_Batam'!idxSatuSampaiDuaPuluh,--LEFT(RIGHT([0]!nilai,4),1)+1))&amp;IF(OR(LEN([0]!nilai)&lt;=3,--LEFT(TEXT(RIGHT([0]!nilai,6),REPT("0",6)),3)={0;1}),""," ribu / ")</definedName>
    <definedName name="ribu2" localSheetId="17">" "&amp;INDEX('534_Bina_trucking Bekasi'!idxRatusan,--LEFT(TEXT(RIGHT([0]!nilai,6),REPT("0",6)),1)+1)&amp;" "&amp;IF((--MID(TEXT(RIGHT([0]!nilai,6),REPT("0",6)),2,2)+1)&lt;=20,IF(--LEFT(TEXT(RIGHT([0]!nilai,6),REPT("0",6)),3)=1," seribu / ",INDEX('534_Bina_trucking Bekasi'!idxSatuSampaiDuaPuluh,--LEFT(TEXT(RIGHT([0]!nilai,5),REPT("0",5)),2)+1)),INDEX('534_Bina_trucking Bekasi'!idxSatuSampaiDuaPuluh,--LEFT(RIGHT([0]!nilai,5),1)+1)&amp;" puluh "&amp;INDEX('534_Bina_trucking Bekasi'!idxSatuSampaiDuaPuluh,--LEFT(RIGHT([0]!nilai,4),1)+1))&amp;IF(OR(LEN([0]!nilai)&lt;=3,--LEFT(TEXT(RIGHT([0]!nilai,6),REPT("0",6)),3)={0;1}),""," ribu / ")</definedName>
    <definedName name="ribu2" localSheetId="18">" "&amp;INDEX('535_IKPM_Mix'!idxRatusan,--LEFT(TEXT(RIGHT([0]!nilai,6),REPT("0",6)),1)+1)&amp;" "&amp;IF((--MID(TEXT(RIGHT([0]!nilai,6),REPT("0",6)),2,2)+1)&lt;=20,IF(--LEFT(TEXT(RIGHT([0]!nilai,6),REPT("0",6)),3)=1," seribu / ",INDEX('535_IKPM_Mix'!idxSatuSampaiDuaPuluh,--LEFT(TEXT(RIGHT([0]!nilai,5),REPT("0",5)),2)+1)),INDEX('535_IKPM_Mix'!idxSatuSampaiDuaPuluh,--LEFT(RIGHT([0]!nilai,5),1)+1)&amp;" puluh "&amp;INDEX('535_IKPM_Mix'!idxSatuSampaiDuaPuluh,--LEFT(RIGHT([0]!nilai,4),1)+1))&amp;IF(OR(LEN([0]!nilai)&lt;=3,--LEFT(TEXT(RIGHT([0]!nilai,6),REPT("0",6)),3)={0;1}),""," ribu / ")</definedName>
    <definedName name="ribu2" localSheetId="19">" "&amp;INDEX('536_Samudra Jaya Cakra_Mix'!idxRatusan,--LEFT(TEXT(RIGHT([0]!nilai,6),REPT("0",6)),1)+1)&amp;" "&amp;IF((--MID(TEXT(RIGHT([0]!nilai,6),REPT("0",6)),2,2)+1)&lt;=20,IF(--LEFT(TEXT(RIGHT([0]!nilai,6),REPT("0",6)),3)=1," seribu / ",INDEX('536_Samudra Jaya Cakra_Mix'!idxSatuSampaiDuaPuluh,--LEFT(TEXT(RIGHT([0]!nilai,5),REPT("0",5)),2)+1)),INDEX('536_Samudra Jaya Cakra_Mix'!idxSatuSampaiDuaPuluh,--LEFT(RIGHT([0]!nilai,5),1)+1)&amp;" puluh "&amp;INDEX('536_Samudra Jaya Cakra_Mix'!idxSatuSampaiDuaPuluh,--LEFT(RIGHT([0]!nilai,4),1)+1))&amp;IF(OR(LEN([0]!nilai)&lt;=3,--LEFT(TEXT(RIGHT([0]!nilai,6),REPT("0",6)),3)={0;1}),""," ribu / ")</definedName>
    <definedName name="ribu2" localSheetId="20">" "&amp;INDEX('537_Menara_Mix'!idxRatusan,--LEFT(TEXT(RIGHT(nilai,6),REPT("0",6)),1)+1)&amp;" "&amp;IF((--MID(TEXT(RIGHT(nilai,6),REPT("0",6)),2,2)+1)&lt;=20,IF(--LEFT(TEXT(RIGHT(nilai,6),REPT("0",6)),3)=1," seribu / ",INDEX('537_Menara_Mix'!idxSatuSampaiDuaPuluh,--LEFT(TEXT(RIGHT(nilai,5),REPT("0",5)),2)+1)),INDEX('537_Menara_Mix'!idxSatuSampaiDuaPuluh,--LEFT(RIGHT(nilai,5),1)+1)&amp;" puluh "&amp;INDEX('537_Menara_Mix'!idxSatuSampaiDuaPuluh,--LEFT(RIGHT(nilai,4),1)+1))&amp;IF(OR(LEN(nilai)&lt;=3,--LEFT(TEXT(RIGHT(nilai,6),REPT("0",6)),3)={0;1}),""," ribu / ")</definedName>
    <definedName name="ribu2" localSheetId="21">" "&amp;INDEX('538_Menara_Gersik'!idxRatusan,--LEFT(TEXT(RIGHT([0]!nilai,6),REPT("0",6)),1)+1)&amp;" "&amp;IF((--MID(TEXT(RIGHT([0]!nilai,6),REPT("0",6)),2,2)+1)&lt;=20,IF(--LEFT(TEXT(RIGHT([0]!nilai,6),REPT("0",6)),3)=1," seribu / ",INDEX('538_Menara_Gersik'!idxSatuSampaiDuaPuluh,--LEFT(TEXT(RIGHT([0]!nilai,5),REPT("0",5)),2)+1)),INDEX('538_Menara_Gersik'!idxSatuSampaiDuaPuluh,--LEFT(RIGHT([0]!nilai,5),1)+1)&amp;" puluh "&amp;INDEX('538_Menara_Gersik'!idxSatuSampaiDuaPuluh,--LEFT(RIGHT([0]!nilai,4),1)+1))&amp;IF(OR(LEN([0]!nilai)&lt;=3,--LEFT(TEXT(RIGHT([0]!nilai,6),REPT("0",6)),3)={0;1}),""," ribu / ")</definedName>
    <definedName name="ribu2" localSheetId="22">" "&amp;INDEX('539_Menara_Mix'!idxRatusan,--LEFT(TEXT(RIGHT(nilai,6),REPT("0",6)),1)+1)&amp;" "&amp;IF((--MID(TEXT(RIGHT(nilai,6),REPT("0",6)),2,2)+1)&lt;=20,IF(--LEFT(TEXT(RIGHT(nilai,6),REPT("0",6)),3)=1," seribu / ",INDEX('539_Menara_Mix'!idxSatuSampaiDuaPuluh,--LEFT(TEXT(RIGHT(nilai,5),REPT("0",5)),2)+1)),INDEX('539_Menara_Mix'!idxSatuSampaiDuaPuluh,--LEFT(RIGHT(nilai,5),1)+1)&amp;" puluh "&amp;INDEX('539_Menara_Mix'!idxSatuSampaiDuaPuluh,--LEFT(RIGHT(nilai,4),1)+1))&amp;IF(OR(LEN(nilai)&lt;=3,--LEFT(TEXT(RIGHT(nilai,6),REPT("0",6)),3)={0;1}),""," ribu / ")</definedName>
    <definedName name="ribu2" localSheetId="23">" "&amp;INDEX('540_Samudra Jaya Cakra_Manokwar'!idxRatusan,--LEFT(TEXT(RIGHT([0]!nilai,6),REPT("0",6)),1)+1)&amp;" "&amp;IF((--MID(TEXT(RIGHT([0]!nilai,6),REPT("0",6)),2,2)+1)&lt;=20,IF(--LEFT(TEXT(RIGHT([0]!nilai,6),REPT("0",6)),3)=1," seribu / ",INDEX('540_Samudra Jaya Cakra_Manokwar'!idxSatuSampaiDuaPuluh,--LEFT(TEXT(RIGHT([0]!nilai,5),REPT("0",5)),2)+1)),INDEX('540_Samudra Jaya Cakra_Manokwar'!idxSatuSampaiDuaPuluh,--LEFT(RIGHT([0]!nilai,5),1)+1)&amp;" puluh "&amp;INDEX('540_Samudra Jaya Cakra_Manokwar'!idxSatuSampaiDuaPuluh,--LEFT(RIGHT([0]!nilai,4),1)+1))&amp;IF(OR(LEN([0]!nilai)&lt;=3,--LEFT(TEXT(RIGHT([0]!nilai,6),REPT("0",6)),3)={0;1}),""," ribu / ")</definedName>
    <definedName name="ribu2" localSheetId="24">" "&amp;INDEX('541_Menara_Air Molek'!idxRatusan,--LEFT(TEXT(RIGHT([0]!nilai,6),REPT("0",6)),1)+1)&amp;" "&amp;IF((--MID(TEXT(RIGHT([0]!nilai,6),REPT("0",6)),2,2)+1)&lt;=20,IF(--LEFT(TEXT(RIGHT([0]!nilai,6),REPT("0",6)),3)=1," seribu / ",INDEX('541_Menara_Air Molek'!idxSatuSampaiDuaPuluh,--LEFT(TEXT(RIGHT([0]!nilai,5),REPT("0",5)),2)+1)),INDEX('541_Menara_Air Molek'!idxSatuSampaiDuaPuluh,--LEFT(RIGHT([0]!nilai,5),1)+1)&amp;" puluh "&amp;INDEX('541_Menara_Air Molek'!idxSatuSampaiDuaPuluh,--LEFT(RIGHT([0]!nilai,4),1)+1))&amp;IF(OR(LEN([0]!nilai)&lt;=3,--LEFT(TEXT(RIGHT([0]!nilai,6),REPT("0",6)),3)={0;1}),""," ribu / ")</definedName>
    <definedName name="ribu2" localSheetId="25">" "&amp;INDEX('542_Bpk. Bayu_Pekanbaru'!idxRatusan,--LEFT(TEXT(RIGHT([0]!nilai,6),REPT("0",6)),1)+1)&amp;" "&amp;IF((--MID(TEXT(RIGHT([0]!nilai,6),REPT("0",6)),2,2)+1)&lt;=20,IF(--LEFT(TEXT(RIGHT([0]!nilai,6),REPT("0",6)),3)=1," seribu / ",INDEX('542_Bpk. Bayu_Pekanbaru'!idxSatuSampaiDuaPuluh,--LEFT(TEXT(RIGHT([0]!nilai,5),REPT("0",5)),2)+1)),INDEX('542_Bpk. Bayu_Pekanbaru'!idxSatuSampaiDuaPuluh,--LEFT(RIGHT([0]!nilai,5),1)+1)&amp;" puluh "&amp;INDEX('542_Bpk. Bayu_Pekanbaru'!idxSatuSampaiDuaPuluh,--LEFT(RIGHT([0]!nilai,4),1)+1))&amp;IF(OR(LEN([0]!nilai)&lt;=3,--LEFT(TEXT(RIGHT([0]!nilai,6),REPT("0",6)),3)={0;1}),""," ribu / ")</definedName>
    <definedName name="ribu2" localSheetId="26">" "&amp;INDEX('543_Bpk Rio_Pontianak'!idxRatusan,--LEFT(TEXT(RIGHT([0]!nilai,6),REPT("0",6)),1)+1)&amp;" "&amp;IF((--MID(TEXT(RIGHT([0]!nilai,6),REPT("0",6)),2,2)+1)&lt;=20,IF(--LEFT(TEXT(RIGHT([0]!nilai,6),REPT("0",6)),3)=1," seribu / ",INDEX('543_Bpk Rio_Pontianak'!idxSatuSampaiDuaPuluh,--LEFT(TEXT(RIGHT([0]!nilai,5),REPT("0",5)),2)+1)),INDEX('543_Bpk Rio_Pontianak'!idxSatuSampaiDuaPuluh,--LEFT(RIGHT([0]!nilai,5),1)+1)&amp;" puluh "&amp;INDEX('543_Bpk Rio_Pontianak'!idxSatuSampaiDuaPuluh,--LEFT(RIGHT([0]!nilai,4),1)+1))&amp;IF(OR(LEN([0]!nilai)&lt;=3,--LEFT(TEXT(RIGHT([0]!nilai,6),REPT("0",6)),3)={0;1}),""," ribu / ")</definedName>
    <definedName name="ribu2" localSheetId="27">" "&amp;INDEX('544_BBI_Pekalongan'!idxRatusan,--LEFT(TEXT(RIGHT([0]!nilai,6),REPT("0",6)),1)+1)&amp;" "&amp;IF((--MID(TEXT(RIGHT([0]!nilai,6),REPT("0",6)),2,2)+1)&lt;=20,IF(--LEFT(TEXT(RIGHT([0]!nilai,6),REPT("0",6)),3)=1," seribu / ",INDEX('544_BBI_Pekalongan'!idxSatuSampaiDuaPuluh,--LEFT(TEXT(RIGHT([0]!nilai,5),REPT("0",5)),2)+1)),INDEX('544_BBI_Pekalongan'!idxSatuSampaiDuaPuluh,--LEFT(RIGHT([0]!nilai,5),1)+1)&amp;" puluh "&amp;INDEX('544_BBI_Pekalongan'!idxSatuSampaiDuaPuluh,--LEFT(RIGHT([0]!nilai,4),1)+1))&amp;IF(OR(LEN([0]!nilai)&lt;=3,--LEFT(TEXT(RIGHT([0]!nilai,6),REPT("0",6)),3)={0;1}),""," ribu / ")</definedName>
    <definedName name="ribu2" localSheetId="28">" "&amp;INDEX('545_BM_Tibeka_ Lombok'!idxRatusan,--LEFT(TEXT(RIGHT([0]!nilai,6),REPT("0",6)),1)+1)&amp;" "&amp;IF((--MID(TEXT(RIGHT([0]!nilai,6),REPT("0",6)),2,2)+1)&lt;=20,IF(--LEFT(TEXT(RIGHT([0]!nilai,6),REPT("0",6)),3)=1," seribu / ",INDEX('545_BM_Tibeka_ Lombok'!idxSatuSampaiDuaPuluh,--LEFT(TEXT(RIGHT([0]!nilai,5),REPT("0",5)),2)+1)),INDEX('545_BM_Tibeka_ Lombok'!idxSatuSampaiDuaPuluh,--LEFT(RIGHT([0]!nilai,5),1)+1)&amp;" puluh "&amp;INDEX('545_BM_Tibeka_ Lombok'!idxSatuSampaiDuaPuluh,--LEFT(RIGHT([0]!nilai,4),1)+1))&amp;IF(OR(LEN([0]!nilai)&lt;=3,--LEFT(TEXT(RIGHT([0]!nilai,6),REPT("0",6)),3)={0;1}),""," ribu / ")</definedName>
    <definedName name="ribu2" localSheetId="29">" "&amp;INDEX('546_BM_Tibeka_Cilacap'!idxRatusan,--LEFT(TEXT(RIGHT([0]!nilai,6),REPT("0",6)),1)+1)&amp;" "&amp;IF((--MID(TEXT(RIGHT([0]!nilai,6),REPT("0",6)),2,2)+1)&lt;=20,IF(--LEFT(TEXT(RIGHT([0]!nilai,6),REPT("0",6)),3)=1," seribu / ",INDEX('546_BM_Tibeka_Cilacap'!idxSatuSampaiDuaPuluh,--LEFT(TEXT(RIGHT([0]!nilai,5),REPT("0",5)),2)+1)),INDEX('546_BM_Tibeka_Cilacap'!idxSatuSampaiDuaPuluh,--LEFT(RIGHT([0]!nilai,5),1)+1)&amp;" puluh "&amp;INDEX('546_BM_Tibeka_Cilacap'!idxSatuSampaiDuaPuluh,--LEFT(RIGHT([0]!nilai,4),1)+1))&amp;IF(OR(LEN([0]!nilai)&lt;=3,--LEFT(TEXT(RIGHT([0]!nilai,6),REPT("0",6)),3)={0;1}),""," ribu / ")</definedName>
    <definedName name="ribu2" localSheetId="30">" "&amp;INDEX('547_Ibu caca_Jakarta'!idxRatusan,--LEFT(TEXT(RIGHT(nilai,6),REPT("0",6)),1)+1)&amp;" "&amp;IF((--MID(TEXT(RIGHT(nilai,6),REPT("0",6)),2,2)+1)&lt;=20,IF(--LEFT(TEXT(RIGHT(nilai,6),REPT("0",6)),3)=1," seribu / ",INDEX('547_Ibu caca_Jakarta'!idxSatuSampaiDuaPuluh,--LEFT(TEXT(RIGHT(nilai,5),REPT("0",5)),2)+1)),INDEX('547_Ibu caca_Jakarta'!idxSatuSampaiDuaPuluh,--LEFT(RIGHT(nilai,5),1)+1)&amp;" puluh "&amp;INDEX('547_Ibu caca_Jakarta'!idxSatuSampaiDuaPuluh,--LEFT(RIGHT(nilai,4),1)+1))&amp;IF(OR(LEN(nilai)&lt;=3,--LEFT(TEXT(RIGHT(nilai,6),REPT("0",6)),3)={0;1}),""," ribu / ")</definedName>
    <definedName name="ribu2" localSheetId="31">" "&amp;INDEX('548_Samudra Jaya Cakra_Mix'!idxRatusan,--LEFT(TEXT(RIGHT([0]!nilai,6),REPT("0",6)),1)+1)&amp;" "&amp;IF((--MID(TEXT(RIGHT([0]!nilai,6),REPT("0",6)),2,2)+1)&lt;=20,IF(--LEFT(TEXT(RIGHT([0]!nilai,6),REPT("0",6)),3)=1," seribu / ",INDEX('548_Samudra Jaya Cakra_Mix'!idxSatuSampaiDuaPuluh,--LEFT(TEXT(RIGHT([0]!nilai,5),REPT("0",5)),2)+1)),INDEX('548_Samudra Jaya Cakra_Mix'!idxSatuSampaiDuaPuluh,--LEFT(RIGHT([0]!nilai,5),1)+1)&amp;" puluh "&amp;INDEX('548_Samudra Jaya Cakra_Mix'!idxSatuSampaiDuaPuluh,--LEFT(RIGHT([0]!nilai,4),1)+1))&amp;IF(OR(LEN([0]!nilai)&lt;=3,--LEFT(TEXT(RIGHT([0]!nilai,6),REPT("0",6)),3)={0;1}),""," ribu / ")</definedName>
    <definedName name="ribu2" localSheetId="32">" "&amp;INDEX('549_Samudra Jaya Cakra_Padang'!idxRatusan,--LEFT(TEXT(RIGHT([0]!nilai,6),REPT("0",6)),1)+1)&amp;" "&amp;IF((--MID(TEXT(RIGHT([0]!nilai,6),REPT("0",6)),2,2)+1)&lt;=20,IF(--LEFT(TEXT(RIGHT([0]!nilai,6),REPT("0",6)),3)=1," seribu / ",INDEX('549_Samudra Jaya Cakra_Padang'!idxSatuSampaiDuaPuluh,--LEFT(TEXT(RIGHT([0]!nilai,5),REPT("0",5)),2)+1)),INDEX('549_Samudra Jaya Cakra_Padang'!idxSatuSampaiDuaPuluh,--LEFT(RIGHT([0]!nilai,5),1)+1)&amp;" puluh "&amp;INDEX('549_Samudra Jaya Cakra_Padang'!idxSatuSampaiDuaPuluh,--LEFT(RIGHT([0]!nilai,4),1)+1))&amp;IF(OR(LEN([0]!nilai)&lt;=3,--LEFT(TEXT(RIGHT([0]!nilai,6),REPT("0",6)),3)={0;1}),""," ribu / ")</definedName>
    <definedName name="ribu2" localSheetId="33">" "&amp;INDEX('550_Tensindo_Gresik'!idxRatusan,--LEFT(TEXT(RIGHT([0]!nilai,6),REPT("0",6)),1)+1)&amp;" "&amp;IF((--MID(TEXT(RIGHT([0]!nilai,6),REPT("0",6)),2,2)+1)&lt;=20,IF(--LEFT(TEXT(RIGHT([0]!nilai,6),REPT("0",6)),3)=1," seribu / ",INDEX('550_Tensindo_Gresik'!idxSatuSampaiDuaPuluh,--LEFT(TEXT(RIGHT([0]!nilai,5),REPT("0",5)),2)+1)),INDEX('550_Tensindo_Gresik'!idxSatuSampaiDuaPuluh,--LEFT(RIGHT([0]!nilai,5),1)+1)&amp;" puluh "&amp;INDEX('550_Tensindo_Gresik'!idxSatuSampaiDuaPuluh,--LEFT(RIGHT([0]!nilai,4),1)+1))&amp;IF(OR(LEN([0]!nilai)&lt;=3,--LEFT(TEXT(RIGHT([0]!nilai,6),REPT("0",6)),3)={0;1}),""," ribu / ")</definedName>
    <definedName name="ribu2" localSheetId="34">" "&amp;INDEX('551_Menara_Duri'!idxRatusan,--LEFT(TEXT(RIGHT([0]!nilai,6),REPT("0",6)),1)+1)&amp;" "&amp;IF((--MID(TEXT(RIGHT([0]!nilai,6),REPT("0",6)),2,2)+1)&lt;=20,IF(--LEFT(TEXT(RIGHT([0]!nilai,6),REPT("0",6)),3)=1," seribu / ",INDEX('551_Menara_Duri'!idxSatuSampaiDuaPuluh,--LEFT(TEXT(RIGHT([0]!nilai,5),REPT("0",5)),2)+1)),INDEX('551_Menara_Duri'!idxSatuSampaiDuaPuluh,--LEFT(RIGHT([0]!nilai,5),1)+1)&amp;" puluh "&amp;INDEX('551_Menara_Duri'!idxSatuSampaiDuaPuluh,--LEFT(RIGHT([0]!nilai,4),1)+1))&amp;IF(OR(LEN([0]!nilai)&lt;=3,--LEFT(TEXT(RIGHT([0]!nilai,6),REPT("0",6)),3)={0;1}),""," ribu / ")</definedName>
    <definedName name="ribu2" localSheetId="36">" "&amp;INDEX('553_Ibu Eni_Palu'!idxRatusan,--LEFT(TEXT(RIGHT([0]!nilai,6),REPT("0",6)),1)+1)&amp;" "&amp;IF((--MID(TEXT(RIGHT([0]!nilai,6),REPT("0",6)),2,2)+1)&lt;=20,IF(--LEFT(TEXT(RIGHT([0]!nilai,6),REPT("0",6)),3)=1," seribu / ",INDEX('553_Ibu Eni_Palu'!idxSatuSampaiDuaPuluh,--LEFT(TEXT(RIGHT([0]!nilai,5),REPT("0",5)),2)+1)),INDEX('553_Ibu Eni_Palu'!idxSatuSampaiDuaPuluh,--LEFT(RIGHT([0]!nilai,5),1)+1)&amp;" puluh "&amp;INDEX('553_Ibu Eni_Palu'!idxSatuSampaiDuaPuluh,--LEFT(RIGHT([0]!nilai,4),1)+1))&amp;IF(OR(LEN([0]!nilai)&lt;=3,--LEFT(TEXT(RIGHT([0]!nilai,6),REPT("0",6)),3)={0;1}),""," ribu / ")</definedName>
    <definedName name="ribu2" localSheetId="37">" "&amp;INDEX('554_Samudra Jaya Cakra_Bima'!idxRatusan,--LEFT(TEXT(RIGHT([0]!nilai,6),REPT("0",6)),1)+1)&amp;" "&amp;IF((--MID(TEXT(RIGHT([0]!nilai,6),REPT("0",6)),2,2)+1)&lt;=20,IF(--LEFT(TEXT(RIGHT([0]!nilai,6),REPT("0",6)),3)=1," seribu / ",INDEX('554_Samudra Jaya Cakra_Bima'!idxSatuSampaiDuaPuluh,--LEFT(TEXT(RIGHT([0]!nilai,5),REPT("0",5)),2)+1)),INDEX('554_Samudra Jaya Cakra_Bima'!idxSatuSampaiDuaPuluh,--LEFT(RIGHT([0]!nilai,5),1)+1)&amp;" puluh "&amp;INDEX('554_Samudra Jaya Cakra_Bima'!idxSatuSampaiDuaPuluh,--LEFT(RIGHT([0]!nilai,4),1)+1))&amp;IF(OR(LEN([0]!nilai)&lt;=3,--LEFT(TEXT(RIGHT([0]!nilai,6),REPT("0",6)),3)={0;1}),""," ribu / ")</definedName>
    <definedName name="ribu2" localSheetId="38">" "&amp;INDEX('555_CV. Nona_Sulawesi'!idxRatusan,--LEFT(TEXT(RIGHT([0]!nilai,6),REPT("0",6)),1)+1)&amp;" "&amp;IF((--MID(TEXT(RIGHT([0]!nilai,6),REPT("0",6)),2,2)+1)&lt;=20,IF(--LEFT(TEXT(RIGHT([0]!nilai,6),REPT("0",6)),3)=1," seribu / ",INDEX('555_CV. Nona_Sulawesi'!idxSatuSampaiDuaPuluh,--LEFT(TEXT(RIGHT([0]!nilai,5),REPT("0",5)),2)+1)),INDEX('555_CV. Nona_Sulawesi'!idxSatuSampaiDuaPuluh,--LEFT(RIGHT([0]!nilai,5),1)+1)&amp;" puluh "&amp;INDEX('555_CV. Nona_Sulawesi'!idxSatuSampaiDuaPuluh,--LEFT(RIGHT([0]!nilai,4),1)+1))&amp;IF(OR(LEN([0]!nilai)&lt;=3,--LEFT(TEXT(RIGHT([0]!nilai,6),REPT("0",6)),3)={0;1}),""," ribu / ")</definedName>
    <definedName name="ribu2" localSheetId="39">" "&amp;INDEX('556_Venindo_Pekanbaru'!idxRatusan,--LEFT(TEXT(RIGHT(nilai,6),REPT("0",6)),1)+1)&amp;" "&amp;IF((--MID(TEXT(RIGHT(nilai,6),REPT("0",6)),2,2)+1)&lt;=20,IF(--LEFT(TEXT(RIGHT(nilai,6),REPT("0",6)),3)=1," seribu / ",INDEX('556_Venindo_Pekanbaru'!idxSatuSampaiDuaPuluh,--LEFT(TEXT(RIGHT(nilai,5),REPT("0",5)),2)+1)),INDEX('556_Venindo_Pekanbaru'!idxSatuSampaiDuaPuluh,--LEFT(RIGHT(nilai,5),1)+1)&amp;" puluh "&amp;INDEX('556_Venindo_Pekanbaru'!idxSatuSampaiDuaPuluh,--LEFT(RIGHT(nilai,4),1)+1))&amp;IF(OR(LEN(nilai)&lt;=3,--LEFT(TEXT(RIGHT(nilai,6),REPT("0",6)),3)={0;1}),""," ribu / ")</definedName>
    <definedName name="ribu2" localSheetId="40">" "&amp;INDEX('557_Parcial_Kalsel'!idxRatusan,--LEFT(TEXT(RIGHT([0]!nilai,6),REPT("0",6)),1)+1)&amp;" "&amp;IF((--MID(TEXT(RIGHT([0]!nilai,6),REPT("0",6)),2,2)+1)&lt;=20,IF(--LEFT(TEXT(RIGHT([0]!nilai,6),REPT("0",6)),3)=1," seribu / ",INDEX('557_Parcial_Kalsel'!idxSatuSampaiDuaPuluh,--LEFT(TEXT(RIGHT([0]!nilai,5),REPT("0",5)),2)+1)),INDEX('557_Parcial_Kalsel'!idxSatuSampaiDuaPuluh,--LEFT(RIGHT([0]!nilai,5),1)+1)&amp;" puluh "&amp;INDEX('557_Parcial_Kalsel'!idxSatuSampaiDuaPuluh,--LEFT(RIGHT([0]!nilai,4),1)+1))&amp;IF(OR(LEN([0]!nilai)&lt;=3,--LEFT(TEXT(RIGHT([0]!nilai,6),REPT("0",6)),3)={0;1}),""," ribu / ")</definedName>
    <definedName name="ribu2" localSheetId="41">" "&amp;INDEX('558_CahayaPutra_Pontianak'!idxRatusan,--LEFT(TEXT(RIGHT([0]!nilai,6),REPT("0",6)),1)+1)&amp;" "&amp;IF((--MID(TEXT(RIGHT([0]!nilai,6),REPT("0",6)),2,2)+1)&lt;=20,IF(--LEFT(TEXT(RIGHT([0]!nilai,6),REPT("0",6)),3)=1," seribu / ",INDEX('558_CahayaPutra_Pontianak'!idxSatuSampaiDuaPuluh,--LEFT(TEXT(RIGHT([0]!nilai,5),REPT("0",5)),2)+1)),INDEX('558_CahayaPutra_Pontianak'!idxSatuSampaiDuaPuluh,--LEFT(RIGHT([0]!nilai,5),1)+1)&amp;" puluh "&amp;INDEX('558_CahayaPutra_Pontianak'!idxSatuSampaiDuaPuluh,--LEFT(RIGHT([0]!nilai,4),1)+1))&amp;IF(OR(LEN([0]!nilai)&lt;=3,--LEFT(TEXT(RIGHT([0]!nilai,6),REPT("0",6)),3)={0;1}),""," ribu / ")</definedName>
    <definedName name="ribu2" localSheetId="43">" "&amp;INDEX('560_Lion_Probolinggo'!idxRatusan,--LEFT(TEXT(RIGHT([0]!nilai,6),REPT("0",6)),1)+1)&amp;" "&amp;IF((--MID(TEXT(RIGHT([0]!nilai,6),REPT("0",6)),2,2)+1)&lt;=20,IF(--LEFT(TEXT(RIGHT([0]!nilai,6),REPT("0",6)),3)=1," seribu / ",INDEX('560_Lion_Probolinggo'!idxSatuSampaiDuaPuluh,--LEFT(TEXT(RIGHT([0]!nilai,5),REPT("0",5)),2)+1)),INDEX('560_Lion_Probolinggo'!idxSatuSampaiDuaPuluh,--LEFT(RIGHT([0]!nilai,5),1)+1)&amp;" puluh "&amp;INDEX('560_Lion_Probolinggo'!idxSatuSampaiDuaPuluh,--LEFT(RIGHT([0]!nilai,4),1)+1))&amp;IF(OR(LEN([0]!nilai)&lt;=3,--LEFT(TEXT(RIGHT([0]!nilai,6),REPT("0",6)),3)={0;1}),""," ribu / ")</definedName>
    <definedName name="ribu2" localSheetId="45">" "&amp;INDEX('562_Bpk. Dicky_Shopee '!idxRatusan,--LEFT(TEXT(RIGHT([0]!nilai,6),REPT("0",6)),1)+1)&amp;" "&amp;IF((--MID(TEXT(RIGHT([0]!nilai,6),REPT("0",6)),2,2)+1)&lt;=20,IF(--LEFT(TEXT(RIGHT([0]!nilai,6),REPT("0",6)),3)=1," seribu / ",INDEX('562_Bpk. Dicky_Shopee '!idxSatuSampaiDuaPuluh,--LEFT(TEXT(RIGHT([0]!nilai,5),REPT("0",5)),2)+1)),INDEX('562_Bpk. Dicky_Shopee '!idxSatuSampaiDuaPuluh,--LEFT(RIGHT([0]!nilai,5),1)+1)&amp;" puluh "&amp;INDEX('562_Bpk. Dicky_Shopee '!idxSatuSampaiDuaPuluh,--LEFT(RIGHT([0]!nilai,4),1)+1))&amp;IF(OR(LEN([0]!nilai)&lt;=3,--LEFT(TEXT(RIGHT([0]!nilai,6),REPT("0",6)),3)={0;1}),""," ribu / ")</definedName>
    <definedName name="ribu2" localSheetId="46">" "&amp;INDEX('563_Bpk. Dicky_Ninja'!idxRatusan,--LEFT(TEXT(RIGHT([0]!nilai,6),REPT("0",6)),1)+1)&amp;" "&amp;IF((--MID(TEXT(RIGHT([0]!nilai,6),REPT("0",6)),2,2)+1)&lt;=20,IF(--LEFT(TEXT(RIGHT([0]!nilai,6),REPT("0",6)),3)=1," seribu / ",INDEX('563_Bpk. Dicky_Ninja'!idxSatuSampaiDuaPuluh,--LEFT(TEXT(RIGHT([0]!nilai,5),REPT("0",5)),2)+1)),INDEX('563_Bpk. Dicky_Ninja'!idxSatuSampaiDuaPuluh,--LEFT(RIGHT([0]!nilai,5),1)+1)&amp;" puluh "&amp;INDEX('563_Bpk. Dicky_Ninja'!idxSatuSampaiDuaPuluh,--LEFT(RIGHT([0]!nilai,4),1)+1))&amp;IF(OR(LEN([0]!nilai)&lt;=3,--LEFT(TEXT(RIGHT([0]!nilai,6),REPT("0",6)),3)={0;1}),""," ribu / ")</definedName>
    <definedName name="ribu2" localSheetId="47">" "&amp;INDEX('564_Parcial_Tabalong'!idxRatusan,--LEFT(TEXT(RIGHT([0]!nilai,6),REPT("0",6)),1)+1)&amp;" "&amp;IF((--MID(TEXT(RIGHT([0]!nilai,6),REPT("0",6)),2,2)+1)&lt;=20,IF(--LEFT(TEXT(RIGHT([0]!nilai,6),REPT("0",6)),3)=1," seribu / ",INDEX('564_Parcial_Tabalong'!idxSatuSampaiDuaPuluh,--LEFT(TEXT(RIGHT([0]!nilai,5),REPT("0",5)),2)+1)),INDEX('564_Parcial_Tabalong'!idxSatuSampaiDuaPuluh,--LEFT(RIGHT([0]!nilai,5),1)+1)&amp;" puluh "&amp;INDEX('564_Parcial_Tabalong'!idxSatuSampaiDuaPuluh,--LEFT(RIGHT([0]!nilai,4),1)+1))&amp;IF(OR(LEN([0]!nilai)&lt;=3,--LEFT(TEXT(RIGHT([0]!nilai,6),REPT("0",6)),3)={0;1}),""," ribu / ")</definedName>
    <definedName name="ribu2" localSheetId="48">" "&amp;INDEX('565_Fastindo_Cikarang'!idxRatusan,--LEFT(TEXT(RIGHT([0]!nilai,6),REPT("0",6)),1)+1)&amp;" "&amp;IF((--MID(TEXT(RIGHT([0]!nilai,6),REPT("0",6)),2,2)+1)&lt;=20,IF(--LEFT(TEXT(RIGHT([0]!nilai,6),REPT("0",6)),3)=1," seribu / ",INDEX('565_Fastindo_Cikarang'!idxSatuSampaiDuaPuluh,--LEFT(TEXT(RIGHT([0]!nilai,5),REPT("0",5)),2)+1)),INDEX('565_Fastindo_Cikarang'!idxSatuSampaiDuaPuluh,--LEFT(RIGHT([0]!nilai,5),1)+1)&amp;" puluh "&amp;INDEX('565_Fastindo_Cikarang'!idxSatuSampaiDuaPuluh,--LEFT(RIGHT([0]!nilai,4),1)+1))&amp;IF(OR(LEN([0]!nilai)&lt;=3,--LEFT(TEXT(RIGHT([0]!nilai,6),REPT("0",6)),3)={0;1}),""," ribu / ")</definedName>
    <definedName name="ribu2" localSheetId="49">" "&amp;INDEX('566_Bona_Lampung'!idxRatusan,--LEFT(TEXT(RIGHT(nilai,6),REPT("0",6)),1)+1)&amp;" "&amp;IF((--MID(TEXT(RIGHT(nilai,6),REPT("0",6)),2,2)+1)&lt;=20,IF(--LEFT(TEXT(RIGHT(nilai,6),REPT("0",6)),3)=1," seribu / ",INDEX('566_Bona_Lampung'!idxSatuSampaiDuaPuluh,--LEFT(TEXT(RIGHT(nilai,5),REPT("0",5)),2)+1)),INDEX('566_Bona_Lampung'!idxSatuSampaiDuaPuluh,--LEFT(RIGHT(nilai,5),1)+1)&amp;" puluh "&amp;INDEX('566_Bona_Lampung'!idxSatuSampaiDuaPuluh,--LEFT(RIGHT(nilai,4),1)+1))&amp;IF(OR(LEN(nilai)&lt;=3,--LEFT(TEXT(RIGHT(nilai,6),REPT("0",6)),3)={0;1}),""," ribu / ")</definedName>
    <definedName name="ribu2" localSheetId="50">" "&amp;INDEX('567_PT. Bayu_Jambi'!idxRatusan,--LEFT(TEXT(RIGHT([0]!nilai,6),REPT("0",6)),1)+1)&amp;" "&amp;IF((--MID(TEXT(RIGHT([0]!nilai,6),REPT("0",6)),2,2)+1)&lt;=20,IF(--LEFT(TEXT(RIGHT([0]!nilai,6),REPT("0",6)),3)=1," seribu / ",INDEX('567_PT. Bayu_Jambi'!idxSatuSampaiDuaPuluh,--LEFT(TEXT(RIGHT([0]!nilai,5),REPT("0",5)),2)+1)),INDEX('567_PT. Bayu_Jambi'!idxSatuSampaiDuaPuluh,--LEFT(RIGHT([0]!nilai,5),1)+1)&amp;" puluh "&amp;INDEX('567_PT. Bayu_Jambi'!idxSatuSampaiDuaPuluh,--LEFT(RIGHT([0]!nilai,4),1)+1))&amp;IF(OR(LEN([0]!nilai)&lt;=3,--LEFT(TEXT(RIGHT([0]!nilai,6),REPT("0",6)),3)={0;1}),""," ribu / ")</definedName>
    <definedName name="ribu2" localSheetId="51">" "&amp;INDEX('568_Padi_Bali'!idxRatusan,--LEFT(TEXT(RIGHT([0]!nilai,6),REPT("0",6)),1)+1)&amp;" "&amp;IF((--MID(TEXT(RIGHT([0]!nilai,6),REPT("0",6)),2,2)+1)&lt;=20,IF(--LEFT(TEXT(RIGHT([0]!nilai,6),REPT("0",6)),3)=1," seribu / ",INDEX('568_Padi_Bali'!idxSatuSampaiDuaPuluh,--LEFT(TEXT(RIGHT([0]!nilai,5),REPT("0",5)),2)+1)),INDEX('568_Padi_Bali'!idxSatuSampaiDuaPuluh,--LEFT(RIGHT([0]!nilai,5),1)+1)&amp;" puluh "&amp;INDEX('568_Padi_Bali'!idxSatuSampaiDuaPuluh,--LEFT(RIGHT([0]!nilai,4),1)+1))&amp;IF(OR(LEN([0]!nilai)&lt;=3,--LEFT(TEXT(RIGHT([0]!nilai,6),REPT("0",6)),3)={0;1}),""," ribu / ")</definedName>
    <definedName name="ribu2" localSheetId="52">" "&amp;INDEX('569_Hong Fei_Jakarta'!idxRatusan,--LEFT(TEXT(RIGHT([0]!nilai,6),REPT("0",6)),1)+1)&amp;" "&amp;IF((--MID(TEXT(RIGHT([0]!nilai,6),REPT("0",6)),2,2)+1)&lt;=20,IF(--LEFT(TEXT(RIGHT([0]!nilai,6),REPT("0",6)),3)=1," seribu / ",INDEX('569_Hong Fei_Jakarta'!idxSatuSampaiDuaPuluh,--LEFT(TEXT(RIGHT([0]!nilai,5),REPT("0",5)),2)+1)),INDEX('569_Hong Fei_Jakarta'!idxSatuSampaiDuaPuluh,--LEFT(RIGHT([0]!nilai,5),1)+1)&amp;" puluh "&amp;INDEX('569_Hong Fei_Jakarta'!idxSatuSampaiDuaPuluh,--LEFT(RIGHT([0]!nilai,4),1)+1))&amp;IF(OR(LEN([0]!nilai)&lt;=3,--LEFT(TEXT(RIGHT([0]!nilai,6),REPT("0",6)),3)={0;1}),""," ribu / ")</definedName>
    <definedName name="ribu2" localSheetId="53">" "&amp;INDEX('570_Bona_Bandung'!idxRatusan,--LEFT(TEXT(RIGHT([0]!nilai,6),REPT("0",6)),1)+1)&amp;" "&amp;IF((--MID(TEXT(RIGHT([0]!nilai,6),REPT("0",6)),2,2)+1)&lt;=20,IF(--LEFT(TEXT(RIGHT([0]!nilai,6),REPT("0",6)),3)=1," seribu / ",INDEX('570_Bona_Bandung'!idxSatuSampaiDuaPuluh,--LEFT(TEXT(RIGHT([0]!nilai,5),REPT("0",5)),2)+1)),INDEX('570_Bona_Bandung'!idxSatuSampaiDuaPuluh,--LEFT(RIGHT([0]!nilai,5),1)+1)&amp;" puluh "&amp;INDEX('570_Bona_Bandung'!idxSatuSampaiDuaPuluh,--LEFT(RIGHT([0]!nilai,4),1)+1))&amp;IF(OR(LEN([0]!nilai)&lt;=3,--LEFT(TEXT(RIGHT([0]!nilai,6),REPT("0",6)),3)={0;1}),""," ribu / ")</definedName>
    <definedName name="ribu2" localSheetId="54">" "&amp;INDEX('571_Ibu caca_Jakarta'!idxRatusan,--LEFT(TEXT(RIGHT([0]!nilai,6),REPT("0",6)),1)+1)&amp;" "&amp;IF((--MID(TEXT(RIGHT([0]!nilai,6),REPT("0",6)),2,2)+1)&lt;=20,IF(--LEFT(TEXT(RIGHT([0]!nilai,6),REPT("0",6)),3)=1," seribu / ",INDEX('571_Ibu caca_Jakarta'!idxSatuSampaiDuaPuluh,--LEFT(TEXT(RIGHT([0]!nilai,5),REPT("0",5)),2)+1)),INDEX('571_Ibu caca_Jakarta'!idxSatuSampaiDuaPuluh,--LEFT(RIGHT([0]!nilai,5),1)+1)&amp;" puluh "&amp;INDEX('571_Ibu caca_Jakarta'!idxSatuSampaiDuaPuluh,--LEFT(RIGHT([0]!nilai,4),1)+1))&amp;IF(OR(LEN([0]!nilai)&lt;=3,--LEFT(TEXT(RIGHT([0]!nilai,6),REPT("0",6)),3)={0;1}),""," ribu / ")</definedName>
    <definedName name="ribu2" localSheetId="55">" "&amp;INDEX('572_Bina_trucking Bekasi'!idxRatusan,--LEFT(TEXT(RIGHT([0]!nilai,6),REPT("0",6)),1)+1)&amp;" "&amp;IF((--MID(TEXT(RIGHT([0]!nilai,6),REPT("0",6)),2,2)+1)&lt;=20,IF(--LEFT(TEXT(RIGHT([0]!nilai,6),REPT("0",6)),3)=1," seribu / ",INDEX('572_Bina_trucking Bekasi'!idxSatuSampaiDuaPuluh,--LEFT(TEXT(RIGHT([0]!nilai,5),REPT("0",5)),2)+1)),INDEX('572_Bina_trucking Bekasi'!idxSatuSampaiDuaPuluh,--LEFT(RIGHT([0]!nilai,5),1)+1)&amp;" puluh "&amp;INDEX('572_Bina_trucking Bekasi'!idxSatuSampaiDuaPuluh,--LEFT(RIGHT([0]!nilai,4),1)+1))&amp;IF(OR(LEN([0]!nilai)&lt;=3,--LEFT(TEXT(RIGHT([0]!nilai,6),REPT("0",6)),3)={0;1}),""," ribu / ")</definedName>
    <definedName name="ribu2" localSheetId="58">" "&amp;INDEX('575_Lion_Lampung'!idxRatusan,--LEFT(TEXT(RIGHT([0]!nilai,6),REPT("0",6)),1)+1)&amp;" "&amp;IF((--MID(TEXT(RIGHT([0]!nilai,6),REPT("0",6)),2,2)+1)&lt;=20,IF(--LEFT(TEXT(RIGHT([0]!nilai,6),REPT("0",6)),3)=1," seribu / ",INDEX('575_Lion_Lampung'!idxSatuSampaiDuaPuluh,--LEFT(TEXT(RIGHT([0]!nilai,5),REPT("0",5)),2)+1)),INDEX('575_Lion_Lampung'!idxSatuSampaiDuaPuluh,--LEFT(RIGHT([0]!nilai,5),1)+1)&amp;" puluh "&amp;INDEX('575_Lion_Lampung'!idxSatuSampaiDuaPuluh,--LEFT(RIGHT([0]!nilai,4),1)+1))&amp;IF(OR(LEN([0]!nilai)&lt;=3,--LEFT(TEXT(RIGHT([0]!nilai,6),REPT("0",6)),3)={0;1}),""," ribu / ")</definedName>
    <definedName name="ribu2" localSheetId="59">" "&amp;INDEX('576_Diki_Malang'!idxRatusan,--LEFT(TEXT(RIGHT([0]!nilai,6),REPT("0",6)),1)+1)&amp;" "&amp;IF((--MID(TEXT(RIGHT([0]!nilai,6),REPT("0",6)),2,2)+1)&lt;=20,IF(--LEFT(TEXT(RIGHT([0]!nilai,6),REPT("0",6)),3)=1," seribu / ",INDEX('576_Diki_Malang'!idxSatuSampaiDuaPuluh,--LEFT(TEXT(RIGHT([0]!nilai,5),REPT("0",5)),2)+1)),INDEX('576_Diki_Malang'!idxSatuSampaiDuaPuluh,--LEFT(RIGHT([0]!nilai,5),1)+1)&amp;" puluh "&amp;INDEX('576_Diki_Malang'!idxSatuSampaiDuaPuluh,--LEFT(RIGHT([0]!nilai,4),1)+1))&amp;IF(OR(LEN([0]!nilai)&lt;=3,--LEFT(TEXT(RIGHT([0]!nilai,6),REPT("0",6)),3)={0;1}),""," ribu / ")</definedName>
    <definedName name="ribu2">" "&amp;INDEX(idxRatusan,--LEFT(TEXT(RIGHT(nilai,6),REPT("0",6)),1)+1)&amp;" "&amp;IF((--MID(TEXT(RIGHT(nilai,6),REPT("0",6)),2,2)+1)&lt;=20,IF(--LEFT(TEXT(RIGHT(nilai,6),REPT("0",6)),3)=1," seribu / ",INDEX(idxSatuSampaiDuaPuluh,--LEFT(TEXT(RIGHT(nilai,5),REPT("0",5)),2)+1)),INDEX(idxSatuSampaiDuaPuluh,--LEFT(RIGHT(nilai,5),1)+1)&amp;" puluh "&amp;INDEX(idxSatuSampaiDuaPuluh,--LEFT(RIGHT(nilai,4),1)+1))&amp;IF(OR(LEN(nilai)&lt;=3,--LEFT(TEXT(RIGHT(nilai,6),REPT("0",6)),3)={0;1}),""," ribu / ")</definedName>
    <definedName name="ribu3" localSheetId="0">" "&amp;INDEX('517_TPL_Medan'!idxRatusan,--LEFT(TEXT(RIGHT('[2]Pos Log Serang 260721'!XFD1,6),REPT("0",6)),1)+1)&amp;" "&amp;IF((--MID(TEXT(RIGHT('[2]Pos Log Serang 260721'!XFD1,6),REPT("0",6)),2,2)+1)&lt;=20,IF(--LEFT(TEXT(RIGHT('[2]Pos Log Serang 260721'!XFD1,6),REPT("0",6)),3)=1," seribu",INDEX('517_TPL_Medan'!idxSatuSampaiDuaPuluh,--LEFT(TEXT(RIGHT('[2]Pos Log Serang 260721'!XFD1,5),REPT("0",5)),2)+1)),INDEX('517_TPL_Medan'!idxSatuSampaiDuaPuluh,--LEFT(RIGHT('[2]Pos Log Serang 260721'!XFD1,5),1)+1)&amp;" puluh "&amp;INDEX('517_TPL_Medan'!idxSatuSampaiDuaPuluh,--LEFT(RIGHT('[2]Pos Log Serang 260721'!XFD1,4),1)+1))&amp;IF(OR(LEN('[2]Pos Log Serang 260721'!XFD1)&lt;=3,--LEFT(TEXT(RIGHT('[2]Pos Log Serang 260721'!XFD1,6),REPT("0",6)),3)={0;1}),""," ribu")</definedName>
    <definedName name="ribu3" localSheetId="1">" "&amp;INDEX('518_TPL_Muara Enim'!idxRatusan,--LEFT(TEXT(RIGHT('[2]Pos Log Serang 260721'!XFD1,6),REPT("0",6)),1)+1)&amp;" "&amp;IF((--MID(TEXT(RIGHT('[2]Pos Log Serang 260721'!XFD1,6),REPT("0",6)),2,2)+1)&lt;=20,IF(--LEFT(TEXT(RIGHT('[2]Pos Log Serang 260721'!XFD1,6),REPT("0",6)),3)=1," seribu",INDEX('518_TPL_Muara Enim'!idxSatuSampaiDuaPuluh,--LEFT(TEXT(RIGHT('[2]Pos Log Serang 260721'!XFD1,5),REPT("0",5)),2)+1)),INDEX('518_TPL_Muara Enim'!idxSatuSampaiDuaPuluh,--LEFT(RIGHT('[2]Pos Log Serang 260721'!XFD1,5),1)+1)&amp;" puluh "&amp;INDEX('518_TPL_Muara Enim'!idxSatuSampaiDuaPuluh,--LEFT(RIGHT('[2]Pos Log Serang 260721'!XFD1,4),1)+1))&amp;IF(OR(LEN('[2]Pos Log Serang 260721'!XFD1)&lt;=3,--LEFT(TEXT(RIGHT('[2]Pos Log Serang 260721'!XFD1,6),REPT("0",6)),3)={0;1}),""," ribu")</definedName>
    <definedName name="ribu3" localSheetId="2">" "&amp;INDEX('519_Lion_Palembang'!idxRatusan,--LEFT(TEXT(RIGHT('[2]Pos Log Serang 260721'!XFD1,6),REPT("0",6)),1)+1)&amp;" "&amp;IF((--MID(TEXT(RIGHT('[2]Pos Log Serang 260721'!XFD1,6),REPT("0",6)),2,2)+1)&lt;=20,IF(--LEFT(TEXT(RIGHT('[2]Pos Log Serang 260721'!XFD1,6),REPT("0",6)),3)=1," seribu",INDEX('519_Lion_Palembang'!idxSatuSampaiDuaPuluh,--LEFT(TEXT(RIGHT('[2]Pos Log Serang 260721'!XFD1,5),REPT("0",5)),2)+1)),INDEX('519_Lion_Palembang'!idxSatuSampaiDuaPuluh,--LEFT(RIGHT('[2]Pos Log Serang 260721'!XFD1,5),1)+1)&amp;" puluh "&amp;INDEX('519_Lion_Palembang'!idxSatuSampaiDuaPuluh,--LEFT(RIGHT('[2]Pos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3">" "&amp;INDEX('520_Bpk.Martin_Pembatalan'!idxRatusan,--LEFT(TEXT(RIGHT('[2]Pos Log Serang 260721'!XFD1,6),REPT("0",6)),1)+1)&amp;" "&amp;IF((--MID(TEXT(RIGHT('[2]Pos Log Serang 260721'!XFD1,6),REPT("0",6)),2,2)+1)&lt;=20,IF(--LEFT(TEXT(RIGHT('[2]Pos Log Serang 260721'!XFD1,6),REPT("0",6)),3)=1," seribu",INDEX('520_Bpk.Martin_Pembatalan'!idxSatuSampaiDuaPuluh,--LEFT(TEXT(RIGHT('[2]Pos Log Serang 260721'!XFD1,5),REPT("0",5)),2)+1)),INDEX('520_Bpk.Martin_Pembatalan'!idxSatuSampaiDuaPuluh,--LEFT(RIGHT('[2]Pos Log Serang 260721'!XFD1,5),1)+1)&amp;" puluh "&amp;INDEX('520_Bpk.Martin_Pembatalan'!idxSatuSampaiDuaPuluh,--LEFT(RIGHT('[2]Pos Log Serang 260721'!XFD1,4),1)+1))&amp;IF(OR(LEN('[2]Pos Log Serang 260721'!XFD1)&lt;=3,--LEFT(TEXT(RIGHT('[2]Pos Log Serang 260721'!XFD1,6),REPT("0",6)),3)={0;1}),""," ribu")</definedName>
    <definedName name="ribu3" localSheetId="4">" "&amp;INDEX('521_DN_Bontang'!idxRatusan,--LEFT(TEXT(RIGHT('[2]Pos Log Serang 260721'!XFD1,6),REPT("0",6)),1)+1)&amp;" "&amp;IF((--MID(TEXT(RIGHT('[2]Pos Log Serang 260721'!XFD1,6),REPT("0",6)),2,2)+1)&lt;=20,IF(--LEFT(TEXT(RIGHT('[2]Pos Log Serang 260721'!XFD1,6),REPT("0",6)),3)=1," seribu",INDEX('521_DN_Bontang'!idxSatuSampaiDuaPuluh,--LEFT(TEXT(RIGHT('[2]Pos Log Serang 260721'!XFD1,5),REPT("0",5)),2)+1)),INDEX('521_DN_Bontang'!idxSatuSampaiDuaPuluh,--LEFT(RIGHT('[2]Pos Log Serang 260721'!XFD1,5),1)+1)&amp;" puluh "&amp;INDEX('521_DN_Bontang'!idxSatuSampaiDuaPuluh,--LEFT(RIGHT('[2]Pos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5">" "&amp;INDEX('522_Bpk. Andi_Bogor'!idxRatusan,--LEFT(TEXT(RIGHT('[2]Pos Log Serang 260721'!XFD1,6),REPT("0",6)),1)+1)&amp;" "&amp;IF((--MID(TEXT(RIGHT('[2]Pos Log Serang 260721'!XFD1,6),REPT("0",6)),2,2)+1)&lt;=20,IF(--LEFT(TEXT(RIGHT('[2]Pos Log Serang 260721'!XFD1,6),REPT("0",6)),3)=1," seribu",INDEX('522_Bpk. Andi_Bogor'!idxSatuSampaiDuaPuluh,--LEFT(TEXT(RIGHT('[2]Pos Log Serang 260721'!XFD1,5),REPT("0",5)),2)+1)),INDEX('522_Bpk. Andi_Bogor'!idxSatuSampaiDuaPuluh,--LEFT(RIGHT('[2]Pos Log Serang 260721'!XFD1,5),1)+1)&amp;" puluh "&amp;INDEX('522_Bpk. Andi_Bogor'!idxSatuSampaiDuaPuluh,--LEFT(RIGHT('[2]Pos Log Serang 260721'!XFD1,4),1)+1))&amp;IF(OR(LEN('[2]Pos Log Serang 260721'!XFD1)&lt;=3,--LEFT(TEXT(RIGHT('[2]Pos Log Serang 260721'!XFD1,6),REPT("0",6)),3)={0;1}),""," ribu")</definedName>
    <definedName name="ribu3" localSheetId="6">" "&amp;INDEX('523_Bpk. Dicky_Shopee'!idxRatusan,--LEFT(TEXT(RIGHT('[2]Pos Log Serang 260721'!XFD1,6),REPT("0",6)),1)+1)&amp;" "&amp;IF((--MID(TEXT(RIGHT('[2]Pos Log Serang 260721'!XFD1,6),REPT("0",6)),2,2)+1)&lt;=20,IF(--LEFT(TEXT(RIGHT('[2]Pos Log Serang 260721'!XFD1,6),REPT("0",6)),3)=1," seribu",INDEX('523_Bpk. Dicky_Shopee'!idxSatuSampaiDuaPuluh,--LEFT(TEXT(RIGHT('[2]Pos Log Serang 260721'!XFD1,5),REPT("0",5)),2)+1)),INDEX('523_Bpk. Dicky_Shopee'!idxSatuSampaiDuaPuluh,--LEFT(RIGHT('[2]Pos Log Serang 260721'!XFD1,5),1)+1)&amp;" puluh "&amp;INDEX('523_Bpk. Dicky_Shopee'!idxSatuSampaiDuaPuluh,--LEFT(RIGHT('[2]Pos Log Serang 260721'!XFD1,4),1)+1))&amp;IF(OR(LEN('[2]Pos Log Serang 260721'!XFD1)&lt;=3,--LEFT(TEXT(RIGHT('[2]Pos Log Serang 260721'!XFD1,6),REPT("0",6)),3)={0;1}),""," ribu")</definedName>
    <definedName name="ribu3" localSheetId="7">" "&amp;INDEX('524_Lion_Mix'!idxRatusan,--LEFT(TEXT(RIGHT('[2]Pos Log Serang 260721'!XFD1,6),REPT("0",6)),1)+1)&amp;" "&amp;IF((--MID(TEXT(RIGHT('[2]Pos Log Serang 260721'!XFD1,6),REPT("0",6)),2,2)+1)&lt;=20,IF(--LEFT(TEXT(RIGHT('[2]Pos Log Serang 260721'!XFD1,6),REPT("0",6)),3)=1," seribu",INDEX('524_Lion_Mix'!idxSatuSampaiDuaPuluh,--LEFT(TEXT(RIGHT('[2]Pos Log Serang 260721'!XFD1,5),REPT("0",5)),2)+1)),INDEX('524_Lion_Mix'!idxSatuSampaiDuaPuluh,--LEFT(RIGHT('[2]Pos Log Serang 260721'!XFD1,5),1)+1)&amp;" puluh "&amp;INDEX('524_Lion_Mix'!idxSatuSampaiDuaPuluh,--LEFT(RIGHT('[2]Pos Log Serang 260721'!XFD1,4),1)+1))&amp;IF(OR(LEN('[2]Pos Log Serang 260721'!XFD1)&lt;=3,--LEFT(TEXT(RIGHT('[2]Pos Log Serang 260721'!XFD1,6),REPT("0",6)),3)={0;1}),""," ribu")</definedName>
    <definedName name="ribu3" localSheetId="8">" "&amp;INDEX('525_Mega Agro_Karo'!idxRatusan,--LEFT(TEXT(RIGHT('[2]Pos Log Serang 260721'!XFD1,6),REPT("0",6)),1)+1)&amp;" "&amp;IF((--MID(TEXT(RIGHT('[2]Pos Log Serang 260721'!XFD1,6),REPT("0",6)),2,2)+1)&lt;=20,IF(--LEFT(TEXT(RIGHT('[2]Pos Log Serang 260721'!XFD1,6),REPT("0",6)),3)=1," seribu",INDEX('525_Mega Agro_Karo'!idxSatuSampaiDuaPuluh,--LEFT(TEXT(RIGHT('[2]Pos Log Serang 260721'!XFD1,5),REPT("0",5)),2)+1)),INDEX('525_Mega Agro_Karo'!idxSatuSampaiDuaPuluh,--LEFT(RIGHT('[2]Pos Log Serang 260721'!XFD1,5),1)+1)&amp;" puluh "&amp;INDEX('525_Mega Agro_Karo'!idxSatuSampaiDuaPuluh,--LEFT(RIGHT('[2]Pos Log Serang 260721'!XFD1,4),1)+1))&amp;IF(OR(LEN('[2]Pos Log Serang 260721'!XFD1)&lt;=3,--LEFT(TEXT(RIGHT('[2]Pos Log Serang 260721'!XFD1,6),REPT("0",6)),3)={0;1}),""," ribu")</definedName>
    <definedName name="ribu3" localSheetId="9">" "&amp;INDEX('526_Samudra Jaya Cakra_Mix'!idxRatusan,--LEFT(TEXT(RIGHT('[2]Pos Log Serang 260721'!XFD1,6),REPT("0",6)),1)+1)&amp;" "&amp;IF((--MID(TEXT(RIGHT('[2]Pos Log Serang 260721'!XFD1,6),REPT("0",6)),2,2)+1)&lt;=20,IF(--LEFT(TEXT(RIGHT('[2]Pos Log Serang 260721'!XFD1,6),REPT("0",6)),3)=1," seribu",INDEX('526_Samudra Jaya Cakra_Mix'!idxSatuSampaiDuaPuluh,--LEFT(TEXT(RIGHT('[2]Pos Log Serang 260721'!XFD1,5),REPT("0",5)),2)+1)),INDEX('526_Samudra Jaya Cakra_Mix'!idxSatuSampaiDuaPuluh,--LEFT(RIGHT('[2]Pos Log Serang 260721'!XFD1,5),1)+1)&amp;" puluh "&amp;INDEX('526_Samudra Jaya Cakra_Mix'!idxSatuSampaiDuaPuluh,--LEFT(RIGHT('[2]Pos Log Serang 260721'!XFD1,4),1)+1))&amp;IF(OR(LEN('[2]Pos Log Serang 260721'!XFD1)&lt;=3,--LEFT(TEXT(RIGHT('[2]Pos Log Serang 260721'!XFD1,6),REPT("0",6)),3)={0;1}),""," ribu")</definedName>
    <definedName name="ribu3" localSheetId="10">" "&amp;INDEX('527_CV. Nona_Makassar'!idxRatusan,--LEFT(TEXT(RIGHT('[2]Pos Log Serang 260721'!XFD1,6),REPT("0",6)),1)+1)&amp;" "&amp;IF((--MID(TEXT(RIGHT('[2]Pos Log Serang 260721'!XFD1,6),REPT("0",6)),2,2)+1)&lt;=20,IF(--LEFT(TEXT(RIGHT('[2]Pos Log Serang 260721'!XFD1,6),REPT("0",6)),3)=1," seribu",INDEX('527_CV. Nona_Makassar'!idxSatuSampaiDuaPuluh,--LEFT(TEXT(RIGHT('[2]Pos Log Serang 260721'!XFD1,5),REPT("0",5)),2)+1)),INDEX('527_CV. Nona_Makassar'!idxSatuSampaiDuaPuluh,--LEFT(RIGHT('[2]Pos Log Serang 260721'!XFD1,5),1)+1)&amp;" puluh "&amp;INDEX('527_CV. Nona_Makassar'!idxSatuSampaiDuaPuluh,--LEFT(RIGHT('[2]Pos Log Serang 260721'!XFD1,4),1)+1))&amp;IF(OR(LEN('[2]Pos Log Serang 260721'!XFD1)&lt;=3,--LEFT(TEXT(RIGHT('[2]Pos Log Serang 260721'!XFD1,6),REPT("0",6)),3)={0;1}),""," ribu")</definedName>
    <definedName name="ribu3" localSheetId="11">" "&amp;INDEX('528_CV. MAG Perum Graha_Kalsel'!idxRatusan,--LEFT(TEXT(RIGHT('[2]Pos Log Serang 260721'!XFD1,6),REPT("0",6)),1)+1)&amp;" "&amp;IF((--MID(TEXT(RIGHT('[2]Pos Log Serang 260721'!XFD1,6),REPT("0",6)),2,2)+1)&lt;=20,IF(--LEFT(TEXT(RIGHT('[2]Pos Log Serang 260721'!XFD1,6),REPT("0",6)),3)=1," seribu",INDEX('528_CV. MAG Perum Graha_Kalsel'!idxSatuSampaiDuaPuluh,--LEFT(TEXT(RIGHT('[2]Pos Log Serang 260721'!XFD1,5),REPT("0",5)),2)+1)),INDEX('528_CV. MAG Perum Graha_Kalsel'!idxSatuSampaiDuaPuluh,--LEFT(RIGHT('[2]Pos Log Serang 260721'!XFD1,5),1)+1)&amp;" puluh "&amp;INDEX('528_CV. MAG Perum Graha_Kalsel'!idxSatuSampaiDuaPuluh,--LEFT(RIGHT('[2]Pos Log Serang 260721'!XFD1,4),1)+1))&amp;IF(OR(LEN('[2]Pos Log Serang 260721'!XFD1)&lt;=3,--LEFT(TEXT(RIGHT('[2]Pos Log Serang 260721'!XFD1,6),REPT("0",6)),3)={0;1}),""," ribu")</definedName>
    <definedName name="ribu3" localSheetId="12">" "&amp;INDEX('529_Bpk. Pras_Deli Serdang'!idxRatusan,--LEFT(TEXT(RIGHT('[2]Pos Log Serang 260721'!XFD1,6),REPT("0",6)),1)+1)&amp;" "&amp;IF((--MID(TEXT(RIGHT('[2]Pos Log Serang 260721'!XFD1,6),REPT("0",6)),2,2)+1)&lt;=20,IF(--LEFT(TEXT(RIGHT('[2]Pos Log Serang 260721'!XFD1,6),REPT("0",6)),3)=1," seribu",INDEX('529_Bpk. Pras_Deli Serdang'!idxSatuSampaiDuaPuluh,--LEFT(TEXT(RIGHT('[2]Pos Log Serang 260721'!XFD1,5),REPT("0",5)),2)+1)),INDEX('529_Bpk. Pras_Deli Serdang'!idxSatuSampaiDuaPuluh,--LEFT(RIGHT('[2]Pos Log Serang 260721'!XFD1,5),1)+1)&amp;" puluh "&amp;INDEX('529_Bpk. Pras_Deli Serdang'!idxSatuSampaiDuaPuluh,--LEFT(RIGHT('[2]Pos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13">" "&amp;INDEX('530_Trian Jaya_Muara enim'!idxRatusan,--LEFT(TEXT(RIGHT('[2]Pos Log Serang 260721'!XFD1,6),REPT("0",6)),1)+1)&amp;" "&amp;IF((--MID(TEXT(RIGHT('[2]Pos Log Serang 260721'!XFD1,6),REPT("0",6)),2,2)+1)&lt;=20,IF(--LEFT(TEXT(RIGHT('[2]Pos Log Serang 260721'!XFD1,6),REPT("0",6)),3)=1," seribu",INDEX('530_Trian Jaya_Muara enim'!idxSatuSampaiDuaPuluh,--LEFT(TEXT(RIGHT('[2]Pos Log Serang 260721'!XFD1,5),REPT("0",5)),2)+1)),INDEX('530_Trian Jaya_Muara enim'!idxSatuSampaiDuaPuluh,--LEFT(RIGHT('[2]Pos Log Serang 260721'!XFD1,5),1)+1)&amp;" puluh "&amp;INDEX('530_Trian Jaya_Muara enim'!idxSatuSampaiDuaPuluh,--LEFT(RIGHT('[2]Pos Log Serang 260721'!XFD1,4),1)+1))&amp;IF(OR(LEN('[2]Pos Log Serang 260721'!XFD1)&lt;=3,--LEFT(TEXT(RIGHT('[2]Pos Log Serang 260721'!XFD1,6),REPT("0",6)),3)={0;1}),""," ribu")</definedName>
    <definedName name="ribu3" localSheetId="14">" "&amp;INDEX('531_MitraIndo_Batam'!idxRatusan,--LEFT(TEXT(RIGHT('[2]Pos Log Serang 260721'!XFD1,6),REPT("0",6)),1)+1)&amp;" "&amp;IF((--MID(TEXT(RIGHT('[2]Pos Log Serang 260721'!XFD1,6),REPT("0",6)),2,2)+1)&lt;=20,IF(--LEFT(TEXT(RIGHT('[2]Pos Log Serang 260721'!XFD1,6),REPT("0",6)),3)=1," seribu",INDEX('531_MitraIndo_Batam'!idxSatuSampaiDuaPuluh,--LEFT(TEXT(RIGHT('[2]Pos Log Serang 260721'!XFD1,5),REPT("0",5)),2)+1)),INDEX('531_MitraIndo_Batam'!idxSatuSampaiDuaPuluh,--LEFT(RIGHT('[2]Pos Log Serang 260721'!XFD1,5),1)+1)&amp;" puluh "&amp;INDEX('531_MitraIndo_Batam'!idxSatuSampaiDuaPuluh,--LEFT(RIGHT('[2]Pos Log Serang 260721'!XFD1,4),1)+1))&amp;IF(OR(LEN('[2]Pos Log Serang 260721'!XFD1)&lt;=3,--LEFT(TEXT(RIGHT('[2]Pos Log Serang 260721'!XFD1,6),REPT("0",6)),3)={0;1}),""," ribu")</definedName>
    <definedName name="ribu3" localSheetId="15">" "&amp;INDEX('532_Bpk. Salim_Pontianak'!idxRatusan,--LEFT(TEXT(RIGHT('[2]Pos Log Serang 260721'!XFD1,6),REPT("0",6)),1)+1)&amp;" "&amp;IF((--MID(TEXT(RIGHT('[2]Pos Log Serang 260721'!XFD1,6),REPT("0",6)),2,2)+1)&lt;=20,IF(--LEFT(TEXT(RIGHT('[2]Pos Log Serang 260721'!XFD1,6),REPT("0",6)),3)=1," seribu",INDEX('532_Bpk. Salim_Pontianak'!idxSatuSampaiDuaPuluh,--LEFT(TEXT(RIGHT('[2]Pos Log Serang 260721'!XFD1,5),REPT("0",5)),2)+1)),INDEX('532_Bpk. Salim_Pontianak'!idxSatuSampaiDuaPuluh,--LEFT(RIGHT('[2]Pos Log Serang 260721'!XFD1,5),1)+1)&amp;" puluh "&amp;INDEX('532_Bpk. Salim_Pontianak'!idxSatuSampaiDuaPuluh,--LEFT(RIGHT('[2]Pos Log Serang 260721'!XFD1,4),1)+1))&amp;IF(OR(LEN('[2]Pos Log Serang 260721'!XFD1)&lt;=3,--LEFT(TEXT(RIGHT('[2]Pos Log Serang 260721'!XFD1,6),REPT("0",6)),3)={0;1}),""," ribu")</definedName>
    <definedName name="ribu3" localSheetId="16">" "&amp;INDEX('533_Ibu IIn_Batam'!idxRatusan,--LEFT(TEXT(RIGHT('[2]Pos Log Serang 260721'!XFD1,6),REPT("0",6)),1)+1)&amp;" "&amp;IF((--MID(TEXT(RIGHT('[2]Pos Log Serang 260721'!XFD1,6),REPT("0",6)),2,2)+1)&lt;=20,IF(--LEFT(TEXT(RIGHT('[2]Pos Log Serang 260721'!XFD1,6),REPT("0",6)),3)=1," seribu",INDEX('533_Ibu IIn_Batam'!idxSatuSampaiDuaPuluh,--LEFT(TEXT(RIGHT('[2]Pos Log Serang 260721'!XFD1,5),REPT("0",5)),2)+1)),INDEX('533_Ibu IIn_Batam'!idxSatuSampaiDuaPuluh,--LEFT(RIGHT('[2]Pos Log Serang 260721'!XFD1,5),1)+1)&amp;" puluh "&amp;INDEX('533_Ibu IIn_Batam'!idxSatuSampaiDuaPuluh,--LEFT(RIGHT('[2]Pos Log Serang 260721'!XFD1,4),1)+1))&amp;IF(OR(LEN('[2]Pos Log Serang 260721'!XFD1)&lt;=3,--LEFT(TEXT(RIGHT('[2]Pos Log Serang 260721'!XFD1,6),REPT("0",6)),3)={0;1}),""," ribu")</definedName>
    <definedName name="ribu3" localSheetId="17">" "&amp;INDEX('534_Bina_trucking Bekasi'!idxRatusan,--LEFT(TEXT(RIGHT('[2]Pos Log Serang 260721'!XFD1,6),REPT("0",6)),1)+1)&amp;" "&amp;IF((--MID(TEXT(RIGHT('[2]Pos Log Serang 260721'!XFD1,6),REPT("0",6)),2,2)+1)&lt;=20,IF(--LEFT(TEXT(RIGHT('[2]Pos Log Serang 260721'!XFD1,6),REPT("0",6)),3)=1," seribu",INDEX('534_Bina_trucking Bekasi'!idxSatuSampaiDuaPuluh,--LEFT(TEXT(RIGHT('[2]Pos Log Serang 260721'!XFD1,5),REPT("0",5)),2)+1)),INDEX('534_Bina_trucking Bekasi'!idxSatuSampaiDuaPuluh,--LEFT(RIGHT('[2]Pos Log Serang 260721'!XFD1,5),1)+1)&amp;" puluh "&amp;INDEX('534_Bina_trucking Bekasi'!idxSatuSampaiDuaPuluh,--LEFT(RIGHT('[2]Pos Log Serang 260721'!XFD1,4),1)+1))&amp;IF(OR(LEN('[2]Pos Log Serang 260721'!XFD1)&lt;=3,--LEFT(TEXT(RIGHT('[2]Pos Log Serang 260721'!XFD1,6),REPT("0",6)),3)={0;1}),""," ribu")</definedName>
    <definedName name="ribu3" localSheetId="18">" "&amp;INDEX('535_IKPM_Mix'!idxRatusan,--LEFT(TEXT(RIGHT('[2]Pos Log Serang 260721'!XFD1,6),REPT("0",6)),1)+1)&amp;" "&amp;IF((--MID(TEXT(RIGHT('[2]Pos Log Serang 260721'!XFD1,6),REPT("0",6)),2,2)+1)&lt;=20,IF(--LEFT(TEXT(RIGHT('[2]Pos Log Serang 260721'!XFD1,6),REPT("0",6)),3)=1," seribu",INDEX('535_IKPM_Mix'!idxSatuSampaiDuaPuluh,--LEFT(TEXT(RIGHT('[2]Pos Log Serang 260721'!XFD1,5),REPT("0",5)),2)+1)),INDEX('535_IKPM_Mix'!idxSatuSampaiDuaPuluh,--LEFT(RIGHT('[2]Pos Log Serang 260721'!XFD1,5),1)+1)&amp;" puluh "&amp;INDEX('535_IKPM_Mix'!idxSatuSampaiDuaPuluh,--LEFT(RIGHT('[2]Pos Log Serang 260721'!XFD1,4),1)+1))&amp;IF(OR(LEN('[2]Pos Log Serang 260721'!XFD1)&lt;=3,--LEFT(TEXT(RIGHT('[2]Pos Log Serang 260721'!XFD1,6),REPT("0",6)),3)={0;1}),""," ribu")</definedName>
    <definedName name="ribu3" localSheetId="19">" "&amp;INDEX('536_Samudra Jaya Cakra_Mix'!idxRatusan,--LEFT(TEXT(RIGHT('[2]Pos Log Serang 260721'!XFD1,6),REPT("0",6)),1)+1)&amp;" "&amp;IF((--MID(TEXT(RIGHT('[2]Pos Log Serang 260721'!XFD1,6),REPT("0",6)),2,2)+1)&lt;=20,IF(--LEFT(TEXT(RIGHT('[2]Pos Log Serang 260721'!XFD1,6),REPT("0",6)),3)=1," seribu",INDEX('536_Samudra Jaya Cakra_Mix'!idxSatuSampaiDuaPuluh,--LEFT(TEXT(RIGHT('[2]Pos Log Serang 260721'!XFD1,5),REPT("0",5)),2)+1)),INDEX('536_Samudra Jaya Cakra_Mix'!idxSatuSampaiDuaPuluh,--LEFT(RIGHT('[2]Pos Log Serang 260721'!XFD1,5),1)+1)&amp;" puluh "&amp;INDEX('536_Samudra Jaya Cakra_Mix'!idxSatuSampaiDuaPuluh,--LEFT(RIGHT('[2]Pos Log Serang 260721'!XFD1,4),1)+1))&amp;IF(OR(LEN('[2]Pos Log Serang 260721'!XFD1)&lt;=3,--LEFT(TEXT(RIGHT('[2]Pos Log Serang 260721'!XFD1,6),REPT("0",6)),3)={0;1}),""," ribu")</definedName>
    <definedName name="ribu3" localSheetId="20">" "&amp;INDEX('537_Menara_Mix'!idxRatusan,--LEFT(TEXT(RIGHT('[2]Pos Log Serang 260721'!XFD1,6),REPT("0",6)),1)+1)&amp;" "&amp;IF((--MID(TEXT(RIGHT('[2]Pos Log Serang 260721'!XFD1,6),REPT("0",6)),2,2)+1)&lt;=20,IF(--LEFT(TEXT(RIGHT('[2]Pos Log Serang 260721'!XFD1,6),REPT("0",6)),3)=1," seribu",INDEX('537_Menara_Mix'!idxSatuSampaiDuaPuluh,--LEFT(TEXT(RIGHT('[2]Pos Log Serang 260721'!XFD1,5),REPT("0",5)),2)+1)),INDEX('537_Menara_Mix'!idxSatuSampaiDuaPuluh,--LEFT(RIGHT('[2]Pos Log Serang 260721'!XFD1,5),1)+1)&amp;" puluh "&amp;INDEX('537_Menara_Mix'!idxSatuSampaiDuaPuluh,--LEFT(RIGHT('[2]Pos Log Serang 260721'!XFD1,4),1)+1))&amp;IF(OR(LEN('[2]Pos Log Serang 260721'!XFD1)&lt;=3,--LEFT(TEXT(RIGHT('[2]Pos Log Serang 260721'!XFD1,6),REPT("0",6)),3)={0;1}),""," ribu")</definedName>
    <definedName name="ribu3" localSheetId="21">" "&amp;INDEX('538_Menara_Gersik'!idxRatusan,--LEFT(TEXT(RIGHT('[2]Pos Log Serang 260721'!XFD1,6),REPT("0",6)),1)+1)&amp;" "&amp;IF((--MID(TEXT(RIGHT('[2]Pos Log Serang 260721'!XFD1,6),REPT("0",6)),2,2)+1)&lt;=20,IF(--LEFT(TEXT(RIGHT('[2]Pos Log Serang 260721'!XFD1,6),REPT("0",6)),3)=1," seribu",INDEX('538_Menara_Gersik'!idxSatuSampaiDuaPuluh,--LEFT(TEXT(RIGHT('[2]Pos Log Serang 260721'!XFD1,5),REPT("0",5)),2)+1)),INDEX('538_Menara_Gersik'!idxSatuSampaiDuaPuluh,--LEFT(RIGHT('[2]Pos Log Serang 260721'!XFD1,5),1)+1)&amp;" puluh "&amp;INDEX('538_Menara_Gersik'!idxSatuSampaiDuaPuluh,--LEFT(RIGHT('[2]Pos Log Serang 260721'!XFD1,4),1)+1))&amp;IF(OR(LEN('[2]Pos Log Serang 260721'!XFD1)&lt;=3,--LEFT(TEXT(RIGHT('[2]Pos Log Serang 260721'!XFD1,6),REPT("0",6)),3)={0;1}),""," ribu")</definedName>
    <definedName name="ribu3" localSheetId="22">" "&amp;INDEX('539_Menara_Mix'!idxRatusan,--LEFT(TEXT(RIGHT('[2]Pos Log Serang 260721'!XFD1,6),REPT("0",6)),1)+1)&amp;" "&amp;IF((--MID(TEXT(RIGHT('[2]Pos Log Serang 260721'!XFD1,6),REPT("0",6)),2,2)+1)&lt;=20,IF(--LEFT(TEXT(RIGHT('[2]Pos Log Serang 260721'!XFD1,6),REPT("0",6)),3)=1," seribu",INDEX('539_Menara_Mix'!idxSatuSampaiDuaPuluh,--LEFT(TEXT(RIGHT('[2]Pos Log Serang 260721'!XFD1,5),REPT("0",5)),2)+1)),INDEX('539_Menara_Mix'!idxSatuSampaiDuaPuluh,--LEFT(RIGHT('[2]Pos Log Serang 260721'!XFD1,5),1)+1)&amp;" puluh "&amp;INDEX('539_Menara_Mix'!idxSatuSampaiDuaPuluh,--LEFT(RIGHT('[2]Pos Log Serang 260721'!XFD1,4),1)+1))&amp;IF(OR(LEN('[2]Pos Log Serang 260721'!XFD1)&lt;=3,--LEFT(TEXT(RIGHT('[2]Pos Log Serang 260721'!XFD1,6),REPT("0",6)),3)={0;1}),""," ribu")</definedName>
    <definedName name="ribu3" localSheetId="23">" "&amp;INDEX('540_Samudra Jaya Cakra_Manokwar'!idxRatusan,--LEFT(TEXT(RIGHT('[2]Pos Log Serang 260721'!XFD1,6),REPT("0",6)),1)+1)&amp;" "&amp;IF((--MID(TEXT(RIGHT('[2]Pos Log Serang 260721'!XFD1,6),REPT("0",6)),2,2)+1)&lt;=20,IF(--LEFT(TEXT(RIGHT('[2]Pos Log Serang 260721'!XFD1,6),REPT("0",6)),3)=1," seribu",INDEX('540_Samudra Jaya Cakra_Manokwar'!idxSatuSampaiDuaPuluh,--LEFT(TEXT(RIGHT('[2]Pos Log Serang 260721'!XFD1,5),REPT("0",5)),2)+1)),INDEX('540_Samudra Jaya Cakra_Manokwar'!idxSatuSampaiDuaPuluh,--LEFT(RIGHT('[2]Pos Log Serang 260721'!XFD1,5),1)+1)&amp;" puluh "&amp;INDEX('540_Samudra Jaya Cakra_Manokwar'!idxSatuSampaiDuaPuluh,--LEFT(RIGHT('[2]Pos Log Serang 260721'!XFD1,4),1)+1))&amp;IF(OR(LEN('[2]Pos Log Serang 260721'!XFD1)&lt;=3,--LEFT(TEXT(RIGHT('[2]Pos Log Serang 260721'!XFD1,6),REPT("0",6)),3)={0;1}),""," ribu")</definedName>
    <definedName name="ribu3" localSheetId="24">" "&amp;INDEX('541_Menara_Air Molek'!idxRatusan,--LEFT(TEXT(RIGHT('[2]Pos Log Serang 260721'!XFD1,6),REPT("0",6)),1)+1)&amp;" "&amp;IF((--MID(TEXT(RIGHT('[2]Pos Log Serang 260721'!XFD1,6),REPT("0",6)),2,2)+1)&lt;=20,IF(--LEFT(TEXT(RIGHT('[2]Pos Log Serang 260721'!XFD1,6),REPT("0",6)),3)=1," seribu",INDEX('541_Menara_Air Molek'!idxSatuSampaiDuaPuluh,--LEFT(TEXT(RIGHT('[2]Pos Log Serang 260721'!XFD1,5),REPT("0",5)),2)+1)),INDEX('541_Menara_Air Molek'!idxSatuSampaiDuaPuluh,--LEFT(RIGHT('[2]Pos Log Serang 260721'!XFD1,5),1)+1)&amp;" puluh "&amp;INDEX('541_Menara_Air Molek'!idxSatuSampaiDuaPuluh,--LEFT(RIGHT('[2]Pos Log Serang 260721'!XFD1,4),1)+1))&amp;IF(OR(LEN('[2]Pos Log Serang 260721'!XFD1)&lt;=3,--LEFT(TEXT(RIGHT('[2]Pos Log Serang 260721'!XFD1,6),REPT("0",6)),3)={0;1}),""," ribu")</definedName>
    <definedName name="ribu3" localSheetId="25">" "&amp;INDEX('542_Bpk. Bayu_Pekanbaru'!idxRatusan,--LEFT(TEXT(RIGHT('[2]Pos Log Serang 260721'!XFD1,6),REPT("0",6)),1)+1)&amp;" "&amp;IF((--MID(TEXT(RIGHT('[2]Pos Log Serang 260721'!XFD1,6),REPT("0",6)),2,2)+1)&lt;=20,IF(--LEFT(TEXT(RIGHT('[2]Pos Log Serang 260721'!XFD1,6),REPT("0",6)),3)=1," seribu",INDEX('542_Bpk. Bayu_Pekanbaru'!idxSatuSampaiDuaPuluh,--LEFT(TEXT(RIGHT('[2]Pos Log Serang 260721'!XFD1,5),REPT("0",5)),2)+1)),INDEX('542_Bpk. Bayu_Pekanbaru'!idxSatuSampaiDuaPuluh,--LEFT(RIGHT('[2]Pos Log Serang 260721'!XFD1,5),1)+1)&amp;" puluh "&amp;INDEX('542_Bpk. Bayu_Pekanbaru'!idxSatuSampaiDuaPuluh,--LEFT(RIGHT('[2]Pos Log Serang 260721'!XFD1,4),1)+1))&amp;IF(OR(LEN('[2]Pos Log Serang 260721'!XFD1)&lt;=3,--LEFT(TEXT(RIGHT('[2]Pos Log Serang 260721'!XFD1,6),REPT("0",6)),3)={0;1}),""," ribu")</definedName>
    <definedName name="ribu3" localSheetId="26">" "&amp;INDEX('543_Bpk Rio_Pontianak'!idxRatusan,--LEFT(TEXT(RIGHT('[2]Pos Log Serang 260721'!XFD1,6),REPT("0",6)),1)+1)&amp;" "&amp;IF((--MID(TEXT(RIGHT('[2]Pos Log Serang 260721'!XFD1,6),REPT("0",6)),2,2)+1)&lt;=20,IF(--LEFT(TEXT(RIGHT('[2]Pos Log Serang 260721'!XFD1,6),REPT("0",6)),3)=1," seribu",INDEX('543_Bpk Rio_Pontianak'!idxSatuSampaiDuaPuluh,--LEFT(TEXT(RIGHT('[2]Pos Log Serang 260721'!XFD1,5),REPT("0",5)),2)+1)),INDEX('543_Bpk Rio_Pontianak'!idxSatuSampaiDuaPuluh,--LEFT(RIGHT('[2]Pos Log Serang 260721'!XFD1,5),1)+1)&amp;" puluh "&amp;INDEX('543_Bpk Rio_Pontianak'!idxSatuSampaiDuaPuluh,--LEFT(RIGHT('[2]Pos Log Serang 260721'!XFD1,4),1)+1))&amp;IF(OR(LEN('[2]Pos Log Serang 260721'!XFD1)&lt;=3,--LEFT(TEXT(RIGHT('[2]Pos Log Serang 260721'!XFD1,6),REPT("0",6)),3)={0;1}),""," ribu")</definedName>
    <definedName name="ribu3" localSheetId="27">" "&amp;INDEX('544_BBI_Pekalongan'!idxRatusan,--LEFT(TEXT(RIGHT('[2]Pos Log Serang 260721'!XFD1,6),REPT("0",6)),1)+1)&amp;" "&amp;IF((--MID(TEXT(RIGHT('[2]Pos Log Serang 260721'!XFD1,6),REPT("0",6)),2,2)+1)&lt;=20,IF(--LEFT(TEXT(RIGHT('[2]Pos Log Serang 260721'!XFD1,6),REPT("0",6)),3)=1," seribu",INDEX('544_BBI_Pekalongan'!idxSatuSampaiDuaPuluh,--LEFT(TEXT(RIGHT('[2]Pos Log Serang 260721'!XFD1,5),REPT("0",5)),2)+1)),INDEX('544_BBI_Pekalongan'!idxSatuSampaiDuaPuluh,--LEFT(RIGHT('[2]Pos Log Serang 260721'!XFD1,5),1)+1)&amp;" puluh "&amp;INDEX('544_BBI_Pekalongan'!idxSatuSampaiDuaPuluh,--LEFT(RIGHT('[2]Pos Log Serang 260721'!XFD1,4),1)+1))&amp;IF(OR(LEN('[2]Pos Log Serang 260721'!XFD1)&lt;=3,--LEFT(TEXT(RIGHT('[2]Pos Log Serang 260721'!XFD1,6),REPT("0",6)),3)={0;1}),""," ribu")</definedName>
    <definedName name="ribu3" localSheetId="28">" "&amp;INDEX('545_BM_Tibeka_ Lombok'!idxRatusan,--LEFT(TEXT(RIGHT('[2]Pos Log Serang 260721'!XFD1,6),REPT("0",6)),1)+1)&amp;" "&amp;IF((--MID(TEXT(RIGHT('[2]Pos Log Serang 260721'!XFD1,6),REPT("0",6)),2,2)+1)&lt;=20,IF(--LEFT(TEXT(RIGHT('[2]Pos Log Serang 260721'!XFD1,6),REPT("0",6)),3)=1," seribu",INDEX('545_BM_Tibeka_ Lombok'!idxSatuSampaiDuaPuluh,--LEFT(TEXT(RIGHT('[2]Pos Log Serang 260721'!XFD1,5),REPT("0",5)),2)+1)),INDEX('545_BM_Tibeka_ Lombok'!idxSatuSampaiDuaPuluh,--LEFT(RIGHT('[2]Pos Log Serang 260721'!XFD1,5),1)+1)&amp;" puluh "&amp;INDEX('545_BM_Tibeka_ Lombok'!idxSatuSampaiDuaPuluh,--LEFT(RIGHT('[2]Pos Log Serang 260721'!XFD1,4),1)+1))&amp;IF(OR(LEN('[2]Pos Log Serang 260721'!XFD1)&lt;=3,--LEFT(TEXT(RIGHT('[2]Pos Log Serang 260721'!XFD1,6),REPT("0",6)),3)={0;1}),""," ribu")</definedName>
    <definedName name="ribu3" localSheetId="29">" "&amp;INDEX('546_BM_Tibeka_Cilacap'!idxRatusan,--LEFT(TEXT(RIGHT('[2]Pos Log Serang 260721'!XFD1,6),REPT("0",6)),1)+1)&amp;" "&amp;IF((--MID(TEXT(RIGHT('[2]Pos Log Serang 260721'!XFD1,6),REPT("0",6)),2,2)+1)&lt;=20,IF(--LEFT(TEXT(RIGHT('[2]Pos Log Serang 260721'!XFD1,6),REPT("0",6)),3)=1," seribu",INDEX('546_BM_Tibeka_Cilacap'!idxSatuSampaiDuaPuluh,--LEFT(TEXT(RIGHT('[2]Pos Log Serang 260721'!XFD1,5),REPT("0",5)),2)+1)),INDEX('546_BM_Tibeka_Cilacap'!idxSatuSampaiDuaPuluh,--LEFT(RIGHT('[2]Pos Log Serang 260721'!XFD1,5),1)+1)&amp;" puluh "&amp;INDEX('546_BM_Tibeka_Cilacap'!idxSatuSampaiDuaPuluh,--LEFT(RIGHT('[2]Pos Log Serang 260721'!XFD1,4),1)+1))&amp;IF(OR(LEN('[2]Pos Log Serang 260721'!XFD1)&lt;=3,--LEFT(TEXT(RIGHT('[2]Pos Log Serang 260721'!XFD1,6),REPT("0",6)),3)={0;1}),""," ribu")</definedName>
    <definedName name="ribu3" localSheetId="30">" "&amp;INDEX('547_Ibu caca_Jakarta'!idxRatusan,--LEFT(TEXT(RIGHT('[2]Pos Log Serang 260721'!XFD1,6),REPT("0",6)),1)+1)&amp;" "&amp;IF((--MID(TEXT(RIGHT('[2]Pos Log Serang 260721'!XFD1,6),REPT("0",6)),2,2)+1)&lt;=20,IF(--LEFT(TEXT(RIGHT('[2]Pos Log Serang 260721'!XFD1,6),REPT("0",6)),3)=1," seribu",INDEX('547_Ibu caca_Jakarta'!idxSatuSampaiDuaPuluh,--LEFT(TEXT(RIGHT('[2]Pos Log Serang 260721'!XFD1,5),REPT("0",5)),2)+1)),INDEX('547_Ibu caca_Jakarta'!idxSatuSampaiDuaPuluh,--LEFT(RIGHT('[2]Pos Log Serang 260721'!XFD1,5),1)+1)&amp;" puluh "&amp;INDEX('547_Ibu caca_Jakarta'!idxSatuSampaiDuaPuluh,--LEFT(RIGHT('[2]Pos Log Serang 260721'!XFD1,4),1)+1))&amp;IF(OR(LEN('[2]Pos Log Serang 260721'!XFD1)&lt;=3,--LEFT(TEXT(RIGHT('[2]Pos Log Serang 260721'!XFD1,6),REPT("0",6)),3)={0;1}),""," ribu")</definedName>
    <definedName name="ribu3" localSheetId="31">" "&amp;INDEX('548_Samudra Jaya Cakra_Mix'!idxRatusan,--LEFT(TEXT(RIGHT('[2]Pos Log Serang 260721'!XFD1,6),REPT("0",6)),1)+1)&amp;" "&amp;IF((--MID(TEXT(RIGHT('[2]Pos Log Serang 260721'!XFD1,6),REPT("0",6)),2,2)+1)&lt;=20,IF(--LEFT(TEXT(RIGHT('[2]Pos Log Serang 260721'!XFD1,6),REPT("0",6)),3)=1," seribu",INDEX('548_Samudra Jaya Cakra_Mix'!idxSatuSampaiDuaPuluh,--LEFT(TEXT(RIGHT('[2]Pos Log Serang 260721'!XFD1,5),REPT("0",5)),2)+1)),INDEX('548_Samudra Jaya Cakra_Mix'!idxSatuSampaiDuaPuluh,--LEFT(RIGHT('[2]Pos Log Serang 260721'!XFD1,5),1)+1)&amp;" puluh "&amp;INDEX('548_Samudra Jaya Cakra_Mix'!idxSatuSampaiDuaPuluh,--LEFT(RIGHT('[2]Pos Log Serang 260721'!XFD1,4),1)+1))&amp;IF(OR(LEN('[2]Pos Log Serang 260721'!XFD1)&lt;=3,--LEFT(TEXT(RIGHT('[2]Pos Log Serang 260721'!XFD1,6),REPT("0",6)),3)={0;1}),""," ribu")</definedName>
    <definedName name="ribu3" localSheetId="32">" "&amp;INDEX('549_Samudra Jaya Cakra_Padang'!idxRatusan,--LEFT(TEXT(RIGHT('[2]Pos Log Serang 260721'!XFD1,6),REPT("0",6)),1)+1)&amp;" "&amp;IF((--MID(TEXT(RIGHT('[2]Pos Log Serang 260721'!XFD1,6),REPT("0",6)),2,2)+1)&lt;=20,IF(--LEFT(TEXT(RIGHT('[2]Pos Log Serang 260721'!XFD1,6),REPT("0",6)),3)=1," seribu",INDEX('549_Samudra Jaya Cakra_Padang'!idxSatuSampaiDuaPuluh,--LEFT(TEXT(RIGHT('[2]Pos Log Serang 260721'!XFD1,5),REPT("0",5)),2)+1)),INDEX('549_Samudra Jaya Cakra_Padang'!idxSatuSampaiDuaPuluh,--LEFT(RIGHT('[2]Pos Log Serang 260721'!XFD1,5),1)+1)&amp;" puluh "&amp;INDEX('549_Samudra Jaya Cakra_Padang'!idxSatuSampaiDuaPuluh,--LEFT(RIGHT('[2]Pos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33">" "&amp;INDEX('550_Tensindo_Gresik'!idxRatusan,--LEFT(TEXT(RIGHT('[2]Pos Log Serang 260721'!XFD1,6),REPT("0",6)),1)+1)&amp;" "&amp;IF((--MID(TEXT(RIGHT('[2]Pos Log Serang 260721'!XFD1,6),REPT("0",6)),2,2)+1)&lt;=20,IF(--LEFT(TEXT(RIGHT('[2]Pos Log Serang 260721'!XFD1,6),REPT("0",6)),3)=1," seribu",INDEX('550_Tensindo_Gresik'!idxSatuSampaiDuaPuluh,--LEFT(TEXT(RIGHT('[2]Pos Log Serang 260721'!XFD1,5),REPT("0",5)),2)+1)),INDEX('550_Tensindo_Gresik'!idxSatuSampaiDuaPuluh,--LEFT(RIGHT('[2]Pos Log Serang 260721'!XFD1,5),1)+1)&amp;" puluh "&amp;INDEX('550_Tensindo_Gresik'!idxSatuSampaiDuaPuluh,--LEFT(RIGHT('[2]Pos Log Serang 260721'!XFD1,4),1)+1))&amp;IF(OR(LEN('[2]Pos Log Serang 260721'!XFD1)&lt;=3,--LEFT(TEXT(RIGHT('[2]Pos Log Serang 260721'!XFD1,6),REPT("0",6)),3)={0;1}),""," ribu")</definedName>
    <definedName name="ribu3" localSheetId="34">" "&amp;INDEX('551_Menara_Duri'!idxRatusan,--LEFT(TEXT(RIGHT('[2]Pos Log Serang 260721'!XFD1,6),REPT("0",6)),1)+1)&amp;" "&amp;IF((--MID(TEXT(RIGHT('[2]Pos Log Serang 260721'!XFD1,6),REPT("0",6)),2,2)+1)&lt;=20,IF(--LEFT(TEXT(RIGHT('[2]Pos Log Serang 260721'!XFD1,6),REPT("0",6)),3)=1," seribu",INDEX('551_Menara_Duri'!idxSatuSampaiDuaPuluh,--LEFT(TEXT(RIGHT('[2]Pos Log Serang 260721'!XFD1,5),REPT("0",5)),2)+1)),INDEX('551_Menara_Duri'!idxSatuSampaiDuaPuluh,--LEFT(RIGHT('[2]Pos Log Serang 260721'!XFD1,5),1)+1)&amp;" puluh "&amp;INDEX('551_Menara_Duri'!idxSatuSampaiDuaPuluh,--LEFT(RIGHT('[2]Pos Log Serang 260721'!XFD1,4),1)+1))&amp;IF(OR(LEN('[2]Pos Log Serang 260721'!XFD1)&lt;=3,--LEFT(TEXT(RIGHT('[2]Pos Log Serang 260721'!XFD1,6),REPT("0",6)),3)={0;1}),""," ribu")</definedName>
    <definedName name="ribu3" localSheetId="36">" "&amp;INDEX('553_Ibu Eni_Palu'!idxRatusan,--LEFT(TEXT(RIGHT('[2]Pos Log Serang 260721'!XFD1,6),REPT("0",6)),1)+1)&amp;" "&amp;IF((--MID(TEXT(RIGHT('[2]Pos Log Serang 260721'!XFD1,6),REPT("0",6)),2,2)+1)&lt;=20,IF(--LEFT(TEXT(RIGHT('[2]Pos Log Serang 260721'!XFD1,6),REPT("0",6)),3)=1," seribu",INDEX('553_Ibu Eni_Palu'!idxSatuSampaiDuaPuluh,--LEFT(TEXT(RIGHT('[2]Pos Log Serang 260721'!XFD1,5),REPT("0",5)),2)+1)),INDEX('553_Ibu Eni_Palu'!idxSatuSampaiDuaPuluh,--LEFT(RIGHT('[2]Pos Log Serang 260721'!XFD1,5),1)+1)&amp;" puluh "&amp;INDEX('553_Ibu Eni_Palu'!idxSatuSampaiDuaPuluh,--LEFT(RIGHT('[2]Pos Log Serang 260721'!XFD1,4),1)+1))&amp;IF(OR(LEN('[2]Pos Log Serang 260721'!XFD1)&lt;=3,--LEFT(TEXT(RIGHT('[2]Pos Log Serang 260721'!XFD1,6),REPT("0",6)),3)={0;1}),""," ribu")</definedName>
    <definedName name="ribu3" localSheetId="37">" "&amp;INDEX('554_Samudra Jaya Cakra_Bima'!idxRatusan,--LEFT(TEXT(RIGHT('[2]Pos Log Serang 260721'!XFD1,6),REPT("0",6)),1)+1)&amp;" "&amp;IF((--MID(TEXT(RIGHT('[2]Pos Log Serang 260721'!XFD1,6),REPT("0",6)),2,2)+1)&lt;=20,IF(--LEFT(TEXT(RIGHT('[2]Pos Log Serang 260721'!XFD1,6),REPT("0",6)),3)=1," seribu",INDEX('554_Samudra Jaya Cakra_Bima'!idxSatuSampaiDuaPuluh,--LEFT(TEXT(RIGHT('[2]Pos Log Serang 260721'!XFD1,5),REPT("0",5)),2)+1)),INDEX('554_Samudra Jaya Cakra_Bima'!idxSatuSampaiDuaPuluh,--LEFT(RIGHT('[2]Pos Log Serang 260721'!XFD1,5),1)+1)&amp;" puluh "&amp;INDEX('554_Samudra Jaya Cakra_Bima'!idxSatuSampaiDuaPuluh,--LEFT(RIGHT('[2]Pos Log Serang 260721'!XFD1,4),1)+1))&amp;IF(OR(LEN('[2]Pos Log Serang 260721'!XFD1)&lt;=3,--LEFT(TEXT(RIGHT('[2]Pos Log Serang 260721'!XFD1,6),REPT("0",6)),3)={0;1}),""," ribu")</definedName>
    <definedName name="ribu3" localSheetId="38">" "&amp;INDEX('555_CV. Nona_Sulawesi'!idxRatusan,--LEFT(TEXT(RIGHT('[2]Pos Log Serang 260721'!XFD1,6),REPT("0",6)),1)+1)&amp;" "&amp;IF((--MID(TEXT(RIGHT('[2]Pos Log Serang 260721'!XFD1,6),REPT("0",6)),2,2)+1)&lt;=20,IF(--LEFT(TEXT(RIGHT('[2]Pos Log Serang 260721'!XFD1,6),REPT("0",6)),3)=1," seribu",INDEX('555_CV. Nona_Sulawesi'!idxSatuSampaiDuaPuluh,--LEFT(TEXT(RIGHT('[2]Pos Log Serang 260721'!XFD1,5),REPT("0",5)),2)+1)),INDEX('555_CV. Nona_Sulawesi'!idxSatuSampaiDuaPuluh,--LEFT(RIGHT('[2]Pos Log Serang 260721'!XFD1,5),1)+1)&amp;" puluh "&amp;INDEX('555_CV. Nona_Sulawesi'!idxSatuSampaiDuaPuluh,--LEFT(RIGHT('[2]Pos Log Serang 260721'!XFD1,4),1)+1))&amp;IF(OR(LEN('[2]Pos Log Serang 260721'!XFD1)&lt;=3,--LEFT(TEXT(RIGHT('[2]Pos Log Serang 260721'!XFD1,6),REPT("0",6)),3)={0;1}),""," ribu")</definedName>
    <definedName name="ribu3" localSheetId="39">" "&amp;INDEX('556_Venindo_Pekanbaru'!idxRatusan,--LEFT(TEXT(RIGHT('[2]Pos Log Serang 260721'!XFD1,6),REPT("0",6)),1)+1)&amp;" "&amp;IF((--MID(TEXT(RIGHT('[2]Pos Log Serang 260721'!XFD1,6),REPT("0",6)),2,2)+1)&lt;=20,IF(--LEFT(TEXT(RIGHT('[2]Pos Log Serang 260721'!XFD1,6),REPT("0",6)),3)=1," seribu",INDEX('556_Venindo_Pekanbaru'!idxSatuSampaiDuaPuluh,--LEFT(TEXT(RIGHT('[2]Pos Log Serang 260721'!XFD1,5),REPT("0",5)),2)+1)),INDEX('556_Venindo_Pekanbaru'!idxSatuSampaiDuaPuluh,--LEFT(RIGHT('[2]Pos Log Serang 260721'!XFD1,5),1)+1)&amp;" puluh "&amp;INDEX('556_Venindo_Pekanbaru'!idxSatuSampaiDuaPuluh,--LEFT(RIGHT('[2]Pos Log Serang 260721'!XFD1,4),1)+1))&amp;IF(OR(LEN('[2]Pos Log Serang 260721'!XFD1)&lt;=3,--LEFT(TEXT(RIGHT('[2]Pos Log Serang 260721'!XFD1,6),REPT("0",6)),3)={0;1}),""," ribu")</definedName>
    <definedName name="ribu3" localSheetId="40">" "&amp;INDEX('557_Parcial_Kalsel'!idxRatusan,--LEFT(TEXT(RIGHT('[2]Pos Log Serang 260721'!XFD1,6),REPT("0",6)),1)+1)&amp;" "&amp;IF((--MID(TEXT(RIGHT('[2]Pos Log Serang 260721'!XFD1,6),REPT("0",6)),2,2)+1)&lt;=20,IF(--LEFT(TEXT(RIGHT('[2]Pos Log Serang 260721'!XFD1,6),REPT("0",6)),3)=1," seribu",INDEX('557_Parcial_Kalsel'!idxSatuSampaiDuaPuluh,--LEFT(TEXT(RIGHT('[2]Pos Log Serang 260721'!XFD1,5),REPT("0",5)),2)+1)),INDEX('557_Parcial_Kalsel'!idxSatuSampaiDuaPuluh,--LEFT(RIGHT('[2]Pos Log Serang 260721'!XFD1,5),1)+1)&amp;" puluh "&amp;INDEX('557_Parcial_Kalsel'!idxSatuSampaiDuaPuluh,--LEFT(RIGHT('[2]Pos Log Serang 260721'!XFD1,4),1)+1))&amp;IF(OR(LEN('[2]Pos Log Serang 260721'!XFD1)&lt;=3,--LEFT(TEXT(RIGHT('[2]Pos Log Serang 260721'!XFD1,6),REPT("0",6)),3)={0;1}),""," ribu")</definedName>
    <definedName name="ribu3" localSheetId="41">" "&amp;INDEX('558_CahayaPutra_Pontianak'!idxRatusan,--LEFT(TEXT(RIGHT('[2]Pos Log Serang 260721'!XFD1,6),REPT("0",6)),1)+1)&amp;" "&amp;IF((--MID(TEXT(RIGHT('[2]Pos Log Serang 260721'!XFD1,6),REPT("0",6)),2,2)+1)&lt;=20,IF(--LEFT(TEXT(RIGHT('[2]Pos Log Serang 260721'!XFD1,6),REPT("0",6)),3)=1," seribu",INDEX('558_CahayaPutra_Pontianak'!idxSatuSampaiDuaPuluh,--LEFT(TEXT(RIGHT('[2]Pos Log Serang 260721'!XFD1,5),REPT("0",5)),2)+1)),INDEX('558_CahayaPutra_Pontianak'!idxSatuSampaiDuaPuluh,--LEFT(RIGHT('[2]Pos Log Serang 260721'!XFD1,5),1)+1)&amp;" puluh "&amp;INDEX('558_CahayaPutra_Pontianak'!idxSatuSampaiDuaPuluh,--LEFT(RIGHT('[2]Pos Log Serang 260721'!XFD1,4),1)+1))&amp;IF(OR(LEN('[2]Pos Log Serang 260721'!XFD1)&lt;=3,--LEFT(TEXT(RIGHT('[2]Pos Log Serang 260721'!XFD1,6),REPT("0",6)),3)={0;1}),""," ribu")</definedName>
    <definedName name="ribu3" localSheetId="43">" "&amp;INDEX('560_Lion_Probolinggo'!idxRatusan,--LEFT(TEXT(RIGHT('[2]Pos Log Serang 260721'!XFD1,6),REPT("0",6)),1)+1)&amp;" "&amp;IF((--MID(TEXT(RIGHT('[2]Pos Log Serang 260721'!XFD1,6),REPT("0",6)),2,2)+1)&lt;=20,IF(--LEFT(TEXT(RIGHT('[2]Pos Log Serang 260721'!XFD1,6),REPT("0",6)),3)=1," seribu",INDEX('560_Lion_Probolinggo'!idxSatuSampaiDuaPuluh,--LEFT(TEXT(RIGHT('[2]Pos Log Serang 260721'!XFD1,5),REPT("0",5)),2)+1)),INDEX('560_Lion_Probolinggo'!idxSatuSampaiDuaPuluh,--LEFT(RIGHT('[2]Pos Log Serang 260721'!XFD1,5),1)+1)&amp;" puluh "&amp;INDEX('560_Lion_Probolinggo'!idxSatuSampaiDuaPuluh,--LEFT(RIGHT('[2]Pos Log Serang 260721'!XFD1,4),1)+1))&amp;IF(OR(LEN('[2]Pos Log Serang 260721'!XFD1)&lt;=3,--LEFT(TEXT(RIGHT('[2]Pos Log Serang 260721'!XFD1,6),REPT("0",6)),3)={0;1}),""," ribu")</definedName>
    <definedName name="ribu3" localSheetId="45">" "&amp;INDEX('562_Bpk. Dicky_Shopee '!idxRatusan,--LEFT(TEXT(RIGHT('[2]Pos Log Serang 260721'!XFD1,6),REPT("0",6)),1)+1)&amp;" "&amp;IF((--MID(TEXT(RIGHT('[2]Pos Log Serang 260721'!XFD1,6),REPT("0",6)),2,2)+1)&lt;=20,IF(--LEFT(TEXT(RIGHT('[2]Pos Log Serang 260721'!XFD1,6),REPT("0",6)),3)=1," seribu",INDEX('562_Bpk. Dicky_Shopee '!idxSatuSampaiDuaPuluh,--LEFT(TEXT(RIGHT('[2]Pos Log Serang 260721'!XFD1,5),REPT("0",5)),2)+1)),INDEX('562_Bpk. Dicky_Shopee '!idxSatuSampaiDuaPuluh,--LEFT(RIGHT('[2]Pos Log Serang 260721'!XFD1,5),1)+1)&amp;" puluh "&amp;INDEX('562_Bpk. Dicky_Shopee '!idxSatuSampaiDuaPuluh,--LEFT(RIGHT('[2]Pos Log Serang 260721'!XFD1,4),1)+1))&amp;IF(OR(LEN('[2]Pos Log Serang 260721'!XFD1)&lt;=3,--LEFT(TEXT(RIGHT('[2]Pos Log Serang 260721'!XFD1,6),REPT("0",6)),3)={0;1}),""," ribu")</definedName>
    <definedName name="ribu3" localSheetId="46">" "&amp;INDEX('563_Bpk. Dicky_Ninja'!idxRatusan,--LEFT(TEXT(RIGHT('[2]Pos Log Serang 260721'!XFD1,6),REPT("0",6)),1)+1)&amp;" "&amp;IF((--MID(TEXT(RIGHT('[2]Pos Log Serang 260721'!XFD1,6),REPT("0",6)),2,2)+1)&lt;=20,IF(--LEFT(TEXT(RIGHT('[2]Pos Log Serang 260721'!XFD1,6),REPT("0",6)),3)=1," seribu",INDEX('563_Bpk. Dicky_Ninja'!idxSatuSampaiDuaPuluh,--LEFT(TEXT(RIGHT('[2]Pos Log Serang 260721'!XFD1,5),REPT("0",5)),2)+1)),INDEX('563_Bpk. Dicky_Ninja'!idxSatuSampaiDuaPuluh,--LEFT(RIGHT('[2]Pos Log Serang 260721'!XFD1,5),1)+1)&amp;" puluh "&amp;INDEX('563_Bpk. Dicky_Ninja'!idxSatuSampaiDuaPuluh,--LEFT(RIGHT('[2]Pos Log Serang 260721'!XFD1,4),1)+1))&amp;IF(OR(LEN('[2]Pos Log Serang 260721'!XFD1)&lt;=3,--LEFT(TEXT(RIGHT('[2]Pos Log Serang 260721'!XFD1,6),REPT("0",6)),3)={0;1}),""," ribu")</definedName>
    <definedName name="ribu3" localSheetId="47">" "&amp;INDEX('564_Parcial_Tabalong'!idxRatusan,--LEFT(TEXT(RIGHT('[2]Pos Log Serang 260721'!XFD1,6),REPT("0",6)),1)+1)&amp;" "&amp;IF((--MID(TEXT(RIGHT('[2]Pos Log Serang 260721'!XFD1,6),REPT("0",6)),2,2)+1)&lt;=20,IF(--LEFT(TEXT(RIGHT('[2]Pos Log Serang 260721'!XFD1,6),REPT("0",6)),3)=1," seribu",INDEX('564_Parcial_Tabalong'!idxSatuSampaiDuaPuluh,--LEFT(TEXT(RIGHT('[2]Pos Log Serang 260721'!XFD1,5),REPT("0",5)),2)+1)),INDEX('564_Parcial_Tabalong'!idxSatuSampaiDuaPuluh,--LEFT(RIGHT('[2]Pos Log Serang 260721'!XFD1,5),1)+1)&amp;" puluh "&amp;INDEX('564_Parcial_Tabalong'!idxSatuSampaiDuaPuluh,--LEFT(RIGHT('[2]Pos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48">" "&amp;INDEX('565_Fastindo_Cikarang'!idxRatusan,--LEFT(TEXT(RIGHT('[2]Pos Log Serang 260721'!XFD1,6),REPT("0",6)),1)+1)&amp;" "&amp;IF((--MID(TEXT(RIGHT('[2]Pos Log Serang 260721'!XFD1,6),REPT("0",6)),2,2)+1)&lt;=20,IF(--LEFT(TEXT(RIGHT('[2]Pos Log Serang 260721'!XFD1,6),REPT("0",6)),3)=1," seribu",INDEX('565_Fastindo_Cikarang'!idxSatuSampaiDuaPuluh,--LEFT(TEXT(RIGHT('[2]Pos Log Serang 260721'!XFD1,5),REPT("0",5)),2)+1)),INDEX('565_Fastindo_Cikarang'!idxSatuSampaiDuaPuluh,--LEFT(RIGHT('[2]Pos Log Serang 260721'!XFD1,5),1)+1)&amp;" puluh "&amp;INDEX('565_Fastindo_Cikarang'!idxSatuSampaiDuaPuluh,--LEFT(RIGHT('[2]Pos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49">" "&amp;INDEX('566_Bona_Lampung'!idxRatusan,--LEFT(TEXT(RIGHT('[2]Pos Log Serang 260721'!XFD1,6),REPT("0",6)),1)+1)&amp;" "&amp;IF((--MID(TEXT(RIGHT('[2]Pos Log Serang 260721'!XFD1,6),REPT("0",6)),2,2)+1)&lt;=20,IF(--LEFT(TEXT(RIGHT('[2]Pos Log Serang 260721'!XFD1,6),REPT("0",6)),3)=1," seribu",INDEX('566_Bona_Lampung'!idxSatuSampaiDuaPuluh,--LEFT(TEXT(RIGHT('[2]Pos Log Serang 260721'!XFD1,5),REPT("0",5)),2)+1)),INDEX('566_Bona_Lampung'!idxSatuSampaiDuaPuluh,--LEFT(RIGHT('[2]Pos Log Serang 260721'!XFD1,5),1)+1)&amp;" puluh "&amp;INDEX('566_Bona_Lampung'!idxSatuSampaiDuaPuluh,--LEFT(RIGHT('[2]Pos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50">" "&amp;INDEX('567_PT. Bayu_Jambi'!idxRatusan,--LEFT(TEXT(RIGHT('[2]Pos Log Serang 260721'!XFD1,6),REPT("0",6)),1)+1)&amp;" "&amp;IF((--MID(TEXT(RIGHT('[2]Pos Log Serang 260721'!XFD1,6),REPT("0",6)),2,2)+1)&lt;=20,IF(--LEFT(TEXT(RIGHT('[2]Pos Log Serang 260721'!XFD1,6),REPT("0",6)),3)=1," seribu",INDEX('567_PT. Bayu_Jambi'!idxSatuSampaiDuaPuluh,--LEFT(TEXT(RIGHT('[2]Pos Log Serang 260721'!XFD1,5),REPT("0",5)),2)+1)),INDEX('567_PT. Bayu_Jambi'!idxSatuSampaiDuaPuluh,--LEFT(RIGHT('[2]Pos Log Serang 260721'!XFD1,5),1)+1)&amp;" puluh "&amp;INDEX('567_PT. Bayu_Jambi'!idxSatuSampaiDuaPuluh,--LEFT(RIGHT('[2]Pos Log Serang 260721'!XFD1,4),1)+1))&amp;IF(OR(LEN('[2]Pos Log Serang 260721'!XFD1)&lt;=3,--LEFT(TEXT(RIGHT('[2]Pos Log Serang 260721'!XFD1,6),REPT("0",6)),3)={0;1}),""," ribu")</definedName>
    <definedName name="ribu3" localSheetId="51">" "&amp;INDEX('568_Padi_Bali'!idxRatusan,--LEFT(TEXT(RIGHT('[2]Pos Log Serang 260721'!XFD1,6),REPT("0",6)),1)+1)&amp;" "&amp;IF((--MID(TEXT(RIGHT('[2]Pos Log Serang 260721'!XFD1,6),REPT("0",6)),2,2)+1)&lt;=20,IF(--LEFT(TEXT(RIGHT('[2]Pos Log Serang 260721'!XFD1,6),REPT("0",6)),3)=1," seribu",INDEX('568_Padi_Bali'!idxSatuSampaiDuaPuluh,--LEFT(TEXT(RIGHT('[2]Pos Log Serang 260721'!XFD1,5),REPT("0",5)),2)+1)),INDEX('568_Padi_Bali'!idxSatuSampaiDuaPuluh,--LEFT(RIGHT('[2]Pos Log Serang 260721'!XFD1,5),1)+1)&amp;" puluh "&amp;INDEX('568_Padi_Bali'!idxSatuSampaiDuaPuluh,--LEFT(RIGHT('[2]Pos Log Serang 260721'!XFD1,4),1)+1))&amp;IF(OR(LEN('[2]Pos Log Serang 260721'!XFD1)&lt;=3,--LEFT(TEXT(RIGHT('[2]Pos Log Serang 260721'!XFD1,6),REPT("0",6)),3)={0;1}),""," ribu")</definedName>
    <definedName name="ribu3" localSheetId="52">" "&amp;INDEX('569_Hong Fei_Jakarta'!idxRatusan,--LEFT(TEXT(RIGHT('[2]Pos Log Serang 260721'!XFD1,6),REPT("0",6)),1)+1)&amp;" "&amp;IF((--MID(TEXT(RIGHT('[2]Pos Log Serang 260721'!XFD1,6),REPT("0",6)),2,2)+1)&lt;=20,IF(--LEFT(TEXT(RIGHT('[2]Pos Log Serang 260721'!XFD1,6),REPT("0",6)),3)=1," seribu",INDEX('569_Hong Fei_Jakarta'!idxSatuSampaiDuaPuluh,--LEFT(TEXT(RIGHT('[2]Pos Log Serang 260721'!XFD1,5),REPT("0",5)),2)+1)),INDEX('569_Hong Fei_Jakarta'!idxSatuSampaiDuaPuluh,--LEFT(RIGHT('[2]Pos Log Serang 260721'!XFD1,5),1)+1)&amp;" puluh "&amp;INDEX('569_Hong Fei_Jakarta'!idxSatuSampaiDuaPuluh,--LEFT(RIGHT('[2]Pos Log Serang 260721'!XFD1,4),1)+1))&amp;IF(OR(LEN('[2]Pos Log Serang 260721'!XFD1)&lt;=3,--LEFT(TEXT(RIGHT('[2]Pos Log Serang 260721'!XFD1,6),REPT("0",6)),3)={0;1}),""," ribu")</definedName>
    <definedName name="ribu3" localSheetId="53">" "&amp;INDEX('570_Bona_Bandung'!idxRatusan,--LEFT(TEXT(RIGHT('[2]Pos Log Serang 260721'!XFD1,6),REPT("0",6)),1)+1)&amp;" "&amp;IF((--MID(TEXT(RIGHT('[2]Pos Log Serang 260721'!XFD1,6),REPT("0",6)),2,2)+1)&lt;=20,IF(--LEFT(TEXT(RIGHT('[2]Pos Log Serang 260721'!XFD1,6),REPT("0",6)),3)=1," seribu",INDEX('570_Bona_Bandung'!idxSatuSampaiDuaPuluh,--LEFT(TEXT(RIGHT('[2]Pos Log Serang 260721'!XFD1,5),REPT("0",5)),2)+1)),INDEX('570_Bona_Bandung'!idxSatuSampaiDuaPuluh,--LEFT(RIGHT('[2]Pos Log Serang 260721'!XFD1,5),1)+1)&amp;" puluh "&amp;INDEX('570_Bona_Bandung'!idxSatuSampaiDuaPuluh,--LEFT(RIGHT('[2]Pos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54">" "&amp;INDEX('571_Ibu caca_Jakarta'!idxRatusan,--LEFT(TEXT(RIGHT('[2]Pos Log Serang 260721'!XFD1,6),REPT("0",6)),1)+1)&amp;" "&amp;IF((--MID(TEXT(RIGHT('[2]Pos Log Serang 260721'!XFD1,6),REPT("0",6)),2,2)+1)&lt;=20,IF(--LEFT(TEXT(RIGHT('[2]Pos Log Serang 260721'!XFD1,6),REPT("0",6)),3)=1," seribu",INDEX('571_Ibu caca_Jakarta'!idxSatuSampaiDuaPuluh,--LEFT(TEXT(RIGHT('[2]Pos Log Serang 260721'!XFD1,5),REPT("0",5)),2)+1)),INDEX('571_Ibu caca_Jakarta'!idxSatuSampaiDuaPuluh,--LEFT(RIGHT('[2]Pos Log Serang 260721'!XFD1,5),1)+1)&amp;" puluh "&amp;INDEX('571_Ibu caca_Jakarta'!idxSatuSampaiDuaPuluh,--LEFT(RIGHT('[2]Pos Log Serang 260721'!XFD1,4),1)+1))&amp;IF(OR(LEN('[2]Pos Log Serang 260721'!XFD1)&lt;=3,--LEFT(TEXT(RIGHT('[2]Pos Log Serang 260721'!XFD1,6),REPT("0",6)),3)={0;1}),""," ribu")</definedName>
    <definedName name="ribu3" localSheetId="55">" "&amp;INDEX('572_Bina_trucking Bekasi'!idxRatusan,--LEFT(TEXT(RIGHT('[2]Pos Log Serang 260721'!XFD1,6),REPT("0",6)),1)+1)&amp;" "&amp;IF((--MID(TEXT(RIGHT('[2]Pos Log Serang 260721'!XFD1,6),REPT("0",6)),2,2)+1)&lt;=20,IF(--LEFT(TEXT(RIGHT('[2]Pos Log Serang 260721'!XFD1,6),REPT("0",6)),3)=1," seribu",INDEX('572_Bina_trucking Bekasi'!idxSatuSampaiDuaPuluh,--LEFT(TEXT(RIGHT('[2]Pos Log Serang 260721'!XFD1,5),REPT("0",5)),2)+1)),INDEX('572_Bina_trucking Bekasi'!idxSatuSampaiDuaPuluh,--LEFT(RIGHT('[2]Pos Log Serang 260721'!XFD1,5),1)+1)&amp;" puluh "&amp;INDEX('572_Bina_trucking Bekasi'!idxSatuSampaiDuaPuluh,--LEFT(RIGHT('[2]Pos Log Serang 260721'!XFD1,4),1)+1))&amp;IF(OR(LEN('[2]Pos Log Serang 260721'!XFD1)&lt;=3,--LEFT(TEXT(RIGHT('[2]Pos Log Serang 260721'!XFD1,6),REPT("0",6)),3)={0;1}),""," ribu")</definedName>
    <definedName name="ribu3" localSheetId="58">" "&amp;INDEX('575_Lion_Lampung'!idxRatusan,--LEFT(TEXT(RIGHT('[2]Pos Log Serang 260721'!XFD1,6),REPT("0",6)),1)+1)&amp;" "&amp;IF((--MID(TEXT(RIGHT('[2]Pos Log Serang 260721'!XFD1,6),REPT("0",6)),2,2)+1)&lt;=20,IF(--LEFT(TEXT(RIGHT('[2]Pos Log Serang 260721'!XFD1,6),REPT("0",6)),3)=1," seribu",INDEX('575_Lion_Lampung'!idxSatuSampaiDuaPuluh,--LEFT(TEXT(RIGHT('[2]Pos Log Serang 260721'!XFD1,5),REPT("0",5)),2)+1)),INDEX('575_Lion_Lampung'!idxSatuSampaiDuaPuluh,--LEFT(RIGHT('[2]Pos Log Serang 260721'!XFD1,5),1)+1)&amp;" puluh "&amp;INDEX('575_Lion_Lampung'!idxSatuSampaiDuaPuluh,--LEFT(RIGHT('[2]Pos Log Serang 260721'!XFD1,4),1)+1))&amp;IF(OR(LEN('[2]Pos Log Serang 260721'!XFD1)&lt;=3,--LEFT(TEXT(RIGHT('[2]Pos Log Serang 260721'!XFD1,6),REPT("0",6)),3)={0;1}),""," ribu")</definedName>
    <definedName name="ribu3" localSheetId="59">" "&amp;INDEX('576_Diki_Malang'!idxRatusan,--LEFT(TEXT(RIGHT('[2]Pos Log Serang 260721'!XFD1,6),REPT("0",6)),1)+1)&amp;" "&amp;IF((--MID(TEXT(RIGHT('[2]Pos Log Serang 260721'!XFD1,6),REPT("0",6)),2,2)+1)&lt;=20,IF(--LEFT(TEXT(RIGHT('[2]Pos Log Serang 260721'!XFD1,6),REPT("0",6)),3)=1," seribu",INDEX('576_Diki_Malang'!idxSatuSampaiDuaPuluh,--LEFT(TEXT(RIGHT('[2]Pos Log Serang 260721'!XFD1,5),REPT("0",5)),2)+1)),INDEX('576_Diki_Malang'!idxSatuSampaiDuaPuluh,--LEFT(RIGHT('[2]Pos Log Serang 260721'!XFD1,5),1)+1)&amp;" puluh "&amp;INDEX('576_Diki_Malang'!idxSatuSampaiDuaPuluh,--LEFT(RIGHT('[2]Pos Log Serang 260721'!XFD1,4),1)+1))&amp;IF(OR(LEN('[2]Pos Log Serang 260721'!XFD1)&lt;=3,--LEFT(TEXT(RIGHT('[2]Pos Log Serang 260721'!XFD1,6),REPT("0",6)),3)={0;1}),""," ribu")</definedName>
    <definedName name="ribu3">" "&amp;INDEX(idxRatusan,--LEFT(TEXT(RIGHT('[2]Pos Log Serang 260721'!XFD1,6),REPT("0",6)),1)+1)&amp;" "&amp;IF((--MID(TEXT(RIGHT('[2]Pos Log Serang 260721'!XFD1,6),REPT("0",6)),2,2)+1)&lt;=20,IF(--LEFT(TEXT(RIGHT('[2]Pos Log Serang 260721'!XFD1,6),REPT("0",6)),3)=1," seribu",INDEX(idxSatuSampaiDuaPuluh,--LEFT(TEXT(RIGHT('[2]Pos Log Serang 260721'!XFD1,5),REPT("0",5)),2)+1)),INDEX(idxSatuSampaiDuaPuluh,--LEFT(RIGHT('[2]Pos Log Serang 260721'!XFD1,5),1)+1)&amp;" puluh "&amp;INDEX(idxSatuSampaiDuaPuluh,--LEFT(RIGHT('[2]Pos Log Serang 260721'!XFD1,4),1)+1))&amp;IF(OR(LEN('[2]Pos Log Serang 260721'!XFD1)&lt;=3,--LEFT(TEXT(RIGHT('[2]Pos Log Serang 260721'!XFD1,6),REPT("0",6)),3)={0;1}),""," ribu")</definedName>
    <definedName name="ribu4" localSheetId="0">" "&amp;INDEX('517_TPL_Medan'!idxRatusan,--LEFT(TEXT(RIGHT('[2]Pos Log Serang 260721'!XFD1,6),REPT("0",6)),1)+1)&amp;" "&amp;IF((--MID(TEXT(RIGHT('[2]Pos Log Serang 260721'!XFD1,6),REPT("0",6)),2,2)+1)&lt;=20,IF(--LEFT(TEXT(RIGHT('[2]Pos Log Serang 260721'!XFD1,6),REPT("0",6)),3)=1," seribu / ",INDEX('517_TPL_Medan'!idxSatuSampaiDuaPuluh,--LEFT(TEXT(RIGHT('[2]Pos Log Serang 260721'!XFD1,5),REPT("0",5)),2)+1)),INDEX('517_TPL_Medan'!idxSatuSampaiDuaPuluh,--LEFT(RIGHT('[2]Pos Log Serang 260721'!XFD1,5),1)+1)&amp;" puluh "&amp;INDEX('517_TPL_Medan'!idxSatuSampaiDuaPuluh,--LEFT(RIGHT('[2]Pos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">" "&amp;INDEX('518_TPL_Muara Enim'!idxRatusan,--LEFT(TEXT(RIGHT('[2]Pos Log Serang 260721'!XFD1,6),REPT("0",6)),1)+1)&amp;" "&amp;IF((--MID(TEXT(RIGHT('[2]Pos Log Serang 260721'!XFD1,6),REPT("0",6)),2,2)+1)&lt;=20,IF(--LEFT(TEXT(RIGHT('[2]Pos Log Serang 260721'!XFD1,6),REPT("0",6)),3)=1," seribu / ",INDEX('518_TPL_Muara Enim'!idxSatuSampaiDuaPuluh,--LEFT(TEXT(RIGHT('[2]Pos Log Serang 260721'!XFD1,5),REPT("0",5)),2)+1)),INDEX('518_TPL_Muara Enim'!idxSatuSampaiDuaPuluh,--LEFT(RIGHT('[2]Pos Log Serang 260721'!XFD1,5),1)+1)&amp;" puluh "&amp;INDEX('518_TPL_Muara Enim'!idxSatuSampaiDuaPuluh,--LEFT(RIGHT('[2]Pos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">" "&amp;INDEX('519_Lion_Palembang'!idxRatusan,--LEFT(TEXT(RIGHT('[2]Pos Log Serang 260721'!XFD1,6),REPT("0",6)),1)+1)&amp;" "&amp;IF((--MID(TEXT(RIGHT('[2]Pos Log Serang 260721'!XFD1,6),REPT("0",6)),2,2)+1)&lt;=20,IF(--LEFT(TEXT(RIGHT('[2]Pos Log Serang 260721'!XFD1,6),REPT("0",6)),3)=1," seribu / ",INDEX('519_Lion_Palembang'!idxSatuSampaiDuaPuluh,--LEFT(TEXT(RIGHT('[2]Pos Log Serang 260721'!XFD1,5),REPT("0",5)),2)+1)),INDEX('519_Lion_Palembang'!idxSatuSampaiDuaPuluh,--LEFT(RIGHT('[2]Pos Log Serang 260721'!XFD1,5),1)+1)&amp;" puluh "&amp;INDEX('519_Lion_Palembang'!idxSatuSampaiDuaPuluh,--LEFT(RIGHT('[2]Pos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">" "&amp;INDEX('520_Bpk.Martin_Pembatalan'!idxRatusan,--LEFT(TEXT(RIGHT('[2]Pos Log Serang 260721'!XFD1,6),REPT("0",6)),1)+1)&amp;" "&amp;IF((--MID(TEXT(RIGHT('[2]Pos Log Serang 260721'!XFD1,6),REPT("0",6)),2,2)+1)&lt;=20,IF(--LEFT(TEXT(RIGHT('[2]Pos Log Serang 260721'!XFD1,6),REPT("0",6)),3)=1," seribu / ",INDEX('520_Bpk.Martin_Pembatalan'!idxSatuSampaiDuaPuluh,--LEFT(TEXT(RIGHT('[2]Pos Log Serang 260721'!XFD1,5),REPT("0",5)),2)+1)),INDEX('520_Bpk.Martin_Pembatalan'!idxSatuSampaiDuaPuluh,--LEFT(RIGHT('[2]Pos Log Serang 260721'!XFD1,5),1)+1)&amp;" puluh "&amp;INDEX('520_Bpk.Martin_Pembatalan'!idxSatuSampaiDuaPuluh,--LEFT(RIGHT('[2]Pos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">" "&amp;INDEX('521_DN_Bontang'!idxRatusan,--LEFT(TEXT(RIGHT('[2]Pos Log Serang 260721'!XFD1,6),REPT("0",6)),1)+1)&amp;" "&amp;IF((--MID(TEXT(RIGHT('[2]Pos Log Serang 260721'!XFD1,6),REPT("0",6)),2,2)+1)&lt;=20,IF(--LEFT(TEXT(RIGHT('[2]Pos Log Serang 260721'!XFD1,6),REPT("0",6)),3)=1," seribu / ",INDEX('521_DN_Bontang'!idxSatuSampaiDuaPuluh,--LEFT(TEXT(RIGHT('[2]Pos Log Serang 260721'!XFD1,5),REPT("0",5)),2)+1)),INDEX('521_DN_Bontang'!idxSatuSampaiDuaPuluh,--LEFT(RIGHT('[2]Pos Log Serang 260721'!XFD1,5),1)+1)&amp;" puluh "&amp;INDEX('521_DN_Bontang'!idxSatuSampaiDuaPuluh,--LEFT(RIGHT('[2]Pos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5">" "&amp;INDEX('522_Bpk. Andi_Bogor'!idxRatusan,--LEFT(TEXT(RIGHT('[2]Pos Log Serang 260721'!XFD1,6),REPT("0",6)),1)+1)&amp;" "&amp;IF((--MID(TEXT(RIGHT('[2]Pos Log Serang 260721'!XFD1,6),REPT("0",6)),2,2)+1)&lt;=20,IF(--LEFT(TEXT(RIGHT('[2]Pos Log Serang 260721'!XFD1,6),REPT("0",6)),3)=1," seribu / ",INDEX('522_Bpk. Andi_Bogor'!idxSatuSampaiDuaPuluh,--LEFT(TEXT(RIGHT('[2]Pos Log Serang 260721'!XFD1,5),REPT("0",5)),2)+1)),INDEX('522_Bpk. Andi_Bogor'!idxSatuSampaiDuaPuluh,--LEFT(RIGHT('[2]Pos Log Serang 260721'!XFD1,5),1)+1)&amp;" puluh "&amp;INDEX('522_Bpk. Andi_Bogor'!idxSatuSampaiDuaPuluh,--LEFT(RIGHT('[2]Pos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6">" "&amp;INDEX('523_Bpk. Dicky_Shopee'!idxRatusan,--LEFT(TEXT(RIGHT('[2]Pos Log Serang 260721'!XFD1,6),REPT("0",6)),1)+1)&amp;" "&amp;IF((--MID(TEXT(RIGHT('[2]Pos Log Serang 260721'!XFD1,6),REPT("0",6)),2,2)+1)&lt;=20,IF(--LEFT(TEXT(RIGHT('[2]Pos Log Serang 260721'!XFD1,6),REPT("0",6)),3)=1," seribu / ",INDEX('523_Bpk. Dicky_Shopee'!idxSatuSampaiDuaPuluh,--LEFT(TEXT(RIGHT('[2]Pos Log Serang 260721'!XFD1,5),REPT("0",5)),2)+1)),INDEX('523_Bpk. Dicky_Shopee'!idxSatuSampaiDuaPuluh,--LEFT(RIGHT('[2]Pos Log Serang 260721'!XFD1,5),1)+1)&amp;" puluh "&amp;INDEX('523_Bpk. Dicky_Shopee'!idxSatuSampaiDuaPuluh,--LEFT(RIGHT('[2]Pos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7">" "&amp;INDEX('524_Lion_Mix'!idxRatusan,--LEFT(TEXT(RIGHT('[2]Pos Log Serang 260721'!XFD1,6),REPT("0",6)),1)+1)&amp;" "&amp;IF((--MID(TEXT(RIGHT('[2]Pos Log Serang 260721'!XFD1,6),REPT("0",6)),2,2)+1)&lt;=20,IF(--LEFT(TEXT(RIGHT('[2]Pos Log Serang 260721'!XFD1,6),REPT("0",6)),3)=1," seribu / ",INDEX('524_Lion_Mix'!idxSatuSampaiDuaPuluh,--LEFT(TEXT(RIGHT('[2]Pos Log Serang 260721'!XFD1,5),REPT("0",5)),2)+1)),INDEX('524_Lion_Mix'!idxSatuSampaiDuaPuluh,--LEFT(RIGHT('[2]Pos Log Serang 260721'!XFD1,5),1)+1)&amp;" puluh "&amp;INDEX('524_Lion_Mix'!idxSatuSampaiDuaPuluh,--LEFT(RIGHT('[2]Pos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8">" "&amp;INDEX('525_Mega Agro_Karo'!idxRatusan,--LEFT(TEXT(RIGHT('[2]Pos Log Serang 260721'!XFD1,6),REPT("0",6)),1)+1)&amp;" "&amp;IF((--MID(TEXT(RIGHT('[2]Pos Log Serang 260721'!XFD1,6),REPT("0",6)),2,2)+1)&lt;=20,IF(--LEFT(TEXT(RIGHT('[2]Pos Log Serang 260721'!XFD1,6),REPT("0",6)),3)=1," seribu / ",INDEX('525_Mega Agro_Karo'!idxSatuSampaiDuaPuluh,--LEFT(TEXT(RIGHT('[2]Pos Log Serang 260721'!XFD1,5),REPT("0",5)),2)+1)),INDEX('525_Mega Agro_Karo'!idxSatuSampaiDuaPuluh,--LEFT(RIGHT('[2]Pos Log Serang 260721'!XFD1,5),1)+1)&amp;" puluh "&amp;INDEX('525_Mega Agro_Karo'!idxSatuSampaiDuaPuluh,--LEFT(RIGHT('[2]Pos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9">" "&amp;INDEX('526_Samudra Jaya Cakra_Mix'!idxRatusan,--LEFT(TEXT(RIGHT('[2]Pos Log Serang 260721'!XFD1,6),REPT("0",6)),1)+1)&amp;" "&amp;IF((--MID(TEXT(RIGHT('[2]Pos Log Serang 260721'!XFD1,6),REPT("0",6)),2,2)+1)&lt;=20,IF(--LEFT(TEXT(RIGHT('[2]Pos Log Serang 260721'!XFD1,6),REPT("0",6)),3)=1," seribu / ",INDEX('526_Samudra Jaya Cakra_Mix'!idxSatuSampaiDuaPuluh,--LEFT(TEXT(RIGHT('[2]Pos Log Serang 260721'!XFD1,5),REPT("0",5)),2)+1)),INDEX('526_Samudra Jaya Cakra_Mix'!idxSatuSampaiDuaPuluh,--LEFT(RIGHT('[2]Pos Log Serang 260721'!XFD1,5),1)+1)&amp;" puluh "&amp;INDEX('526_Samudra Jaya Cakra_Mix'!idxSatuSampaiDuaPuluh,--LEFT(RIGHT('[2]Pos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0">" "&amp;INDEX('527_CV. Nona_Makassar'!idxRatusan,--LEFT(TEXT(RIGHT('[2]Pos Log Serang 260721'!XFD1,6),REPT("0",6)),1)+1)&amp;" "&amp;IF((--MID(TEXT(RIGHT('[2]Pos Log Serang 260721'!XFD1,6),REPT("0",6)),2,2)+1)&lt;=20,IF(--LEFT(TEXT(RIGHT('[2]Pos Log Serang 260721'!XFD1,6),REPT("0",6)),3)=1," seribu / ",INDEX('527_CV. Nona_Makassar'!idxSatuSampaiDuaPuluh,--LEFT(TEXT(RIGHT('[2]Pos Log Serang 260721'!XFD1,5),REPT("0",5)),2)+1)),INDEX('527_CV. Nona_Makassar'!idxSatuSampaiDuaPuluh,--LEFT(RIGHT('[2]Pos Log Serang 260721'!XFD1,5),1)+1)&amp;" puluh "&amp;INDEX('527_CV. Nona_Makassar'!idxSatuSampaiDuaPuluh,--LEFT(RIGHT('[2]Pos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1">" "&amp;INDEX('528_CV. MAG Perum Graha_Kalsel'!idxRatusan,--LEFT(TEXT(RIGHT('[2]Pos Log Serang 260721'!XFD1,6),REPT("0",6)),1)+1)&amp;" "&amp;IF((--MID(TEXT(RIGHT('[2]Pos Log Serang 260721'!XFD1,6),REPT("0",6)),2,2)+1)&lt;=20,IF(--LEFT(TEXT(RIGHT('[2]Pos Log Serang 260721'!XFD1,6),REPT("0",6)),3)=1," seribu / ",INDEX('528_CV. MAG Perum Graha_Kalsel'!idxSatuSampaiDuaPuluh,--LEFT(TEXT(RIGHT('[2]Pos Log Serang 260721'!XFD1,5),REPT("0",5)),2)+1)),INDEX('528_CV. MAG Perum Graha_Kalsel'!idxSatuSampaiDuaPuluh,--LEFT(RIGHT('[2]Pos Log Serang 260721'!XFD1,5),1)+1)&amp;" puluh "&amp;INDEX('528_CV. MAG Perum Graha_Kalsel'!idxSatuSampaiDuaPuluh,--LEFT(RIGHT('[2]Pos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2">" "&amp;INDEX('529_Bpk. Pras_Deli Serdang'!idxRatusan,--LEFT(TEXT(RIGHT('[2]Pos Log Serang 260721'!XFD1,6),REPT("0",6)),1)+1)&amp;" "&amp;IF((--MID(TEXT(RIGHT('[2]Pos Log Serang 260721'!XFD1,6),REPT("0",6)),2,2)+1)&lt;=20,IF(--LEFT(TEXT(RIGHT('[2]Pos Log Serang 260721'!XFD1,6),REPT("0",6)),3)=1," seribu / ",INDEX('529_Bpk. Pras_Deli Serdang'!idxSatuSampaiDuaPuluh,--LEFT(TEXT(RIGHT('[2]Pos Log Serang 260721'!XFD1,5),REPT("0",5)),2)+1)),INDEX('529_Bpk. Pras_Deli Serdang'!idxSatuSampaiDuaPuluh,--LEFT(RIGHT('[2]Pos Log Serang 260721'!XFD1,5),1)+1)&amp;" puluh "&amp;INDEX('529_Bpk. Pras_Deli Serdang'!idxSatuSampaiDuaPuluh,--LEFT(RIGHT('[2]Pos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3">" "&amp;INDEX('530_Trian Jaya_Muara enim'!idxRatusan,--LEFT(TEXT(RIGHT('[2]Pos Log Serang 260721'!XFD1,6),REPT("0",6)),1)+1)&amp;" "&amp;IF((--MID(TEXT(RIGHT('[2]Pos Log Serang 260721'!XFD1,6),REPT("0",6)),2,2)+1)&lt;=20,IF(--LEFT(TEXT(RIGHT('[2]Pos Log Serang 260721'!XFD1,6),REPT("0",6)),3)=1," seribu / ",INDEX('530_Trian Jaya_Muara enim'!idxSatuSampaiDuaPuluh,--LEFT(TEXT(RIGHT('[2]Pos Log Serang 260721'!XFD1,5),REPT("0",5)),2)+1)),INDEX('530_Trian Jaya_Muara enim'!idxSatuSampaiDuaPuluh,--LEFT(RIGHT('[2]Pos Log Serang 260721'!XFD1,5),1)+1)&amp;" puluh "&amp;INDEX('530_Trian Jaya_Muara enim'!idxSatuSampaiDuaPuluh,--LEFT(RIGHT('[2]Pos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4">" "&amp;INDEX('531_MitraIndo_Batam'!idxRatusan,--LEFT(TEXT(RIGHT('[2]Pos Log Serang 260721'!XFD1,6),REPT("0",6)),1)+1)&amp;" "&amp;IF((--MID(TEXT(RIGHT('[2]Pos Log Serang 260721'!XFD1,6),REPT("0",6)),2,2)+1)&lt;=20,IF(--LEFT(TEXT(RIGHT('[2]Pos Log Serang 260721'!XFD1,6),REPT("0",6)),3)=1," seribu / ",INDEX('531_MitraIndo_Batam'!idxSatuSampaiDuaPuluh,--LEFT(TEXT(RIGHT('[2]Pos Log Serang 260721'!XFD1,5),REPT("0",5)),2)+1)),INDEX('531_MitraIndo_Batam'!idxSatuSampaiDuaPuluh,--LEFT(RIGHT('[2]Pos Log Serang 260721'!XFD1,5),1)+1)&amp;" puluh "&amp;INDEX('531_MitraIndo_Batam'!idxSatuSampaiDuaPuluh,--LEFT(RIGHT('[2]Pos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5">" "&amp;INDEX('532_Bpk. Salim_Pontianak'!idxRatusan,--LEFT(TEXT(RIGHT('[2]Pos Log Serang 260721'!XFD1,6),REPT("0",6)),1)+1)&amp;" "&amp;IF((--MID(TEXT(RIGHT('[2]Pos Log Serang 260721'!XFD1,6),REPT("0",6)),2,2)+1)&lt;=20,IF(--LEFT(TEXT(RIGHT('[2]Pos Log Serang 260721'!XFD1,6),REPT("0",6)),3)=1," seribu / ",INDEX('532_Bpk. Salim_Pontianak'!idxSatuSampaiDuaPuluh,--LEFT(TEXT(RIGHT('[2]Pos Log Serang 260721'!XFD1,5),REPT("0",5)),2)+1)),INDEX('532_Bpk. Salim_Pontianak'!idxSatuSampaiDuaPuluh,--LEFT(RIGHT('[2]Pos Log Serang 260721'!XFD1,5),1)+1)&amp;" puluh "&amp;INDEX('532_Bpk. Salim_Pontianak'!idxSatuSampaiDuaPuluh,--LEFT(RIGHT('[2]Pos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6">" "&amp;INDEX('533_Ibu IIn_Batam'!idxRatusan,--LEFT(TEXT(RIGHT('[2]Pos Log Serang 260721'!XFD1,6),REPT("0",6)),1)+1)&amp;" "&amp;IF((--MID(TEXT(RIGHT('[2]Pos Log Serang 260721'!XFD1,6),REPT("0",6)),2,2)+1)&lt;=20,IF(--LEFT(TEXT(RIGHT('[2]Pos Log Serang 260721'!XFD1,6),REPT("0",6)),3)=1," seribu / ",INDEX('533_Ibu IIn_Batam'!idxSatuSampaiDuaPuluh,--LEFT(TEXT(RIGHT('[2]Pos Log Serang 260721'!XFD1,5),REPT("0",5)),2)+1)),INDEX('533_Ibu IIn_Batam'!idxSatuSampaiDuaPuluh,--LEFT(RIGHT('[2]Pos Log Serang 260721'!XFD1,5),1)+1)&amp;" puluh "&amp;INDEX('533_Ibu IIn_Batam'!idxSatuSampaiDuaPuluh,--LEFT(RIGHT('[2]Pos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7">" "&amp;INDEX('534_Bina_trucking Bekasi'!idxRatusan,--LEFT(TEXT(RIGHT('[2]Pos Log Serang 260721'!XFD1,6),REPT("0",6)),1)+1)&amp;" "&amp;IF((--MID(TEXT(RIGHT('[2]Pos Log Serang 260721'!XFD1,6),REPT("0",6)),2,2)+1)&lt;=20,IF(--LEFT(TEXT(RIGHT('[2]Pos Log Serang 260721'!XFD1,6),REPT("0",6)),3)=1," seribu / ",INDEX('534_Bina_trucking Bekasi'!idxSatuSampaiDuaPuluh,--LEFT(TEXT(RIGHT('[2]Pos Log Serang 260721'!XFD1,5),REPT("0",5)),2)+1)),INDEX('534_Bina_trucking Bekasi'!idxSatuSampaiDuaPuluh,--LEFT(RIGHT('[2]Pos Log Serang 260721'!XFD1,5),1)+1)&amp;" puluh "&amp;INDEX('534_Bina_trucking Bekasi'!idxSatuSampaiDuaPuluh,--LEFT(RIGHT('[2]Pos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8">" "&amp;INDEX('535_IKPM_Mix'!idxRatusan,--LEFT(TEXT(RIGHT('[2]Pos Log Serang 260721'!XFD1,6),REPT("0",6)),1)+1)&amp;" "&amp;IF((--MID(TEXT(RIGHT('[2]Pos Log Serang 260721'!XFD1,6),REPT("0",6)),2,2)+1)&lt;=20,IF(--LEFT(TEXT(RIGHT('[2]Pos Log Serang 260721'!XFD1,6),REPT("0",6)),3)=1," seribu / ",INDEX('535_IKPM_Mix'!idxSatuSampaiDuaPuluh,--LEFT(TEXT(RIGHT('[2]Pos Log Serang 260721'!XFD1,5),REPT("0",5)),2)+1)),INDEX('535_IKPM_Mix'!idxSatuSampaiDuaPuluh,--LEFT(RIGHT('[2]Pos Log Serang 260721'!XFD1,5),1)+1)&amp;" puluh "&amp;INDEX('535_IKPM_Mix'!idxSatuSampaiDuaPuluh,--LEFT(RIGHT('[2]Pos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19">" "&amp;INDEX('536_Samudra Jaya Cakra_Mix'!idxRatusan,--LEFT(TEXT(RIGHT('[2]Pos Log Serang 260721'!XFD1,6),REPT("0",6)),1)+1)&amp;" "&amp;IF((--MID(TEXT(RIGHT('[2]Pos Log Serang 260721'!XFD1,6),REPT("0",6)),2,2)+1)&lt;=20,IF(--LEFT(TEXT(RIGHT('[2]Pos Log Serang 260721'!XFD1,6),REPT("0",6)),3)=1," seribu / ",INDEX('536_Samudra Jaya Cakra_Mix'!idxSatuSampaiDuaPuluh,--LEFT(TEXT(RIGHT('[2]Pos Log Serang 260721'!XFD1,5),REPT("0",5)),2)+1)),INDEX('536_Samudra Jaya Cakra_Mix'!idxSatuSampaiDuaPuluh,--LEFT(RIGHT('[2]Pos Log Serang 260721'!XFD1,5),1)+1)&amp;" puluh "&amp;INDEX('536_Samudra Jaya Cakra_Mix'!idxSatuSampaiDuaPuluh,--LEFT(RIGHT('[2]Pos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0">" "&amp;INDEX('537_Menara_Mix'!idxRatusan,--LEFT(TEXT(RIGHT('[2]Pos Log Serang 260721'!XFD1,6),REPT("0",6)),1)+1)&amp;" "&amp;IF((--MID(TEXT(RIGHT('[2]Pos Log Serang 260721'!XFD1,6),REPT("0",6)),2,2)+1)&lt;=20,IF(--LEFT(TEXT(RIGHT('[2]Pos Log Serang 260721'!XFD1,6),REPT("0",6)),3)=1," seribu / ",INDEX('537_Menara_Mix'!idxSatuSampaiDuaPuluh,--LEFT(TEXT(RIGHT('[2]Pos Log Serang 260721'!XFD1,5),REPT("0",5)),2)+1)),INDEX('537_Menara_Mix'!idxSatuSampaiDuaPuluh,--LEFT(RIGHT('[2]Pos Log Serang 260721'!XFD1,5),1)+1)&amp;" puluh "&amp;INDEX('537_Menara_Mix'!idxSatuSampaiDuaPuluh,--LEFT(RIGHT('[2]Pos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1">" "&amp;INDEX('538_Menara_Gersik'!idxRatusan,--LEFT(TEXT(RIGHT('[2]Pos Log Serang 260721'!XFD1,6),REPT("0",6)),1)+1)&amp;" "&amp;IF((--MID(TEXT(RIGHT('[2]Pos Log Serang 260721'!XFD1,6),REPT("0",6)),2,2)+1)&lt;=20,IF(--LEFT(TEXT(RIGHT('[2]Pos Log Serang 260721'!XFD1,6),REPT("0",6)),3)=1," seribu / ",INDEX('538_Menara_Gersik'!idxSatuSampaiDuaPuluh,--LEFT(TEXT(RIGHT('[2]Pos Log Serang 260721'!XFD1,5),REPT("0",5)),2)+1)),INDEX('538_Menara_Gersik'!idxSatuSampaiDuaPuluh,--LEFT(RIGHT('[2]Pos Log Serang 260721'!XFD1,5),1)+1)&amp;" puluh "&amp;INDEX('538_Menara_Gersik'!idxSatuSampaiDuaPuluh,--LEFT(RIGHT('[2]Pos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2">" "&amp;INDEX('539_Menara_Mix'!idxRatusan,--LEFT(TEXT(RIGHT('[2]Pos Log Serang 260721'!XFD1,6),REPT("0",6)),1)+1)&amp;" "&amp;IF((--MID(TEXT(RIGHT('[2]Pos Log Serang 260721'!XFD1,6),REPT("0",6)),2,2)+1)&lt;=20,IF(--LEFT(TEXT(RIGHT('[2]Pos Log Serang 260721'!XFD1,6),REPT("0",6)),3)=1," seribu / ",INDEX('539_Menara_Mix'!idxSatuSampaiDuaPuluh,--LEFT(TEXT(RIGHT('[2]Pos Log Serang 260721'!XFD1,5),REPT("0",5)),2)+1)),INDEX('539_Menara_Mix'!idxSatuSampaiDuaPuluh,--LEFT(RIGHT('[2]Pos Log Serang 260721'!XFD1,5),1)+1)&amp;" puluh "&amp;INDEX('539_Menara_Mix'!idxSatuSampaiDuaPuluh,--LEFT(RIGHT('[2]Pos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3">" "&amp;INDEX('540_Samudra Jaya Cakra_Manokwar'!idxRatusan,--LEFT(TEXT(RIGHT('[2]Pos Log Serang 260721'!XFD1,6),REPT("0",6)),1)+1)&amp;" "&amp;IF((--MID(TEXT(RIGHT('[2]Pos Log Serang 260721'!XFD1,6),REPT("0",6)),2,2)+1)&lt;=20,IF(--LEFT(TEXT(RIGHT('[2]Pos Log Serang 260721'!XFD1,6),REPT("0",6)),3)=1," seribu / ",INDEX('540_Samudra Jaya Cakra_Manokwar'!idxSatuSampaiDuaPuluh,--LEFT(TEXT(RIGHT('[2]Pos Log Serang 260721'!XFD1,5),REPT("0",5)),2)+1)),INDEX('540_Samudra Jaya Cakra_Manokwar'!idxSatuSampaiDuaPuluh,--LEFT(RIGHT('[2]Pos Log Serang 260721'!XFD1,5),1)+1)&amp;" puluh "&amp;INDEX('540_Samudra Jaya Cakra_Manokwar'!idxSatuSampaiDuaPuluh,--LEFT(RIGHT('[2]Pos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4">" "&amp;INDEX('541_Menara_Air Molek'!idxRatusan,--LEFT(TEXT(RIGHT('[2]Pos Log Serang 260721'!XFD1,6),REPT("0",6)),1)+1)&amp;" "&amp;IF((--MID(TEXT(RIGHT('[2]Pos Log Serang 260721'!XFD1,6),REPT("0",6)),2,2)+1)&lt;=20,IF(--LEFT(TEXT(RIGHT('[2]Pos Log Serang 260721'!XFD1,6),REPT("0",6)),3)=1," seribu / ",INDEX('541_Menara_Air Molek'!idxSatuSampaiDuaPuluh,--LEFT(TEXT(RIGHT('[2]Pos Log Serang 260721'!XFD1,5),REPT("0",5)),2)+1)),INDEX('541_Menara_Air Molek'!idxSatuSampaiDuaPuluh,--LEFT(RIGHT('[2]Pos Log Serang 260721'!XFD1,5),1)+1)&amp;" puluh "&amp;INDEX('541_Menara_Air Molek'!idxSatuSampaiDuaPuluh,--LEFT(RIGHT('[2]Pos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5">" "&amp;INDEX('542_Bpk. Bayu_Pekanbaru'!idxRatusan,--LEFT(TEXT(RIGHT('[2]Pos Log Serang 260721'!XFD1,6),REPT("0",6)),1)+1)&amp;" "&amp;IF((--MID(TEXT(RIGHT('[2]Pos Log Serang 260721'!XFD1,6),REPT("0",6)),2,2)+1)&lt;=20,IF(--LEFT(TEXT(RIGHT('[2]Pos Log Serang 260721'!XFD1,6),REPT("0",6)),3)=1," seribu / ",INDEX('542_Bpk. Bayu_Pekanbaru'!idxSatuSampaiDuaPuluh,--LEFT(TEXT(RIGHT('[2]Pos Log Serang 260721'!XFD1,5),REPT("0",5)),2)+1)),INDEX('542_Bpk. Bayu_Pekanbaru'!idxSatuSampaiDuaPuluh,--LEFT(RIGHT('[2]Pos Log Serang 260721'!XFD1,5),1)+1)&amp;" puluh "&amp;INDEX('542_Bpk. Bayu_Pekanbaru'!idxSatuSampaiDuaPuluh,--LEFT(RIGHT('[2]Pos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6">" "&amp;INDEX('543_Bpk Rio_Pontianak'!idxRatusan,--LEFT(TEXT(RIGHT('[2]Pos Log Serang 260721'!XFD1,6),REPT("0",6)),1)+1)&amp;" "&amp;IF((--MID(TEXT(RIGHT('[2]Pos Log Serang 260721'!XFD1,6),REPT("0",6)),2,2)+1)&lt;=20,IF(--LEFT(TEXT(RIGHT('[2]Pos Log Serang 260721'!XFD1,6),REPT("0",6)),3)=1," seribu / ",INDEX('543_Bpk Rio_Pontianak'!idxSatuSampaiDuaPuluh,--LEFT(TEXT(RIGHT('[2]Pos Log Serang 260721'!XFD1,5),REPT("0",5)),2)+1)),INDEX('543_Bpk Rio_Pontianak'!idxSatuSampaiDuaPuluh,--LEFT(RIGHT('[2]Pos Log Serang 260721'!XFD1,5),1)+1)&amp;" puluh "&amp;INDEX('543_Bpk Rio_Pontianak'!idxSatuSampaiDuaPuluh,--LEFT(RIGHT('[2]Pos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7">" "&amp;INDEX('544_BBI_Pekalongan'!idxRatusan,--LEFT(TEXT(RIGHT('[2]Pos Log Serang 260721'!XFD1,6),REPT("0",6)),1)+1)&amp;" "&amp;IF((--MID(TEXT(RIGHT('[2]Pos Log Serang 260721'!XFD1,6),REPT("0",6)),2,2)+1)&lt;=20,IF(--LEFT(TEXT(RIGHT('[2]Pos Log Serang 260721'!XFD1,6),REPT("0",6)),3)=1," seribu / ",INDEX('544_BBI_Pekalongan'!idxSatuSampaiDuaPuluh,--LEFT(TEXT(RIGHT('[2]Pos Log Serang 260721'!XFD1,5),REPT("0",5)),2)+1)),INDEX('544_BBI_Pekalongan'!idxSatuSampaiDuaPuluh,--LEFT(RIGHT('[2]Pos Log Serang 260721'!XFD1,5),1)+1)&amp;" puluh "&amp;INDEX('544_BBI_Pekalongan'!idxSatuSampaiDuaPuluh,--LEFT(RIGHT('[2]Pos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8">" "&amp;INDEX('545_BM_Tibeka_ Lombok'!idxRatusan,--LEFT(TEXT(RIGHT('[2]Pos Log Serang 260721'!XFD1,6),REPT("0",6)),1)+1)&amp;" "&amp;IF((--MID(TEXT(RIGHT('[2]Pos Log Serang 260721'!XFD1,6),REPT("0",6)),2,2)+1)&lt;=20,IF(--LEFT(TEXT(RIGHT('[2]Pos Log Serang 260721'!XFD1,6),REPT("0",6)),3)=1," seribu / ",INDEX('545_BM_Tibeka_ Lombok'!idxSatuSampaiDuaPuluh,--LEFT(TEXT(RIGHT('[2]Pos Log Serang 260721'!XFD1,5),REPT("0",5)),2)+1)),INDEX('545_BM_Tibeka_ Lombok'!idxSatuSampaiDuaPuluh,--LEFT(RIGHT('[2]Pos Log Serang 260721'!XFD1,5),1)+1)&amp;" puluh "&amp;INDEX('545_BM_Tibeka_ Lombok'!idxSatuSampaiDuaPuluh,--LEFT(RIGHT('[2]Pos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29">" "&amp;INDEX('546_BM_Tibeka_Cilacap'!idxRatusan,--LEFT(TEXT(RIGHT('[2]Pos Log Serang 260721'!XFD1,6),REPT("0",6)),1)+1)&amp;" "&amp;IF((--MID(TEXT(RIGHT('[2]Pos Log Serang 260721'!XFD1,6),REPT("0",6)),2,2)+1)&lt;=20,IF(--LEFT(TEXT(RIGHT('[2]Pos Log Serang 260721'!XFD1,6),REPT("0",6)),3)=1," seribu / ",INDEX('546_BM_Tibeka_Cilacap'!idxSatuSampaiDuaPuluh,--LEFT(TEXT(RIGHT('[2]Pos Log Serang 260721'!XFD1,5),REPT("0",5)),2)+1)),INDEX('546_BM_Tibeka_Cilacap'!idxSatuSampaiDuaPuluh,--LEFT(RIGHT('[2]Pos Log Serang 260721'!XFD1,5),1)+1)&amp;" puluh "&amp;INDEX('546_BM_Tibeka_Cilacap'!idxSatuSampaiDuaPuluh,--LEFT(RIGHT('[2]Pos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0">" "&amp;INDEX('547_Ibu caca_Jakarta'!idxRatusan,--LEFT(TEXT(RIGHT('[2]Pos Log Serang 260721'!XFD1,6),REPT("0",6)),1)+1)&amp;" "&amp;IF((--MID(TEXT(RIGHT('[2]Pos Log Serang 260721'!XFD1,6),REPT("0",6)),2,2)+1)&lt;=20,IF(--LEFT(TEXT(RIGHT('[2]Pos Log Serang 260721'!XFD1,6),REPT("0",6)),3)=1," seribu / ",INDEX('547_Ibu caca_Jakarta'!idxSatuSampaiDuaPuluh,--LEFT(TEXT(RIGHT('[2]Pos Log Serang 260721'!XFD1,5),REPT("0",5)),2)+1)),INDEX('547_Ibu caca_Jakarta'!idxSatuSampaiDuaPuluh,--LEFT(RIGHT('[2]Pos Log Serang 260721'!XFD1,5),1)+1)&amp;" puluh "&amp;INDEX('547_Ibu caca_Jakarta'!idxSatuSampaiDuaPuluh,--LEFT(RIGHT('[2]Pos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1">" "&amp;INDEX('548_Samudra Jaya Cakra_Mix'!idxRatusan,--LEFT(TEXT(RIGHT('[2]Pos Log Serang 260721'!XFD1,6),REPT("0",6)),1)+1)&amp;" "&amp;IF((--MID(TEXT(RIGHT('[2]Pos Log Serang 260721'!XFD1,6),REPT("0",6)),2,2)+1)&lt;=20,IF(--LEFT(TEXT(RIGHT('[2]Pos Log Serang 260721'!XFD1,6),REPT("0",6)),3)=1," seribu / ",INDEX('548_Samudra Jaya Cakra_Mix'!idxSatuSampaiDuaPuluh,--LEFT(TEXT(RIGHT('[2]Pos Log Serang 260721'!XFD1,5),REPT("0",5)),2)+1)),INDEX('548_Samudra Jaya Cakra_Mix'!idxSatuSampaiDuaPuluh,--LEFT(RIGHT('[2]Pos Log Serang 260721'!XFD1,5),1)+1)&amp;" puluh "&amp;INDEX('548_Samudra Jaya Cakra_Mix'!idxSatuSampaiDuaPuluh,--LEFT(RIGHT('[2]Pos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2">" "&amp;INDEX('549_Samudra Jaya Cakra_Padang'!idxRatusan,--LEFT(TEXT(RIGHT('[2]Pos Log Serang 260721'!XFD1,6),REPT("0",6)),1)+1)&amp;" "&amp;IF((--MID(TEXT(RIGHT('[2]Pos Log Serang 260721'!XFD1,6),REPT("0",6)),2,2)+1)&lt;=20,IF(--LEFT(TEXT(RIGHT('[2]Pos Log Serang 260721'!XFD1,6),REPT("0",6)),3)=1," seribu / ",INDEX('549_Samudra Jaya Cakra_Padang'!idxSatuSampaiDuaPuluh,--LEFT(TEXT(RIGHT('[2]Pos Log Serang 260721'!XFD1,5),REPT("0",5)),2)+1)),INDEX('549_Samudra Jaya Cakra_Padang'!idxSatuSampaiDuaPuluh,--LEFT(RIGHT('[2]Pos Log Serang 260721'!XFD1,5),1)+1)&amp;" puluh "&amp;INDEX('549_Samudra Jaya Cakra_Padang'!idxSatuSampaiDuaPuluh,--LEFT(RIGHT('[2]Pos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3">" "&amp;INDEX('550_Tensindo_Gresik'!idxRatusan,--LEFT(TEXT(RIGHT('[2]Pos Log Serang 260721'!XFD1,6),REPT("0",6)),1)+1)&amp;" "&amp;IF((--MID(TEXT(RIGHT('[2]Pos Log Serang 260721'!XFD1,6),REPT("0",6)),2,2)+1)&lt;=20,IF(--LEFT(TEXT(RIGHT('[2]Pos Log Serang 260721'!XFD1,6),REPT("0",6)),3)=1," seribu / ",INDEX('550_Tensindo_Gresik'!idxSatuSampaiDuaPuluh,--LEFT(TEXT(RIGHT('[2]Pos Log Serang 260721'!XFD1,5),REPT("0",5)),2)+1)),INDEX('550_Tensindo_Gresik'!idxSatuSampaiDuaPuluh,--LEFT(RIGHT('[2]Pos Log Serang 260721'!XFD1,5),1)+1)&amp;" puluh "&amp;INDEX('550_Tensindo_Gresik'!idxSatuSampaiDuaPuluh,--LEFT(RIGHT('[2]Pos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4">" "&amp;INDEX('551_Menara_Duri'!idxRatusan,--LEFT(TEXT(RIGHT('[2]Pos Log Serang 260721'!XFD1,6),REPT("0",6)),1)+1)&amp;" "&amp;IF((--MID(TEXT(RIGHT('[2]Pos Log Serang 260721'!XFD1,6),REPT("0",6)),2,2)+1)&lt;=20,IF(--LEFT(TEXT(RIGHT('[2]Pos Log Serang 260721'!XFD1,6),REPT("0",6)),3)=1," seribu / ",INDEX('551_Menara_Duri'!idxSatuSampaiDuaPuluh,--LEFT(TEXT(RIGHT('[2]Pos Log Serang 260721'!XFD1,5),REPT("0",5)),2)+1)),INDEX('551_Menara_Duri'!idxSatuSampaiDuaPuluh,--LEFT(RIGHT('[2]Pos Log Serang 260721'!XFD1,5),1)+1)&amp;" puluh "&amp;INDEX('551_Menara_Duri'!idxSatuSampaiDuaPuluh,--LEFT(RIGHT('[2]Pos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6">" "&amp;INDEX('553_Ibu Eni_Palu'!idxRatusan,--LEFT(TEXT(RIGHT('[2]Pos Log Serang 260721'!XFD1,6),REPT("0",6)),1)+1)&amp;" "&amp;IF((--MID(TEXT(RIGHT('[2]Pos Log Serang 260721'!XFD1,6),REPT("0",6)),2,2)+1)&lt;=20,IF(--LEFT(TEXT(RIGHT('[2]Pos Log Serang 260721'!XFD1,6),REPT("0",6)),3)=1," seribu / ",INDEX('553_Ibu Eni_Palu'!idxSatuSampaiDuaPuluh,--LEFT(TEXT(RIGHT('[2]Pos Log Serang 260721'!XFD1,5),REPT("0",5)),2)+1)),INDEX('553_Ibu Eni_Palu'!idxSatuSampaiDuaPuluh,--LEFT(RIGHT('[2]Pos Log Serang 260721'!XFD1,5),1)+1)&amp;" puluh "&amp;INDEX('553_Ibu Eni_Palu'!idxSatuSampaiDuaPuluh,--LEFT(RIGHT('[2]Pos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7">" "&amp;INDEX('554_Samudra Jaya Cakra_Bima'!idxRatusan,--LEFT(TEXT(RIGHT('[2]Pos Log Serang 260721'!XFD1,6),REPT("0",6)),1)+1)&amp;" "&amp;IF((--MID(TEXT(RIGHT('[2]Pos Log Serang 260721'!XFD1,6),REPT("0",6)),2,2)+1)&lt;=20,IF(--LEFT(TEXT(RIGHT('[2]Pos Log Serang 260721'!XFD1,6),REPT("0",6)),3)=1," seribu / ",INDEX('554_Samudra Jaya Cakra_Bima'!idxSatuSampaiDuaPuluh,--LEFT(TEXT(RIGHT('[2]Pos Log Serang 260721'!XFD1,5),REPT("0",5)),2)+1)),INDEX('554_Samudra Jaya Cakra_Bima'!idxSatuSampaiDuaPuluh,--LEFT(RIGHT('[2]Pos Log Serang 260721'!XFD1,5),1)+1)&amp;" puluh "&amp;INDEX('554_Samudra Jaya Cakra_Bima'!idxSatuSampaiDuaPuluh,--LEFT(RIGHT('[2]Pos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8">" "&amp;INDEX('555_CV. Nona_Sulawesi'!idxRatusan,--LEFT(TEXT(RIGHT('[2]Pos Log Serang 260721'!XFD1,6),REPT("0",6)),1)+1)&amp;" "&amp;IF((--MID(TEXT(RIGHT('[2]Pos Log Serang 260721'!XFD1,6),REPT("0",6)),2,2)+1)&lt;=20,IF(--LEFT(TEXT(RIGHT('[2]Pos Log Serang 260721'!XFD1,6),REPT("0",6)),3)=1," seribu / ",INDEX('555_CV. Nona_Sulawesi'!idxSatuSampaiDuaPuluh,--LEFT(TEXT(RIGHT('[2]Pos Log Serang 260721'!XFD1,5),REPT("0",5)),2)+1)),INDEX('555_CV. Nona_Sulawesi'!idxSatuSampaiDuaPuluh,--LEFT(RIGHT('[2]Pos Log Serang 260721'!XFD1,5),1)+1)&amp;" puluh "&amp;INDEX('555_CV. Nona_Sulawesi'!idxSatuSampaiDuaPuluh,--LEFT(RIGHT('[2]Pos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39">" "&amp;INDEX('556_Venindo_Pekanbaru'!idxRatusan,--LEFT(TEXT(RIGHT('[2]Pos Log Serang 260721'!XFD1,6),REPT("0",6)),1)+1)&amp;" "&amp;IF((--MID(TEXT(RIGHT('[2]Pos Log Serang 260721'!XFD1,6),REPT("0",6)),2,2)+1)&lt;=20,IF(--LEFT(TEXT(RIGHT('[2]Pos Log Serang 260721'!XFD1,6),REPT("0",6)),3)=1," seribu / ",INDEX('556_Venindo_Pekanbaru'!idxSatuSampaiDuaPuluh,--LEFT(TEXT(RIGHT('[2]Pos Log Serang 260721'!XFD1,5),REPT("0",5)),2)+1)),INDEX('556_Venindo_Pekanbaru'!idxSatuSampaiDuaPuluh,--LEFT(RIGHT('[2]Pos Log Serang 260721'!XFD1,5),1)+1)&amp;" puluh "&amp;INDEX('556_Venindo_Pekanbaru'!idxSatuSampaiDuaPuluh,--LEFT(RIGHT('[2]Pos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0">" "&amp;INDEX('557_Parcial_Kalsel'!idxRatusan,--LEFT(TEXT(RIGHT('[2]Pos Log Serang 260721'!XFD1,6),REPT("0",6)),1)+1)&amp;" "&amp;IF((--MID(TEXT(RIGHT('[2]Pos Log Serang 260721'!XFD1,6),REPT("0",6)),2,2)+1)&lt;=20,IF(--LEFT(TEXT(RIGHT('[2]Pos Log Serang 260721'!XFD1,6),REPT("0",6)),3)=1," seribu / ",INDEX('557_Parcial_Kalsel'!idxSatuSampaiDuaPuluh,--LEFT(TEXT(RIGHT('[2]Pos Log Serang 260721'!XFD1,5),REPT("0",5)),2)+1)),INDEX('557_Parcial_Kalsel'!idxSatuSampaiDuaPuluh,--LEFT(RIGHT('[2]Pos Log Serang 260721'!XFD1,5),1)+1)&amp;" puluh "&amp;INDEX('557_Parcial_Kalsel'!idxSatuSampaiDuaPuluh,--LEFT(RIGHT('[2]Pos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1">" "&amp;INDEX('558_CahayaPutra_Pontianak'!idxRatusan,--LEFT(TEXT(RIGHT('[2]Pos Log Serang 260721'!XFD1,6),REPT("0",6)),1)+1)&amp;" "&amp;IF((--MID(TEXT(RIGHT('[2]Pos Log Serang 260721'!XFD1,6),REPT("0",6)),2,2)+1)&lt;=20,IF(--LEFT(TEXT(RIGHT('[2]Pos Log Serang 260721'!XFD1,6),REPT("0",6)),3)=1," seribu / ",INDEX('558_CahayaPutra_Pontianak'!idxSatuSampaiDuaPuluh,--LEFT(TEXT(RIGHT('[2]Pos Log Serang 260721'!XFD1,5),REPT("0",5)),2)+1)),INDEX('558_CahayaPutra_Pontianak'!idxSatuSampaiDuaPuluh,--LEFT(RIGHT('[2]Pos Log Serang 260721'!XFD1,5),1)+1)&amp;" puluh "&amp;INDEX('558_CahayaPutra_Pontianak'!idxSatuSampaiDuaPuluh,--LEFT(RIGHT('[2]Pos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3">" "&amp;INDEX('560_Lion_Probolinggo'!idxRatusan,--LEFT(TEXT(RIGHT('[2]Pos Log Serang 260721'!XFD1,6),REPT("0",6)),1)+1)&amp;" "&amp;IF((--MID(TEXT(RIGHT('[2]Pos Log Serang 260721'!XFD1,6),REPT("0",6)),2,2)+1)&lt;=20,IF(--LEFT(TEXT(RIGHT('[2]Pos Log Serang 260721'!XFD1,6),REPT("0",6)),3)=1," seribu / ",INDEX('560_Lion_Probolinggo'!idxSatuSampaiDuaPuluh,--LEFT(TEXT(RIGHT('[2]Pos Log Serang 260721'!XFD1,5),REPT("0",5)),2)+1)),INDEX('560_Lion_Probolinggo'!idxSatuSampaiDuaPuluh,--LEFT(RIGHT('[2]Pos Log Serang 260721'!XFD1,5),1)+1)&amp;" puluh "&amp;INDEX('560_Lion_Probolinggo'!idxSatuSampaiDuaPuluh,--LEFT(RIGHT('[2]Pos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5">" "&amp;INDEX('562_Bpk. Dicky_Shopee '!idxRatusan,--LEFT(TEXT(RIGHT('[2]Pos Log Serang 260721'!XFD1,6),REPT("0",6)),1)+1)&amp;" "&amp;IF((--MID(TEXT(RIGHT('[2]Pos Log Serang 260721'!XFD1,6),REPT("0",6)),2,2)+1)&lt;=20,IF(--LEFT(TEXT(RIGHT('[2]Pos Log Serang 260721'!XFD1,6),REPT("0",6)),3)=1," seribu / ",INDEX('562_Bpk. Dicky_Shopee '!idxSatuSampaiDuaPuluh,--LEFT(TEXT(RIGHT('[2]Pos Log Serang 260721'!XFD1,5),REPT("0",5)),2)+1)),INDEX('562_Bpk. Dicky_Shopee '!idxSatuSampaiDuaPuluh,--LEFT(RIGHT('[2]Pos Log Serang 260721'!XFD1,5),1)+1)&amp;" puluh "&amp;INDEX('562_Bpk. Dicky_Shopee 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6">" "&amp;INDEX('563_Bpk. Dicky_Ninja'!idxRatusan,--LEFT(TEXT(RIGHT('[2]Pos Log Serang 260721'!XFD1,6),REPT("0",6)),1)+1)&amp;" "&amp;IF((--MID(TEXT(RIGHT('[2]Pos Log Serang 260721'!XFD1,6),REPT("0",6)),2,2)+1)&lt;=20,IF(--LEFT(TEXT(RIGHT('[2]Pos Log Serang 260721'!XFD1,6),REPT("0",6)),3)=1," seribu / ",INDEX('563_Bpk. Dicky_Ninja'!idxSatuSampaiDuaPuluh,--LEFT(TEXT(RIGHT('[2]Pos Log Serang 260721'!XFD1,5),REPT("0",5)),2)+1)),INDEX('563_Bpk. Dicky_Ninja'!idxSatuSampaiDuaPuluh,--LEFT(RIGHT('[2]Pos Log Serang 260721'!XFD1,5),1)+1)&amp;" puluh "&amp;INDEX('563_Bpk. Dicky_Ninja'!idxSatuSampaiDuaPuluh,--LEFT(RIGHT('[2]Pos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7">" "&amp;INDEX('564_Parcial_Tabalong'!idxRatusan,--LEFT(TEXT(RIGHT('[2]Pos Log Serang 260721'!XFD1,6),REPT("0",6)),1)+1)&amp;" "&amp;IF((--MID(TEXT(RIGHT('[2]Pos Log Serang 260721'!XFD1,6),REPT("0",6)),2,2)+1)&lt;=20,IF(--LEFT(TEXT(RIGHT('[2]Pos Log Serang 260721'!XFD1,6),REPT("0",6)),3)=1," seribu / ",INDEX('564_Parcial_Tabalong'!idxSatuSampaiDuaPuluh,--LEFT(TEXT(RIGHT('[2]Pos Log Serang 260721'!XFD1,5),REPT("0",5)),2)+1)),INDEX('564_Parcial_Tabalong'!idxSatuSampaiDuaPuluh,--LEFT(RIGHT('[2]Pos Log Serang 260721'!XFD1,5),1)+1)&amp;" puluh "&amp;INDEX('564_Parcial_Tabalong'!idxSatuSampaiDuaPuluh,--LEFT(RIGHT('[2]Pos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8">" "&amp;INDEX('565_Fastindo_Cikarang'!idxRatusan,--LEFT(TEXT(RIGHT('[2]Pos Log Serang 260721'!XFD1,6),REPT("0",6)),1)+1)&amp;" "&amp;IF((--MID(TEXT(RIGHT('[2]Pos Log Serang 260721'!XFD1,6),REPT("0",6)),2,2)+1)&lt;=20,IF(--LEFT(TEXT(RIGHT('[2]Pos Log Serang 260721'!XFD1,6),REPT("0",6)),3)=1," seribu / ",INDEX('565_Fastindo_Cikarang'!idxSatuSampaiDuaPuluh,--LEFT(TEXT(RIGHT('[2]Pos Log Serang 260721'!XFD1,5),REPT("0",5)),2)+1)),INDEX('565_Fastindo_Cikarang'!idxSatuSampaiDuaPuluh,--LEFT(RIGHT('[2]Pos Log Serang 260721'!XFD1,5),1)+1)&amp;" puluh "&amp;INDEX('565_Fastindo_Cikarang'!idxSatuSampaiDuaPuluh,--LEFT(RIGHT('[2]Pos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49">" "&amp;INDEX('566_Bona_Lampung'!idxRatusan,--LEFT(TEXT(RIGHT('[2]Pos Log Serang 260721'!XFD1,6),REPT("0",6)),1)+1)&amp;" "&amp;IF((--MID(TEXT(RIGHT('[2]Pos Log Serang 260721'!XFD1,6),REPT("0",6)),2,2)+1)&lt;=20,IF(--LEFT(TEXT(RIGHT('[2]Pos Log Serang 260721'!XFD1,6),REPT("0",6)),3)=1," seribu / ",INDEX('566_Bona_Lampung'!idxSatuSampaiDuaPuluh,--LEFT(TEXT(RIGHT('[2]Pos Log Serang 260721'!XFD1,5),REPT("0",5)),2)+1)),INDEX('566_Bona_Lampung'!idxSatuSampaiDuaPuluh,--LEFT(RIGHT('[2]Pos Log Serang 260721'!XFD1,5),1)+1)&amp;" puluh "&amp;INDEX('566_Bona_Lampung'!idxSatuSampaiDuaPuluh,--LEFT(RIGHT('[2]Pos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50">" "&amp;INDEX('567_PT. Bayu_Jambi'!idxRatusan,--LEFT(TEXT(RIGHT('[2]Pos Log Serang 260721'!XFD1,6),REPT("0",6)),1)+1)&amp;" "&amp;IF((--MID(TEXT(RIGHT('[2]Pos Log Serang 260721'!XFD1,6),REPT("0",6)),2,2)+1)&lt;=20,IF(--LEFT(TEXT(RIGHT('[2]Pos Log Serang 260721'!XFD1,6),REPT("0",6)),3)=1," seribu / ",INDEX('567_PT. Bayu_Jambi'!idxSatuSampaiDuaPuluh,--LEFT(TEXT(RIGHT('[2]Pos Log Serang 260721'!XFD1,5),REPT("0",5)),2)+1)),INDEX('567_PT. Bayu_Jambi'!idxSatuSampaiDuaPuluh,--LEFT(RIGHT('[2]Pos Log Serang 260721'!XFD1,5),1)+1)&amp;" puluh "&amp;INDEX('567_PT. Bayu_Jambi'!idxSatuSampaiDuaPuluh,--LEFT(RIGHT('[2]Pos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51">" "&amp;INDEX('568_Padi_Bali'!idxRatusan,--LEFT(TEXT(RIGHT('[2]Pos Log Serang 260721'!XFD1,6),REPT("0",6)),1)+1)&amp;" "&amp;IF((--MID(TEXT(RIGHT('[2]Pos Log Serang 260721'!XFD1,6),REPT("0",6)),2,2)+1)&lt;=20,IF(--LEFT(TEXT(RIGHT('[2]Pos Log Serang 260721'!XFD1,6),REPT("0",6)),3)=1," seribu / ",INDEX('568_Padi_Bali'!idxSatuSampaiDuaPuluh,--LEFT(TEXT(RIGHT('[2]Pos Log Serang 260721'!XFD1,5),REPT("0",5)),2)+1)),INDEX('568_Padi_Bali'!idxSatuSampaiDuaPuluh,--LEFT(RIGHT('[2]Pos Log Serang 260721'!XFD1,5),1)+1)&amp;" puluh "&amp;INDEX('568_Padi_Bali'!idxSatuSampaiDuaPuluh,--LEFT(RIGHT('[2]Pos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52">" "&amp;INDEX('569_Hong Fei_Jakarta'!idxRatusan,--LEFT(TEXT(RIGHT('[2]Pos Log Serang 260721'!XFD1,6),REPT("0",6)),1)+1)&amp;" "&amp;IF((--MID(TEXT(RIGHT('[2]Pos Log Serang 260721'!XFD1,6),REPT("0",6)),2,2)+1)&lt;=20,IF(--LEFT(TEXT(RIGHT('[2]Pos Log Serang 260721'!XFD1,6),REPT("0",6)),3)=1," seribu / ",INDEX('569_Hong Fei_Jakarta'!idxSatuSampaiDuaPuluh,--LEFT(TEXT(RIGHT('[2]Pos Log Serang 260721'!XFD1,5),REPT("0",5)),2)+1)),INDEX('569_Hong Fei_Jakarta'!idxSatuSampaiDuaPuluh,--LEFT(RIGHT('[2]Pos Log Serang 260721'!XFD1,5),1)+1)&amp;" puluh "&amp;INDEX('569_Hong Fei_Jakarta'!idxSatuSampaiDuaPuluh,--LEFT(RIGHT('[2]Pos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53">" "&amp;INDEX('570_Bona_Bandung'!idxRatusan,--LEFT(TEXT(RIGHT('[2]Pos Log Serang 260721'!XFD1,6),REPT("0",6)),1)+1)&amp;" "&amp;IF((--MID(TEXT(RIGHT('[2]Pos Log Serang 260721'!XFD1,6),REPT("0",6)),2,2)+1)&lt;=20,IF(--LEFT(TEXT(RIGHT('[2]Pos Log Serang 260721'!XFD1,6),REPT("0",6)),3)=1," seribu / ",INDEX('570_Bona_Bandung'!idxSatuSampaiDuaPuluh,--LEFT(TEXT(RIGHT('[2]Pos Log Serang 260721'!XFD1,5),REPT("0",5)),2)+1)),INDEX('570_Bona_Bandung'!idxSatuSampaiDuaPuluh,--LEFT(RIGHT('[2]Pos Log Serang 260721'!XFD1,5),1)+1)&amp;" puluh "&amp;INDEX('570_Bona_Bandung'!idxSatuSampaiDuaPuluh,--LEFT(RIGHT('[2]Pos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54">" "&amp;INDEX('571_Ibu caca_Jakarta'!idxRatusan,--LEFT(TEXT(RIGHT('[2]Pos Log Serang 260721'!XFD1,6),REPT("0",6)),1)+1)&amp;" "&amp;IF((--MID(TEXT(RIGHT('[2]Pos Log Serang 260721'!XFD1,6),REPT("0",6)),2,2)+1)&lt;=20,IF(--LEFT(TEXT(RIGHT('[2]Pos Log Serang 260721'!XFD1,6),REPT("0",6)),3)=1," seribu / ",INDEX('571_Ibu caca_Jakarta'!idxSatuSampaiDuaPuluh,--LEFT(TEXT(RIGHT('[2]Pos Log Serang 260721'!XFD1,5),REPT("0",5)),2)+1)),INDEX('571_Ibu caca_Jakarta'!idxSatuSampaiDuaPuluh,--LEFT(RIGHT('[2]Pos Log Serang 260721'!XFD1,5),1)+1)&amp;" puluh "&amp;INDEX('571_Ibu caca_Jakarta'!idxSatuSampaiDuaPuluh,--LEFT(RIGHT('[2]Pos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55">" "&amp;INDEX('572_Bina_trucking Bekasi'!idxRatusan,--LEFT(TEXT(RIGHT('[2]Pos Log Serang 260721'!XFD1,6),REPT("0",6)),1)+1)&amp;" "&amp;IF((--MID(TEXT(RIGHT('[2]Pos Log Serang 260721'!XFD1,6),REPT("0",6)),2,2)+1)&lt;=20,IF(--LEFT(TEXT(RIGHT('[2]Pos Log Serang 260721'!XFD1,6),REPT("0",6)),3)=1," seribu / ",INDEX('572_Bina_trucking Bekasi'!idxSatuSampaiDuaPuluh,--LEFT(TEXT(RIGHT('[2]Pos Log Serang 260721'!XFD1,5),REPT("0",5)),2)+1)),INDEX('572_Bina_trucking Bekasi'!idxSatuSampaiDuaPuluh,--LEFT(RIGHT('[2]Pos Log Serang 260721'!XFD1,5),1)+1)&amp;" puluh "&amp;INDEX('572_Bina_trucking Bekasi'!idxSatuSampaiDuaPuluh,--LEFT(RIGHT('[2]Pos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58">" "&amp;INDEX('575_Lion_Lampung'!idxRatusan,--LEFT(TEXT(RIGHT('[2]Pos Log Serang 260721'!XFD1,6),REPT("0",6)),1)+1)&amp;" "&amp;IF((--MID(TEXT(RIGHT('[2]Pos Log Serang 260721'!XFD1,6),REPT("0",6)),2,2)+1)&lt;=20,IF(--LEFT(TEXT(RIGHT('[2]Pos Log Serang 260721'!XFD1,6),REPT("0",6)),3)=1," seribu / ",INDEX('575_Lion_Lampung'!idxSatuSampaiDuaPuluh,--LEFT(TEXT(RIGHT('[2]Pos Log Serang 260721'!XFD1,5),REPT("0",5)),2)+1)),INDEX('575_Lion_Lampung'!idxSatuSampaiDuaPuluh,--LEFT(RIGHT('[2]Pos Log Serang 260721'!XFD1,5),1)+1)&amp;" puluh "&amp;INDEX('575_Lion_Lampung'!idxSatuSampaiDuaPuluh,--LEFT(RIGHT('[2]Pos Log Serang 260721'!XFD1,4),1)+1))&amp;IF(OR(LEN('[2]Pos Log Serang 260721'!XFD1)&lt;=3,--LEFT(TEXT(RIGHT('[2]Pos Log Serang 260721'!XFD1,6),REPT("0",6)),3)={0;1}),""," ribu / ")</definedName>
    <definedName name="ribu4" localSheetId="59">" "&amp;INDEX('576_Diki_Malang'!idxRatusan,--LEFT(TEXT(RIGHT('[2]Pos Log Serang 260721'!XFD1,6),REPT("0",6)),1)+1)&amp;" "&amp;IF((--MID(TEXT(RIGHT('[2]Pos Log Serang 260721'!XFD1,6),REPT("0",6)),2,2)+1)&lt;=20,IF(--LEFT(TEXT(RIGHT('[2]Pos Log Serang 260721'!XFD1,6),REPT("0",6)),3)=1," seribu / ",INDEX('576_Diki_Malang'!idxSatuSampaiDuaPuluh,--LEFT(TEXT(RIGHT('[2]Pos Log Serang 260721'!XFD1,5),REPT("0",5)),2)+1)),INDEX('576_Diki_Malang'!idxSatuSampaiDuaPuluh,--LEFT(RIGHT('[2]Pos Log Serang 260721'!XFD1,5),1)+1)&amp;" puluh "&amp;INDEX('576_Diki_Malang'!idxSatuSampaiDuaPuluh,--LEFT(RIGHT('[2]Pos Log Serang 260721'!XFD1,4),1)+1))&amp;IF(OR(LEN('[2]Pos Log Serang 260721'!XFD1)&lt;=3,--LEFT(TEXT(RIGHT('[2]Pos Log Serang 260721'!XFD1,6),REPT("0",6)),3)={0;1}),""," ribu / ")</definedName>
    <definedName name="ribu4">" "&amp;INDEX(idxRatusan,--LEFT(TEXT(RIGHT('[2]Pos Log Serang 260721'!XFD1,6),REPT("0",6)),1)+1)&amp;" "&amp;IF((--MID(TEXT(RIGHT('[2]Pos Log Serang 260721'!XFD1,6),REPT("0",6)),2,2)+1)&lt;=20,IF(--LEFT(TEXT(RIGHT('[2]Pos Log Serang 260721'!XFD1,6),REPT("0",6)),3)=1," seribu / ",INDEX(idxSatuSampaiDuaPuluh,--LEFT(TEXT(RIGHT('[2]Pos Log Serang 260721'!XFD1,5),REPT("0",5)),2)+1)),INDEX(idxSatuSampaiDuaPuluh,--LEFT(RIGHT('[2]Pos Log Serang 260721'!XFD1,5),1)+1)&amp;" puluh "&amp;INDEX(idxSatuSampaiDuaPuluh,--LEFT(RIGHT('[2]Pos Log Serang 260721'!XFD1,4),1)+1))&amp;IF(OR(LEN('[2]Pos Log Serang 260721'!XFD1)&lt;=3,--LEFT(TEXT(RIGHT('[2]Pos Log Serang 260721'!XFD1,6),REPT("0",6)),3)={0;1}),""," ribu / ")</definedName>
    <definedName name="terbilang" localSheetId="0">IF([0]!nilai=0,"nol",IF(TYPE([0]!nilai)=1,IF(MOD([0]!nilai,INT([0]!nilai))=0,TRIM('517_TPL_Medan'!milyar&amp;'517_TPL_Medan'!juta&amp;'517_TPL_Medan'!ribu&amp;'517_TPL_Medan'!ratus),"ANGKA HARUS BILANGAN BULAT!"),"DATA TIDAK BOLEH BERTIPE TEKS!"))</definedName>
    <definedName name="terbilang" localSheetId="1">IF([0]!nilai=0,"nol",IF(TYPE([0]!nilai)=1,IF(MOD([0]!nilai,INT([0]!nilai))=0,TRIM('518_TPL_Muara Enim'!milyar&amp;'518_TPL_Muara Enim'!juta&amp;'518_TPL_Muara Enim'!ribu&amp;'518_TPL_Muara Enim'!ratus),"ANGKA HARUS BILANGAN BULAT!"),"DATA TIDAK BOLEH BERTIPE TEKS!"))</definedName>
    <definedName name="terbilang" localSheetId="2">IF([0]!nilai=0,"nol",IF(TYPE([0]!nilai)=1,IF(MOD([0]!nilai,INT([0]!nilai))=0,TRIM('519_Lion_Palembang'!milyar&amp;'519_Lion_Palembang'!juta&amp;'519_Lion_Palembang'!ribu&amp;'519_Lion_Palembang'!ratus),"ANGKA HARUS BILANGAN BULAT!"),"DATA TIDAK BOLEH BERTIPE TEKS!"))</definedName>
    <definedName name="terbilang" localSheetId="3">IF([0]!nilai=0,"nol",IF(TYPE([0]!nilai)=1,IF(MOD([0]!nilai,INT([0]!nilai))=0,TRIM('520_Bpk.Martin_Pembatalan'!milyar&amp;'520_Bpk.Martin_Pembatalan'!juta&amp;'520_Bpk.Martin_Pembatalan'!ribu&amp;'520_Bpk.Martin_Pembatalan'!ratus),"ANGKA HARUS BILANGAN BULAT!"),"DATA TIDAK BOLEH BERTIPE TEKS!"))</definedName>
    <definedName name="terbilang" localSheetId="4">IF([0]!nilai=0,"nol",IF(TYPE([0]!nilai)=1,IF(MOD([0]!nilai,INT([0]!nilai))=0,TRIM('521_DN_Bontang'!milyar&amp;'521_DN_Bontang'!juta&amp;'521_DN_Bontang'!ribu&amp;'521_DN_Bontang'!ratus),"ANGKA HARUS BILANGAN BULAT!"),"DATA TIDAK BOLEH BERTIPE TEKS!"))</definedName>
    <definedName name="terbilang" localSheetId="5">IF([0]!nilai=0,"nol",IF(TYPE([0]!nilai)=1,IF(MOD([0]!nilai,INT([0]!nilai))=0,TRIM('522_Bpk. Andi_Bogor'!milyar&amp;'522_Bpk. Andi_Bogor'!juta&amp;'522_Bpk. Andi_Bogor'!ribu&amp;'522_Bpk. Andi_Bogor'!ratus),"ANGKA HARUS BILANGAN BULAT!"),"DATA TIDAK BOLEH BERTIPE TEKS!"))</definedName>
    <definedName name="terbilang" localSheetId="6">IF([0]!nilai=0,"nol",IF(TYPE([0]!nilai)=1,IF(MOD([0]!nilai,INT([0]!nilai))=0,TRIM('523_Bpk. Dicky_Shopee'!milyar&amp;'523_Bpk. Dicky_Shopee'!juta&amp;'523_Bpk. Dicky_Shopee'!ribu&amp;'523_Bpk. Dicky_Shopee'!ratus),"ANGKA HARUS BILANGAN BULAT!"),"DATA TIDAK BOLEH BERTIPE TEKS!"))</definedName>
    <definedName name="terbilang" localSheetId="7">IF([0]!nilai=0,"nol",IF(TYPE([0]!nilai)=1,IF(MOD([0]!nilai,INT([0]!nilai))=0,TRIM('524_Lion_Mix'!milyar&amp;'524_Lion_Mix'!juta&amp;'524_Lion_Mix'!ribu&amp;'524_Lion_Mix'!ratus),"ANGKA HARUS BILANGAN BULAT!"),"DATA TIDAK BOLEH BERTIPE TEKS!"))</definedName>
    <definedName name="terbilang" localSheetId="8">IF([0]!nilai=0,"nol",IF(TYPE([0]!nilai)=1,IF(MOD([0]!nilai,INT([0]!nilai))=0,TRIM('525_Mega Agro_Karo'!milyar&amp;'525_Mega Agro_Karo'!juta&amp;'525_Mega Agro_Karo'!ribu&amp;'525_Mega Agro_Karo'!ratus),"ANGKA HARUS BILANGAN BULAT!"),"DATA TIDAK BOLEH BERTIPE TEKS!"))</definedName>
    <definedName name="terbilang" localSheetId="9">IF([0]!nilai=0,"nol",IF(TYPE([0]!nilai)=1,IF(MOD([0]!nilai,INT([0]!nilai))=0,TRIM('526_Samudra Jaya Cakra_Mix'!milyar&amp;'526_Samudra Jaya Cakra_Mix'!juta&amp;'526_Samudra Jaya Cakra_Mix'!ribu&amp;'526_Samudra Jaya Cakra_Mix'!ratus),"ANGKA HARUS BILANGAN BULAT!"),"DATA TIDAK BOLEH BERTIPE TEKS!"))</definedName>
    <definedName name="terbilang" localSheetId="10">IF([0]!nilai=0,"nol",IF(TYPE([0]!nilai)=1,IF(MOD([0]!nilai,INT([0]!nilai))=0,TRIM('527_CV. Nona_Makassar'!milyar&amp;'527_CV. Nona_Makassar'!juta&amp;'527_CV. Nona_Makassar'!ribu&amp;'527_CV. Nona_Makassar'!ratus),"ANGKA HARUS BILANGAN BULAT!"),"DATA TIDAK BOLEH BERTIPE TEKS!"))</definedName>
    <definedName name="terbilang" localSheetId="11">IF([0]!nilai=0,"nol",IF(TYPE([0]!nilai)=1,IF(MOD([0]!nilai,INT([0]!nilai))=0,TRIM('528_CV. MAG Perum Graha_Kalsel'!milyar&amp;'528_CV. MAG Perum Graha_Kalsel'!juta&amp;'528_CV. MAG Perum Graha_Kalsel'!ribu&amp;'528_CV. MAG Perum Graha_Kalsel'!ratus),"ANGKA HARUS BILANGAN BULAT!"),"DATA TIDAK BOLEH BERTIPE TEKS!"))</definedName>
    <definedName name="terbilang" localSheetId="12">IF(nilai=0,"nol",IF(TYPE(nilai)=1,IF(MOD(nilai,INT(nilai))=0,TRIM('529_Bpk. Pras_Deli Serdang'!milyar&amp;'529_Bpk. Pras_Deli Serdang'!juta&amp;'529_Bpk. Pras_Deli Serdang'!ribu&amp;'529_Bpk. Pras_Deli Serdang'!ratus),"ANGKA HARUS BILANGAN BULAT!"),"DATA TIDAK BOLEH BERTIPE TEKS!"))</definedName>
    <definedName name="terbilang" localSheetId="13">IF([0]!nilai=0,"nol",IF(TYPE([0]!nilai)=1,IF(MOD([0]!nilai,INT([0]!nilai))=0,TRIM('530_Trian Jaya_Muara enim'!milyar&amp;'530_Trian Jaya_Muara enim'!juta&amp;'530_Trian Jaya_Muara enim'!ribu&amp;'530_Trian Jaya_Muara enim'!ratus),"ANGKA HARUS BILANGAN BULAT!"),"DATA TIDAK BOLEH BERTIPE TEKS!"))</definedName>
    <definedName name="terbilang" localSheetId="14">IF([0]!nilai=0,"nol",IF(TYPE([0]!nilai)=1,IF(MOD([0]!nilai,INT([0]!nilai))=0,TRIM('531_MitraIndo_Batam'!milyar&amp;'531_MitraIndo_Batam'!juta&amp;'531_MitraIndo_Batam'!ribu&amp;'531_MitraIndo_Batam'!ratus),"ANGKA HARUS BILANGAN BULAT!"),"DATA TIDAK BOLEH BERTIPE TEKS!"))</definedName>
    <definedName name="terbilang" localSheetId="15">IF([0]!nilai=0,"nol",IF(TYPE([0]!nilai)=1,IF(MOD([0]!nilai,INT([0]!nilai))=0,TRIM('532_Bpk. Salim_Pontianak'!milyar&amp;'532_Bpk. Salim_Pontianak'!juta&amp;'532_Bpk. Salim_Pontianak'!ribu&amp;'532_Bpk. Salim_Pontianak'!ratus),"ANGKA HARUS BILANGAN BULAT!"),"DATA TIDAK BOLEH BERTIPE TEKS!"))</definedName>
    <definedName name="terbilang" localSheetId="16">IF([0]!nilai=0,"nol",IF(TYPE([0]!nilai)=1,IF(MOD([0]!nilai,INT([0]!nilai))=0,TRIM('533_Ibu IIn_Batam'!milyar&amp;'533_Ibu IIn_Batam'!juta&amp;'533_Ibu IIn_Batam'!ribu&amp;'533_Ibu IIn_Batam'!ratus),"ANGKA HARUS BILANGAN BULAT!"),"DATA TIDAK BOLEH BERTIPE TEKS!"))</definedName>
    <definedName name="terbilang" localSheetId="17">IF([0]!nilai=0,"nol",IF(TYPE([0]!nilai)=1,IF(MOD([0]!nilai,INT([0]!nilai))=0,TRIM('534_Bina_trucking Bekasi'!milyar&amp;'534_Bina_trucking Bekasi'!juta&amp;'534_Bina_trucking Bekasi'!ribu&amp;'534_Bina_trucking Bekasi'!ratus),"ANGKA HARUS BILANGAN BULAT!"),"DATA TIDAK BOLEH BERTIPE TEKS!"))</definedName>
    <definedName name="terbilang" localSheetId="18">IF([0]!nilai=0,"nol",IF(TYPE([0]!nilai)=1,IF(MOD([0]!nilai,INT([0]!nilai))=0,TRIM('535_IKPM_Mix'!milyar&amp;'535_IKPM_Mix'!juta&amp;'535_IKPM_Mix'!ribu&amp;'535_IKPM_Mix'!ratus),"ANGKA HARUS BILANGAN BULAT!"),"DATA TIDAK BOLEH BERTIPE TEKS!"))</definedName>
    <definedName name="terbilang" localSheetId="19">IF([0]!nilai=0,"nol",IF(TYPE([0]!nilai)=1,IF(MOD([0]!nilai,INT([0]!nilai))=0,TRIM('536_Samudra Jaya Cakra_Mix'!milyar&amp;'536_Samudra Jaya Cakra_Mix'!juta&amp;'536_Samudra Jaya Cakra_Mix'!ribu&amp;'536_Samudra Jaya Cakra_Mix'!ratus),"ANGKA HARUS BILANGAN BULAT!"),"DATA TIDAK BOLEH BERTIPE TEKS!"))</definedName>
    <definedName name="terbilang" localSheetId="20">IF(nilai=0,"nol",IF(TYPE(nilai)=1,IF(MOD(nilai,INT(nilai))=0,TRIM('537_Menara_Mix'!milyar&amp;'537_Menara_Mix'!juta&amp;'537_Menara_Mix'!ribu&amp;'537_Menara_Mix'!ratus),"ANGKA HARUS BILANGAN BULAT!"),"DATA TIDAK BOLEH BERTIPE TEKS!"))</definedName>
    <definedName name="terbilang" localSheetId="21">IF([0]!nilai=0,"nol",IF(TYPE([0]!nilai)=1,IF(MOD([0]!nilai,INT([0]!nilai))=0,TRIM('538_Menara_Gersik'!milyar&amp;'538_Menara_Gersik'!juta&amp;'538_Menara_Gersik'!ribu&amp;'538_Menara_Gersik'!ratus),"ANGKA HARUS BILANGAN BULAT!"),"DATA TIDAK BOLEH BERTIPE TEKS!"))</definedName>
    <definedName name="terbilang" localSheetId="22">IF(nilai=0,"nol",IF(TYPE(nilai)=1,IF(MOD(nilai,INT(nilai))=0,TRIM('539_Menara_Mix'!milyar&amp;'539_Menara_Mix'!juta&amp;'539_Menara_Mix'!ribu&amp;'539_Menara_Mix'!ratus),"ANGKA HARUS BILANGAN BULAT!"),"DATA TIDAK BOLEH BERTIPE TEKS!"))</definedName>
    <definedName name="terbilang" localSheetId="23">IF([0]!nilai=0,"nol",IF(TYPE([0]!nilai)=1,IF(MOD([0]!nilai,INT([0]!nilai))=0,TRIM('540_Samudra Jaya Cakra_Manokwar'!milyar&amp;'540_Samudra Jaya Cakra_Manokwar'!juta&amp;'540_Samudra Jaya Cakra_Manokwar'!ribu&amp;'540_Samudra Jaya Cakra_Manokwar'!ratus),"ANGKA HARUS BILANGAN BULAT!"),"DATA TIDAK BOLEH BERTIPE TEKS!"))</definedName>
    <definedName name="terbilang" localSheetId="24">IF([0]!nilai=0,"nol",IF(TYPE([0]!nilai)=1,IF(MOD([0]!nilai,INT([0]!nilai))=0,TRIM('541_Menara_Air Molek'!milyar&amp;'541_Menara_Air Molek'!juta&amp;'541_Menara_Air Molek'!ribu&amp;'541_Menara_Air Molek'!ratus),"ANGKA HARUS BILANGAN BULAT!"),"DATA TIDAK BOLEH BERTIPE TEKS!"))</definedName>
    <definedName name="terbilang" localSheetId="25">IF([0]!nilai=0,"nol",IF(TYPE([0]!nilai)=1,IF(MOD([0]!nilai,INT([0]!nilai))=0,TRIM('542_Bpk. Bayu_Pekanbaru'!milyar&amp;'542_Bpk. Bayu_Pekanbaru'!juta&amp;'542_Bpk. Bayu_Pekanbaru'!ribu&amp;'542_Bpk. Bayu_Pekanbaru'!ratus),"ANGKA HARUS BILANGAN BULAT!"),"DATA TIDAK BOLEH BERTIPE TEKS!"))</definedName>
    <definedName name="terbilang" localSheetId="26">IF([0]!nilai=0,"nol",IF(TYPE([0]!nilai)=1,IF(MOD([0]!nilai,INT([0]!nilai))=0,TRIM('543_Bpk Rio_Pontianak'!milyar&amp;'543_Bpk Rio_Pontianak'!juta&amp;'543_Bpk Rio_Pontianak'!ribu&amp;'543_Bpk Rio_Pontianak'!ratus),"ANGKA HARUS BILANGAN BULAT!"),"DATA TIDAK BOLEH BERTIPE TEKS!"))</definedName>
    <definedName name="terbilang" localSheetId="27">IF([0]!nilai=0,"nol",IF(TYPE([0]!nilai)=1,IF(MOD([0]!nilai,INT([0]!nilai))=0,TRIM('544_BBI_Pekalongan'!milyar&amp;'544_BBI_Pekalongan'!juta&amp;'544_BBI_Pekalongan'!ribu&amp;'544_BBI_Pekalongan'!ratus),"ANGKA HARUS BILANGAN BULAT!"),"DATA TIDAK BOLEH BERTIPE TEKS!"))</definedName>
    <definedName name="terbilang" localSheetId="28">IF([0]!nilai=0,"nol",IF(TYPE([0]!nilai)=1,IF(MOD([0]!nilai,INT([0]!nilai))=0,TRIM('545_BM_Tibeka_ Lombok'!milyar&amp;'545_BM_Tibeka_ Lombok'!juta&amp;'545_BM_Tibeka_ Lombok'!ribu&amp;'545_BM_Tibeka_ Lombok'!ratus),"ANGKA HARUS BILANGAN BULAT!"),"DATA TIDAK BOLEH BERTIPE TEKS!"))</definedName>
    <definedName name="terbilang" localSheetId="29">IF([0]!nilai=0,"nol",IF(TYPE([0]!nilai)=1,IF(MOD([0]!nilai,INT([0]!nilai))=0,TRIM('546_BM_Tibeka_Cilacap'!milyar&amp;'546_BM_Tibeka_Cilacap'!juta&amp;'546_BM_Tibeka_Cilacap'!ribu&amp;'546_BM_Tibeka_Cilacap'!ratus),"ANGKA HARUS BILANGAN BULAT!"),"DATA TIDAK BOLEH BERTIPE TEKS!"))</definedName>
    <definedName name="terbilang" localSheetId="30">IF(nilai=0,"nol",IF(TYPE(nilai)=1,IF(MOD(nilai,INT(nilai))=0,TRIM('547_Ibu caca_Jakarta'!milyar&amp;'547_Ibu caca_Jakarta'!juta&amp;'547_Ibu caca_Jakarta'!ribu&amp;'547_Ibu caca_Jakarta'!ratus),"ANGKA HARUS BILANGAN BULAT!"),"DATA TIDAK BOLEH BERTIPE TEKS!"))</definedName>
    <definedName name="terbilang" localSheetId="31">IF([0]!nilai=0,"nol",IF(TYPE([0]!nilai)=1,IF(MOD([0]!nilai,INT([0]!nilai))=0,TRIM('548_Samudra Jaya Cakra_Mix'!milyar&amp;'548_Samudra Jaya Cakra_Mix'!juta&amp;'548_Samudra Jaya Cakra_Mix'!ribu&amp;'548_Samudra Jaya Cakra_Mix'!ratus),"ANGKA HARUS BILANGAN BULAT!"),"DATA TIDAK BOLEH BERTIPE TEKS!"))</definedName>
    <definedName name="terbilang" localSheetId="32">IF([0]!nilai=0,"nol",IF(TYPE([0]!nilai)=1,IF(MOD([0]!nilai,INT([0]!nilai))=0,TRIM('549_Samudra Jaya Cakra_Padang'!milyar&amp;'549_Samudra Jaya Cakra_Padang'!juta&amp;'549_Samudra Jaya Cakra_Padang'!ribu&amp;'549_Samudra Jaya Cakra_Padang'!ratus),"ANGKA HARUS BILANGAN BULAT!"),"DATA TIDAK BOLEH BERTIPE TEKS!"))</definedName>
    <definedName name="terbilang" localSheetId="33">IF([0]!nilai=0,"nol",IF(TYPE([0]!nilai)=1,IF(MOD([0]!nilai,INT([0]!nilai))=0,TRIM('550_Tensindo_Gresik'!milyar&amp;'550_Tensindo_Gresik'!juta&amp;'550_Tensindo_Gresik'!ribu&amp;'550_Tensindo_Gresik'!ratus),"ANGKA HARUS BILANGAN BULAT!"),"DATA TIDAK BOLEH BERTIPE TEKS!"))</definedName>
    <definedName name="terbilang" localSheetId="34">IF([0]!nilai=0,"nol",IF(TYPE([0]!nilai)=1,IF(MOD([0]!nilai,INT([0]!nilai))=0,TRIM('551_Menara_Duri'!milyar&amp;'551_Menara_Duri'!juta&amp;'551_Menara_Duri'!ribu&amp;'551_Menara_Duri'!ratus),"ANGKA HARUS BILANGAN BULAT!"),"DATA TIDAK BOLEH BERTIPE TEKS!"))</definedName>
    <definedName name="terbilang" localSheetId="36">IF([0]!nilai=0,"nol",IF(TYPE([0]!nilai)=1,IF(MOD([0]!nilai,INT([0]!nilai))=0,TRIM('553_Ibu Eni_Palu'!milyar&amp;'553_Ibu Eni_Palu'!juta&amp;'553_Ibu Eni_Palu'!ribu&amp;'553_Ibu Eni_Palu'!ratus),"ANGKA HARUS BILANGAN BULAT!"),"DATA TIDAK BOLEH BERTIPE TEKS!"))</definedName>
    <definedName name="terbilang" localSheetId="37">IF([0]!nilai=0,"nol",IF(TYPE([0]!nilai)=1,IF(MOD([0]!nilai,INT([0]!nilai))=0,TRIM('554_Samudra Jaya Cakra_Bima'!milyar&amp;'554_Samudra Jaya Cakra_Bima'!juta&amp;'554_Samudra Jaya Cakra_Bima'!ribu&amp;'554_Samudra Jaya Cakra_Bima'!ratus),"ANGKA HARUS BILANGAN BULAT!"),"DATA TIDAK BOLEH BERTIPE TEKS!"))</definedName>
    <definedName name="terbilang" localSheetId="38">IF([0]!nilai=0,"nol",IF(TYPE([0]!nilai)=1,IF(MOD([0]!nilai,INT([0]!nilai))=0,TRIM('555_CV. Nona_Sulawesi'!milyar&amp;'555_CV. Nona_Sulawesi'!juta&amp;'555_CV. Nona_Sulawesi'!ribu&amp;'555_CV. Nona_Sulawesi'!ratus),"ANGKA HARUS BILANGAN BULAT!"),"DATA TIDAK BOLEH BERTIPE TEKS!"))</definedName>
    <definedName name="terbilang" localSheetId="39">IF(nilai=0,"nol",IF(TYPE(nilai)=1,IF(MOD(nilai,INT(nilai))=0,TRIM('556_Venindo_Pekanbaru'!milyar&amp;'556_Venindo_Pekanbaru'!juta&amp;'556_Venindo_Pekanbaru'!ribu&amp;'556_Venindo_Pekanbaru'!ratus),"ANGKA HARUS BILANGAN BULAT!"),"DATA TIDAK BOLEH BERTIPE TEKS!"))</definedName>
    <definedName name="terbilang" localSheetId="40">IF([0]!nilai=0,"nol",IF(TYPE([0]!nilai)=1,IF(MOD([0]!nilai,INT([0]!nilai))=0,TRIM('557_Parcial_Kalsel'!milyar&amp;'557_Parcial_Kalsel'!juta&amp;'557_Parcial_Kalsel'!ribu&amp;'557_Parcial_Kalsel'!ratus),"ANGKA HARUS BILANGAN BULAT!"),"DATA TIDAK BOLEH BERTIPE TEKS!"))</definedName>
    <definedName name="terbilang" localSheetId="41">IF([0]!nilai=0,"nol",IF(TYPE([0]!nilai)=1,IF(MOD([0]!nilai,INT([0]!nilai))=0,TRIM('558_CahayaPutra_Pontianak'!milyar&amp;'558_CahayaPutra_Pontianak'!juta&amp;'558_CahayaPutra_Pontianak'!ribu&amp;'558_CahayaPutra_Pontianak'!ratus),"ANGKA HARUS BILANGAN BULAT!"),"DATA TIDAK BOLEH BERTIPE TEKS!"))</definedName>
    <definedName name="terbilang" localSheetId="43">IF([0]!nilai=0,"nol",IF(TYPE([0]!nilai)=1,IF(MOD([0]!nilai,INT([0]!nilai))=0,TRIM('560_Lion_Probolinggo'!milyar&amp;'560_Lion_Probolinggo'!juta&amp;'560_Lion_Probolinggo'!ribu&amp;'560_Lion_Probolinggo'!ratus),"ANGKA HARUS BILANGAN BULAT!"),"DATA TIDAK BOLEH BERTIPE TEKS!"))</definedName>
    <definedName name="terbilang" localSheetId="45">IF([0]!nilai=0,"nol",IF(TYPE([0]!nilai)=1,IF(MOD([0]!nilai,INT([0]!nilai))=0,TRIM('562_Bpk. Dicky_Shopee '!milyar&amp;'562_Bpk. Dicky_Shopee '!juta&amp;'562_Bpk. Dicky_Shopee '!ribu&amp;'562_Bpk. Dicky_Shopee '!ratus),"ANGKA HARUS BILANGAN BULAT!"),"DATA TIDAK BOLEH BERTIPE TEKS!"))</definedName>
    <definedName name="terbilang" localSheetId="46">IF([0]!nilai=0,"nol",IF(TYPE([0]!nilai)=1,IF(MOD([0]!nilai,INT([0]!nilai))=0,TRIM('563_Bpk. Dicky_Ninja'!milyar&amp;'563_Bpk. Dicky_Ninja'!juta&amp;'563_Bpk. Dicky_Ninja'!ribu&amp;'563_Bpk. Dicky_Ninja'!ratus),"ANGKA HARUS BILANGAN BULAT!"),"DATA TIDAK BOLEH BERTIPE TEKS!"))</definedName>
    <definedName name="terbilang" localSheetId="47">IF([0]!nilai=0,"nol",IF(TYPE([0]!nilai)=1,IF(MOD([0]!nilai,INT([0]!nilai))=0,TRIM('564_Parcial_Tabalong'!milyar&amp;'564_Parcial_Tabalong'!juta&amp;'564_Parcial_Tabalong'!ribu&amp;'564_Parcial_Tabalong'!ratus),"ANGKA HARUS BILANGAN BULAT!"),"DATA TIDAK BOLEH BERTIPE TEKS!"))</definedName>
    <definedName name="terbilang" localSheetId="48">IF([0]!nilai=0,"nol",IF(TYPE([0]!nilai)=1,IF(MOD([0]!nilai,INT([0]!nilai))=0,TRIM('565_Fastindo_Cikarang'!milyar&amp;'565_Fastindo_Cikarang'!juta&amp;'565_Fastindo_Cikarang'!ribu&amp;'565_Fastindo_Cikarang'!ratus),"ANGKA HARUS BILANGAN BULAT!"),"DATA TIDAK BOLEH BERTIPE TEKS!"))</definedName>
    <definedName name="terbilang" localSheetId="49">IF(nilai=0,"nol",IF(TYPE(nilai)=1,IF(MOD(nilai,INT(nilai))=0,TRIM('566_Bona_Lampung'!milyar&amp;'566_Bona_Lampung'!juta&amp;'566_Bona_Lampung'!ribu&amp;'566_Bona_Lampung'!ratus),"ANGKA HARUS BILANGAN BULAT!"),"DATA TIDAK BOLEH BERTIPE TEKS!"))</definedName>
    <definedName name="terbilang" localSheetId="50">IF([0]!nilai=0,"nol",IF(TYPE([0]!nilai)=1,IF(MOD([0]!nilai,INT([0]!nilai))=0,TRIM('567_PT. Bayu_Jambi'!milyar&amp;'567_PT. Bayu_Jambi'!juta&amp;'567_PT. Bayu_Jambi'!ribu&amp;'567_PT. Bayu_Jambi'!ratus),"ANGKA HARUS BILANGAN BULAT!"),"DATA TIDAK BOLEH BERTIPE TEKS!"))</definedName>
    <definedName name="terbilang" localSheetId="51">IF([0]!nilai=0,"nol",IF(TYPE([0]!nilai)=1,IF(MOD([0]!nilai,INT([0]!nilai))=0,TRIM('568_Padi_Bali'!milyar&amp;'568_Padi_Bali'!juta&amp;'568_Padi_Bali'!ribu&amp;'568_Padi_Bali'!ratus),"ANGKA HARUS BILANGAN BULAT!"),"DATA TIDAK BOLEH BERTIPE TEKS!"))</definedName>
    <definedName name="terbilang" localSheetId="52">IF([0]!nilai=0,"nol",IF(TYPE([0]!nilai)=1,IF(MOD([0]!nilai,INT([0]!nilai))=0,TRIM('569_Hong Fei_Jakarta'!milyar&amp;'569_Hong Fei_Jakarta'!juta&amp;'569_Hong Fei_Jakarta'!ribu&amp;'569_Hong Fei_Jakarta'!ratus),"ANGKA HARUS BILANGAN BULAT!"),"DATA TIDAK BOLEH BERTIPE TEKS!"))</definedName>
    <definedName name="terbilang" localSheetId="53">IF([0]!nilai=0,"nol",IF(TYPE([0]!nilai)=1,IF(MOD([0]!nilai,INT([0]!nilai))=0,TRIM('570_Bona_Bandung'!milyar&amp;'570_Bona_Bandung'!juta&amp;'570_Bona_Bandung'!ribu&amp;'570_Bona_Bandung'!ratus),"ANGKA HARUS BILANGAN BULAT!"),"DATA TIDAK BOLEH BERTIPE TEKS!"))</definedName>
    <definedName name="terbilang" localSheetId="54">IF([0]!nilai=0,"nol",IF(TYPE([0]!nilai)=1,IF(MOD([0]!nilai,INT([0]!nilai))=0,TRIM('571_Ibu caca_Jakarta'!milyar&amp;'571_Ibu caca_Jakarta'!juta&amp;'571_Ibu caca_Jakarta'!ribu&amp;'571_Ibu caca_Jakarta'!ratus),"ANGKA HARUS BILANGAN BULAT!"),"DATA TIDAK BOLEH BERTIPE TEKS!"))</definedName>
    <definedName name="terbilang" localSheetId="55">IF([0]!nilai=0,"nol",IF(TYPE([0]!nilai)=1,IF(MOD([0]!nilai,INT([0]!nilai))=0,TRIM('572_Bina_trucking Bekasi'!milyar&amp;'572_Bina_trucking Bekasi'!juta&amp;'572_Bina_trucking Bekasi'!ribu&amp;'572_Bina_trucking Bekasi'!ratus),"ANGKA HARUS BILANGAN BULAT!"),"DATA TIDAK BOLEH BERTIPE TEKS!"))</definedName>
    <definedName name="terbilang" localSheetId="58">IF([0]!nilai=0,"nol",IF(TYPE([0]!nilai)=1,IF(MOD([0]!nilai,INT([0]!nilai))=0,TRIM('575_Lion_Lampung'!milyar&amp;'575_Lion_Lampung'!juta&amp;'575_Lion_Lampung'!ribu&amp;'575_Lion_Lampung'!ratus),"ANGKA HARUS BILANGAN BULAT!"),"DATA TIDAK BOLEH BERTIPE TEKS!"))</definedName>
    <definedName name="terbilang" localSheetId="59">IF([0]!nilai=0,"nol",IF(TYPE([0]!nilai)=1,IF(MOD([0]!nilai,INT([0]!nilai))=0,TRIM('576_Diki_Malang'!milyar&amp;'576_Diki_Malang'!juta&amp;'576_Diki_Malang'!ribu&amp;'576_Diki_Malang'!ratus),"ANGKA HARUS BILANGAN BULAT!"),"DATA TIDAK BOLEH BERTIPE TEKS!"))</definedName>
    <definedName name="terbilang">IF(nilai=0,"nol",IF(TYPE(nilai)=1,IF(MOD(nilai,INT(nilai))=0,TRIM(milyar&amp;juta&amp;ribu&amp;ratus),"ANGKA HARUS BILANGAN BULAT!"),"DATA TIDAK BOLEH BERTIPE TEKS!"))</definedName>
    <definedName name="terbilang2" localSheetId="0">TRIM(IF((MID('517_TPL_Medan'!trbl2,LEN('517_TPL_Medan'!trbl2),1))="/",LEFT('517_TPL_Medan'!trbl2,LEN('517_TPL_Medan'!trbl2)-1),'517_TPL_Medan'!trbl2))</definedName>
    <definedName name="terbilang2" localSheetId="1">TRIM(IF((MID('518_TPL_Muara Enim'!trbl2,LEN('518_TPL_Muara Enim'!trbl2),1))="/",LEFT('518_TPL_Muara Enim'!trbl2,LEN('518_TPL_Muara Enim'!trbl2)-1),'518_TPL_Muara Enim'!trbl2))</definedName>
    <definedName name="terbilang2" localSheetId="2">TRIM(IF((MID('519_Lion_Palembang'!trbl2,LEN('519_Lion_Palembang'!trbl2),1))="/",LEFT('519_Lion_Palembang'!trbl2,LEN('519_Lion_Palembang'!trbl2)-1),'519_Lion_Palembang'!trbl2))</definedName>
    <definedName name="terbilang2" localSheetId="3">TRIM(IF((MID('520_Bpk.Martin_Pembatalan'!trbl2,LEN('520_Bpk.Martin_Pembatalan'!trbl2),1))="/",LEFT('520_Bpk.Martin_Pembatalan'!trbl2,LEN('520_Bpk.Martin_Pembatalan'!trbl2)-1),'520_Bpk.Martin_Pembatalan'!trbl2))</definedName>
    <definedName name="terbilang2" localSheetId="4">TRIM(IF((MID('521_DN_Bontang'!trbl2,LEN('521_DN_Bontang'!trbl2),1))="/",LEFT('521_DN_Bontang'!trbl2,LEN('521_DN_Bontang'!trbl2)-1),'521_DN_Bontang'!trbl2))</definedName>
    <definedName name="terbilang2" localSheetId="5">TRIM(IF((MID('522_Bpk. Andi_Bogor'!trbl2,LEN('522_Bpk. Andi_Bogor'!trbl2),1))="/",LEFT('522_Bpk. Andi_Bogor'!trbl2,LEN('522_Bpk. Andi_Bogor'!trbl2)-1),'522_Bpk. Andi_Bogor'!trbl2))</definedName>
    <definedName name="terbilang2" localSheetId="6">TRIM(IF((MID('523_Bpk. Dicky_Shopee'!trbl2,LEN('523_Bpk. Dicky_Shopee'!trbl2),1))="/",LEFT('523_Bpk. Dicky_Shopee'!trbl2,LEN('523_Bpk. Dicky_Shopee'!trbl2)-1),'523_Bpk. Dicky_Shopee'!trbl2))</definedName>
    <definedName name="terbilang2" localSheetId="7">TRIM(IF((MID('524_Lion_Mix'!trbl2,LEN('524_Lion_Mix'!trbl2),1))="/",LEFT('524_Lion_Mix'!trbl2,LEN('524_Lion_Mix'!trbl2)-1),'524_Lion_Mix'!trbl2))</definedName>
    <definedName name="terbilang2" localSheetId="8">TRIM(IF((MID('525_Mega Agro_Karo'!trbl2,LEN('525_Mega Agro_Karo'!trbl2),1))="/",LEFT('525_Mega Agro_Karo'!trbl2,LEN('525_Mega Agro_Karo'!trbl2)-1),'525_Mega Agro_Karo'!trbl2))</definedName>
    <definedName name="terbilang2" localSheetId="9">TRIM(IF((MID('526_Samudra Jaya Cakra_Mix'!trbl2,LEN('526_Samudra Jaya Cakra_Mix'!trbl2),1))="/",LEFT('526_Samudra Jaya Cakra_Mix'!trbl2,LEN('526_Samudra Jaya Cakra_Mix'!trbl2)-1),'526_Samudra Jaya Cakra_Mix'!trbl2))</definedName>
    <definedName name="terbilang2" localSheetId="10">TRIM(IF((MID('527_CV. Nona_Makassar'!trbl2,LEN('527_CV. Nona_Makassar'!trbl2),1))="/",LEFT('527_CV. Nona_Makassar'!trbl2,LEN('527_CV. Nona_Makassar'!trbl2)-1),'527_CV. Nona_Makassar'!trbl2))</definedName>
    <definedName name="terbilang2" localSheetId="11">TRIM(IF((MID('528_CV. MAG Perum Graha_Kalsel'!trbl2,LEN('528_CV. MAG Perum Graha_Kalsel'!trbl2),1))="/",LEFT('528_CV. MAG Perum Graha_Kalsel'!trbl2,LEN('528_CV. MAG Perum Graha_Kalsel'!trbl2)-1),'528_CV. MAG Perum Graha_Kalsel'!trbl2))</definedName>
    <definedName name="terbilang2" localSheetId="12">TRIM(IF((MID('529_Bpk. Pras_Deli Serdang'!trbl2,LEN('529_Bpk. Pras_Deli Serdang'!trbl2),1))="/",LEFT('529_Bpk. Pras_Deli Serdang'!trbl2,LEN('529_Bpk. Pras_Deli Serdang'!trbl2)-1),'529_Bpk. Pras_Deli Serdang'!trbl2))</definedName>
    <definedName name="terbilang2" localSheetId="13">TRIM(IF((MID('530_Trian Jaya_Muara enim'!trbl2,LEN('530_Trian Jaya_Muara enim'!trbl2),1))="/",LEFT('530_Trian Jaya_Muara enim'!trbl2,LEN('530_Trian Jaya_Muara enim'!trbl2)-1),'530_Trian Jaya_Muara enim'!trbl2))</definedName>
    <definedName name="terbilang2" localSheetId="14">TRIM(IF((MID('531_MitraIndo_Batam'!trbl2,LEN('531_MitraIndo_Batam'!trbl2),1))="/",LEFT('531_MitraIndo_Batam'!trbl2,LEN('531_MitraIndo_Batam'!trbl2)-1),'531_MitraIndo_Batam'!trbl2))</definedName>
    <definedName name="terbilang2" localSheetId="15">TRIM(IF((MID('532_Bpk. Salim_Pontianak'!trbl2,LEN('532_Bpk. Salim_Pontianak'!trbl2),1))="/",LEFT('532_Bpk. Salim_Pontianak'!trbl2,LEN('532_Bpk. Salim_Pontianak'!trbl2)-1),'532_Bpk. Salim_Pontianak'!trbl2))</definedName>
    <definedName name="terbilang2" localSheetId="16">TRIM(IF((MID('533_Ibu IIn_Batam'!trbl2,LEN('533_Ibu IIn_Batam'!trbl2),1))="/",LEFT('533_Ibu IIn_Batam'!trbl2,LEN('533_Ibu IIn_Batam'!trbl2)-1),'533_Ibu IIn_Batam'!trbl2))</definedName>
    <definedName name="terbilang2" localSheetId="17">TRIM(IF((MID('534_Bina_trucking Bekasi'!trbl2,LEN('534_Bina_trucking Bekasi'!trbl2),1))="/",LEFT('534_Bina_trucking Bekasi'!trbl2,LEN('534_Bina_trucking Bekasi'!trbl2)-1),'534_Bina_trucking Bekasi'!trbl2))</definedName>
    <definedName name="terbilang2" localSheetId="18">TRIM(IF((MID('535_IKPM_Mix'!trbl2,LEN('535_IKPM_Mix'!trbl2),1))="/",LEFT('535_IKPM_Mix'!trbl2,LEN('535_IKPM_Mix'!trbl2)-1),'535_IKPM_Mix'!trbl2))</definedName>
    <definedName name="terbilang2" localSheetId="19">TRIM(IF((MID('536_Samudra Jaya Cakra_Mix'!trbl2,LEN('536_Samudra Jaya Cakra_Mix'!trbl2),1))="/",LEFT('536_Samudra Jaya Cakra_Mix'!trbl2,LEN('536_Samudra Jaya Cakra_Mix'!trbl2)-1),'536_Samudra Jaya Cakra_Mix'!trbl2))</definedName>
    <definedName name="terbilang2" localSheetId="20">TRIM(IF((MID('537_Menara_Mix'!trbl2,LEN('537_Menara_Mix'!trbl2),1))="/",LEFT('537_Menara_Mix'!trbl2,LEN('537_Menara_Mix'!trbl2)-1),'537_Menara_Mix'!trbl2))</definedName>
    <definedName name="terbilang2" localSheetId="21">TRIM(IF((MID('538_Menara_Gersik'!trbl2,LEN('538_Menara_Gersik'!trbl2),1))="/",LEFT('538_Menara_Gersik'!trbl2,LEN('538_Menara_Gersik'!trbl2)-1),'538_Menara_Gersik'!trbl2))</definedName>
    <definedName name="terbilang2" localSheetId="22">TRIM(IF((MID('539_Menara_Mix'!trbl2,LEN('539_Menara_Mix'!trbl2),1))="/",LEFT('539_Menara_Mix'!trbl2,LEN('539_Menara_Mix'!trbl2)-1),'539_Menara_Mix'!trbl2))</definedName>
    <definedName name="terbilang2" localSheetId="23">TRIM(IF((MID('540_Samudra Jaya Cakra_Manokwar'!trbl2,LEN('540_Samudra Jaya Cakra_Manokwar'!trbl2),1))="/",LEFT('540_Samudra Jaya Cakra_Manokwar'!trbl2,LEN('540_Samudra Jaya Cakra_Manokwar'!trbl2)-1),'540_Samudra Jaya Cakra_Manokwar'!trbl2))</definedName>
    <definedName name="terbilang2" localSheetId="24">TRIM(IF((MID('541_Menara_Air Molek'!trbl2,LEN('541_Menara_Air Molek'!trbl2),1))="/",LEFT('541_Menara_Air Molek'!trbl2,LEN('541_Menara_Air Molek'!trbl2)-1),'541_Menara_Air Molek'!trbl2))</definedName>
    <definedName name="terbilang2" localSheetId="25">TRIM(IF((MID('542_Bpk. Bayu_Pekanbaru'!trbl2,LEN('542_Bpk. Bayu_Pekanbaru'!trbl2),1))="/",LEFT('542_Bpk. Bayu_Pekanbaru'!trbl2,LEN('542_Bpk. Bayu_Pekanbaru'!trbl2)-1),'542_Bpk. Bayu_Pekanbaru'!trbl2))</definedName>
    <definedName name="terbilang2" localSheetId="26">TRIM(IF((MID('543_Bpk Rio_Pontianak'!trbl2,LEN('543_Bpk Rio_Pontianak'!trbl2),1))="/",LEFT('543_Bpk Rio_Pontianak'!trbl2,LEN('543_Bpk Rio_Pontianak'!trbl2)-1),'543_Bpk Rio_Pontianak'!trbl2))</definedName>
    <definedName name="terbilang2" localSheetId="27">TRIM(IF((MID('544_BBI_Pekalongan'!trbl2,LEN('544_BBI_Pekalongan'!trbl2),1))="/",LEFT('544_BBI_Pekalongan'!trbl2,LEN('544_BBI_Pekalongan'!trbl2)-1),'544_BBI_Pekalongan'!trbl2))</definedName>
    <definedName name="terbilang2" localSheetId="28">TRIM(IF((MID('545_BM_Tibeka_ Lombok'!trbl2,LEN('545_BM_Tibeka_ Lombok'!trbl2),1))="/",LEFT('545_BM_Tibeka_ Lombok'!trbl2,LEN('545_BM_Tibeka_ Lombok'!trbl2)-1),'545_BM_Tibeka_ Lombok'!trbl2))</definedName>
    <definedName name="terbilang2" localSheetId="29">TRIM(IF((MID('546_BM_Tibeka_Cilacap'!trbl2,LEN('546_BM_Tibeka_Cilacap'!trbl2),1))="/",LEFT('546_BM_Tibeka_Cilacap'!trbl2,LEN('546_BM_Tibeka_Cilacap'!trbl2)-1),'546_BM_Tibeka_Cilacap'!trbl2))</definedName>
    <definedName name="terbilang2" localSheetId="30">TRIM(IF((MID('547_Ibu caca_Jakarta'!trbl2,LEN('547_Ibu caca_Jakarta'!trbl2),1))="/",LEFT('547_Ibu caca_Jakarta'!trbl2,LEN('547_Ibu caca_Jakarta'!trbl2)-1),'547_Ibu caca_Jakarta'!trbl2))</definedName>
    <definedName name="terbilang2" localSheetId="31">TRIM(IF((MID('548_Samudra Jaya Cakra_Mix'!trbl2,LEN('548_Samudra Jaya Cakra_Mix'!trbl2),1))="/",LEFT('548_Samudra Jaya Cakra_Mix'!trbl2,LEN('548_Samudra Jaya Cakra_Mix'!trbl2)-1),'548_Samudra Jaya Cakra_Mix'!trbl2))</definedName>
    <definedName name="terbilang2" localSheetId="32">TRIM(IF((MID('549_Samudra Jaya Cakra_Padang'!trbl2,LEN('549_Samudra Jaya Cakra_Padang'!trbl2),1))="/",LEFT('549_Samudra Jaya Cakra_Padang'!trbl2,LEN('549_Samudra Jaya Cakra_Padang'!trbl2)-1),'549_Samudra Jaya Cakra_Padang'!trbl2))</definedName>
    <definedName name="terbilang2" localSheetId="33">TRIM(IF((MID('550_Tensindo_Gresik'!trbl2,LEN('550_Tensindo_Gresik'!trbl2),1))="/",LEFT('550_Tensindo_Gresik'!trbl2,LEN('550_Tensindo_Gresik'!trbl2)-1),'550_Tensindo_Gresik'!trbl2))</definedName>
    <definedName name="terbilang2" localSheetId="34">TRIM(IF((MID('551_Menara_Duri'!trbl2,LEN('551_Menara_Duri'!trbl2),1))="/",LEFT('551_Menara_Duri'!trbl2,LEN('551_Menara_Duri'!trbl2)-1),'551_Menara_Duri'!trbl2))</definedName>
    <definedName name="terbilang2" localSheetId="36">TRIM(IF((MID('553_Ibu Eni_Palu'!trbl2,LEN('553_Ibu Eni_Palu'!trbl2),1))="/",LEFT('553_Ibu Eni_Palu'!trbl2,LEN('553_Ibu Eni_Palu'!trbl2)-1),'553_Ibu Eni_Palu'!trbl2))</definedName>
    <definedName name="terbilang2" localSheetId="37">TRIM(IF((MID('554_Samudra Jaya Cakra_Bima'!trbl2,LEN('554_Samudra Jaya Cakra_Bima'!trbl2),1))="/",LEFT('554_Samudra Jaya Cakra_Bima'!trbl2,LEN('554_Samudra Jaya Cakra_Bima'!trbl2)-1),'554_Samudra Jaya Cakra_Bima'!trbl2))</definedName>
    <definedName name="terbilang2" localSheetId="38">TRIM(IF((MID('555_CV. Nona_Sulawesi'!trbl2,LEN('555_CV. Nona_Sulawesi'!trbl2),1))="/",LEFT('555_CV. Nona_Sulawesi'!trbl2,LEN('555_CV. Nona_Sulawesi'!trbl2)-1),'555_CV. Nona_Sulawesi'!trbl2))</definedName>
    <definedName name="terbilang2" localSheetId="39">TRIM(IF((MID('556_Venindo_Pekanbaru'!trbl2,LEN('556_Venindo_Pekanbaru'!trbl2),1))="/",LEFT('556_Venindo_Pekanbaru'!trbl2,LEN('556_Venindo_Pekanbaru'!trbl2)-1),'556_Venindo_Pekanbaru'!trbl2))</definedName>
    <definedName name="terbilang2" localSheetId="40">TRIM(IF((MID('557_Parcial_Kalsel'!trbl2,LEN('557_Parcial_Kalsel'!trbl2),1))="/",LEFT('557_Parcial_Kalsel'!trbl2,LEN('557_Parcial_Kalsel'!trbl2)-1),'557_Parcial_Kalsel'!trbl2))</definedName>
    <definedName name="terbilang2" localSheetId="41">TRIM(IF((MID('558_CahayaPutra_Pontianak'!trbl2,LEN('558_CahayaPutra_Pontianak'!trbl2),1))="/",LEFT('558_CahayaPutra_Pontianak'!trbl2,LEN('558_CahayaPutra_Pontianak'!trbl2)-1),'558_CahayaPutra_Pontianak'!trbl2))</definedName>
    <definedName name="terbilang2" localSheetId="43">TRIM(IF((MID('560_Lion_Probolinggo'!trbl2,LEN('560_Lion_Probolinggo'!trbl2),1))="/",LEFT('560_Lion_Probolinggo'!trbl2,LEN('560_Lion_Probolinggo'!trbl2)-1),'560_Lion_Probolinggo'!trbl2))</definedName>
    <definedName name="terbilang2" localSheetId="45">TRIM(IF((MID('562_Bpk. Dicky_Shopee '!trbl2,LEN('562_Bpk. Dicky_Shopee '!trbl2),1))="/",LEFT('562_Bpk. Dicky_Shopee '!trbl2,LEN('562_Bpk. Dicky_Shopee '!trbl2)-1),'562_Bpk. Dicky_Shopee '!trbl2))</definedName>
    <definedName name="terbilang2" localSheetId="46">TRIM(IF((MID('563_Bpk. Dicky_Ninja'!trbl2,LEN('563_Bpk. Dicky_Ninja'!trbl2),1))="/",LEFT('563_Bpk. Dicky_Ninja'!trbl2,LEN('563_Bpk. Dicky_Ninja'!trbl2)-1),'563_Bpk. Dicky_Ninja'!trbl2))</definedName>
    <definedName name="terbilang2" localSheetId="47">TRIM(IF((MID('564_Parcial_Tabalong'!trbl2,LEN('564_Parcial_Tabalong'!trbl2),1))="/",LEFT('564_Parcial_Tabalong'!trbl2,LEN('564_Parcial_Tabalong'!trbl2)-1),'564_Parcial_Tabalong'!trbl2))</definedName>
    <definedName name="terbilang2" localSheetId="48">TRIM(IF((MID('565_Fastindo_Cikarang'!trbl2,LEN('565_Fastindo_Cikarang'!trbl2),1))="/",LEFT('565_Fastindo_Cikarang'!trbl2,LEN('565_Fastindo_Cikarang'!trbl2)-1),'565_Fastindo_Cikarang'!trbl2))</definedName>
    <definedName name="terbilang2" localSheetId="49">TRIM(IF((MID('566_Bona_Lampung'!trbl2,LEN('566_Bona_Lampung'!trbl2),1))="/",LEFT('566_Bona_Lampung'!trbl2,LEN('566_Bona_Lampung'!trbl2)-1),'566_Bona_Lampung'!trbl2))</definedName>
    <definedName name="terbilang2" localSheetId="50">TRIM(IF((MID('567_PT. Bayu_Jambi'!trbl2,LEN('567_PT. Bayu_Jambi'!trbl2),1))="/",LEFT('567_PT. Bayu_Jambi'!trbl2,LEN('567_PT. Bayu_Jambi'!trbl2)-1),'567_PT. Bayu_Jambi'!trbl2))</definedName>
    <definedName name="terbilang2" localSheetId="51">TRIM(IF((MID('568_Padi_Bali'!trbl2,LEN('568_Padi_Bali'!trbl2),1))="/",LEFT('568_Padi_Bali'!trbl2,LEN('568_Padi_Bali'!trbl2)-1),'568_Padi_Bali'!trbl2))</definedName>
    <definedName name="terbilang2" localSheetId="52">TRIM(IF((MID('569_Hong Fei_Jakarta'!trbl2,LEN('569_Hong Fei_Jakarta'!trbl2),1))="/",LEFT('569_Hong Fei_Jakarta'!trbl2,LEN('569_Hong Fei_Jakarta'!trbl2)-1),'569_Hong Fei_Jakarta'!trbl2))</definedName>
    <definedName name="terbilang2" localSheetId="53">TRIM(IF((MID('570_Bona_Bandung'!trbl2,LEN('570_Bona_Bandung'!trbl2),1))="/",LEFT('570_Bona_Bandung'!trbl2,LEN('570_Bona_Bandung'!trbl2)-1),'570_Bona_Bandung'!trbl2))</definedName>
    <definedName name="terbilang2" localSheetId="54">TRIM(IF((MID('571_Ibu caca_Jakarta'!trbl2,LEN('571_Ibu caca_Jakarta'!trbl2),1))="/",LEFT('571_Ibu caca_Jakarta'!trbl2,LEN('571_Ibu caca_Jakarta'!trbl2)-1),'571_Ibu caca_Jakarta'!trbl2))</definedName>
    <definedName name="terbilang2" localSheetId="55">TRIM(IF((MID('572_Bina_trucking Bekasi'!trbl2,LEN('572_Bina_trucking Bekasi'!trbl2),1))="/",LEFT('572_Bina_trucking Bekasi'!trbl2,LEN('572_Bina_trucking Bekasi'!trbl2)-1),'572_Bina_trucking Bekasi'!trbl2))</definedName>
    <definedName name="terbilang2" localSheetId="58">TRIM(IF((MID('575_Lion_Lampung'!trbl2,LEN('575_Lion_Lampung'!trbl2),1))="/",LEFT('575_Lion_Lampung'!trbl2,LEN('575_Lion_Lampung'!trbl2)-1),'575_Lion_Lampung'!trbl2))</definedName>
    <definedName name="terbilang2" localSheetId="59">TRIM(IF((MID('576_Diki_Malang'!trbl2,LEN('576_Diki_Malang'!trbl2),1))="/",LEFT('576_Diki_Malang'!trbl2,LEN('576_Diki_Malang'!trbl2)-1),'576_Diki_Malang'!trbl2))</definedName>
    <definedName name="terbilang2">TRIM(IF((MID(trbl2,LEN(trbl2),1))="/",LEFT(trbl2,LEN(trbl2)-1),trbl2))</definedName>
    <definedName name="terbilang3" localSheetId="0">IF('[2]Pos Log Serang 260721'!XFD1=0,"nol",IF(TYPE('[2]Pos Log Serang 260721'!XFD1)=1,IF(MOD('[2]Pos Log Serang 260721'!XFD1,INT('[2]Pos Log Serang 260721'!XFD1))=0,TRIM('517_TPL_Medan'!milyar3&amp;'517_TPL_Medan'!juta3&amp;'517_TPL_Medan'!ribu3&amp;'517_TPL_Medan'!ratus3),"ANGKA HARUS BILANGAN BULAT!"),"DATA TIDAK BOLEH BERTIPE TEKS!"))</definedName>
    <definedName name="terbilang3" localSheetId="1">IF('[2]Pos Log Serang 260721'!XFD1=0,"nol",IF(TYPE('[2]Pos Log Serang 260721'!XFD1)=1,IF(MOD('[2]Pos Log Serang 260721'!XFD1,INT('[2]Pos Log Serang 260721'!XFD1))=0,TRIM('518_TPL_Muara Enim'!milyar3&amp;'518_TPL_Muara Enim'!juta3&amp;'518_TPL_Muara Enim'!ribu3&amp;'518_TPL_Muara Enim'!ratus3),"ANGKA HARUS BILANGAN BULAT!"),"DATA TIDAK BOLEH BERTIPE TEKS!"))</definedName>
    <definedName name="terbilang3" localSheetId="2">IF('[2]Pos Log Serang 260721'!XFD1=0,"nol",IF(TYPE('[2]Pos Log Serang 260721'!XFD1)=1,IF(MOD('[2]Pos Log Serang 260721'!XFD1,INT('[2]Pos Log Serang 260721'!XFD1))=0,TRIM('519_Lion_Palembang'!milyar3&amp;'519_Lion_Palembang'!juta3&amp;'519_Lion_Palembang'!ribu3&amp;'519_Lion_Palembang'!ratus3),"ANGKA HARUS BILANGAN BULAT!"),"DATA TIDAK BOLEH BERTIPE TEKS!"))</definedName>
    <definedName name="terbilang3" localSheetId="3">IF('[2]Pos Log Serang 260721'!XFD1=0,"nol",IF(TYPE('[2]Pos Log Serang 260721'!XFD1)=1,IF(MOD('[2]Pos Log Serang 260721'!XFD1,INT('[2]Pos Log Serang 260721'!XFD1))=0,TRIM('520_Bpk.Martin_Pembatalan'!milyar3&amp;'520_Bpk.Martin_Pembatalan'!juta3&amp;'520_Bpk.Martin_Pembatalan'!ribu3&amp;'520_Bpk.Martin_Pembatalan'!ratus3),"ANGKA HARUS BILANGAN BULAT!"),"DATA TIDAK BOLEH BERTIPE TEKS!"))</definedName>
    <definedName name="terbilang3" localSheetId="4">IF('[2]Pos Log Serang 260721'!XFD1=0,"nol",IF(TYPE('[2]Pos Log Serang 260721'!XFD1)=1,IF(MOD('[2]Pos Log Serang 260721'!XFD1,INT('[2]Pos Log Serang 260721'!XFD1))=0,TRIM('521_DN_Bontang'!milyar3&amp;'521_DN_Bontang'!juta3&amp;'521_DN_Bontang'!ribu3&amp;'521_DN_Bontang'!ratus3),"ANGKA HARUS BILANGAN BULAT!"),"DATA TIDAK BOLEH BERTIPE TEKS!"))</definedName>
    <definedName name="terbilang3" localSheetId="5">IF('[2]Pos Log Serang 260721'!XFD1=0,"nol",IF(TYPE('[2]Pos Log Serang 260721'!XFD1)=1,IF(MOD('[2]Pos Log Serang 260721'!XFD1,INT('[2]Pos Log Serang 260721'!XFD1))=0,TRIM('522_Bpk. Andi_Bogor'!milyar3&amp;'522_Bpk. Andi_Bogor'!juta3&amp;'522_Bpk. Andi_Bogor'!ribu3&amp;'522_Bpk. Andi_Bogor'!ratus3),"ANGKA HARUS BILANGAN BULAT!"),"DATA TIDAK BOLEH BERTIPE TEKS!"))</definedName>
    <definedName name="terbilang3" localSheetId="6">IF('[2]Pos Log Serang 260721'!XFD1=0,"nol",IF(TYPE('[2]Pos Log Serang 260721'!XFD1)=1,IF(MOD('[2]Pos Log Serang 260721'!XFD1,INT('[2]Pos Log Serang 260721'!XFD1))=0,TRIM('523_Bpk. Dicky_Shopee'!milyar3&amp;'523_Bpk. Dicky_Shopee'!juta3&amp;'523_Bpk. Dicky_Shopee'!ribu3&amp;'523_Bpk. Dicky_Shopee'!ratus3),"ANGKA HARUS BILANGAN BULAT!"),"DATA TIDAK BOLEH BERTIPE TEKS!"))</definedName>
    <definedName name="terbilang3" localSheetId="7">IF('[2]Pos Log Serang 260721'!XFD1=0,"nol",IF(TYPE('[2]Pos Log Serang 260721'!XFD1)=1,IF(MOD('[2]Pos Log Serang 260721'!XFD1,INT('[2]Pos Log Serang 260721'!XFD1))=0,TRIM('524_Lion_Mix'!milyar3&amp;'524_Lion_Mix'!juta3&amp;'524_Lion_Mix'!ribu3&amp;'524_Lion_Mix'!ratus3),"ANGKA HARUS BILANGAN BULAT!"),"DATA TIDAK BOLEH BERTIPE TEKS!"))</definedName>
    <definedName name="terbilang3" localSheetId="8">IF('[2]Pos Log Serang 260721'!XFD1=0,"nol",IF(TYPE('[2]Pos Log Serang 260721'!XFD1)=1,IF(MOD('[2]Pos Log Serang 260721'!XFD1,INT('[2]Pos Log Serang 260721'!XFD1))=0,TRIM('525_Mega Agro_Karo'!milyar3&amp;'525_Mega Agro_Karo'!juta3&amp;'525_Mega Agro_Karo'!ribu3&amp;'525_Mega Agro_Karo'!ratus3),"ANGKA HARUS BILANGAN BULAT!"),"DATA TIDAK BOLEH BERTIPE TEKS!"))</definedName>
    <definedName name="terbilang3" localSheetId="9">IF('[2]Pos Log Serang 260721'!XFD1=0,"nol",IF(TYPE('[2]Pos Log Serang 260721'!XFD1)=1,IF(MOD('[2]Pos Log Serang 260721'!XFD1,INT('[2]Pos Log Serang 260721'!XFD1))=0,TRIM('526_Samudra Jaya Cakra_Mix'!milyar3&amp;'526_Samudra Jaya Cakra_Mix'!juta3&amp;'526_Samudra Jaya Cakra_Mix'!ribu3&amp;'526_Samudra Jaya Cakra_Mix'!ratus3),"ANGKA HARUS BILANGAN BULAT!"),"DATA TIDAK BOLEH BERTIPE TEKS!"))</definedName>
    <definedName name="terbilang3" localSheetId="10">IF('[2]Pos Log Serang 260721'!XFD1=0,"nol",IF(TYPE('[2]Pos Log Serang 260721'!XFD1)=1,IF(MOD('[2]Pos Log Serang 260721'!XFD1,INT('[2]Pos Log Serang 260721'!XFD1))=0,TRIM('527_CV. Nona_Makassar'!milyar3&amp;'527_CV. Nona_Makassar'!juta3&amp;'527_CV. Nona_Makassar'!ribu3&amp;'527_CV. Nona_Makassar'!ratus3),"ANGKA HARUS BILANGAN BULAT!"),"DATA TIDAK BOLEH BERTIPE TEKS!"))</definedName>
    <definedName name="terbilang3" localSheetId="11">IF('[2]Pos Log Serang 260721'!XFD1=0,"nol",IF(TYPE('[2]Pos Log Serang 260721'!XFD1)=1,IF(MOD('[2]Pos Log Serang 260721'!XFD1,INT('[2]Pos Log Serang 260721'!XFD1))=0,TRIM('528_CV. MAG Perum Graha_Kalsel'!milyar3&amp;'528_CV. MAG Perum Graha_Kalsel'!juta3&amp;'528_CV. MAG Perum Graha_Kalsel'!ribu3&amp;'528_CV. MAG Perum Graha_Kalsel'!ratus3),"ANGKA HARUS BILANGAN BULAT!"),"DATA TIDAK BOLEH BERTIPE TEKS!"))</definedName>
    <definedName name="terbilang3" localSheetId="12">IF('[2]Pos Log Serang 260721'!XFD1=0,"nol",IF(TYPE('[2]Pos Log Serang 260721'!XFD1)=1,IF(MOD('[2]Pos Log Serang 260721'!XFD1,INT('[2]Pos Log Serang 260721'!XFD1))=0,TRIM('529_Bpk. Pras_Deli Serdang'!milyar3&amp;'529_Bpk. Pras_Deli Serdang'!juta3&amp;'529_Bpk. Pras_Deli Serdang'!ribu3&amp;'529_Bpk. Pras_Deli Serdang'!ratus3),"ANGKA HARUS BILANGAN BULAT!"),"DATA TIDAK BOLEH BERTIPE TEKS!"))</definedName>
    <definedName name="terbilang3" localSheetId="13">IF('[2]Pos Log Serang 260721'!XFD1=0,"nol",IF(TYPE('[2]Pos Log Serang 260721'!XFD1)=1,IF(MOD('[2]Pos Log Serang 260721'!XFD1,INT('[2]Pos Log Serang 260721'!XFD1))=0,TRIM('530_Trian Jaya_Muara enim'!milyar3&amp;'530_Trian Jaya_Muara enim'!juta3&amp;'530_Trian Jaya_Muara enim'!ribu3&amp;'530_Trian Jaya_Muara enim'!ratus3),"ANGKA HARUS BILANGAN BULAT!"),"DATA TIDAK BOLEH BERTIPE TEKS!"))</definedName>
    <definedName name="terbilang3" localSheetId="14">IF('[2]Pos Log Serang 260721'!XFD1=0,"nol",IF(TYPE('[2]Pos Log Serang 260721'!XFD1)=1,IF(MOD('[2]Pos Log Serang 260721'!XFD1,INT('[2]Pos Log Serang 260721'!XFD1))=0,TRIM('531_MitraIndo_Batam'!milyar3&amp;'531_MitraIndo_Batam'!juta3&amp;'531_MitraIndo_Batam'!ribu3&amp;'531_MitraIndo_Batam'!ratus3),"ANGKA HARUS BILANGAN BULAT!"),"DATA TIDAK BOLEH BERTIPE TEKS!"))</definedName>
    <definedName name="terbilang3" localSheetId="15">IF('[2]Pos Log Serang 260721'!XFD1=0,"nol",IF(TYPE('[2]Pos Log Serang 260721'!XFD1)=1,IF(MOD('[2]Pos Log Serang 260721'!XFD1,INT('[2]Pos Log Serang 260721'!XFD1))=0,TRIM('532_Bpk. Salim_Pontianak'!milyar3&amp;'532_Bpk. Salim_Pontianak'!juta3&amp;'532_Bpk. Salim_Pontianak'!ribu3&amp;'532_Bpk. Salim_Pontianak'!ratus3),"ANGKA HARUS BILANGAN BULAT!"),"DATA TIDAK BOLEH BERTIPE TEKS!"))</definedName>
    <definedName name="terbilang3" localSheetId="16">IF('[2]Pos Log Serang 260721'!XFD1=0,"nol",IF(TYPE('[2]Pos Log Serang 260721'!XFD1)=1,IF(MOD('[2]Pos Log Serang 260721'!XFD1,INT('[2]Pos Log Serang 260721'!XFD1))=0,TRIM('533_Ibu IIn_Batam'!milyar3&amp;'533_Ibu IIn_Batam'!juta3&amp;'533_Ibu IIn_Batam'!ribu3&amp;'533_Ibu IIn_Batam'!ratus3),"ANGKA HARUS BILANGAN BULAT!"),"DATA TIDAK BOLEH BERTIPE TEKS!"))</definedName>
    <definedName name="terbilang3" localSheetId="17">IF('[2]Pos Log Serang 260721'!XFD1=0,"nol",IF(TYPE('[2]Pos Log Serang 260721'!XFD1)=1,IF(MOD('[2]Pos Log Serang 260721'!XFD1,INT('[2]Pos Log Serang 260721'!XFD1))=0,TRIM('534_Bina_trucking Bekasi'!milyar3&amp;'534_Bina_trucking Bekasi'!juta3&amp;'534_Bina_trucking Bekasi'!ribu3&amp;'534_Bina_trucking Bekasi'!ratus3),"ANGKA HARUS BILANGAN BULAT!"),"DATA TIDAK BOLEH BERTIPE TEKS!"))</definedName>
    <definedName name="terbilang3" localSheetId="18">IF('[2]Pos Log Serang 260721'!XFD1=0,"nol",IF(TYPE('[2]Pos Log Serang 260721'!XFD1)=1,IF(MOD('[2]Pos Log Serang 260721'!XFD1,INT('[2]Pos Log Serang 260721'!XFD1))=0,TRIM('535_IKPM_Mix'!milyar3&amp;'535_IKPM_Mix'!juta3&amp;'535_IKPM_Mix'!ribu3&amp;'535_IKPM_Mix'!ratus3),"ANGKA HARUS BILANGAN BULAT!"),"DATA TIDAK BOLEH BERTIPE TEKS!"))</definedName>
    <definedName name="terbilang3" localSheetId="19">IF('[2]Pos Log Serang 260721'!XFD1=0,"nol",IF(TYPE('[2]Pos Log Serang 260721'!XFD1)=1,IF(MOD('[2]Pos Log Serang 260721'!XFD1,INT('[2]Pos Log Serang 260721'!XFD1))=0,TRIM('536_Samudra Jaya Cakra_Mix'!milyar3&amp;'536_Samudra Jaya Cakra_Mix'!juta3&amp;'536_Samudra Jaya Cakra_Mix'!ribu3&amp;'536_Samudra Jaya Cakra_Mix'!ratus3),"ANGKA HARUS BILANGAN BULAT!"),"DATA TIDAK BOLEH BERTIPE TEKS!"))</definedName>
    <definedName name="terbilang3" localSheetId="20">IF('[2]Pos Log Serang 260721'!XFD1=0,"nol",IF(TYPE('[2]Pos Log Serang 260721'!XFD1)=1,IF(MOD('[2]Pos Log Serang 260721'!XFD1,INT('[2]Pos Log Serang 260721'!XFD1))=0,TRIM('537_Menara_Mix'!milyar3&amp;'537_Menara_Mix'!juta3&amp;'537_Menara_Mix'!ribu3&amp;'537_Menara_Mix'!ratus3),"ANGKA HARUS BILANGAN BULAT!"),"DATA TIDAK BOLEH BERTIPE TEKS!"))</definedName>
    <definedName name="terbilang3" localSheetId="21">IF('[2]Pos Log Serang 260721'!XFD1=0,"nol",IF(TYPE('[2]Pos Log Serang 260721'!XFD1)=1,IF(MOD('[2]Pos Log Serang 260721'!XFD1,INT('[2]Pos Log Serang 260721'!XFD1))=0,TRIM('538_Menara_Gersik'!milyar3&amp;'538_Menara_Gersik'!juta3&amp;'538_Menara_Gersik'!ribu3&amp;'538_Menara_Gersik'!ratus3),"ANGKA HARUS BILANGAN BULAT!"),"DATA TIDAK BOLEH BERTIPE TEKS!"))</definedName>
    <definedName name="terbilang3" localSheetId="22">IF('[2]Pos Log Serang 260721'!XFD1=0,"nol",IF(TYPE('[2]Pos Log Serang 260721'!XFD1)=1,IF(MOD('[2]Pos Log Serang 260721'!XFD1,INT('[2]Pos Log Serang 260721'!XFD1))=0,TRIM('539_Menara_Mix'!milyar3&amp;'539_Menara_Mix'!juta3&amp;'539_Menara_Mix'!ribu3&amp;'539_Menara_Mix'!ratus3),"ANGKA HARUS BILANGAN BULAT!"),"DATA TIDAK BOLEH BERTIPE TEKS!"))</definedName>
    <definedName name="terbilang3" localSheetId="23">IF('[2]Pos Log Serang 260721'!XFD1=0,"nol",IF(TYPE('[2]Pos Log Serang 260721'!XFD1)=1,IF(MOD('[2]Pos Log Serang 260721'!XFD1,INT('[2]Pos Log Serang 260721'!XFD1))=0,TRIM('540_Samudra Jaya Cakra_Manokwar'!milyar3&amp;'540_Samudra Jaya Cakra_Manokwar'!juta3&amp;'540_Samudra Jaya Cakra_Manokwar'!ribu3&amp;'540_Samudra Jaya Cakra_Manokwar'!ratus3),"ANGKA HARUS BILANGAN BULAT!"),"DATA TIDAK BOLEH BERTIPE TEKS!"))</definedName>
    <definedName name="terbilang3" localSheetId="24">IF('[2]Pos Log Serang 260721'!XFD1=0,"nol",IF(TYPE('[2]Pos Log Serang 260721'!XFD1)=1,IF(MOD('[2]Pos Log Serang 260721'!XFD1,INT('[2]Pos Log Serang 260721'!XFD1))=0,TRIM('541_Menara_Air Molek'!milyar3&amp;'541_Menara_Air Molek'!juta3&amp;'541_Menara_Air Molek'!ribu3&amp;'541_Menara_Air Molek'!ratus3),"ANGKA HARUS BILANGAN BULAT!"),"DATA TIDAK BOLEH BERTIPE TEKS!"))</definedName>
    <definedName name="terbilang3" localSheetId="25">IF('[2]Pos Log Serang 260721'!XFD1=0,"nol",IF(TYPE('[2]Pos Log Serang 260721'!XFD1)=1,IF(MOD('[2]Pos Log Serang 260721'!XFD1,INT('[2]Pos Log Serang 260721'!XFD1))=0,TRIM('542_Bpk. Bayu_Pekanbaru'!milyar3&amp;'542_Bpk. Bayu_Pekanbaru'!juta3&amp;'542_Bpk. Bayu_Pekanbaru'!ribu3&amp;'542_Bpk. Bayu_Pekanbaru'!ratus3),"ANGKA HARUS BILANGAN BULAT!"),"DATA TIDAK BOLEH BERTIPE TEKS!"))</definedName>
    <definedName name="terbilang3" localSheetId="26">IF('[2]Pos Log Serang 260721'!XFD1=0,"nol",IF(TYPE('[2]Pos Log Serang 260721'!XFD1)=1,IF(MOD('[2]Pos Log Serang 260721'!XFD1,INT('[2]Pos Log Serang 260721'!XFD1))=0,TRIM('543_Bpk Rio_Pontianak'!milyar3&amp;'543_Bpk Rio_Pontianak'!juta3&amp;'543_Bpk Rio_Pontianak'!ribu3&amp;'543_Bpk Rio_Pontianak'!ratus3),"ANGKA HARUS BILANGAN BULAT!"),"DATA TIDAK BOLEH BERTIPE TEKS!"))</definedName>
    <definedName name="terbilang3" localSheetId="27">IF('[2]Pos Log Serang 260721'!XFD1=0,"nol",IF(TYPE('[2]Pos Log Serang 260721'!XFD1)=1,IF(MOD('[2]Pos Log Serang 260721'!XFD1,INT('[2]Pos Log Serang 260721'!XFD1))=0,TRIM('544_BBI_Pekalongan'!milyar3&amp;'544_BBI_Pekalongan'!juta3&amp;'544_BBI_Pekalongan'!ribu3&amp;'544_BBI_Pekalongan'!ratus3),"ANGKA HARUS BILANGAN BULAT!"),"DATA TIDAK BOLEH BERTIPE TEKS!"))</definedName>
    <definedName name="terbilang3" localSheetId="28">IF('[2]Pos Log Serang 260721'!XFD1=0,"nol",IF(TYPE('[2]Pos Log Serang 260721'!XFD1)=1,IF(MOD('[2]Pos Log Serang 260721'!XFD1,INT('[2]Pos Log Serang 260721'!XFD1))=0,TRIM('545_BM_Tibeka_ Lombok'!milyar3&amp;'545_BM_Tibeka_ Lombok'!juta3&amp;'545_BM_Tibeka_ Lombok'!ribu3&amp;'545_BM_Tibeka_ Lombok'!ratus3),"ANGKA HARUS BILANGAN BULAT!"),"DATA TIDAK BOLEH BERTIPE TEKS!"))</definedName>
    <definedName name="terbilang3" localSheetId="29">IF('[2]Pos Log Serang 260721'!XFD1=0,"nol",IF(TYPE('[2]Pos Log Serang 260721'!XFD1)=1,IF(MOD('[2]Pos Log Serang 260721'!XFD1,INT('[2]Pos Log Serang 260721'!XFD1))=0,TRIM('546_BM_Tibeka_Cilacap'!milyar3&amp;'546_BM_Tibeka_Cilacap'!juta3&amp;'546_BM_Tibeka_Cilacap'!ribu3&amp;'546_BM_Tibeka_Cilacap'!ratus3),"ANGKA HARUS BILANGAN BULAT!"),"DATA TIDAK BOLEH BERTIPE TEKS!"))</definedName>
    <definedName name="terbilang3" localSheetId="30">IF('[2]Pos Log Serang 260721'!XFD1=0,"nol",IF(TYPE('[2]Pos Log Serang 260721'!XFD1)=1,IF(MOD('[2]Pos Log Serang 260721'!XFD1,INT('[2]Pos Log Serang 260721'!XFD1))=0,TRIM('547_Ibu caca_Jakarta'!milyar3&amp;'547_Ibu caca_Jakarta'!juta3&amp;'547_Ibu caca_Jakarta'!ribu3&amp;'547_Ibu caca_Jakarta'!ratus3),"ANGKA HARUS BILANGAN BULAT!"),"DATA TIDAK BOLEH BERTIPE TEKS!"))</definedName>
    <definedName name="terbilang3" localSheetId="31">IF('[2]Pos Log Serang 260721'!XFD1=0,"nol",IF(TYPE('[2]Pos Log Serang 260721'!XFD1)=1,IF(MOD('[2]Pos Log Serang 260721'!XFD1,INT('[2]Pos Log Serang 260721'!XFD1))=0,TRIM('548_Samudra Jaya Cakra_Mix'!milyar3&amp;'548_Samudra Jaya Cakra_Mix'!juta3&amp;'548_Samudra Jaya Cakra_Mix'!ribu3&amp;'548_Samudra Jaya Cakra_Mix'!ratus3),"ANGKA HARUS BILANGAN BULAT!"),"DATA TIDAK BOLEH BERTIPE TEKS!"))</definedName>
    <definedName name="terbilang3" localSheetId="32">IF('[2]Pos Log Serang 260721'!XFD1=0,"nol",IF(TYPE('[2]Pos Log Serang 260721'!XFD1)=1,IF(MOD('[2]Pos Log Serang 260721'!XFD1,INT('[2]Pos Log Serang 260721'!XFD1))=0,TRIM('549_Samudra Jaya Cakra_Padang'!milyar3&amp;'549_Samudra Jaya Cakra_Padang'!juta3&amp;'549_Samudra Jaya Cakra_Padang'!ribu3&amp;'549_Samudra Jaya Cakra_Padang'!ratus3),"ANGKA HARUS BILANGAN BULAT!"),"DATA TIDAK BOLEH BERTIPE TEKS!"))</definedName>
    <definedName name="terbilang3" localSheetId="33">IF('[2]Pos Log Serang 260721'!XFD1=0,"nol",IF(TYPE('[2]Pos Log Serang 260721'!XFD1)=1,IF(MOD('[2]Pos Log Serang 260721'!XFD1,INT('[2]Pos Log Serang 260721'!XFD1))=0,TRIM('550_Tensindo_Gresik'!milyar3&amp;'550_Tensindo_Gresik'!juta3&amp;'550_Tensindo_Gresik'!ribu3&amp;'550_Tensindo_Gresik'!ratus3),"ANGKA HARUS BILANGAN BULAT!"),"DATA TIDAK BOLEH BERTIPE TEKS!"))</definedName>
    <definedName name="terbilang3" localSheetId="34">IF('[2]Pos Log Serang 260721'!XFD1=0,"nol",IF(TYPE('[2]Pos Log Serang 260721'!XFD1)=1,IF(MOD('[2]Pos Log Serang 260721'!XFD1,INT('[2]Pos Log Serang 260721'!XFD1))=0,TRIM('551_Menara_Duri'!milyar3&amp;'551_Menara_Duri'!juta3&amp;'551_Menara_Duri'!ribu3&amp;'551_Menara_Duri'!ratus3),"ANGKA HARUS BILANGAN BULAT!"),"DATA TIDAK BOLEH BERTIPE TEKS!"))</definedName>
    <definedName name="terbilang3" localSheetId="36">IF('[2]Pos Log Serang 260721'!XFD1=0,"nol",IF(TYPE('[2]Pos Log Serang 260721'!XFD1)=1,IF(MOD('[2]Pos Log Serang 260721'!XFD1,INT('[2]Pos Log Serang 260721'!XFD1))=0,TRIM('553_Ibu Eni_Palu'!milyar3&amp;'553_Ibu Eni_Palu'!juta3&amp;'553_Ibu Eni_Palu'!ribu3&amp;'553_Ibu Eni_Palu'!ratus3),"ANGKA HARUS BILANGAN BULAT!"),"DATA TIDAK BOLEH BERTIPE TEKS!"))</definedName>
    <definedName name="terbilang3" localSheetId="37">IF('[2]Pos Log Serang 260721'!XFD1=0,"nol",IF(TYPE('[2]Pos Log Serang 260721'!XFD1)=1,IF(MOD('[2]Pos Log Serang 260721'!XFD1,INT('[2]Pos Log Serang 260721'!XFD1))=0,TRIM('554_Samudra Jaya Cakra_Bima'!milyar3&amp;'554_Samudra Jaya Cakra_Bima'!juta3&amp;'554_Samudra Jaya Cakra_Bima'!ribu3&amp;'554_Samudra Jaya Cakra_Bima'!ratus3),"ANGKA HARUS BILANGAN BULAT!"),"DATA TIDAK BOLEH BERTIPE TEKS!"))</definedName>
    <definedName name="terbilang3" localSheetId="38">IF('[2]Pos Log Serang 260721'!XFD1=0,"nol",IF(TYPE('[2]Pos Log Serang 260721'!XFD1)=1,IF(MOD('[2]Pos Log Serang 260721'!XFD1,INT('[2]Pos Log Serang 260721'!XFD1))=0,TRIM('555_CV. Nona_Sulawesi'!milyar3&amp;'555_CV. Nona_Sulawesi'!juta3&amp;'555_CV. Nona_Sulawesi'!ribu3&amp;'555_CV. Nona_Sulawesi'!ratus3),"ANGKA HARUS BILANGAN BULAT!"),"DATA TIDAK BOLEH BERTIPE TEKS!"))</definedName>
    <definedName name="terbilang3" localSheetId="39">IF('[2]Pos Log Serang 260721'!XFD1=0,"nol",IF(TYPE('[2]Pos Log Serang 260721'!XFD1)=1,IF(MOD('[2]Pos Log Serang 260721'!XFD1,INT('[2]Pos Log Serang 260721'!XFD1))=0,TRIM('556_Venindo_Pekanbaru'!milyar3&amp;'556_Venindo_Pekanbaru'!juta3&amp;'556_Venindo_Pekanbaru'!ribu3&amp;'556_Venindo_Pekanbaru'!ratus3),"ANGKA HARUS BILANGAN BULAT!"),"DATA TIDAK BOLEH BERTIPE TEKS!"))</definedName>
    <definedName name="terbilang3" localSheetId="40">IF('[2]Pos Log Serang 260721'!XFD1=0,"nol",IF(TYPE('[2]Pos Log Serang 260721'!XFD1)=1,IF(MOD('[2]Pos Log Serang 260721'!XFD1,INT('[2]Pos Log Serang 260721'!XFD1))=0,TRIM('557_Parcial_Kalsel'!milyar3&amp;'557_Parcial_Kalsel'!juta3&amp;'557_Parcial_Kalsel'!ribu3&amp;'557_Parcial_Kalsel'!ratus3),"ANGKA HARUS BILANGAN BULAT!"),"DATA TIDAK BOLEH BERTIPE TEKS!"))</definedName>
    <definedName name="terbilang3" localSheetId="41">IF('[2]Pos Log Serang 260721'!XFD1=0,"nol",IF(TYPE('[2]Pos Log Serang 260721'!XFD1)=1,IF(MOD('[2]Pos Log Serang 260721'!XFD1,INT('[2]Pos Log Serang 260721'!XFD1))=0,TRIM('558_CahayaPutra_Pontianak'!milyar3&amp;'558_CahayaPutra_Pontianak'!juta3&amp;'558_CahayaPutra_Pontianak'!ribu3&amp;'558_CahayaPutra_Pontianak'!ratus3),"ANGKA HARUS BILANGAN BULAT!"),"DATA TIDAK BOLEH BERTIPE TEKS!"))</definedName>
    <definedName name="terbilang3" localSheetId="43">IF('[2]Pos Log Serang 260721'!XFD1=0,"nol",IF(TYPE('[2]Pos Log Serang 260721'!XFD1)=1,IF(MOD('[2]Pos Log Serang 260721'!XFD1,INT('[2]Pos Log Serang 260721'!XFD1))=0,TRIM('560_Lion_Probolinggo'!milyar3&amp;'560_Lion_Probolinggo'!juta3&amp;'560_Lion_Probolinggo'!ribu3&amp;'560_Lion_Probolinggo'!ratus3),"ANGKA HARUS BILANGAN BULAT!"),"DATA TIDAK BOLEH BERTIPE TEKS!"))</definedName>
    <definedName name="terbilang3" localSheetId="45">IF('[2]Pos Log Serang 260721'!XFD1=0,"nol",IF(TYPE('[2]Pos Log Serang 260721'!XFD1)=1,IF(MOD('[2]Pos Log Serang 260721'!XFD1,INT('[2]Pos Log Serang 260721'!XFD1))=0,TRIM('562_Bpk. Dicky_Shopee '!milyar3&amp;'562_Bpk. Dicky_Shopee '!juta3&amp;'562_Bpk. Dicky_Shopee '!ribu3&amp;'562_Bpk. Dicky_Shopee '!ratus3),"ANGKA HARUS BILANGAN BULAT!"),"DATA TIDAK BOLEH BERTIPE TEKS!"))</definedName>
    <definedName name="terbilang3" localSheetId="46">IF('[2]Pos Log Serang 260721'!XFD1=0,"nol",IF(TYPE('[2]Pos Log Serang 260721'!XFD1)=1,IF(MOD('[2]Pos Log Serang 260721'!XFD1,INT('[2]Pos Log Serang 260721'!XFD1))=0,TRIM('563_Bpk. Dicky_Ninja'!milyar3&amp;'563_Bpk. Dicky_Ninja'!juta3&amp;'563_Bpk. Dicky_Ninja'!ribu3&amp;'563_Bpk. Dicky_Ninja'!ratus3),"ANGKA HARUS BILANGAN BULAT!"),"DATA TIDAK BOLEH BERTIPE TEKS!"))</definedName>
    <definedName name="terbilang3" localSheetId="47">IF('[2]Pos Log Serang 260721'!XFD1=0,"nol",IF(TYPE('[2]Pos Log Serang 260721'!XFD1)=1,IF(MOD('[2]Pos Log Serang 260721'!XFD1,INT('[2]Pos Log Serang 260721'!XFD1))=0,TRIM('564_Parcial_Tabalong'!milyar3&amp;'564_Parcial_Tabalong'!juta3&amp;'564_Parcial_Tabalong'!ribu3&amp;'564_Parcial_Tabalong'!ratus3),"ANGKA HARUS BILANGAN BULAT!"),"DATA TIDAK BOLEH BERTIPE TEKS!"))</definedName>
    <definedName name="terbilang3" localSheetId="48">IF('[2]Pos Log Serang 260721'!XFD1=0,"nol",IF(TYPE('[2]Pos Log Serang 260721'!XFD1)=1,IF(MOD('[2]Pos Log Serang 260721'!XFD1,INT('[2]Pos Log Serang 260721'!XFD1))=0,TRIM('565_Fastindo_Cikarang'!milyar3&amp;'565_Fastindo_Cikarang'!juta3&amp;'565_Fastindo_Cikarang'!ribu3&amp;'565_Fastindo_Cikarang'!ratus3),"ANGKA HARUS BILANGAN BULAT!"),"DATA TIDAK BOLEH BERTIPE TEKS!"))</definedName>
    <definedName name="terbilang3" localSheetId="49">IF('[2]Pos Log Serang 260721'!XFD1=0,"nol",IF(TYPE('[2]Pos Log Serang 260721'!XFD1)=1,IF(MOD('[2]Pos Log Serang 260721'!XFD1,INT('[2]Pos Log Serang 260721'!XFD1))=0,TRIM('566_Bona_Lampung'!milyar3&amp;'566_Bona_Lampung'!juta3&amp;'566_Bona_Lampung'!ribu3&amp;'566_Bona_Lampung'!ratus3),"ANGKA HARUS BILANGAN BULAT!"),"DATA TIDAK BOLEH BERTIPE TEKS!"))</definedName>
    <definedName name="terbilang3" localSheetId="50">IF('[2]Pos Log Serang 260721'!XFD1=0,"nol",IF(TYPE('[2]Pos Log Serang 260721'!XFD1)=1,IF(MOD('[2]Pos Log Serang 260721'!XFD1,INT('[2]Pos Log Serang 260721'!XFD1))=0,TRIM('567_PT. Bayu_Jambi'!milyar3&amp;'567_PT. Bayu_Jambi'!juta3&amp;'567_PT. Bayu_Jambi'!ribu3&amp;'567_PT. Bayu_Jambi'!ratus3),"ANGKA HARUS BILANGAN BULAT!"),"DATA TIDAK BOLEH BERTIPE TEKS!"))</definedName>
    <definedName name="terbilang3" localSheetId="51">IF('[2]Pos Log Serang 260721'!XFD1=0,"nol",IF(TYPE('[2]Pos Log Serang 260721'!XFD1)=1,IF(MOD('[2]Pos Log Serang 260721'!XFD1,INT('[2]Pos Log Serang 260721'!XFD1))=0,TRIM('568_Padi_Bali'!milyar3&amp;'568_Padi_Bali'!juta3&amp;'568_Padi_Bali'!ribu3&amp;'568_Padi_Bali'!ratus3),"ANGKA HARUS BILANGAN BULAT!"),"DATA TIDAK BOLEH BERTIPE TEKS!"))</definedName>
    <definedName name="terbilang3" localSheetId="52">IF('[2]Pos Log Serang 260721'!XFD1=0,"nol",IF(TYPE('[2]Pos Log Serang 260721'!XFD1)=1,IF(MOD('[2]Pos Log Serang 260721'!XFD1,INT('[2]Pos Log Serang 260721'!XFD1))=0,TRIM('569_Hong Fei_Jakarta'!milyar3&amp;'569_Hong Fei_Jakarta'!juta3&amp;'569_Hong Fei_Jakarta'!ribu3&amp;'569_Hong Fei_Jakarta'!ratus3),"ANGKA HARUS BILANGAN BULAT!"),"DATA TIDAK BOLEH BERTIPE TEKS!"))</definedName>
    <definedName name="terbilang3" localSheetId="53">IF('[2]Pos Log Serang 260721'!XFD1=0,"nol",IF(TYPE('[2]Pos Log Serang 260721'!XFD1)=1,IF(MOD('[2]Pos Log Serang 260721'!XFD1,INT('[2]Pos Log Serang 260721'!XFD1))=0,TRIM('570_Bona_Bandung'!milyar3&amp;'570_Bona_Bandung'!juta3&amp;'570_Bona_Bandung'!ribu3&amp;'570_Bona_Bandung'!ratus3),"ANGKA HARUS BILANGAN BULAT!"),"DATA TIDAK BOLEH BERTIPE TEKS!"))</definedName>
    <definedName name="terbilang3" localSheetId="54">IF('[2]Pos Log Serang 260721'!XFD1=0,"nol",IF(TYPE('[2]Pos Log Serang 260721'!XFD1)=1,IF(MOD('[2]Pos Log Serang 260721'!XFD1,INT('[2]Pos Log Serang 260721'!XFD1))=0,TRIM('571_Ibu caca_Jakarta'!milyar3&amp;'571_Ibu caca_Jakarta'!juta3&amp;'571_Ibu caca_Jakarta'!ribu3&amp;'571_Ibu caca_Jakarta'!ratus3),"ANGKA HARUS BILANGAN BULAT!"),"DATA TIDAK BOLEH BERTIPE TEKS!"))</definedName>
    <definedName name="terbilang3" localSheetId="55">IF('[2]Pos Log Serang 260721'!XFD1=0,"nol",IF(TYPE('[2]Pos Log Serang 260721'!XFD1)=1,IF(MOD('[2]Pos Log Serang 260721'!XFD1,INT('[2]Pos Log Serang 260721'!XFD1))=0,TRIM('572_Bina_trucking Bekasi'!milyar3&amp;'572_Bina_trucking Bekasi'!juta3&amp;'572_Bina_trucking Bekasi'!ribu3&amp;'572_Bina_trucking Bekasi'!ratus3),"ANGKA HARUS BILANGAN BULAT!"),"DATA TIDAK BOLEH BERTIPE TEKS!"))</definedName>
    <definedName name="terbilang3" localSheetId="58">IF('[2]Pos Log Serang 260721'!XFD1=0,"nol",IF(TYPE('[2]Pos Log Serang 260721'!XFD1)=1,IF(MOD('[2]Pos Log Serang 260721'!XFD1,INT('[2]Pos Log Serang 260721'!XFD1))=0,TRIM('575_Lion_Lampung'!milyar3&amp;'575_Lion_Lampung'!juta3&amp;'575_Lion_Lampung'!ribu3&amp;'575_Lion_Lampung'!ratus3),"ANGKA HARUS BILANGAN BULAT!"),"DATA TIDAK BOLEH BERTIPE TEKS!"))</definedName>
    <definedName name="terbilang3" localSheetId="59">IF('[2]Pos Log Serang 260721'!XFD1=0,"nol",IF(TYPE('[2]Pos Log Serang 260721'!XFD1)=1,IF(MOD('[2]Pos Log Serang 260721'!XFD1,INT('[2]Pos Log Serang 260721'!XFD1))=0,TRIM('576_Diki_Malang'!milyar3&amp;'576_Diki_Malang'!juta3&amp;'576_Diki_Malang'!ribu3&amp;'576_Diki_Malang'!ratus3),"ANGKA HARUS BILANGAN BULAT!"),"DATA TIDAK BOLEH BERTIPE TEKS!"))</definedName>
    <definedName name="terbilang3">IF('[2]Pos Log Serang 260721'!XFD1=0,"nol",IF(TYPE('[2]Pos Log Serang 260721'!XFD1)=1,IF(MOD('[2]Pos Log Serang 260721'!XFD1,INT('[2]Pos Log Serang 260721'!XFD1))=0,TRIM(milyar3&amp;juta3&amp;ribu3&amp;ratus3),"ANGKA HARUS BILANGAN BULAT!"),"DATA TIDAK BOLEH BERTIPE TEKS!"))</definedName>
    <definedName name="terbilang4" localSheetId="0">TRIM(IF((MID('517_TPL_Medan'!trbl4,LEN('517_TPL_Medan'!trbl4),1))="/",LEFT('517_TPL_Medan'!trbl4,LEN('517_TPL_Medan'!trbl4)-1),'517_TPL_Medan'!trbl4))</definedName>
    <definedName name="terbilang4" localSheetId="1">TRIM(IF((MID('518_TPL_Muara Enim'!trbl4,LEN('518_TPL_Muara Enim'!trbl4),1))="/",LEFT('518_TPL_Muara Enim'!trbl4,LEN('518_TPL_Muara Enim'!trbl4)-1),'518_TPL_Muara Enim'!trbl4))</definedName>
    <definedName name="terbilang4" localSheetId="2">TRIM(IF((MID('519_Lion_Palembang'!trbl4,LEN('519_Lion_Palembang'!trbl4),1))="/",LEFT('519_Lion_Palembang'!trbl4,LEN('519_Lion_Palembang'!trbl4)-1),'519_Lion_Palembang'!trbl4))</definedName>
    <definedName name="terbilang4" localSheetId="3">TRIM(IF((MID('520_Bpk.Martin_Pembatalan'!trbl4,LEN('520_Bpk.Martin_Pembatalan'!trbl4),1))="/",LEFT('520_Bpk.Martin_Pembatalan'!trbl4,LEN('520_Bpk.Martin_Pembatalan'!trbl4)-1),'520_Bpk.Martin_Pembatalan'!trbl4))</definedName>
    <definedName name="terbilang4" localSheetId="4">TRIM(IF((MID('521_DN_Bontang'!trbl4,LEN('521_DN_Bontang'!trbl4),1))="/",LEFT('521_DN_Bontang'!trbl4,LEN('521_DN_Bontang'!trbl4)-1),'521_DN_Bontang'!trbl4))</definedName>
    <definedName name="terbilang4" localSheetId="5">TRIM(IF((MID('522_Bpk. Andi_Bogor'!trbl4,LEN('522_Bpk. Andi_Bogor'!trbl4),1))="/",LEFT('522_Bpk. Andi_Bogor'!trbl4,LEN('522_Bpk. Andi_Bogor'!trbl4)-1),'522_Bpk. Andi_Bogor'!trbl4))</definedName>
    <definedName name="terbilang4" localSheetId="6">TRIM(IF((MID('523_Bpk. Dicky_Shopee'!trbl4,LEN('523_Bpk. Dicky_Shopee'!trbl4),1))="/",LEFT('523_Bpk. Dicky_Shopee'!trbl4,LEN('523_Bpk. Dicky_Shopee'!trbl4)-1),'523_Bpk. Dicky_Shopee'!trbl4))</definedName>
    <definedName name="terbilang4" localSheetId="7">TRIM(IF((MID('524_Lion_Mix'!trbl4,LEN('524_Lion_Mix'!trbl4),1))="/",LEFT('524_Lion_Mix'!trbl4,LEN('524_Lion_Mix'!trbl4)-1),'524_Lion_Mix'!trbl4))</definedName>
    <definedName name="terbilang4" localSheetId="8">TRIM(IF((MID('525_Mega Agro_Karo'!trbl4,LEN('525_Mega Agro_Karo'!trbl4),1))="/",LEFT('525_Mega Agro_Karo'!trbl4,LEN('525_Mega Agro_Karo'!trbl4)-1),'525_Mega Agro_Karo'!trbl4))</definedName>
    <definedName name="terbilang4" localSheetId="9">TRIM(IF((MID('526_Samudra Jaya Cakra_Mix'!trbl4,LEN('526_Samudra Jaya Cakra_Mix'!trbl4),1))="/",LEFT('526_Samudra Jaya Cakra_Mix'!trbl4,LEN('526_Samudra Jaya Cakra_Mix'!trbl4)-1),'526_Samudra Jaya Cakra_Mix'!trbl4))</definedName>
    <definedName name="terbilang4" localSheetId="10">TRIM(IF((MID('527_CV. Nona_Makassar'!trbl4,LEN('527_CV. Nona_Makassar'!trbl4),1))="/",LEFT('527_CV. Nona_Makassar'!trbl4,LEN('527_CV. Nona_Makassar'!trbl4)-1),'527_CV. Nona_Makassar'!trbl4))</definedName>
    <definedName name="terbilang4" localSheetId="11">TRIM(IF((MID('528_CV. MAG Perum Graha_Kalsel'!trbl4,LEN('528_CV. MAG Perum Graha_Kalsel'!trbl4),1))="/",LEFT('528_CV. MAG Perum Graha_Kalsel'!trbl4,LEN('528_CV. MAG Perum Graha_Kalsel'!trbl4)-1),'528_CV. MAG Perum Graha_Kalsel'!trbl4))</definedName>
    <definedName name="terbilang4" localSheetId="12">TRIM(IF((MID('529_Bpk. Pras_Deli Serdang'!trbl4,LEN('529_Bpk. Pras_Deli Serdang'!trbl4),1))="/",LEFT('529_Bpk. Pras_Deli Serdang'!trbl4,LEN('529_Bpk. Pras_Deli Serdang'!trbl4)-1),'529_Bpk. Pras_Deli Serdang'!trbl4))</definedName>
    <definedName name="terbilang4" localSheetId="13">TRIM(IF((MID('530_Trian Jaya_Muara enim'!trbl4,LEN('530_Trian Jaya_Muara enim'!trbl4),1))="/",LEFT('530_Trian Jaya_Muara enim'!trbl4,LEN('530_Trian Jaya_Muara enim'!trbl4)-1),'530_Trian Jaya_Muara enim'!trbl4))</definedName>
    <definedName name="terbilang4" localSheetId="14">TRIM(IF((MID('531_MitraIndo_Batam'!trbl4,LEN('531_MitraIndo_Batam'!trbl4),1))="/",LEFT('531_MitraIndo_Batam'!trbl4,LEN('531_MitraIndo_Batam'!trbl4)-1),'531_MitraIndo_Batam'!trbl4))</definedName>
    <definedName name="terbilang4" localSheetId="15">TRIM(IF((MID('532_Bpk. Salim_Pontianak'!trbl4,LEN('532_Bpk. Salim_Pontianak'!trbl4),1))="/",LEFT('532_Bpk. Salim_Pontianak'!trbl4,LEN('532_Bpk. Salim_Pontianak'!trbl4)-1),'532_Bpk. Salim_Pontianak'!trbl4))</definedName>
    <definedName name="terbilang4" localSheetId="16">TRIM(IF((MID('533_Ibu IIn_Batam'!trbl4,LEN('533_Ibu IIn_Batam'!trbl4),1))="/",LEFT('533_Ibu IIn_Batam'!trbl4,LEN('533_Ibu IIn_Batam'!trbl4)-1),'533_Ibu IIn_Batam'!trbl4))</definedName>
    <definedName name="terbilang4" localSheetId="17">TRIM(IF((MID('534_Bina_trucking Bekasi'!trbl4,LEN('534_Bina_trucking Bekasi'!trbl4),1))="/",LEFT('534_Bina_trucking Bekasi'!trbl4,LEN('534_Bina_trucking Bekasi'!trbl4)-1),'534_Bina_trucking Bekasi'!trbl4))</definedName>
    <definedName name="terbilang4" localSheetId="18">TRIM(IF((MID('535_IKPM_Mix'!trbl4,LEN('535_IKPM_Mix'!trbl4),1))="/",LEFT('535_IKPM_Mix'!trbl4,LEN('535_IKPM_Mix'!trbl4)-1),'535_IKPM_Mix'!trbl4))</definedName>
    <definedName name="terbilang4" localSheetId="19">TRIM(IF((MID('536_Samudra Jaya Cakra_Mix'!trbl4,LEN('536_Samudra Jaya Cakra_Mix'!trbl4),1))="/",LEFT('536_Samudra Jaya Cakra_Mix'!trbl4,LEN('536_Samudra Jaya Cakra_Mix'!trbl4)-1),'536_Samudra Jaya Cakra_Mix'!trbl4))</definedName>
    <definedName name="terbilang4" localSheetId="20">TRIM(IF((MID('537_Menara_Mix'!trbl4,LEN('537_Menara_Mix'!trbl4),1))="/",LEFT('537_Menara_Mix'!trbl4,LEN('537_Menara_Mix'!trbl4)-1),'537_Menara_Mix'!trbl4))</definedName>
    <definedName name="terbilang4" localSheetId="21">TRIM(IF((MID('538_Menara_Gersik'!trbl4,LEN('538_Menara_Gersik'!trbl4),1))="/",LEFT('538_Menara_Gersik'!trbl4,LEN('538_Menara_Gersik'!trbl4)-1),'538_Menara_Gersik'!trbl4))</definedName>
    <definedName name="terbilang4" localSheetId="22">TRIM(IF((MID('539_Menara_Mix'!trbl4,LEN('539_Menara_Mix'!trbl4),1))="/",LEFT('539_Menara_Mix'!trbl4,LEN('539_Menara_Mix'!trbl4)-1),'539_Menara_Mix'!trbl4))</definedName>
    <definedName name="terbilang4" localSheetId="23">TRIM(IF((MID('540_Samudra Jaya Cakra_Manokwar'!trbl4,LEN('540_Samudra Jaya Cakra_Manokwar'!trbl4),1))="/",LEFT('540_Samudra Jaya Cakra_Manokwar'!trbl4,LEN('540_Samudra Jaya Cakra_Manokwar'!trbl4)-1),'540_Samudra Jaya Cakra_Manokwar'!trbl4))</definedName>
    <definedName name="terbilang4" localSheetId="24">TRIM(IF((MID('541_Menara_Air Molek'!trbl4,LEN('541_Menara_Air Molek'!trbl4),1))="/",LEFT('541_Menara_Air Molek'!trbl4,LEN('541_Menara_Air Molek'!trbl4)-1),'541_Menara_Air Molek'!trbl4))</definedName>
    <definedName name="terbilang4" localSheetId="25">TRIM(IF((MID('542_Bpk. Bayu_Pekanbaru'!trbl4,LEN('542_Bpk. Bayu_Pekanbaru'!trbl4),1))="/",LEFT('542_Bpk. Bayu_Pekanbaru'!trbl4,LEN('542_Bpk. Bayu_Pekanbaru'!trbl4)-1),'542_Bpk. Bayu_Pekanbaru'!trbl4))</definedName>
    <definedName name="terbilang4" localSheetId="26">TRIM(IF((MID('543_Bpk Rio_Pontianak'!trbl4,LEN('543_Bpk Rio_Pontianak'!trbl4),1))="/",LEFT('543_Bpk Rio_Pontianak'!trbl4,LEN('543_Bpk Rio_Pontianak'!trbl4)-1),'543_Bpk Rio_Pontianak'!trbl4))</definedName>
    <definedName name="terbilang4" localSheetId="27">TRIM(IF((MID('544_BBI_Pekalongan'!trbl4,LEN('544_BBI_Pekalongan'!trbl4),1))="/",LEFT('544_BBI_Pekalongan'!trbl4,LEN('544_BBI_Pekalongan'!trbl4)-1),'544_BBI_Pekalongan'!trbl4))</definedName>
    <definedName name="terbilang4" localSheetId="28">TRIM(IF((MID('545_BM_Tibeka_ Lombok'!trbl4,LEN('545_BM_Tibeka_ Lombok'!trbl4),1))="/",LEFT('545_BM_Tibeka_ Lombok'!trbl4,LEN('545_BM_Tibeka_ Lombok'!trbl4)-1),'545_BM_Tibeka_ Lombok'!trbl4))</definedName>
    <definedName name="terbilang4" localSheetId="29">TRIM(IF((MID('546_BM_Tibeka_Cilacap'!trbl4,LEN('546_BM_Tibeka_Cilacap'!trbl4),1))="/",LEFT('546_BM_Tibeka_Cilacap'!trbl4,LEN('546_BM_Tibeka_Cilacap'!trbl4)-1),'546_BM_Tibeka_Cilacap'!trbl4))</definedName>
    <definedName name="terbilang4" localSheetId="30">TRIM(IF((MID('547_Ibu caca_Jakarta'!trbl4,LEN('547_Ibu caca_Jakarta'!trbl4),1))="/",LEFT('547_Ibu caca_Jakarta'!trbl4,LEN('547_Ibu caca_Jakarta'!trbl4)-1),'547_Ibu caca_Jakarta'!trbl4))</definedName>
    <definedName name="terbilang4" localSheetId="31">TRIM(IF((MID('548_Samudra Jaya Cakra_Mix'!trbl4,LEN('548_Samudra Jaya Cakra_Mix'!trbl4),1))="/",LEFT('548_Samudra Jaya Cakra_Mix'!trbl4,LEN('548_Samudra Jaya Cakra_Mix'!trbl4)-1),'548_Samudra Jaya Cakra_Mix'!trbl4))</definedName>
    <definedName name="terbilang4" localSheetId="32">TRIM(IF((MID('549_Samudra Jaya Cakra_Padang'!trbl4,LEN('549_Samudra Jaya Cakra_Padang'!trbl4),1))="/",LEFT('549_Samudra Jaya Cakra_Padang'!trbl4,LEN('549_Samudra Jaya Cakra_Padang'!trbl4)-1),'549_Samudra Jaya Cakra_Padang'!trbl4))</definedName>
    <definedName name="terbilang4" localSheetId="33">TRIM(IF((MID('550_Tensindo_Gresik'!trbl4,LEN('550_Tensindo_Gresik'!trbl4),1))="/",LEFT('550_Tensindo_Gresik'!trbl4,LEN('550_Tensindo_Gresik'!trbl4)-1),'550_Tensindo_Gresik'!trbl4))</definedName>
    <definedName name="terbilang4" localSheetId="34">TRIM(IF((MID('551_Menara_Duri'!trbl4,LEN('551_Menara_Duri'!trbl4),1))="/",LEFT('551_Menara_Duri'!trbl4,LEN('551_Menara_Duri'!trbl4)-1),'551_Menara_Duri'!trbl4))</definedName>
    <definedName name="terbilang4" localSheetId="36">TRIM(IF((MID('553_Ibu Eni_Palu'!trbl4,LEN('553_Ibu Eni_Palu'!trbl4),1))="/",LEFT('553_Ibu Eni_Palu'!trbl4,LEN('553_Ibu Eni_Palu'!trbl4)-1),'553_Ibu Eni_Palu'!trbl4))</definedName>
    <definedName name="terbilang4" localSheetId="37">TRIM(IF((MID('554_Samudra Jaya Cakra_Bima'!trbl4,LEN('554_Samudra Jaya Cakra_Bima'!trbl4),1))="/",LEFT('554_Samudra Jaya Cakra_Bima'!trbl4,LEN('554_Samudra Jaya Cakra_Bima'!trbl4)-1),'554_Samudra Jaya Cakra_Bima'!trbl4))</definedName>
    <definedName name="terbilang4" localSheetId="38">TRIM(IF((MID('555_CV. Nona_Sulawesi'!trbl4,LEN('555_CV. Nona_Sulawesi'!trbl4),1))="/",LEFT('555_CV. Nona_Sulawesi'!trbl4,LEN('555_CV. Nona_Sulawesi'!trbl4)-1),'555_CV. Nona_Sulawesi'!trbl4))</definedName>
    <definedName name="terbilang4" localSheetId="39">TRIM(IF((MID('556_Venindo_Pekanbaru'!trbl4,LEN('556_Venindo_Pekanbaru'!trbl4),1))="/",LEFT('556_Venindo_Pekanbaru'!trbl4,LEN('556_Venindo_Pekanbaru'!trbl4)-1),'556_Venindo_Pekanbaru'!trbl4))</definedName>
    <definedName name="terbilang4" localSheetId="40">TRIM(IF((MID('557_Parcial_Kalsel'!trbl4,LEN('557_Parcial_Kalsel'!trbl4),1))="/",LEFT('557_Parcial_Kalsel'!trbl4,LEN('557_Parcial_Kalsel'!trbl4)-1),'557_Parcial_Kalsel'!trbl4))</definedName>
    <definedName name="terbilang4" localSheetId="41">TRIM(IF((MID('558_CahayaPutra_Pontianak'!trbl4,LEN('558_CahayaPutra_Pontianak'!trbl4),1))="/",LEFT('558_CahayaPutra_Pontianak'!trbl4,LEN('558_CahayaPutra_Pontianak'!trbl4)-1),'558_CahayaPutra_Pontianak'!trbl4))</definedName>
    <definedName name="terbilang4" localSheetId="43">TRIM(IF((MID('560_Lion_Probolinggo'!trbl4,LEN('560_Lion_Probolinggo'!trbl4),1))="/",LEFT('560_Lion_Probolinggo'!trbl4,LEN('560_Lion_Probolinggo'!trbl4)-1),'560_Lion_Probolinggo'!trbl4))</definedName>
    <definedName name="terbilang4" localSheetId="45">TRIM(IF((MID('562_Bpk. Dicky_Shopee '!trbl4,LEN('562_Bpk. Dicky_Shopee '!trbl4),1))="/",LEFT('562_Bpk. Dicky_Shopee '!trbl4,LEN('562_Bpk. Dicky_Shopee '!trbl4)-1),'562_Bpk. Dicky_Shopee '!trbl4))</definedName>
    <definedName name="terbilang4" localSheetId="46">TRIM(IF((MID('563_Bpk. Dicky_Ninja'!trbl4,LEN('563_Bpk. Dicky_Ninja'!trbl4),1))="/",LEFT('563_Bpk. Dicky_Ninja'!trbl4,LEN('563_Bpk. Dicky_Ninja'!trbl4)-1),'563_Bpk. Dicky_Ninja'!trbl4))</definedName>
    <definedName name="terbilang4" localSheetId="47">TRIM(IF((MID('564_Parcial_Tabalong'!trbl4,LEN('564_Parcial_Tabalong'!trbl4),1))="/",LEFT('564_Parcial_Tabalong'!trbl4,LEN('564_Parcial_Tabalong'!trbl4)-1),'564_Parcial_Tabalong'!trbl4))</definedName>
    <definedName name="terbilang4" localSheetId="48">TRIM(IF((MID('565_Fastindo_Cikarang'!trbl4,LEN('565_Fastindo_Cikarang'!trbl4),1))="/",LEFT('565_Fastindo_Cikarang'!trbl4,LEN('565_Fastindo_Cikarang'!trbl4)-1),'565_Fastindo_Cikarang'!trbl4))</definedName>
    <definedName name="terbilang4" localSheetId="49">TRIM(IF((MID('566_Bona_Lampung'!trbl4,LEN('566_Bona_Lampung'!trbl4),1))="/",LEFT('566_Bona_Lampung'!trbl4,LEN('566_Bona_Lampung'!trbl4)-1),'566_Bona_Lampung'!trbl4))</definedName>
    <definedName name="terbilang4" localSheetId="50">TRIM(IF((MID('567_PT. Bayu_Jambi'!trbl4,LEN('567_PT. Bayu_Jambi'!trbl4),1))="/",LEFT('567_PT. Bayu_Jambi'!trbl4,LEN('567_PT. Bayu_Jambi'!trbl4)-1),'567_PT. Bayu_Jambi'!trbl4))</definedName>
    <definedName name="terbilang4" localSheetId="51">TRIM(IF((MID('568_Padi_Bali'!trbl4,LEN('568_Padi_Bali'!trbl4),1))="/",LEFT('568_Padi_Bali'!trbl4,LEN('568_Padi_Bali'!trbl4)-1),'568_Padi_Bali'!trbl4))</definedName>
    <definedName name="terbilang4" localSheetId="52">TRIM(IF((MID('569_Hong Fei_Jakarta'!trbl4,LEN('569_Hong Fei_Jakarta'!trbl4),1))="/",LEFT('569_Hong Fei_Jakarta'!trbl4,LEN('569_Hong Fei_Jakarta'!trbl4)-1),'569_Hong Fei_Jakarta'!trbl4))</definedName>
    <definedName name="terbilang4" localSheetId="53">TRIM(IF((MID('570_Bona_Bandung'!trbl4,LEN('570_Bona_Bandung'!trbl4),1))="/",LEFT('570_Bona_Bandung'!trbl4,LEN('570_Bona_Bandung'!trbl4)-1),'570_Bona_Bandung'!trbl4))</definedName>
    <definedName name="terbilang4" localSheetId="54">TRIM(IF((MID('571_Ibu caca_Jakarta'!trbl4,LEN('571_Ibu caca_Jakarta'!trbl4),1))="/",LEFT('571_Ibu caca_Jakarta'!trbl4,LEN('571_Ibu caca_Jakarta'!trbl4)-1),'571_Ibu caca_Jakarta'!trbl4))</definedName>
    <definedName name="terbilang4" localSheetId="55">TRIM(IF((MID('572_Bina_trucking Bekasi'!trbl4,LEN('572_Bina_trucking Bekasi'!trbl4),1))="/",LEFT('572_Bina_trucking Bekasi'!trbl4,LEN('572_Bina_trucking Bekasi'!trbl4)-1),'572_Bina_trucking Bekasi'!trbl4))</definedName>
    <definedName name="terbilang4" localSheetId="58">TRIM(IF((MID('575_Lion_Lampung'!trbl4,LEN('575_Lion_Lampung'!trbl4),1))="/",LEFT('575_Lion_Lampung'!trbl4,LEN('575_Lion_Lampung'!trbl4)-1),'575_Lion_Lampung'!trbl4))</definedName>
    <definedName name="terbilang4" localSheetId="59">TRIM(IF((MID('576_Diki_Malang'!trbl4,LEN('576_Diki_Malang'!trbl4),1))="/",LEFT('576_Diki_Malang'!trbl4,LEN('576_Diki_Malang'!trbl4)-1),'576_Diki_Malang'!trbl4))</definedName>
    <definedName name="terbilang4">TRIM(IF((MID(trbl4,LEN(trbl4),1))="/",LEFT(trbl4,LEN(trbl4)-1),trbl4))</definedName>
    <definedName name="trbl2" localSheetId="0">IF([0]!nilai=0,"nol",IF(TYPE([0]!nilai)=1,IF(MOD([0]!nilai,INT([0]!nilai))=0,TRIM('517_TPL_Medan'!milyar2&amp;'517_TPL_Medan'!juta2&amp;'517_TPL_Medan'!ribu2&amp;'517_TPL_Medan'!ratus2),"ANGKA HARUS BILANGAN BULAT!"),"DATA TIDAK BOLEH BERTIPE TEKS!"))</definedName>
    <definedName name="trbl2" localSheetId="1">IF([0]!nilai=0,"nol",IF(TYPE([0]!nilai)=1,IF(MOD([0]!nilai,INT([0]!nilai))=0,TRIM('518_TPL_Muara Enim'!milyar2&amp;'518_TPL_Muara Enim'!juta2&amp;'518_TPL_Muara Enim'!ribu2&amp;'518_TPL_Muara Enim'!ratus2),"ANGKA HARUS BILANGAN BULAT!"),"DATA TIDAK BOLEH BERTIPE TEKS!"))</definedName>
    <definedName name="trbl2" localSheetId="2">IF([0]!nilai=0,"nol",IF(TYPE([0]!nilai)=1,IF(MOD([0]!nilai,INT([0]!nilai))=0,TRIM('519_Lion_Palembang'!milyar2&amp;'519_Lion_Palembang'!juta2&amp;'519_Lion_Palembang'!ribu2&amp;'519_Lion_Palembang'!ratus2),"ANGKA HARUS BILANGAN BULAT!"),"DATA TIDAK BOLEH BERTIPE TEKS!"))</definedName>
    <definedName name="trbl2" localSheetId="3">IF([0]!nilai=0,"nol",IF(TYPE([0]!nilai)=1,IF(MOD([0]!nilai,INT([0]!nilai))=0,TRIM('520_Bpk.Martin_Pembatalan'!milyar2&amp;'520_Bpk.Martin_Pembatalan'!juta2&amp;'520_Bpk.Martin_Pembatalan'!ribu2&amp;'520_Bpk.Martin_Pembatalan'!ratus2),"ANGKA HARUS BILANGAN BULAT!"),"DATA TIDAK BOLEH BERTIPE TEKS!"))</definedName>
    <definedName name="trbl2" localSheetId="4">IF([0]!nilai=0,"nol",IF(TYPE([0]!nilai)=1,IF(MOD([0]!nilai,INT([0]!nilai))=0,TRIM('521_DN_Bontang'!milyar2&amp;'521_DN_Bontang'!juta2&amp;'521_DN_Bontang'!ribu2&amp;'521_DN_Bontang'!ratus2),"ANGKA HARUS BILANGAN BULAT!"),"DATA TIDAK BOLEH BERTIPE TEKS!"))</definedName>
    <definedName name="trbl2" localSheetId="5">IF([0]!nilai=0,"nol",IF(TYPE([0]!nilai)=1,IF(MOD([0]!nilai,INT([0]!nilai))=0,TRIM('522_Bpk. Andi_Bogor'!milyar2&amp;'522_Bpk. Andi_Bogor'!juta2&amp;'522_Bpk. Andi_Bogor'!ribu2&amp;'522_Bpk. Andi_Bogor'!ratus2),"ANGKA HARUS BILANGAN BULAT!"),"DATA TIDAK BOLEH BERTIPE TEKS!"))</definedName>
    <definedName name="trbl2" localSheetId="6">IF([0]!nilai=0,"nol",IF(TYPE([0]!nilai)=1,IF(MOD([0]!nilai,INT([0]!nilai))=0,TRIM('523_Bpk. Dicky_Shopee'!milyar2&amp;'523_Bpk. Dicky_Shopee'!juta2&amp;'523_Bpk. Dicky_Shopee'!ribu2&amp;'523_Bpk. Dicky_Shopee'!ratus2),"ANGKA HARUS BILANGAN BULAT!"),"DATA TIDAK BOLEH BERTIPE TEKS!"))</definedName>
    <definedName name="trbl2" localSheetId="7">IF([0]!nilai=0,"nol",IF(TYPE([0]!nilai)=1,IF(MOD([0]!nilai,INT([0]!nilai))=0,TRIM('524_Lion_Mix'!milyar2&amp;'524_Lion_Mix'!juta2&amp;'524_Lion_Mix'!ribu2&amp;'524_Lion_Mix'!ratus2),"ANGKA HARUS BILANGAN BULAT!"),"DATA TIDAK BOLEH BERTIPE TEKS!"))</definedName>
    <definedName name="trbl2" localSheetId="8">IF([0]!nilai=0,"nol",IF(TYPE([0]!nilai)=1,IF(MOD([0]!nilai,INT([0]!nilai))=0,TRIM('525_Mega Agro_Karo'!milyar2&amp;'525_Mega Agro_Karo'!juta2&amp;'525_Mega Agro_Karo'!ribu2&amp;'525_Mega Agro_Karo'!ratus2),"ANGKA HARUS BILANGAN BULAT!"),"DATA TIDAK BOLEH BERTIPE TEKS!"))</definedName>
    <definedName name="trbl2" localSheetId="9">IF([0]!nilai=0,"nol",IF(TYPE([0]!nilai)=1,IF(MOD([0]!nilai,INT([0]!nilai))=0,TRIM('526_Samudra Jaya Cakra_Mix'!milyar2&amp;'526_Samudra Jaya Cakra_Mix'!juta2&amp;'526_Samudra Jaya Cakra_Mix'!ribu2&amp;'526_Samudra Jaya Cakra_Mix'!ratus2),"ANGKA HARUS BILANGAN BULAT!"),"DATA TIDAK BOLEH BERTIPE TEKS!"))</definedName>
    <definedName name="trbl2" localSheetId="10">IF([0]!nilai=0,"nol",IF(TYPE([0]!nilai)=1,IF(MOD([0]!nilai,INT([0]!nilai))=0,TRIM('527_CV. Nona_Makassar'!milyar2&amp;'527_CV. Nona_Makassar'!juta2&amp;'527_CV. Nona_Makassar'!ribu2&amp;'527_CV. Nona_Makassar'!ratus2),"ANGKA HARUS BILANGAN BULAT!"),"DATA TIDAK BOLEH BERTIPE TEKS!"))</definedName>
    <definedName name="trbl2" localSheetId="11">IF([0]!nilai=0,"nol",IF(TYPE([0]!nilai)=1,IF(MOD([0]!nilai,INT([0]!nilai))=0,TRIM('528_CV. MAG Perum Graha_Kalsel'!milyar2&amp;'528_CV. MAG Perum Graha_Kalsel'!juta2&amp;'528_CV. MAG Perum Graha_Kalsel'!ribu2&amp;'528_CV. MAG Perum Graha_Kalsel'!ratus2),"ANGKA HARUS BILANGAN BULAT!"),"DATA TIDAK BOLEH BERTIPE TEKS!"))</definedName>
    <definedName name="trbl2" localSheetId="12">IF(nilai=0,"nol",IF(TYPE(nilai)=1,IF(MOD(nilai,INT(nilai))=0,TRIM('529_Bpk. Pras_Deli Serdang'!milyar2&amp;'529_Bpk. Pras_Deli Serdang'!juta2&amp;'529_Bpk. Pras_Deli Serdang'!ribu2&amp;'529_Bpk. Pras_Deli Serdang'!ratus2),"ANGKA HARUS BILANGAN BULAT!"),"DATA TIDAK BOLEH BERTIPE TEKS!"))</definedName>
    <definedName name="trbl2" localSheetId="13">IF([0]!nilai=0,"nol",IF(TYPE([0]!nilai)=1,IF(MOD([0]!nilai,INT([0]!nilai))=0,TRIM('530_Trian Jaya_Muara enim'!milyar2&amp;'530_Trian Jaya_Muara enim'!juta2&amp;'530_Trian Jaya_Muara enim'!ribu2&amp;'530_Trian Jaya_Muara enim'!ratus2),"ANGKA HARUS BILANGAN BULAT!"),"DATA TIDAK BOLEH BERTIPE TEKS!"))</definedName>
    <definedName name="trbl2" localSheetId="14">IF([0]!nilai=0,"nol",IF(TYPE([0]!nilai)=1,IF(MOD([0]!nilai,INT([0]!nilai))=0,TRIM('531_MitraIndo_Batam'!milyar2&amp;'531_MitraIndo_Batam'!juta2&amp;'531_MitraIndo_Batam'!ribu2&amp;'531_MitraIndo_Batam'!ratus2),"ANGKA HARUS BILANGAN BULAT!"),"DATA TIDAK BOLEH BERTIPE TEKS!"))</definedName>
    <definedName name="trbl2" localSheetId="15">IF([0]!nilai=0,"nol",IF(TYPE([0]!nilai)=1,IF(MOD([0]!nilai,INT([0]!nilai))=0,TRIM('532_Bpk. Salim_Pontianak'!milyar2&amp;'532_Bpk. Salim_Pontianak'!juta2&amp;'532_Bpk. Salim_Pontianak'!ribu2&amp;'532_Bpk. Salim_Pontianak'!ratus2),"ANGKA HARUS BILANGAN BULAT!"),"DATA TIDAK BOLEH BERTIPE TEKS!"))</definedName>
    <definedName name="trbl2" localSheetId="16">IF([0]!nilai=0,"nol",IF(TYPE([0]!nilai)=1,IF(MOD([0]!nilai,INT([0]!nilai))=0,TRIM('533_Ibu IIn_Batam'!milyar2&amp;'533_Ibu IIn_Batam'!juta2&amp;'533_Ibu IIn_Batam'!ribu2&amp;'533_Ibu IIn_Batam'!ratus2),"ANGKA HARUS BILANGAN BULAT!"),"DATA TIDAK BOLEH BERTIPE TEKS!"))</definedName>
    <definedName name="trbl2" localSheetId="17">IF([0]!nilai=0,"nol",IF(TYPE([0]!nilai)=1,IF(MOD([0]!nilai,INT([0]!nilai))=0,TRIM('534_Bina_trucking Bekasi'!milyar2&amp;'534_Bina_trucking Bekasi'!juta2&amp;'534_Bina_trucking Bekasi'!ribu2&amp;'534_Bina_trucking Bekasi'!ratus2),"ANGKA HARUS BILANGAN BULAT!"),"DATA TIDAK BOLEH BERTIPE TEKS!"))</definedName>
    <definedName name="trbl2" localSheetId="18">IF([0]!nilai=0,"nol",IF(TYPE([0]!nilai)=1,IF(MOD([0]!nilai,INT([0]!nilai))=0,TRIM('535_IKPM_Mix'!milyar2&amp;'535_IKPM_Mix'!juta2&amp;'535_IKPM_Mix'!ribu2&amp;'535_IKPM_Mix'!ratus2),"ANGKA HARUS BILANGAN BULAT!"),"DATA TIDAK BOLEH BERTIPE TEKS!"))</definedName>
    <definedName name="trbl2" localSheetId="19">IF([0]!nilai=0,"nol",IF(TYPE([0]!nilai)=1,IF(MOD([0]!nilai,INT([0]!nilai))=0,TRIM('536_Samudra Jaya Cakra_Mix'!milyar2&amp;'536_Samudra Jaya Cakra_Mix'!juta2&amp;'536_Samudra Jaya Cakra_Mix'!ribu2&amp;'536_Samudra Jaya Cakra_Mix'!ratus2),"ANGKA HARUS BILANGAN BULAT!"),"DATA TIDAK BOLEH BERTIPE TEKS!"))</definedName>
    <definedName name="trbl2" localSheetId="20">IF(nilai=0,"nol",IF(TYPE(nilai)=1,IF(MOD(nilai,INT(nilai))=0,TRIM('537_Menara_Mix'!milyar2&amp;'537_Menara_Mix'!juta2&amp;'537_Menara_Mix'!ribu2&amp;'537_Menara_Mix'!ratus2),"ANGKA HARUS BILANGAN BULAT!"),"DATA TIDAK BOLEH BERTIPE TEKS!"))</definedName>
    <definedName name="trbl2" localSheetId="21">IF([0]!nilai=0,"nol",IF(TYPE([0]!nilai)=1,IF(MOD([0]!nilai,INT([0]!nilai))=0,TRIM('538_Menara_Gersik'!milyar2&amp;'538_Menara_Gersik'!juta2&amp;'538_Menara_Gersik'!ribu2&amp;'538_Menara_Gersik'!ratus2),"ANGKA HARUS BILANGAN BULAT!"),"DATA TIDAK BOLEH BERTIPE TEKS!"))</definedName>
    <definedName name="trbl2" localSheetId="22">IF(nilai=0,"nol",IF(TYPE(nilai)=1,IF(MOD(nilai,INT(nilai))=0,TRIM('539_Menara_Mix'!milyar2&amp;'539_Menara_Mix'!juta2&amp;'539_Menara_Mix'!ribu2&amp;'539_Menara_Mix'!ratus2),"ANGKA HARUS BILANGAN BULAT!"),"DATA TIDAK BOLEH BERTIPE TEKS!"))</definedName>
    <definedName name="trbl2" localSheetId="23">IF([0]!nilai=0,"nol",IF(TYPE([0]!nilai)=1,IF(MOD([0]!nilai,INT([0]!nilai))=0,TRIM('540_Samudra Jaya Cakra_Manokwar'!milyar2&amp;'540_Samudra Jaya Cakra_Manokwar'!juta2&amp;'540_Samudra Jaya Cakra_Manokwar'!ribu2&amp;'540_Samudra Jaya Cakra_Manokwar'!ratus2),"ANGKA HARUS BILANGAN BULAT!"),"DATA TIDAK BOLEH BERTIPE TEKS!"))</definedName>
    <definedName name="trbl2" localSheetId="24">IF([0]!nilai=0,"nol",IF(TYPE([0]!nilai)=1,IF(MOD([0]!nilai,INT([0]!nilai))=0,TRIM('541_Menara_Air Molek'!milyar2&amp;'541_Menara_Air Molek'!juta2&amp;'541_Menara_Air Molek'!ribu2&amp;'541_Menara_Air Molek'!ratus2),"ANGKA HARUS BILANGAN BULAT!"),"DATA TIDAK BOLEH BERTIPE TEKS!"))</definedName>
    <definedName name="trbl2" localSheetId="25">IF([0]!nilai=0,"nol",IF(TYPE([0]!nilai)=1,IF(MOD([0]!nilai,INT([0]!nilai))=0,TRIM('542_Bpk. Bayu_Pekanbaru'!milyar2&amp;'542_Bpk. Bayu_Pekanbaru'!juta2&amp;'542_Bpk. Bayu_Pekanbaru'!ribu2&amp;'542_Bpk. Bayu_Pekanbaru'!ratus2),"ANGKA HARUS BILANGAN BULAT!"),"DATA TIDAK BOLEH BERTIPE TEKS!"))</definedName>
    <definedName name="trbl2" localSheetId="26">IF([0]!nilai=0,"nol",IF(TYPE([0]!nilai)=1,IF(MOD([0]!nilai,INT([0]!nilai))=0,TRIM('543_Bpk Rio_Pontianak'!milyar2&amp;'543_Bpk Rio_Pontianak'!juta2&amp;'543_Bpk Rio_Pontianak'!ribu2&amp;'543_Bpk Rio_Pontianak'!ratus2),"ANGKA HARUS BILANGAN BULAT!"),"DATA TIDAK BOLEH BERTIPE TEKS!"))</definedName>
    <definedName name="trbl2" localSheetId="27">IF([0]!nilai=0,"nol",IF(TYPE([0]!nilai)=1,IF(MOD([0]!nilai,INT([0]!nilai))=0,TRIM('544_BBI_Pekalongan'!milyar2&amp;'544_BBI_Pekalongan'!juta2&amp;'544_BBI_Pekalongan'!ribu2&amp;'544_BBI_Pekalongan'!ratus2),"ANGKA HARUS BILANGAN BULAT!"),"DATA TIDAK BOLEH BERTIPE TEKS!"))</definedName>
    <definedName name="trbl2" localSheetId="28">IF([0]!nilai=0,"nol",IF(TYPE([0]!nilai)=1,IF(MOD([0]!nilai,INT([0]!nilai))=0,TRIM('545_BM_Tibeka_ Lombok'!milyar2&amp;'545_BM_Tibeka_ Lombok'!juta2&amp;'545_BM_Tibeka_ Lombok'!ribu2&amp;'545_BM_Tibeka_ Lombok'!ratus2),"ANGKA HARUS BILANGAN BULAT!"),"DATA TIDAK BOLEH BERTIPE TEKS!"))</definedName>
    <definedName name="trbl2" localSheetId="29">IF([0]!nilai=0,"nol",IF(TYPE([0]!nilai)=1,IF(MOD([0]!nilai,INT([0]!nilai))=0,TRIM('546_BM_Tibeka_Cilacap'!milyar2&amp;'546_BM_Tibeka_Cilacap'!juta2&amp;'546_BM_Tibeka_Cilacap'!ribu2&amp;'546_BM_Tibeka_Cilacap'!ratus2),"ANGKA HARUS BILANGAN BULAT!"),"DATA TIDAK BOLEH BERTIPE TEKS!"))</definedName>
    <definedName name="trbl2" localSheetId="30">IF(nilai=0,"nol",IF(TYPE(nilai)=1,IF(MOD(nilai,INT(nilai))=0,TRIM('547_Ibu caca_Jakarta'!milyar2&amp;'547_Ibu caca_Jakarta'!juta2&amp;'547_Ibu caca_Jakarta'!ribu2&amp;'547_Ibu caca_Jakarta'!ratus2),"ANGKA HARUS BILANGAN BULAT!"),"DATA TIDAK BOLEH BERTIPE TEKS!"))</definedName>
    <definedName name="trbl2" localSheetId="31">IF([0]!nilai=0,"nol",IF(TYPE([0]!nilai)=1,IF(MOD([0]!nilai,INT([0]!nilai))=0,TRIM('548_Samudra Jaya Cakra_Mix'!milyar2&amp;'548_Samudra Jaya Cakra_Mix'!juta2&amp;'548_Samudra Jaya Cakra_Mix'!ribu2&amp;'548_Samudra Jaya Cakra_Mix'!ratus2),"ANGKA HARUS BILANGAN BULAT!"),"DATA TIDAK BOLEH BERTIPE TEKS!"))</definedName>
    <definedName name="trbl2" localSheetId="32">IF([0]!nilai=0,"nol",IF(TYPE([0]!nilai)=1,IF(MOD([0]!nilai,INT([0]!nilai))=0,TRIM('549_Samudra Jaya Cakra_Padang'!milyar2&amp;'549_Samudra Jaya Cakra_Padang'!juta2&amp;'549_Samudra Jaya Cakra_Padang'!ribu2&amp;'549_Samudra Jaya Cakra_Padang'!ratus2),"ANGKA HARUS BILANGAN BULAT!"),"DATA TIDAK BOLEH BERTIPE TEKS!"))</definedName>
    <definedName name="trbl2" localSheetId="33">IF([0]!nilai=0,"nol",IF(TYPE([0]!nilai)=1,IF(MOD([0]!nilai,INT([0]!nilai))=0,TRIM('550_Tensindo_Gresik'!milyar2&amp;'550_Tensindo_Gresik'!juta2&amp;'550_Tensindo_Gresik'!ribu2&amp;'550_Tensindo_Gresik'!ratus2),"ANGKA HARUS BILANGAN BULAT!"),"DATA TIDAK BOLEH BERTIPE TEKS!"))</definedName>
    <definedName name="trbl2" localSheetId="34">IF([0]!nilai=0,"nol",IF(TYPE([0]!nilai)=1,IF(MOD([0]!nilai,INT([0]!nilai))=0,TRIM('551_Menara_Duri'!milyar2&amp;'551_Menara_Duri'!juta2&amp;'551_Menara_Duri'!ribu2&amp;'551_Menara_Duri'!ratus2),"ANGKA HARUS BILANGAN BULAT!"),"DATA TIDAK BOLEH BERTIPE TEKS!"))</definedName>
    <definedName name="trbl2" localSheetId="36">IF([0]!nilai=0,"nol",IF(TYPE([0]!nilai)=1,IF(MOD([0]!nilai,INT([0]!nilai))=0,TRIM('553_Ibu Eni_Palu'!milyar2&amp;'553_Ibu Eni_Palu'!juta2&amp;'553_Ibu Eni_Palu'!ribu2&amp;'553_Ibu Eni_Palu'!ratus2),"ANGKA HARUS BILANGAN BULAT!"),"DATA TIDAK BOLEH BERTIPE TEKS!"))</definedName>
    <definedName name="trbl2" localSheetId="37">IF([0]!nilai=0,"nol",IF(TYPE([0]!nilai)=1,IF(MOD([0]!nilai,INT([0]!nilai))=0,TRIM('554_Samudra Jaya Cakra_Bima'!milyar2&amp;'554_Samudra Jaya Cakra_Bima'!juta2&amp;'554_Samudra Jaya Cakra_Bima'!ribu2&amp;'554_Samudra Jaya Cakra_Bima'!ratus2),"ANGKA HARUS BILANGAN BULAT!"),"DATA TIDAK BOLEH BERTIPE TEKS!"))</definedName>
    <definedName name="trbl2" localSheetId="38">IF([0]!nilai=0,"nol",IF(TYPE([0]!nilai)=1,IF(MOD([0]!nilai,INT([0]!nilai))=0,TRIM('555_CV. Nona_Sulawesi'!milyar2&amp;'555_CV. Nona_Sulawesi'!juta2&amp;'555_CV. Nona_Sulawesi'!ribu2&amp;'555_CV. Nona_Sulawesi'!ratus2),"ANGKA HARUS BILANGAN BULAT!"),"DATA TIDAK BOLEH BERTIPE TEKS!"))</definedName>
    <definedName name="trbl2" localSheetId="39">IF(nilai=0,"nol",IF(TYPE(nilai)=1,IF(MOD(nilai,INT(nilai))=0,TRIM('556_Venindo_Pekanbaru'!milyar2&amp;'556_Venindo_Pekanbaru'!juta2&amp;'556_Venindo_Pekanbaru'!ribu2&amp;'556_Venindo_Pekanbaru'!ratus2),"ANGKA HARUS BILANGAN BULAT!"),"DATA TIDAK BOLEH BERTIPE TEKS!"))</definedName>
    <definedName name="trbl2" localSheetId="40">IF([0]!nilai=0,"nol",IF(TYPE([0]!nilai)=1,IF(MOD([0]!nilai,INT([0]!nilai))=0,TRIM('557_Parcial_Kalsel'!milyar2&amp;'557_Parcial_Kalsel'!juta2&amp;'557_Parcial_Kalsel'!ribu2&amp;'557_Parcial_Kalsel'!ratus2),"ANGKA HARUS BILANGAN BULAT!"),"DATA TIDAK BOLEH BERTIPE TEKS!"))</definedName>
    <definedName name="trbl2" localSheetId="41">IF([0]!nilai=0,"nol",IF(TYPE([0]!nilai)=1,IF(MOD([0]!nilai,INT([0]!nilai))=0,TRIM('558_CahayaPutra_Pontianak'!milyar2&amp;'558_CahayaPutra_Pontianak'!juta2&amp;'558_CahayaPutra_Pontianak'!ribu2&amp;'558_CahayaPutra_Pontianak'!ratus2),"ANGKA HARUS BILANGAN BULAT!"),"DATA TIDAK BOLEH BERTIPE TEKS!"))</definedName>
    <definedName name="trbl2" localSheetId="43">IF([0]!nilai=0,"nol",IF(TYPE([0]!nilai)=1,IF(MOD([0]!nilai,INT([0]!nilai))=0,TRIM('560_Lion_Probolinggo'!milyar2&amp;'560_Lion_Probolinggo'!juta2&amp;'560_Lion_Probolinggo'!ribu2&amp;'560_Lion_Probolinggo'!ratus2),"ANGKA HARUS BILANGAN BULAT!"),"DATA TIDAK BOLEH BERTIPE TEKS!"))</definedName>
    <definedName name="trbl2" localSheetId="45">IF([0]!nilai=0,"nol",IF(TYPE([0]!nilai)=1,IF(MOD([0]!nilai,INT([0]!nilai))=0,TRIM('562_Bpk. Dicky_Shopee '!milyar2&amp;'562_Bpk. Dicky_Shopee '!juta2&amp;'562_Bpk. Dicky_Shopee '!ribu2&amp;'562_Bpk. Dicky_Shopee '!ratus2),"ANGKA HARUS BILANGAN BULAT!"),"DATA TIDAK BOLEH BERTIPE TEKS!"))</definedName>
    <definedName name="trbl2" localSheetId="46">IF([0]!nilai=0,"nol",IF(TYPE([0]!nilai)=1,IF(MOD([0]!nilai,INT([0]!nilai))=0,TRIM('563_Bpk. Dicky_Ninja'!milyar2&amp;'563_Bpk. Dicky_Ninja'!juta2&amp;'563_Bpk. Dicky_Ninja'!ribu2&amp;'563_Bpk. Dicky_Ninja'!ratus2),"ANGKA HARUS BILANGAN BULAT!"),"DATA TIDAK BOLEH BERTIPE TEKS!"))</definedName>
    <definedName name="trbl2" localSheetId="47">IF([0]!nilai=0,"nol",IF(TYPE([0]!nilai)=1,IF(MOD([0]!nilai,INT([0]!nilai))=0,TRIM('564_Parcial_Tabalong'!milyar2&amp;'564_Parcial_Tabalong'!juta2&amp;'564_Parcial_Tabalong'!ribu2&amp;'564_Parcial_Tabalong'!ratus2),"ANGKA HARUS BILANGAN BULAT!"),"DATA TIDAK BOLEH BERTIPE TEKS!"))</definedName>
    <definedName name="trbl2" localSheetId="48">IF([0]!nilai=0,"nol",IF(TYPE([0]!nilai)=1,IF(MOD([0]!nilai,INT([0]!nilai))=0,TRIM('565_Fastindo_Cikarang'!milyar2&amp;'565_Fastindo_Cikarang'!juta2&amp;'565_Fastindo_Cikarang'!ribu2&amp;'565_Fastindo_Cikarang'!ratus2),"ANGKA HARUS BILANGAN BULAT!"),"DATA TIDAK BOLEH BERTIPE TEKS!"))</definedName>
    <definedName name="trbl2" localSheetId="49">IF(nilai=0,"nol",IF(TYPE(nilai)=1,IF(MOD(nilai,INT(nilai))=0,TRIM('566_Bona_Lampung'!milyar2&amp;'566_Bona_Lampung'!juta2&amp;'566_Bona_Lampung'!ribu2&amp;'566_Bona_Lampung'!ratus2),"ANGKA HARUS BILANGAN BULAT!"),"DATA TIDAK BOLEH BERTIPE TEKS!"))</definedName>
    <definedName name="trbl2" localSheetId="50">IF([0]!nilai=0,"nol",IF(TYPE([0]!nilai)=1,IF(MOD([0]!nilai,INT([0]!nilai))=0,TRIM('567_PT. Bayu_Jambi'!milyar2&amp;'567_PT. Bayu_Jambi'!juta2&amp;'567_PT. Bayu_Jambi'!ribu2&amp;'567_PT. Bayu_Jambi'!ratus2),"ANGKA HARUS BILANGAN BULAT!"),"DATA TIDAK BOLEH BERTIPE TEKS!"))</definedName>
    <definedName name="trbl2" localSheetId="51">IF([0]!nilai=0,"nol",IF(TYPE([0]!nilai)=1,IF(MOD([0]!nilai,INT([0]!nilai))=0,TRIM('568_Padi_Bali'!milyar2&amp;'568_Padi_Bali'!juta2&amp;'568_Padi_Bali'!ribu2&amp;'568_Padi_Bali'!ratus2),"ANGKA HARUS BILANGAN BULAT!"),"DATA TIDAK BOLEH BERTIPE TEKS!"))</definedName>
    <definedName name="trbl2" localSheetId="52">IF([0]!nilai=0,"nol",IF(TYPE([0]!nilai)=1,IF(MOD([0]!nilai,INT([0]!nilai))=0,TRIM('569_Hong Fei_Jakarta'!milyar2&amp;'569_Hong Fei_Jakarta'!juta2&amp;'569_Hong Fei_Jakarta'!ribu2&amp;'569_Hong Fei_Jakarta'!ratus2),"ANGKA HARUS BILANGAN BULAT!"),"DATA TIDAK BOLEH BERTIPE TEKS!"))</definedName>
    <definedName name="trbl2" localSheetId="53">IF([0]!nilai=0,"nol",IF(TYPE([0]!nilai)=1,IF(MOD([0]!nilai,INT([0]!nilai))=0,TRIM('570_Bona_Bandung'!milyar2&amp;'570_Bona_Bandung'!juta2&amp;'570_Bona_Bandung'!ribu2&amp;'570_Bona_Bandung'!ratus2),"ANGKA HARUS BILANGAN BULAT!"),"DATA TIDAK BOLEH BERTIPE TEKS!"))</definedName>
    <definedName name="trbl2" localSheetId="54">IF([0]!nilai=0,"nol",IF(TYPE([0]!nilai)=1,IF(MOD([0]!nilai,INT([0]!nilai))=0,TRIM('571_Ibu caca_Jakarta'!milyar2&amp;'571_Ibu caca_Jakarta'!juta2&amp;'571_Ibu caca_Jakarta'!ribu2&amp;'571_Ibu caca_Jakarta'!ratus2),"ANGKA HARUS BILANGAN BULAT!"),"DATA TIDAK BOLEH BERTIPE TEKS!"))</definedName>
    <definedName name="trbl2" localSheetId="55">IF([0]!nilai=0,"nol",IF(TYPE([0]!nilai)=1,IF(MOD([0]!nilai,INT([0]!nilai))=0,TRIM('572_Bina_trucking Bekasi'!milyar2&amp;'572_Bina_trucking Bekasi'!juta2&amp;'572_Bina_trucking Bekasi'!ribu2&amp;'572_Bina_trucking Bekasi'!ratus2),"ANGKA HARUS BILANGAN BULAT!"),"DATA TIDAK BOLEH BERTIPE TEKS!"))</definedName>
    <definedName name="trbl2" localSheetId="58">IF([0]!nilai=0,"nol",IF(TYPE([0]!nilai)=1,IF(MOD([0]!nilai,INT([0]!nilai))=0,TRIM('575_Lion_Lampung'!milyar2&amp;'575_Lion_Lampung'!juta2&amp;'575_Lion_Lampung'!ribu2&amp;'575_Lion_Lampung'!ratus2),"ANGKA HARUS BILANGAN BULAT!"),"DATA TIDAK BOLEH BERTIPE TEKS!"))</definedName>
    <definedName name="trbl2" localSheetId="59">IF([0]!nilai=0,"nol",IF(TYPE([0]!nilai)=1,IF(MOD([0]!nilai,INT([0]!nilai))=0,TRIM('576_Diki_Malang'!milyar2&amp;'576_Diki_Malang'!juta2&amp;'576_Diki_Malang'!ribu2&amp;'576_Diki_Malang'!ratus2),"ANGKA HARUS BILANGAN BULAT!"),"DATA TIDAK BOLEH BERTIPE TEKS!"))</definedName>
    <definedName name="trbl2">IF(nilai=0,"nol",IF(TYPE(nilai)=1,IF(MOD(nilai,INT(nilai))=0,TRIM(milyar2&amp;juta2&amp;ribu2&amp;ratus2),"ANGKA HARUS BILANGAN BULAT!"),"DATA TIDAK BOLEH BERTIPE TEKS!"))</definedName>
    <definedName name="trbl4" localSheetId="0">IF('[2]Pos Log Serang 260721'!XFD1=0,"nol",IF(TYPE('[2]Pos Log Serang 260721'!XFD1)=1,IF(MOD('[2]Pos Log Serang 260721'!XFD1,INT('[2]Pos Log Serang 260721'!XFD1))=0,TRIM('517_TPL_Medan'!milyar4&amp;'517_TPL_Medan'!juta4&amp;'517_TPL_Medan'!ribu4&amp;'517_TPL_Medan'!ratus4),"ANGKA HARUS BILANGAN BULAT!"),"DATA TIDAK BOLEH BERTIPE TEKS!"))</definedName>
    <definedName name="trbl4" localSheetId="1">IF('[2]Pos Log Serang 260721'!XFD1=0,"nol",IF(TYPE('[2]Pos Log Serang 260721'!XFD1)=1,IF(MOD('[2]Pos Log Serang 260721'!XFD1,INT('[2]Pos Log Serang 260721'!XFD1))=0,TRIM('518_TPL_Muara Enim'!milyar4&amp;'518_TPL_Muara Enim'!juta4&amp;'518_TPL_Muara Enim'!ribu4&amp;'518_TPL_Muara Enim'!ratus4),"ANGKA HARUS BILANGAN BULAT!"),"DATA TIDAK BOLEH BERTIPE TEKS!"))</definedName>
    <definedName name="trbl4" localSheetId="2">IF('[2]Pos Log Serang 260721'!XFD1=0,"nol",IF(TYPE('[2]Pos Log Serang 260721'!XFD1)=1,IF(MOD('[2]Pos Log Serang 260721'!XFD1,INT('[2]Pos Log Serang 260721'!XFD1))=0,TRIM('519_Lion_Palembang'!milyar4&amp;'519_Lion_Palembang'!juta4&amp;'519_Lion_Palembang'!ribu4&amp;'519_Lion_Palembang'!ratus4),"ANGKA HARUS BILANGAN BULAT!"),"DATA TIDAK BOLEH BERTIPE TEKS!"))</definedName>
    <definedName name="trbl4" localSheetId="3">IF('[2]Pos Log Serang 260721'!XFD1=0,"nol",IF(TYPE('[2]Pos Log Serang 260721'!XFD1)=1,IF(MOD('[2]Pos Log Serang 260721'!XFD1,INT('[2]Pos Log Serang 260721'!XFD1))=0,TRIM('520_Bpk.Martin_Pembatalan'!milyar4&amp;'520_Bpk.Martin_Pembatalan'!juta4&amp;'520_Bpk.Martin_Pembatalan'!ribu4&amp;'520_Bpk.Martin_Pembatalan'!ratus4),"ANGKA HARUS BILANGAN BULAT!"),"DATA TIDAK BOLEH BERTIPE TEKS!"))</definedName>
    <definedName name="trbl4" localSheetId="4">IF('[2]Pos Log Serang 260721'!XFD1=0,"nol",IF(TYPE('[2]Pos Log Serang 260721'!XFD1)=1,IF(MOD('[2]Pos Log Serang 260721'!XFD1,INT('[2]Pos Log Serang 260721'!XFD1))=0,TRIM('521_DN_Bontang'!milyar4&amp;'521_DN_Bontang'!juta4&amp;'521_DN_Bontang'!ribu4&amp;'521_DN_Bontang'!ratus4),"ANGKA HARUS BILANGAN BULAT!"),"DATA TIDAK BOLEH BERTIPE TEKS!"))</definedName>
    <definedName name="trbl4" localSheetId="5">IF('[2]Pos Log Serang 260721'!XFD1=0,"nol",IF(TYPE('[2]Pos Log Serang 260721'!XFD1)=1,IF(MOD('[2]Pos Log Serang 260721'!XFD1,INT('[2]Pos Log Serang 260721'!XFD1))=0,TRIM('522_Bpk. Andi_Bogor'!milyar4&amp;'522_Bpk. Andi_Bogor'!juta4&amp;'522_Bpk. Andi_Bogor'!ribu4&amp;'522_Bpk. Andi_Bogor'!ratus4),"ANGKA HARUS BILANGAN BULAT!"),"DATA TIDAK BOLEH BERTIPE TEKS!"))</definedName>
    <definedName name="trbl4" localSheetId="6">IF('[2]Pos Log Serang 260721'!XFD1=0,"nol",IF(TYPE('[2]Pos Log Serang 260721'!XFD1)=1,IF(MOD('[2]Pos Log Serang 260721'!XFD1,INT('[2]Pos Log Serang 260721'!XFD1))=0,TRIM('523_Bpk. Dicky_Shopee'!milyar4&amp;'523_Bpk. Dicky_Shopee'!juta4&amp;'523_Bpk. Dicky_Shopee'!ribu4&amp;'523_Bpk. Dicky_Shopee'!ratus4),"ANGKA HARUS BILANGAN BULAT!"),"DATA TIDAK BOLEH BERTIPE TEKS!"))</definedName>
    <definedName name="trbl4" localSheetId="7">IF('[2]Pos Log Serang 260721'!XFD1=0,"nol",IF(TYPE('[2]Pos Log Serang 260721'!XFD1)=1,IF(MOD('[2]Pos Log Serang 260721'!XFD1,INT('[2]Pos Log Serang 260721'!XFD1))=0,TRIM('524_Lion_Mix'!milyar4&amp;'524_Lion_Mix'!juta4&amp;'524_Lion_Mix'!ribu4&amp;'524_Lion_Mix'!ratus4),"ANGKA HARUS BILANGAN BULAT!"),"DATA TIDAK BOLEH BERTIPE TEKS!"))</definedName>
    <definedName name="trbl4" localSheetId="8">IF('[2]Pos Log Serang 260721'!XFD1=0,"nol",IF(TYPE('[2]Pos Log Serang 260721'!XFD1)=1,IF(MOD('[2]Pos Log Serang 260721'!XFD1,INT('[2]Pos Log Serang 260721'!XFD1))=0,TRIM('525_Mega Agro_Karo'!milyar4&amp;'525_Mega Agro_Karo'!juta4&amp;'525_Mega Agro_Karo'!ribu4&amp;'525_Mega Agro_Karo'!ratus4),"ANGKA HARUS BILANGAN BULAT!"),"DATA TIDAK BOLEH BERTIPE TEKS!"))</definedName>
    <definedName name="trbl4" localSheetId="9">IF('[2]Pos Log Serang 260721'!XFD1=0,"nol",IF(TYPE('[2]Pos Log Serang 260721'!XFD1)=1,IF(MOD('[2]Pos Log Serang 260721'!XFD1,INT('[2]Pos Log Serang 260721'!XFD1))=0,TRIM('526_Samudra Jaya Cakra_Mix'!milyar4&amp;'526_Samudra Jaya Cakra_Mix'!juta4&amp;'526_Samudra Jaya Cakra_Mix'!ribu4&amp;'526_Samudra Jaya Cakra_Mix'!ratus4),"ANGKA HARUS BILANGAN BULAT!"),"DATA TIDAK BOLEH BERTIPE TEKS!"))</definedName>
    <definedName name="trbl4" localSheetId="10">IF('[2]Pos Log Serang 260721'!XFD1=0,"nol",IF(TYPE('[2]Pos Log Serang 260721'!XFD1)=1,IF(MOD('[2]Pos Log Serang 260721'!XFD1,INT('[2]Pos Log Serang 260721'!XFD1))=0,TRIM('527_CV. Nona_Makassar'!milyar4&amp;'527_CV. Nona_Makassar'!juta4&amp;'527_CV. Nona_Makassar'!ribu4&amp;'527_CV. Nona_Makassar'!ratus4),"ANGKA HARUS BILANGAN BULAT!"),"DATA TIDAK BOLEH BERTIPE TEKS!"))</definedName>
    <definedName name="trbl4" localSheetId="11">IF('[2]Pos Log Serang 260721'!XFD1=0,"nol",IF(TYPE('[2]Pos Log Serang 260721'!XFD1)=1,IF(MOD('[2]Pos Log Serang 260721'!XFD1,INT('[2]Pos Log Serang 260721'!XFD1))=0,TRIM('528_CV. MAG Perum Graha_Kalsel'!milyar4&amp;'528_CV. MAG Perum Graha_Kalsel'!juta4&amp;'528_CV. MAG Perum Graha_Kalsel'!ribu4&amp;'528_CV. MAG Perum Graha_Kalsel'!ratus4),"ANGKA HARUS BILANGAN BULAT!"),"DATA TIDAK BOLEH BERTIPE TEKS!"))</definedName>
    <definedName name="trbl4" localSheetId="12">IF('[2]Pos Log Serang 260721'!XFD1=0,"nol",IF(TYPE('[2]Pos Log Serang 260721'!XFD1)=1,IF(MOD('[2]Pos Log Serang 260721'!XFD1,INT('[2]Pos Log Serang 260721'!XFD1))=0,TRIM('529_Bpk. Pras_Deli Serdang'!milyar4&amp;'529_Bpk. Pras_Deli Serdang'!juta4&amp;'529_Bpk. Pras_Deli Serdang'!ribu4&amp;'529_Bpk. Pras_Deli Serdang'!ratus4),"ANGKA HARUS BILANGAN BULAT!"),"DATA TIDAK BOLEH BERTIPE TEKS!"))</definedName>
    <definedName name="trbl4" localSheetId="13">IF('[2]Pos Log Serang 260721'!XFD1=0,"nol",IF(TYPE('[2]Pos Log Serang 260721'!XFD1)=1,IF(MOD('[2]Pos Log Serang 260721'!XFD1,INT('[2]Pos Log Serang 260721'!XFD1))=0,TRIM('530_Trian Jaya_Muara enim'!milyar4&amp;'530_Trian Jaya_Muara enim'!juta4&amp;'530_Trian Jaya_Muara enim'!ribu4&amp;'530_Trian Jaya_Muara enim'!ratus4),"ANGKA HARUS BILANGAN BULAT!"),"DATA TIDAK BOLEH BERTIPE TEKS!"))</definedName>
    <definedName name="trbl4" localSheetId="14">IF('[2]Pos Log Serang 260721'!XFD1=0,"nol",IF(TYPE('[2]Pos Log Serang 260721'!XFD1)=1,IF(MOD('[2]Pos Log Serang 260721'!XFD1,INT('[2]Pos Log Serang 260721'!XFD1))=0,TRIM('531_MitraIndo_Batam'!milyar4&amp;'531_MitraIndo_Batam'!juta4&amp;'531_MitraIndo_Batam'!ribu4&amp;'531_MitraIndo_Batam'!ratus4),"ANGKA HARUS BILANGAN BULAT!"),"DATA TIDAK BOLEH BERTIPE TEKS!"))</definedName>
    <definedName name="trbl4" localSheetId="15">IF('[2]Pos Log Serang 260721'!XFD1=0,"nol",IF(TYPE('[2]Pos Log Serang 260721'!XFD1)=1,IF(MOD('[2]Pos Log Serang 260721'!XFD1,INT('[2]Pos Log Serang 260721'!XFD1))=0,TRIM('532_Bpk. Salim_Pontianak'!milyar4&amp;'532_Bpk. Salim_Pontianak'!juta4&amp;'532_Bpk. Salim_Pontianak'!ribu4&amp;'532_Bpk. Salim_Pontianak'!ratus4),"ANGKA HARUS BILANGAN BULAT!"),"DATA TIDAK BOLEH BERTIPE TEKS!"))</definedName>
    <definedName name="trbl4" localSheetId="16">IF('[2]Pos Log Serang 260721'!XFD1=0,"nol",IF(TYPE('[2]Pos Log Serang 260721'!XFD1)=1,IF(MOD('[2]Pos Log Serang 260721'!XFD1,INT('[2]Pos Log Serang 260721'!XFD1))=0,TRIM('533_Ibu IIn_Batam'!milyar4&amp;'533_Ibu IIn_Batam'!juta4&amp;'533_Ibu IIn_Batam'!ribu4&amp;'533_Ibu IIn_Batam'!ratus4),"ANGKA HARUS BILANGAN BULAT!"),"DATA TIDAK BOLEH BERTIPE TEKS!"))</definedName>
    <definedName name="trbl4" localSheetId="17">IF('[2]Pos Log Serang 260721'!XFD1=0,"nol",IF(TYPE('[2]Pos Log Serang 260721'!XFD1)=1,IF(MOD('[2]Pos Log Serang 260721'!XFD1,INT('[2]Pos Log Serang 260721'!XFD1))=0,TRIM('534_Bina_trucking Bekasi'!milyar4&amp;'534_Bina_trucking Bekasi'!juta4&amp;'534_Bina_trucking Bekasi'!ribu4&amp;'534_Bina_trucking Bekasi'!ratus4),"ANGKA HARUS BILANGAN BULAT!"),"DATA TIDAK BOLEH BERTIPE TEKS!"))</definedName>
    <definedName name="trbl4" localSheetId="18">IF('[2]Pos Log Serang 260721'!XFD1=0,"nol",IF(TYPE('[2]Pos Log Serang 260721'!XFD1)=1,IF(MOD('[2]Pos Log Serang 260721'!XFD1,INT('[2]Pos Log Serang 260721'!XFD1))=0,TRIM('535_IKPM_Mix'!milyar4&amp;'535_IKPM_Mix'!juta4&amp;'535_IKPM_Mix'!ribu4&amp;'535_IKPM_Mix'!ratus4),"ANGKA HARUS BILANGAN BULAT!"),"DATA TIDAK BOLEH BERTIPE TEKS!"))</definedName>
    <definedName name="trbl4" localSheetId="19">IF('[2]Pos Log Serang 260721'!XFD1=0,"nol",IF(TYPE('[2]Pos Log Serang 260721'!XFD1)=1,IF(MOD('[2]Pos Log Serang 260721'!XFD1,INT('[2]Pos Log Serang 260721'!XFD1))=0,TRIM('536_Samudra Jaya Cakra_Mix'!milyar4&amp;'536_Samudra Jaya Cakra_Mix'!juta4&amp;'536_Samudra Jaya Cakra_Mix'!ribu4&amp;'536_Samudra Jaya Cakra_Mix'!ratus4),"ANGKA HARUS BILANGAN BULAT!"),"DATA TIDAK BOLEH BERTIPE TEKS!"))</definedName>
    <definedName name="trbl4" localSheetId="20">IF('[2]Pos Log Serang 260721'!XFD1=0,"nol",IF(TYPE('[2]Pos Log Serang 260721'!XFD1)=1,IF(MOD('[2]Pos Log Serang 260721'!XFD1,INT('[2]Pos Log Serang 260721'!XFD1))=0,TRIM('537_Menara_Mix'!milyar4&amp;'537_Menara_Mix'!juta4&amp;'537_Menara_Mix'!ribu4&amp;'537_Menara_Mix'!ratus4),"ANGKA HARUS BILANGAN BULAT!"),"DATA TIDAK BOLEH BERTIPE TEKS!"))</definedName>
    <definedName name="trbl4" localSheetId="21">IF('[2]Pos Log Serang 260721'!XFD1=0,"nol",IF(TYPE('[2]Pos Log Serang 260721'!XFD1)=1,IF(MOD('[2]Pos Log Serang 260721'!XFD1,INT('[2]Pos Log Serang 260721'!XFD1))=0,TRIM('538_Menara_Gersik'!milyar4&amp;'538_Menara_Gersik'!juta4&amp;'538_Menara_Gersik'!ribu4&amp;'538_Menara_Gersik'!ratus4),"ANGKA HARUS BILANGAN BULAT!"),"DATA TIDAK BOLEH BERTIPE TEKS!"))</definedName>
    <definedName name="trbl4" localSheetId="22">IF('[2]Pos Log Serang 260721'!XFD1=0,"nol",IF(TYPE('[2]Pos Log Serang 260721'!XFD1)=1,IF(MOD('[2]Pos Log Serang 260721'!XFD1,INT('[2]Pos Log Serang 260721'!XFD1))=0,TRIM('539_Menara_Mix'!milyar4&amp;'539_Menara_Mix'!juta4&amp;'539_Menara_Mix'!ribu4&amp;'539_Menara_Mix'!ratus4),"ANGKA HARUS BILANGAN BULAT!"),"DATA TIDAK BOLEH BERTIPE TEKS!"))</definedName>
    <definedName name="trbl4" localSheetId="23">IF('[2]Pos Log Serang 260721'!XFD1=0,"nol",IF(TYPE('[2]Pos Log Serang 260721'!XFD1)=1,IF(MOD('[2]Pos Log Serang 260721'!XFD1,INT('[2]Pos Log Serang 260721'!XFD1))=0,TRIM('540_Samudra Jaya Cakra_Manokwar'!milyar4&amp;'540_Samudra Jaya Cakra_Manokwar'!juta4&amp;'540_Samudra Jaya Cakra_Manokwar'!ribu4&amp;'540_Samudra Jaya Cakra_Manokwar'!ratus4),"ANGKA HARUS BILANGAN BULAT!"),"DATA TIDAK BOLEH BERTIPE TEKS!"))</definedName>
    <definedName name="trbl4" localSheetId="24">IF('[2]Pos Log Serang 260721'!XFD1=0,"nol",IF(TYPE('[2]Pos Log Serang 260721'!XFD1)=1,IF(MOD('[2]Pos Log Serang 260721'!XFD1,INT('[2]Pos Log Serang 260721'!XFD1))=0,TRIM('541_Menara_Air Molek'!milyar4&amp;'541_Menara_Air Molek'!juta4&amp;'541_Menara_Air Molek'!ribu4&amp;'541_Menara_Air Molek'!ratus4),"ANGKA HARUS BILANGAN BULAT!"),"DATA TIDAK BOLEH BERTIPE TEKS!"))</definedName>
    <definedName name="trbl4" localSheetId="25">IF('[2]Pos Log Serang 260721'!XFD1=0,"nol",IF(TYPE('[2]Pos Log Serang 260721'!XFD1)=1,IF(MOD('[2]Pos Log Serang 260721'!XFD1,INT('[2]Pos Log Serang 260721'!XFD1))=0,TRIM('542_Bpk. Bayu_Pekanbaru'!milyar4&amp;'542_Bpk. Bayu_Pekanbaru'!juta4&amp;'542_Bpk. Bayu_Pekanbaru'!ribu4&amp;'542_Bpk. Bayu_Pekanbaru'!ratus4),"ANGKA HARUS BILANGAN BULAT!"),"DATA TIDAK BOLEH BERTIPE TEKS!"))</definedName>
    <definedName name="trbl4" localSheetId="26">IF('[2]Pos Log Serang 260721'!XFD1=0,"nol",IF(TYPE('[2]Pos Log Serang 260721'!XFD1)=1,IF(MOD('[2]Pos Log Serang 260721'!XFD1,INT('[2]Pos Log Serang 260721'!XFD1))=0,TRIM('543_Bpk Rio_Pontianak'!milyar4&amp;'543_Bpk Rio_Pontianak'!juta4&amp;'543_Bpk Rio_Pontianak'!ribu4&amp;'543_Bpk Rio_Pontianak'!ratus4),"ANGKA HARUS BILANGAN BULAT!"),"DATA TIDAK BOLEH BERTIPE TEKS!"))</definedName>
    <definedName name="trbl4" localSheetId="27">IF('[2]Pos Log Serang 260721'!XFD1=0,"nol",IF(TYPE('[2]Pos Log Serang 260721'!XFD1)=1,IF(MOD('[2]Pos Log Serang 260721'!XFD1,INT('[2]Pos Log Serang 260721'!XFD1))=0,TRIM('544_BBI_Pekalongan'!milyar4&amp;'544_BBI_Pekalongan'!juta4&amp;'544_BBI_Pekalongan'!ribu4&amp;'544_BBI_Pekalongan'!ratus4),"ANGKA HARUS BILANGAN BULAT!"),"DATA TIDAK BOLEH BERTIPE TEKS!"))</definedName>
    <definedName name="trbl4" localSheetId="28">IF('[2]Pos Log Serang 260721'!XFD1=0,"nol",IF(TYPE('[2]Pos Log Serang 260721'!XFD1)=1,IF(MOD('[2]Pos Log Serang 260721'!XFD1,INT('[2]Pos Log Serang 260721'!XFD1))=0,TRIM('545_BM_Tibeka_ Lombok'!milyar4&amp;'545_BM_Tibeka_ Lombok'!juta4&amp;'545_BM_Tibeka_ Lombok'!ribu4&amp;'545_BM_Tibeka_ Lombok'!ratus4),"ANGKA HARUS BILANGAN BULAT!"),"DATA TIDAK BOLEH BERTIPE TEKS!"))</definedName>
    <definedName name="trbl4" localSheetId="29">IF('[2]Pos Log Serang 260721'!XFD1=0,"nol",IF(TYPE('[2]Pos Log Serang 260721'!XFD1)=1,IF(MOD('[2]Pos Log Serang 260721'!XFD1,INT('[2]Pos Log Serang 260721'!XFD1))=0,TRIM('546_BM_Tibeka_Cilacap'!milyar4&amp;'546_BM_Tibeka_Cilacap'!juta4&amp;'546_BM_Tibeka_Cilacap'!ribu4&amp;'546_BM_Tibeka_Cilacap'!ratus4),"ANGKA HARUS BILANGAN BULAT!"),"DATA TIDAK BOLEH BERTIPE TEKS!"))</definedName>
    <definedName name="trbl4" localSheetId="30">IF('[2]Pos Log Serang 260721'!XFD1=0,"nol",IF(TYPE('[2]Pos Log Serang 260721'!XFD1)=1,IF(MOD('[2]Pos Log Serang 260721'!XFD1,INT('[2]Pos Log Serang 260721'!XFD1))=0,TRIM('547_Ibu caca_Jakarta'!milyar4&amp;'547_Ibu caca_Jakarta'!juta4&amp;'547_Ibu caca_Jakarta'!ribu4&amp;'547_Ibu caca_Jakarta'!ratus4),"ANGKA HARUS BILANGAN BULAT!"),"DATA TIDAK BOLEH BERTIPE TEKS!"))</definedName>
    <definedName name="trbl4" localSheetId="31">IF('[2]Pos Log Serang 260721'!XFD1=0,"nol",IF(TYPE('[2]Pos Log Serang 260721'!XFD1)=1,IF(MOD('[2]Pos Log Serang 260721'!XFD1,INT('[2]Pos Log Serang 260721'!XFD1))=0,TRIM('548_Samudra Jaya Cakra_Mix'!milyar4&amp;'548_Samudra Jaya Cakra_Mix'!juta4&amp;'548_Samudra Jaya Cakra_Mix'!ribu4&amp;'548_Samudra Jaya Cakra_Mix'!ratus4),"ANGKA HARUS BILANGAN BULAT!"),"DATA TIDAK BOLEH BERTIPE TEKS!"))</definedName>
    <definedName name="trbl4" localSheetId="32">IF('[2]Pos Log Serang 260721'!XFD1=0,"nol",IF(TYPE('[2]Pos Log Serang 260721'!XFD1)=1,IF(MOD('[2]Pos Log Serang 260721'!XFD1,INT('[2]Pos Log Serang 260721'!XFD1))=0,TRIM('549_Samudra Jaya Cakra_Padang'!milyar4&amp;'549_Samudra Jaya Cakra_Padang'!juta4&amp;'549_Samudra Jaya Cakra_Padang'!ribu4&amp;'549_Samudra Jaya Cakra_Padang'!ratus4),"ANGKA HARUS BILANGAN BULAT!"),"DATA TIDAK BOLEH BERTIPE TEKS!"))</definedName>
    <definedName name="trbl4" localSheetId="33">IF('[2]Pos Log Serang 260721'!XFD1=0,"nol",IF(TYPE('[2]Pos Log Serang 260721'!XFD1)=1,IF(MOD('[2]Pos Log Serang 260721'!XFD1,INT('[2]Pos Log Serang 260721'!XFD1))=0,TRIM('550_Tensindo_Gresik'!milyar4&amp;'550_Tensindo_Gresik'!juta4&amp;'550_Tensindo_Gresik'!ribu4&amp;'550_Tensindo_Gresik'!ratus4),"ANGKA HARUS BILANGAN BULAT!"),"DATA TIDAK BOLEH BERTIPE TEKS!"))</definedName>
    <definedName name="trbl4" localSheetId="34">IF('[2]Pos Log Serang 260721'!XFD1=0,"nol",IF(TYPE('[2]Pos Log Serang 260721'!XFD1)=1,IF(MOD('[2]Pos Log Serang 260721'!XFD1,INT('[2]Pos Log Serang 260721'!XFD1))=0,TRIM('551_Menara_Duri'!milyar4&amp;'551_Menara_Duri'!juta4&amp;'551_Menara_Duri'!ribu4&amp;'551_Menara_Duri'!ratus4),"ANGKA HARUS BILANGAN BULAT!"),"DATA TIDAK BOLEH BERTIPE TEKS!"))</definedName>
    <definedName name="trbl4" localSheetId="36">IF('[2]Pos Log Serang 260721'!XFD1=0,"nol",IF(TYPE('[2]Pos Log Serang 260721'!XFD1)=1,IF(MOD('[2]Pos Log Serang 260721'!XFD1,INT('[2]Pos Log Serang 260721'!XFD1))=0,TRIM('553_Ibu Eni_Palu'!milyar4&amp;'553_Ibu Eni_Palu'!juta4&amp;'553_Ibu Eni_Palu'!ribu4&amp;'553_Ibu Eni_Palu'!ratus4),"ANGKA HARUS BILANGAN BULAT!"),"DATA TIDAK BOLEH BERTIPE TEKS!"))</definedName>
    <definedName name="trbl4" localSheetId="37">IF('[2]Pos Log Serang 260721'!XFD1=0,"nol",IF(TYPE('[2]Pos Log Serang 260721'!XFD1)=1,IF(MOD('[2]Pos Log Serang 260721'!XFD1,INT('[2]Pos Log Serang 260721'!XFD1))=0,TRIM('554_Samudra Jaya Cakra_Bima'!milyar4&amp;'554_Samudra Jaya Cakra_Bima'!juta4&amp;'554_Samudra Jaya Cakra_Bima'!ribu4&amp;'554_Samudra Jaya Cakra_Bima'!ratus4),"ANGKA HARUS BILANGAN BULAT!"),"DATA TIDAK BOLEH BERTIPE TEKS!"))</definedName>
    <definedName name="trbl4" localSheetId="38">IF('[2]Pos Log Serang 260721'!XFD1=0,"nol",IF(TYPE('[2]Pos Log Serang 260721'!XFD1)=1,IF(MOD('[2]Pos Log Serang 260721'!XFD1,INT('[2]Pos Log Serang 260721'!XFD1))=0,TRIM('555_CV. Nona_Sulawesi'!milyar4&amp;'555_CV. Nona_Sulawesi'!juta4&amp;'555_CV. Nona_Sulawesi'!ribu4&amp;'555_CV. Nona_Sulawesi'!ratus4),"ANGKA HARUS BILANGAN BULAT!"),"DATA TIDAK BOLEH BERTIPE TEKS!"))</definedName>
    <definedName name="trbl4" localSheetId="39">IF('[2]Pos Log Serang 260721'!XFD1=0,"nol",IF(TYPE('[2]Pos Log Serang 260721'!XFD1)=1,IF(MOD('[2]Pos Log Serang 260721'!XFD1,INT('[2]Pos Log Serang 260721'!XFD1))=0,TRIM('556_Venindo_Pekanbaru'!milyar4&amp;'556_Venindo_Pekanbaru'!juta4&amp;'556_Venindo_Pekanbaru'!ribu4&amp;'556_Venindo_Pekanbaru'!ratus4),"ANGKA HARUS BILANGAN BULAT!"),"DATA TIDAK BOLEH BERTIPE TEKS!"))</definedName>
    <definedName name="trbl4" localSheetId="40">IF('[2]Pos Log Serang 260721'!XFD1=0,"nol",IF(TYPE('[2]Pos Log Serang 260721'!XFD1)=1,IF(MOD('[2]Pos Log Serang 260721'!XFD1,INT('[2]Pos Log Serang 260721'!XFD1))=0,TRIM('557_Parcial_Kalsel'!milyar4&amp;'557_Parcial_Kalsel'!juta4&amp;'557_Parcial_Kalsel'!ribu4&amp;'557_Parcial_Kalsel'!ratus4),"ANGKA HARUS BILANGAN BULAT!"),"DATA TIDAK BOLEH BERTIPE TEKS!"))</definedName>
    <definedName name="trbl4" localSheetId="41">IF('[2]Pos Log Serang 260721'!XFD1=0,"nol",IF(TYPE('[2]Pos Log Serang 260721'!XFD1)=1,IF(MOD('[2]Pos Log Serang 260721'!XFD1,INT('[2]Pos Log Serang 260721'!XFD1))=0,TRIM('558_CahayaPutra_Pontianak'!milyar4&amp;'558_CahayaPutra_Pontianak'!juta4&amp;'558_CahayaPutra_Pontianak'!ribu4&amp;'558_CahayaPutra_Pontianak'!ratus4),"ANGKA HARUS BILANGAN BULAT!"),"DATA TIDAK BOLEH BERTIPE TEKS!"))</definedName>
    <definedName name="trbl4" localSheetId="43">IF('[2]Pos Log Serang 260721'!XFD1=0,"nol",IF(TYPE('[2]Pos Log Serang 260721'!XFD1)=1,IF(MOD('[2]Pos Log Serang 260721'!XFD1,INT('[2]Pos Log Serang 260721'!XFD1))=0,TRIM('560_Lion_Probolinggo'!milyar4&amp;'560_Lion_Probolinggo'!juta4&amp;'560_Lion_Probolinggo'!ribu4&amp;'560_Lion_Probolinggo'!ratus4),"ANGKA HARUS BILANGAN BULAT!"),"DATA TIDAK BOLEH BERTIPE TEKS!"))</definedName>
    <definedName name="trbl4" localSheetId="45">IF('[2]Pos Log Serang 260721'!XFD1=0,"nol",IF(TYPE('[2]Pos Log Serang 260721'!XFD1)=1,IF(MOD('[2]Pos Log Serang 260721'!XFD1,INT('[2]Pos Log Serang 260721'!XFD1))=0,TRIM('562_Bpk. Dicky_Shopee '!milyar4&amp;'562_Bpk. Dicky_Shopee '!juta4&amp;'562_Bpk. Dicky_Shopee '!ribu4&amp;'562_Bpk. Dicky_Shopee '!ratus4),"ANGKA HARUS BILANGAN BULAT!"),"DATA TIDAK BOLEH BERTIPE TEKS!"))</definedName>
    <definedName name="trbl4" localSheetId="46">IF('[2]Pos Log Serang 260721'!XFD1=0,"nol",IF(TYPE('[2]Pos Log Serang 260721'!XFD1)=1,IF(MOD('[2]Pos Log Serang 260721'!XFD1,INT('[2]Pos Log Serang 260721'!XFD1))=0,TRIM('563_Bpk. Dicky_Ninja'!milyar4&amp;'563_Bpk. Dicky_Ninja'!juta4&amp;'563_Bpk. Dicky_Ninja'!ribu4&amp;'563_Bpk. Dicky_Ninja'!ratus4),"ANGKA HARUS BILANGAN BULAT!"),"DATA TIDAK BOLEH BERTIPE TEKS!"))</definedName>
    <definedName name="trbl4" localSheetId="47">IF('[2]Pos Log Serang 260721'!XFD1=0,"nol",IF(TYPE('[2]Pos Log Serang 260721'!XFD1)=1,IF(MOD('[2]Pos Log Serang 260721'!XFD1,INT('[2]Pos Log Serang 260721'!XFD1))=0,TRIM('564_Parcial_Tabalong'!milyar4&amp;'564_Parcial_Tabalong'!juta4&amp;'564_Parcial_Tabalong'!ribu4&amp;'564_Parcial_Tabalong'!ratus4),"ANGKA HARUS BILANGAN BULAT!"),"DATA TIDAK BOLEH BERTIPE TEKS!"))</definedName>
    <definedName name="trbl4" localSheetId="48">IF('[2]Pos Log Serang 260721'!XFD1=0,"nol",IF(TYPE('[2]Pos Log Serang 260721'!XFD1)=1,IF(MOD('[2]Pos Log Serang 260721'!XFD1,INT('[2]Pos Log Serang 260721'!XFD1))=0,TRIM('565_Fastindo_Cikarang'!milyar4&amp;'565_Fastindo_Cikarang'!juta4&amp;'565_Fastindo_Cikarang'!ribu4&amp;'565_Fastindo_Cikarang'!ratus4),"ANGKA HARUS BILANGAN BULAT!"),"DATA TIDAK BOLEH BERTIPE TEKS!"))</definedName>
    <definedName name="trbl4" localSheetId="49">IF('[2]Pos Log Serang 260721'!XFD1=0,"nol",IF(TYPE('[2]Pos Log Serang 260721'!XFD1)=1,IF(MOD('[2]Pos Log Serang 260721'!XFD1,INT('[2]Pos Log Serang 260721'!XFD1))=0,TRIM('566_Bona_Lampung'!milyar4&amp;'566_Bona_Lampung'!juta4&amp;'566_Bona_Lampung'!ribu4&amp;'566_Bona_Lampung'!ratus4),"ANGKA HARUS BILANGAN BULAT!"),"DATA TIDAK BOLEH BERTIPE TEKS!"))</definedName>
    <definedName name="trbl4" localSheetId="50">IF('[2]Pos Log Serang 260721'!XFD1=0,"nol",IF(TYPE('[2]Pos Log Serang 260721'!XFD1)=1,IF(MOD('[2]Pos Log Serang 260721'!XFD1,INT('[2]Pos Log Serang 260721'!XFD1))=0,TRIM('567_PT. Bayu_Jambi'!milyar4&amp;'567_PT. Bayu_Jambi'!juta4&amp;'567_PT. Bayu_Jambi'!ribu4&amp;'567_PT. Bayu_Jambi'!ratus4),"ANGKA HARUS BILANGAN BULAT!"),"DATA TIDAK BOLEH BERTIPE TEKS!"))</definedName>
    <definedName name="trbl4" localSheetId="51">IF('[2]Pos Log Serang 260721'!XFD1=0,"nol",IF(TYPE('[2]Pos Log Serang 260721'!XFD1)=1,IF(MOD('[2]Pos Log Serang 260721'!XFD1,INT('[2]Pos Log Serang 260721'!XFD1))=0,TRIM('568_Padi_Bali'!milyar4&amp;'568_Padi_Bali'!juta4&amp;'568_Padi_Bali'!ribu4&amp;'568_Padi_Bali'!ratus4),"ANGKA HARUS BILANGAN BULAT!"),"DATA TIDAK BOLEH BERTIPE TEKS!"))</definedName>
    <definedName name="trbl4" localSheetId="52">IF('[2]Pos Log Serang 260721'!XFD1=0,"nol",IF(TYPE('[2]Pos Log Serang 260721'!XFD1)=1,IF(MOD('[2]Pos Log Serang 260721'!XFD1,INT('[2]Pos Log Serang 260721'!XFD1))=0,TRIM('569_Hong Fei_Jakarta'!milyar4&amp;'569_Hong Fei_Jakarta'!juta4&amp;'569_Hong Fei_Jakarta'!ribu4&amp;'569_Hong Fei_Jakarta'!ratus4),"ANGKA HARUS BILANGAN BULAT!"),"DATA TIDAK BOLEH BERTIPE TEKS!"))</definedName>
    <definedName name="trbl4" localSheetId="53">IF('[2]Pos Log Serang 260721'!XFD1=0,"nol",IF(TYPE('[2]Pos Log Serang 260721'!XFD1)=1,IF(MOD('[2]Pos Log Serang 260721'!XFD1,INT('[2]Pos Log Serang 260721'!XFD1))=0,TRIM('570_Bona_Bandung'!milyar4&amp;'570_Bona_Bandung'!juta4&amp;'570_Bona_Bandung'!ribu4&amp;'570_Bona_Bandung'!ratus4),"ANGKA HARUS BILANGAN BULAT!"),"DATA TIDAK BOLEH BERTIPE TEKS!"))</definedName>
    <definedName name="trbl4" localSheetId="54">IF('[2]Pos Log Serang 260721'!XFD1=0,"nol",IF(TYPE('[2]Pos Log Serang 260721'!XFD1)=1,IF(MOD('[2]Pos Log Serang 260721'!XFD1,INT('[2]Pos Log Serang 260721'!XFD1))=0,TRIM('571_Ibu caca_Jakarta'!milyar4&amp;'571_Ibu caca_Jakarta'!juta4&amp;'571_Ibu caca_Jakarta'!ribu4&amp;'571_Ibu caca_Jakarta'!ratus4),"ANGKA HARUS BILANGAN BULAT!"),"DATA TIDAK BOLEH BERTIPE TEKS!"))</definedName>
    <definedName name="trbl4" localSheetId="55">IF('[2]Pos Log Serang 260721'!XFD1=0,"nol",IF(TYPE('[2]Pos Log Serang 260721'!XFD1)=1,IF(MOD('[2]Pos Log Serang 260721'!XFD1,INT('[2]Pos Log Serang 260721'!XFD1))=0,TRIM('572_Bina_trucking Bekasi'!milyar4&amp;'572_Bina_trucking Bekasi'!juta4&amp;'572_Bina_trucking Bekasi'!ribu4&amp;'572_Bina_trucking Bekasi'!ratus4),"ANGKA HARUS BILANGAN BULAT!"),"DATA TIDAK BOLEH BERTIPE TEKS!"))</definedName>
    <definedName name="trbl4" localSheetId="58">IF('[2]Pos Log Serang 260721'!XFD1=0,"nol",IF(TYPE('[2]Pos Log Serang 260721'!XFD1)=1,IF(MOD('[2]Pos Log Serang 260721'!XFD1,INT('[2]Pos Log Serang 260721'!XFD1))=0,TRIM('575_Lion_Lampung'!milyar4&amp;'575_Lion_Lampung'!juta4&amp;'575_Lion_Lampung'!ribu4&amp;'575_Lion_Lampung'!ratus4),"ANGKA HARUS BILANGAN BULAT!"),"DATA TIDAK BOLEH BERTIPE TEKS!"))</definedName>
    <definedName name="trbl4" localSheetId="59">IF('[2]Pos Log Serang 260721'!XFD1=0,"nol",IF(TYPE('[2]Pos Log Serang 260721'!XFD1)=1,IF(MOD('[2]Pos Log Serang 260721'!XFD1,INT('[2]Pos Log Serang 260721'!XFD1))=0,TRIM('576_Diki_Malang'!milyar4&amp;'576_Diki_Malang'!juta4&amp;'576_Diki_Malang'!ribu4&amp;'576_Diki_Malang'!ratus4),"ANGKA HARUS BILANGAN BULAT!"),"DATA TIDAK BOLEH BERTIPE TEKS!"))</definedName>
    <definedName name="trbl4">IF('[2]Pos Log Serang 260721'!XFD1=0,"nol",IF(TYPE('[2]Pos Log Serang 260721'!XFD1)=1,IF(MOD('[2]Pos Log Serang 260721'!XFD1,INT('[2]Pos Log Serang 260721'!XFD1))=0,TRIM(milyar4&amp;juta4&amp;ribu4&amp;ratus4),"ANGKA HARUS BILANGAN BULAT!"),"DATA TIDAK BOLEH BERTIPE TEKS!"))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280" l="1"/>
  <c r="I23" i="280"/>
  <c r="H35" i="280"/>
  <c r="I19" i="280"/>
  <c r="I20" i="280" s="1"/>
  <c r="H35" i="279" l="1"/>
  <c r="I19" i="279"/>
  <c r="I20" i="279" s="1"/>
  <c r="I24" i="279" s="1"/>
  <c r="I20" i="278" l="1"/>
  <c r="I21" i="278" s="1"/>
  <c r="H35" i="278"/>
  <c r="I19" i="278"/>
  <c r="I25" i="278" l="1"/>
  <c r="H34" i="277"/>
  <c r="G19" i="277"/>
  <c r="I19" i="277" s="1"/>
  <c r="I20" i="277" s="1"/>
  <c r="I24" i="277" s="1"/>
  <c r="H34" i="275" l="1"/>
  <c r="I19" i="275"/>
  <c r="I20" i="275" s="1"/>
  <c r="I23" i="275" s="1"/>
  <c r="J19" i="237" l="1"/>
  <c r="H34" i="274" l="1"/>
  <c r="I19" i="274"/>
  <c r="I20" i="274" s="1"/>
  <c r="I24" i="274" s="1"/>
  <c r="H35" i="273"/>
  <c r="I19" i="273"/>
  <c r="I20" i="273" s="1"/>
  <c r="I24" i="273" s="1"/>
  <c r="I19" i="272"/>
  <c r="I18" i="272"/>
  <c r="I20" i="272" s="1"/>
  <c r="H35" i="272"/>
  <c r="I24" i="272" l="1"/>
  <c r="M19" i="271" l="1"/>
  <c r="M18" i="271"/>
  <c r="M21" i="271" s="1"/>
  <c r="I34" i="271"/>
  <c r="J20" i="271"/>
  <c r="J19" i="271"/>
  <c r="J18" i="271"/>
  <c r="J21" i="271" l="1"/>
  <c r="J25" i="271" l="1"/>
  <c r="N21" i="271"/>
  <c r="J18" i="266" l="1"/>
  <c r="J20" i="270" l="1"/>
  <c r="J19" i="270"/>
  <c r="J21" i="270" s="1"/>
  <c r="J25" i="270" s="1"/>
  <c r="I36" i="270"/>
  <c r="I19" i="269"/>
  <c r="I20" i="269" s="1"/>
  <c r="H35" i="269" l="1"/>
  <c r="I24" i="269"/>
  <c r="H34" i="268"/>
  <c r="I18" i="268"/>
  <c r="I19" i="268" s="1"/>
  <c r="I23" i="268" s="1"/>
  <c r="J34" i="266" l="1"/>
  <c r="J33" i="266"/>
  <c r="J32" i="266"/>
  <c r="J19" i="265"/>
  <c r="A20" i="266"/>
  <c r="A21" i="266" s="1"/>
  <c r="A22" i="266" s="1"/>
  <c r="A23" i="266" s="1"/>
  <c r="A24" i="266" s="1"/>
  <c r="A25" i="266" s="1"/>
  <c r="A26" i="266" s="1"/>
  <c r="A27" i="266" s="1"/>
  <c r="A28" i="266" s="1"/>
  <c r="A29" i="266" s="1"/>
  <c r="A30" i="266" s="1"/>
  <c r="A31" i="266" s="1"/>
  <c r="A32" i="266" s="1"/>
  <c r="A33" i="266" s="1"/>
  <c r="A34" i="266" s="1"/>
  <c r="J26" i="266"/>
  <c r="I21" i="267" l="1"/>
  <c r="I18" i="267"/>
  <c r="I22" i="267"/>
  <c r="H37" i="267"/>
  <c r="J20" i="266"/>
  <c r="J25" i="266"/>
  <c r="J24" i="266"/>
  <c r="J23" i="266"/>
  <c r="J22" i="266"/>
  <c r="J21" i="266"/>
  <c r="J31" i="266"/>
  <c r="J30" i="266"/>
  <c r="J29" i="266"/>
  <c r="J28" i="266"/>
  <c r="I47" i="266"/>
  <c r="J27" i="266"/>
  <c r="J19" i="266"/>
  <c r="J20" i="265"/>
  <c r="I33" i="265"/>
  <c r="J18" i="265"/>
  <c r="J21" i="265" s="1"/>
  <c r="J18" i="264"/>
  <c r="I34" i="264"/>
  <c r="J19" i="264"/>
  <c r="J24" i="264" s="1"/>
  <c r="I19" i="263"/>
  <c r="I20" i="263" s="1"/>
  <c r="I24" i="263" s="1"/>
  <c r="H35" i="263"/>
  <c r="I18" i="262"/>
  <c r="I19" i="262" s="1"/>
  <c r="I24" i="262" s="1"/>
  <c r="H34" i="262"/>
  <c r="J35" i="266" l="1"/>
  <c r="J36" i="266" s="1"/>
  <c r="J37" i="266" s="1"/>
  <c r="J38" i="266" s="1"/>
  <c r="I23" i="267"/>
  <c r="J22" i="265"/>
  <c r="J23" i="265" s="1"/>
  <c r="J24" i="265" s="1"/>
  <c r="I27" i="267"/>
  <c r="I33" i="261"/>
  <c r="J18" i="261"/>
  <c r="J19" i="261" s="1"/>
  <c r="J23" i="261" s="1"/>
  <c r="J20" i="258"/>
  <c r="J19" i="260"/>
  <c r="L38" i="266" l="1"/>
  <c r="I34" i="260"/>
  <c r="J18" i="260"/>
  <c r="J18" i="259"/>
  <c r="J19" i="259" s="1"/>
  <c r="J23" i="259" s="1"/>
  <c r="I33" i="259"/>
  <c r="J24" i="260" l="1"/>
  <c r="J20" i="260"/>
  <c r="I37" i="258"/>
  <c r="J21" i="258"/>
  <c r="J19" i="258"/>
  <c r="A19" i="258"/>
  <c r="A20" i="258" s="1"/>
  <c r="J18" i="258"/>
  <c r="J22" i="258" s="1"/>
  <c r="J26" i="258" l="1"/>
  <c r="N30" i="238"/>
  <c r="J18" i="256" l="1"/>
  <c r="J19" i="256" s="1"/>
  <c r="J23" i="256" s="1"/>
  <c r="I33" i="256"/>
  <c r="J19" i="255" l="1"/>
  <c r="J20" i="255" s="1"/>
  <c r="J24" i="255" s="1"/>
  <c r="I35" i="255"/>
  <c r="I25" i="238" l="1"/>
  <c r="I26" i="238"/>
  <c r="I24" i="238"/>
  <c r="I34" i="254" l="1"/>
  <c r="J19" i="254"/>
  <c r="J20" i="254" s="1"/>
  <c r="J24" i="254" s="1"/>
  <c r="H34" i="253" l="1"/>
  <c r="I19" i="253"/>
  <c r="I20" i="253" s="1"/>
  <c r="I24" i="253" s="1"/>
  <c r="I33" i="252" l="1"/>
  <c r="J18" i="252"/>
  <c r="J19" i="252" s="1"/>
  <c r="J23" i="252" s="1"/>
  <c r="I35" i="251" l="1"/>
  <c r="J20" i="251"/>
  <c r="J19" i="251"/>
  <c r="A19" i="251"/>
  <c r="A20" i="251" s="1"/>
  <c r="J18" i="251"/>
  <c r="J21" i="251" l="1"/>
  <c r="J25" i="251" s="1"/>
  <c r="I34" i="250"/>
  <c r="J19" i="250"/>
  <c r="J20" i="250" s="1"/>
  <c r="J24" i="250" s="1"/>
  <c r="I32" i="249" l="1"/>
  <c r="J18" i="249"/>
  <c r="J19" i="249" s="1"/>
  <c r="J23" i="249" s="1"/>
  <c r="J18" i="248"/>
  <c r="J19" i="248" s="1"/>
  <c r="J23" i="248" s="1"/>
  <c r="I32" i="248"/>
  <c r="I32" i="247" l="1"/>
  <c r="J18" i="247"/>
  <c r="J19" i="247" s="1"/>
  <c r="J23" i="247" s="1"/>
  <c r="I19" i="246" l="1"/>
  <c r="H34" i="246"/>
  <c r="I18" i="246"/>
  <c r="I20" i="246" l="1"/>
  <c r="I24" i="246" s="1"/>
  <c r="I19" i="245"/>
  <c r="H34" i="245"/>
  <c r="I18" i="245"/>
  <c r="I20" i="245" s="1"/>
  <c r="I33" i="244"/>
  <c r="J18" i="244"/>
  <c r="J19" i="244" s="1"/>
  <c r="J23" i="244" s="1"/>
  <c r="I33" i="243"/>
  <c r="J18" i="243"/>
  <c r="J19" i="243" s="1"/>
  <c r="J23" i="243" s="1"/>
  <c r="I24" i="245" l="1"/>
  <c r="M19" i="242"/>
  <c r="I34" i="242"/>
  <c r="J19" i="242"/>
  <c r="J18" i="242"/>
  <c r="I34" i="241"/>
  <c r="J19" i="241"/>
  <c r="J20" i="241" s="1"/>
  <c r="J24" i="241" s="1"/>
  <c r="J22" i="240"/>
  <c r="J20" i="240"/>
  <c r="J19" i="240"/>
  <c r="J18" i="240"/>
  <c r="I36" i="240"/>
  <c r="J21" i="240"/>
  <c r="J20" i="242" l="1"/>
  <c r="J24" i="242" s="1"/>
  <c r="J26" i="240"/>
  <c r="I35" i="239" l="1"/>
  <c r="J20" i="239"/>
  <c r="J19" i="239"/>
  <c r="A19" i="239"/>
  <c r="A20" i="239" s="1"/>
  <c r="J18" i="239"/>
  <c r="A20" i="237"/>
  <c r="A21" i="237" s="1"/>
  <c r="A22" i="237" s="1"/>
  <c r="A23" i="237" s="1"/>
  <c r="A24" i="237" s="1"/>
  <c r="A25" i="237" s="1"/>
  <c r="A26" i="237" s="1"/>
  <c r="A27" i="237" s="1"/>
  <c r="A28" i="237" s="1"/>
  <c r="A29" i="237" s="1"/>
  <c r="A30" i="237" s="1"/>
  <c r="J31" i="237"/>
  <c r="J35" i="237" s="1"/>
  <c r="H40" i="238"/>
  <c r="I19" i="238"/>
  <c r="I27" i="238" s="1"/>
  <c r="I30" i="238" l="1"/>
  <c r="I31" i="238" s="1"/>
  <c r="J21" i="239"/>
  <c r="J25" i="239" s="1"/>
  <c r="I44" i="237" l="1"/>
  <c r="I19" i="236" l="1"/>
  <c r="H34" i="236"/>
  <c r="I20" i="236" l="1"/>
  <c r="I23" i="236" s="1"/>
  <c r="I35" i="235"/>
  <c r="J19" i="235"/>
  <c r="J20" i="235" l="1"/>
  <c r="J24" i="235" s="1"/>
  <c r="J21" i="234"/>
  <c r="J20" i="234"/>
  <c r="I37" i="234"/>
  <c r="J19" i="234"/>
  <c r="J22" i="234" l="1"/>
  <c r="J26" i="234" s="1"/>
  <c r="I35" i="233"/>
  <c r="J19" i="233"/>
  <c r="J20" i="233" s="1"/>
  <c r="J20" i="232"/>
  <c r="J19" i="232"/>
  <c r="J21" i="232" s="1"/>
  <c r="I36" i="232"/>
  <c r="J24" i="233" l="1"/>
  <c r="J25" i="232"/>
  <c r="I35" i="231"/>
  <c r="J19" i="231"/>
  <c r="J20" i="231" s="1"/>
  <c r="J24" i="231" s="1"/>
  <c r="I36" i="230" l="1"/>
  <c r="J20" i="230"/>
  <c r="A20" i="230"/>
  <c r="J19" i="230"/>
  <c r="A19" i="230"/>
  <c r="J18" i="230"/>
  <c r="J21" i="230" l="1"/>
  <c r="J25" i="230"/>
  <c r="J20" i="229"/>
  <c r="J18" i="229" l="1"/>
  <c r="I36" i="229" l="1"/>
  <c r="J19" i="229"/>
  <c r="A19" i="229"/>
  <c r="A20" i="229" s="1"/>
  <c r="J21" i="229" l="1"/>
  <c r="J25" i="229" s="1"/>
  <c r="J19" i="228"/>
  <c r="J20" i="228"/>
  <c r="J18" i="228"/>
  <c r="J21" i="228" s="1"/>
  <c r="I35" i="228"/>
  <c r="A19" i="228"/>
  <c r="A20" i="228" s="1"/>
  <c r="J19" i="227"/>
  <c r="J18" i="227"/>
  <c r="J20" i="227" s="1"/>
  <c r="J24" i="227" s="1"/>
  <c r="I34" i="227"/>
  <c r="A19" i="227"/>
  <c r="J22" i="226"/>
  <c r="J21" i="226"/>
  <c r="J20" i="226"/>
  <c r="I38" i="226"/>
  <c r="J19" i="226"/>
  <c r="I31" i="225"/>
  <c r="J18" i="225"/>
  <c r="J19" i="225" s="1"/>
  <c r="J22" i="225" s="1"/>
  <c r="I31" i="224"/>
  <c r="J18" i="224"/>
  <c r="I32" i="223"/>
  <c r="A19" i="223"/>
  <c r="J18" i="223"/>
  <c r="I18" i="222"/>
  <c r="I19" i="222" s="1"/>
  <c r="I23" i="222" s="1"/>
  <c r="H34" i="222"/>
  <c r="I34" i="221"/>
  <c r="J18" i="221"/>
  <c r="J19" i="221" s="1"/>
  <c r="J23" i="221" s="1"/>
  <c r="J23" i="226" l="1"/>
  <c r="J27" i="226" s="1"/>
  <c r="J19" i="224"/>
  <c r="J22" i="224" s="1"/>
  <c r="J25" i="228"/>
  <c r="J20" i="223"/>
  <c r="J23" i="223" s="1"/>
  <c r="I32" i="220" l="1"/>
  <c r="J18" i="220"/>
  <c r="J19" i="220" s="1"/>
  <c r="J23" i="220" s="1"/>
  <c r="J18" i="219"/>
  <c r="I32" i="219"/>
  <c r="J19" i="219"/>
  <c r="J23" i="219" s="1"/>
  <c r="I32" i="185" l="1"/>
  <c r="J17" i="185"/>
  <c r="J18" i="185" s="1"/>
  <c r="J22" i="185" s="1"/>
  <c r="A17" i="185"/>
</calcChain>
</file>

<file path=xl/sharedStrings.xml><?xml version="1.0" encoding="utf-8"?>
<sst xmlns="http://schemas.openxmlformats.org/spreadsheetml/2006/main" count="3622" uniqueCount="560">
  <si>
    <t>PT. PERISAI CAKRAWALA INDONESIA</t>
  </si>
  <si>
    <t>Ruko Asera Blok 1S-20 No.26</t>
  </si>
  <si>
    <t>Harapan Indah - Bekasi 17214</t>
  </si>
  <si>
    <t>Jawa Barat - Indonesia</t>
  </si>
  <si>
    <t>Telp/Fax : +6221 - 8944 5283</t>
  </si>
  <si>
    <t>Email : sales@pciexpress.id</t>
  </si>
  <si>
    <t>INVOICE</t>
  </si>
  <si>
    <t>To</t>
  </si>
  <si>
    <t>Invoice No</t>
  </si>
  <si>
    <t>:</t>
  </si>
  <si>
    <t>Invoice Date</t>
  </si>
  <si>
    <t>Due Date</t>
  </si>
  <si>
    <t>Attn</t>
  </si>
  <si>
    <t>NO</t>
  </si>
  <si>
    <t>DATE</t>
  </si>
  <si>
    <t>AWB</t>
  </si>
  <si>
    <t>DESCRIPTION</t>
  </si>
  <si>
    <t>DESNATION</t>
  </si>
  <si>
    <t>UNIT PRICE</t>
  </si>
  <si>
    <t>AMOUNT</t>
  </si>
  <si>
    <t>SUB TOTAL</t>
  </si>
  <si>
    <t xml:space="preserve"> </t>
  </si>
  <si>
    <t>Total</t>
  </si>
  <si>
    <t>Payment Instructions</t>
  </si>
  <si>
    <t>Pay Cheque or Transfer to :</t>
  </si>
  <si>
    <t>BCA-IDR</t>
  </si>
  <si>
    <t>A/C : 521-137-0492</t>
  </si>
  <si>
    <t>A/N : M. IMAM ATAU HENRY TIRTASAPUTRA JUNIOR</t>
  </si>
  <si>
    <t>Dede Komalasari</t>
  </si>
  <si>
    <t>KG</t>
  </si>
  <si>
    <t xml:space="preserve">Pelunasan </t>
  </si>
  <si>
    <t>:  Finance Dept</t>
  </si>
  <si>
    <t>COLLY</t>
  </si>
  <si>
    <t>DP</t>
  </si>
  <si>
    <t>Pelunasan</t>
  </si>
  <si>
    <t>: PT. Menara Warna Indonesia</t>
  </si>
  <si>
    <t>: Ibu Ani</t>
  </si>
  <si>
    <t>Project</t>
  </si>
  <si>
    <t>PICK UP DATE</t>
  </si>
  <si>
    <t>CONSIGNEE</t>
  </si>
  <si>
    <t>PELUNASAN</t>
  </si>
  <si>
    <t xml:space="preserve">Bekasi, </t>
  </si>
  <si>
    <t>DEDE KOMALASARI</t>
  </si>
  <si>
    <t>UNIT</t>
  </si>
  <si>
    <t>PT.MENARA WARNA INDONESIA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</si>
  <si>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Tiga Puluh Juta Tiga Ratus Tujuh Puluh Enam Ribu Rupiah.</t>
    </r>
  </si>
  <si>
    <t>BALI NT C4</t>
  </si>
  <si>
    <t>BKI032210031534</t>
  </si>
  <si>
    <t>HM. SAMPOERNA DPC RUTENG</t>
  </si>
  <si>
    <t xml:space="preserve">DP   </t>
  </si>
  <si>
    <t>TOTAL</t>
  </si>
  <si>
    <t>Kepada Yth :</t>
  </si>
  <si>
    <t>Bpk. Achmad (0896 9363 5061)</t>
  </si>
  <si>
    <t>PT. Link Pasifik Indonusa</t>
  </si>
  <si>
    <t>Rukan Elang-New Batavia Block LC 11/07</t>
  </si>
  <si>
    <t>Jl. Raya Gading Batavia, Jakarta</t>
  </si>
  <si>
    <t xml:space="preserve">Pengirim : </t>
  </si>
  <si>
    <t>Bagian Finance (021 8944 5283)</t>
  </si>
  <si>
    <t>PT. Perisai Cakrawala Indonesia</t>
  </si>
  <si>
    <t>Ruko Ifolia Blok HY47 No. 26</t>
  </si>
  <si>
    <t xml:space="preserve">     Harapan Indah – Bekasi 17214</t>
  </si>
  <si>
    <t>Bpk. Rahmat Hidayat (0817-9537-006)</t>
  </si>
  <si>
    <t>Ruko Permata Garden Ngaliyan No. 10</t>
  </si>
  <si>
    <t xml:space="preserve">Jl. Raya Wates - Gondoriyo </t>
  </si>
  <si>
    <t>Ngaliyan Semarang</t>
  </si>
  <si>
    <t xml:space="preserve">     Kepada Yth :</t>
  </si>
  <si>
    <t xml:space="preserve">     Bapak Ari ( 0821 1046 5539 )</t>
  </si>
  <si>
    <t xml:space="preserve">     PT. Tensindo Kreasi Nusantara</t>
  </si>
  <si>
    <t xml:space="preserve">     Rukan Crown Palace Kav. B 10-11</t>
  </si>
  <si>
    <t xml:space="preserve">     Tebet – Jakarta 12819</t>
  </si>
  <si>
    <t xml:space="preserve"> 430/PCI/K2/X/21</t>
  </si>
  <si>
    <t xml:space="preserve"> 25 Oktober 2021</t>
  </si>
  <si>
    <t>Jakarta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</si>
  <si>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Ratus Ribu Rupiah.</t>
    </r>
  </si>
  <si>
    <t>JO</t>
  </si>
  <si>
    <t>: PT. Duta Nusantara</t>
  </si>
  <si>
    <t>:  Bpk. Momon</t>
  </si>
  <si>
    <t xml:space="preserve"> 15 Desemer 2021</t>
  </si>
  <si>
    <t>: PT. Mega Agro Jaya</t>
  </si>
  <si>
    <t>: Bpk. Agus</t>
  </si>
  <si>
    <t>PALU</t>
  </si>
  <si>
    <t>:  Ibu Widya</t>
  </si>
  <si>
    <t>: PT. TIGA PUTRA LOGISTIK</t>
  </si>
  <si>
    <t xml:space="preserve"> 01 Desember 2021</t>
  </si>
  <si>
    <t>Pengiriman Barang Tujuan MARINGGIN LINGGA</t>
  </si>
  <si>
    <t>MEDAN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</si>
  <si>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Ratus Ribu Rupiah.</t>
    </r>
  </si>
  <si>
    <t xml:space="preserve"> 517/PCI/K2/XII/21</t>
  </si>
  <si>
    <t xml:space="preserve"> 518/PCI/K2/XII/21</t>
  </si>
  <si>
    <t>Pengiriman Barang Tujuan POLT. DR SEBY</t>
  </si>
  <si>
    <t>Muara Enim</t>
  </si>
  <si>
    <t xml:space="preserve"> 519/PCI/K2/XII/21</t>
  </si>
  <si>
    <t>0394</t>
  </si>
  <si>
    <t>0272</t>
  </si>
  <si>
    <t>Pengiriman Tujuan RUMAH SAKIT BUNDA PALEMBANG</t>
  </si>
  <si>
    <t>Palembang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</si>
  <si>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Ratus Tujuh Puluh Dua Ribu Rupiah.</t>
    </r>
  </si>
  <si>
    <t>:  Lion Parcel</t>
  </si>
  <si>
    <t xml:space="preserve"> 520/PCI/K2/XII/21</t>
  </si>
  <si>
    <t>:  Bpk. Martin</t>
  </si>
  <si>
    <t>0454</t>
  </si>
  <si>
    <t>Cancel Biaya Armada</t>
  </si>
  <si>
    <t>Pengiriman Barang Tujuan SMKN 1 BONTANG</t>
  </si>
  <si>
    <t>BONTANG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</si>
  <si>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Juta Lima Ratus Ribu Rupiah.</t>
    </r>
  </si>
  <si>
    <t>0208</t>
  </si>
  <si>
    <t xml:space="preserve"> 521/PCI/K2/XII/21</t>
  </si>
  <si>
    <t>Pengiriman Barang Tujuan Bogor</t>
  </si>
  <si>
    <t>Bogor</t>
  </si>
  <si>
    <t>: Bpk. Andi</t>
  </si>
  <si>
    <t xml:space="preserve"> 522/PCI/K2/XII/21</t>
  </si>
  <si>
    <t>0331</t>
  </si>
  <si>
    <t xml:space="preserve"> 523/PCI/K2/XII/21</t>
  </si>
  <si>
    <t>0264</t>
  </si>
  <si>
    <t>: Shoppe</t>
  </si>
  <si>
    <t>: Bpk. Dicky</t>
  </si>
  <si>
    <t>Pengiriman Barang Tujuan SHOPPE JAKARTA/PLUIT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</si>
  <si>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Dua Ratus Ribu Rupiah.</t>
    </r>
  </si>
  <si>
    <t xml:space="preserve"> 524/PCI/K2/XII/21</t>
  </si>
  <si>
    <t>0256,0273,0275,</t>
  </si>
  <si>
    <t>0326</t>
  </si>
  <si>
    <t xml:space="preserve"> 08 Desember 2021</t>
  </si>
  <si>
    <t>DINAS KESEHATAN KUANSING</t>
  </si>
  <si>
    <t>BLUD RSUD KABUPATEN NABIRE</t>
  </si>
  <si>
    <t>RSU ANATUPURA</t>
  </si>
  <si>
    <t>PT. RAJAWALI NUSINDO</t>
  </si>
  <si>
    <t>KUANSING (RIAU)</t>
  </si>
  <si>
    <t>NABIRE</t>
  </si>
  <si>
    <t>PURWOKERTO</t>
  </si>
  <si>
    <t xml:space="preserve"> 525/PCI/K2/XII/21</t>
  </si>
  <si>
    <t xml:space="preserve"> 31 Desember 21</t>
  </si>
  <si>
    <t>0187</t>
  </si>
  <si>
    <t>BKI032210039719</t>
  </si>
  <si>
    <t>BKI032210039701</t>
  </si>
  <si>
    <t>DINAS KABUPATEN BEGADAI</t>
  </si>
  <si>
    <t>DINAS KAB. KARO</t>
  </si>
  <si>
    <t>BEGADAI</t>
  </si>
  <si>
    <t>KABANJAHE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</si>
  <si>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Juta Lima Ratus Empat Puluh Sembilan Ribu Rupiah.</t>
    </r>
  </si>
  <si>
    <t xml:space="preserve"> 526/PCI/K2/XII/21</t>
  </si>
  <si>
    <t>KANTANDI MULYADI DAUD</t>
  </si>
  <si>
    <t>VICKY</t>
  </si>
  <si>
    <t>KANTOR DPRD RI KALIMANTAN</t>
  </si>
  <si>
    <t>GORONTALO</t>
  </si>
  <si>
    <t>PONTIANAK</t>
  </si>
  <si>
    <t>0301</t>
  </si>
  <si>
    <t xml:space="preserve"> 15 Desember 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</si>
  <si>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Belas Juta Enam Ratus Empat Ribu Empat Ratus Rupiah.</t>
    </r>
  </si>
  <si>
    <t>: PT. Samudra Jaya Cakra</t>
  </si>
  <si>
    <t>: Finance</t>
  </si>
  <si>
    <t xml:space="preserve"> 02 Desember 2021</t>
  </si>
  <si>
    <t>0489</t>
  </si>
  <si>
    <t>: CV. Nona Acha</t>
  </si>
  <si>
    <t>: Bpk. Angkasawan</t>
  </si>
  <si>
    <t xml:space="preserve">Pengiriman Barang Tujuan PT. Semen Bosowa Maros </t>
  </si>
  <si>
    <t>Makassar</t>
  </si>
  <si>
    <t>Biaya Pickup</t>
  </si>
  <si>
    <t xml:space="preserve"> 527/PCI/K2/XII/21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</si>
  <si>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Ratus Sembilan Belas Ribu Sembilan Ratus Tujuh Puluh Lima Rupiah.</t>
    </r>
  </si>
  <si>
    <t>Biaya Packing  Pengiriman Barang Tujuan SMKN 1 BONTANG</t>
  </si>
  <si>
    <t>Asuransi 0,35%</t>
  </si>
  <si>
    <t>LUNAS 02/12/21</t>
  </si>
  <si>
    <t xml:space="preserve"> 528/PCI/K2/XII/21</t>
  </si>
  <si>
    <t>0501</t>
  </si>
  <si>
    <t>: CV.MAG Perumahan Graha Mutiara</t>
  </si>
  <si>
    <t>Packing</t>
  </si>
  <si>
    <t>Kalimantan Selatan</t>
  </si>
  <si>
    <t>Pengiriman Barang Tujuan Toko Alya Sungai Tabuk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</si>
  <si>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Tiga Ratus Sembilan Puluh Lima Ribu Rupiah.</t>
    </r>
  </si>
  <si>
    <t>: PT. Sholdan Radi Energi</t>
  </si>
  <si>
    <t>: Bpk. Icad / Bpk. Sofyan</t>
  </si>
  <si>
    <t>pdf pa rasetyo</t>
  </si>
  <si>
    <t xml:space="preserve">DP  </t>
  </si>
  <si>
    <t>Bekasi,</t>
  </si>
  <si>
    <t>0475</t>
  </si>
  <si>
    <t xml:space="preserve">Pengiriman Barang Tujuan Bpk. Risyad </t>
  </si>
  <si>
    <t>Deli Serdang</t>
  </si>
  <si>
    <t xml:space="preserve"> 529/PCI/K2/XII/21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</si>
  <si>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Tiga Ratus Sembilan Puluh Tujuh Ribu Rupiah.</t>
    </r>
  </si>
  <si>
    <t xml:space="preserve"> 530/PCI/K2/XII/21</t>
  </si>
  <si>
    <t xml:space="preserve"> 04 Desember 2021</t>
  </si>
  <si>
    <t>0503</t>
  </si>
  <si>
    <t>: PT. Trian Jaya Engineering</t>
  </si>
  <si>
    <t>Pengiriman Barang Tujuan Muara Enin</t>
  </si>
  <si>
    <t>Biaya Pickup Pengiriman Barang Tujuan Muara Enin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</si>
  <si>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Sepuluh Ribu Rupiah.</t>
    </r>
  </si>
  <si>
    <t>pdf PT. Trianjaya</t>
  </si>
  <si>
    <t xml:space="preserve"> 531/PCI/K2/XII/21</t>
  </si>
  <si>
    <t>0513</t>
  </si>
  <si>
    <t>: Mitra Indo Flexitama</t>
  </si>
  <si>
    <t>Pengiriman Barang Tujuan Batam</t>
  </si>
  <si>
    <t>Batam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</si>
  <si>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Lima Ratus Dua Belas Ribu Rupiah.</t>
    </r>
  </si>
  <si>
    <t>Lunas 03.12.21</t>
  </si>
  <si>
    <t>: Bpk. Hua Cai / Bpk. Salim</t>
  </si>
  <si>
    <t>0542</t>
  </si>
  <si>
    <t xml:space="preserve"> 532/PCI/K2/XII/21</t>
  </si>
  <si>
    <t xml:space="preserve"> 06 Desember 2021</t>
  </si>
  <si>
    <t>Pengiriman Barang Tujuan Pontianak</t>
  </si>
  <si>
    <t>Pontianak</t>
  </si>
  <si>
    <t>Biaya Pick Up Pengiriman Barang Tujuan Pontianak</t>
  </si>
  <si>
    <t>Biaya Packing Pengiriman Barang Tujuan Pontianak</t>
  </si>
  <si>
    <t xml:space="preserve"> 533/PCI/K2/XII/21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</si>
  <si>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Enam Ratus Satu Ribu Enam Ratus Rupiah.</t>
    </r>
  </si>
  <si>
    <t>: Ibu Iin</t>
  </si>
  <si>
    <t>: CV. Wisnu Cahaya Label</t>
  </si>
  <si>
    <t xml:space="preserve"> 534/PCI/K2/XII/21</t>
  </si>
  <si>
    <t>0544</t>
  </si>
  <si>
    <t>Pengiriman barang Tujuan Batam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</si>
  <si>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Ratus Ribu Rupiah.</t>
    </r>
  </si>
  <si>
    <t>0545</t>
  </si>
  <si>
    <t>: Bina Stankomproglat</t>
  </si>
  <si>
    <t>: Bpk. Muhammad Irsyaduddin</t>
  </si>
  <si>
    <t>Trucking Jakarta - Bekasi</t>
  </si>
  <si>
    <t>Bekasi</t>
  </si>
  <si>
    <t>Discount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</si>
  <si>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Rupiah.</t>
    </r>
  </si>
  <si>
    <t xml:space="preserve"> 535/PCI/K2/XII/21</t>
  </si>
  <si>
    <t xml:space="preserve"> 07 Desember 2021</t>
  </si>
  <si>
    <t>: CV. IKPM Jakarta</t>
  </si>
  <si>
    <t>0546,0547,0548</t>
  </si>
  <si>
    <t>0549</t>
  </si>
  <si>
    <t>: PT. UJP</t>
  </si>
  <si>
    <t>: Finance Dept</t>
  </si>
  <si>
    <t>CDDL</t>
  </si>
  <si>
    <t xml:space="preserve"> 14 Desember 2021</t>
  </si>
  <si>
    <t>Ponorogo</t>
  </si>
  <si>
    <t>PMDG PUTRA 1</t>
  </si>
  <si>
    <t>PMDG PUTRA 2</t>
  </si>
  <si>
    <t>AL-MUQODDASAH</t>
  </si>
  <si>
    <t>AR-RISALAH</t>
  </si>
  <si>
    <t>Kediri</t>
  </si>
  <si>
    <t>PMDG PUTRA 3</t>
  </si>
  <si>
    <t>PMDG PUTRI 5</t>
  </si>
  <si>
    <t>Magelang</t>
  </si>
  <si>
    <t>PMDG PUTRA 5</t>
  </si>
  <si>
    <t>PMDG PUTRI 1</t>
  </si>
  <si>
    <t>PMDG PUTRI 2</t>
  </si>
  <si>
    <t>PMDG PUTRI 3</t>
  </si>
  <si>
    <t xml:space="preserve">UNINDA PUTRI </t>
  </si>
  <si>
    <t>UNINDA PUTRA</t>
  </si>
  <si>
    <t>Ngawi</t>
  </si>
  <si>
    <t>Rp.</t>
  </si>
  <si>
    <t>0301 , 0300</t>
  </si>
  <si>
    <t>STEFANUS BAN LIOW</t>
  </si>
  <si>
    <t>TUMOHO</t>
  </si>
  <si>
    <t>KANTOR DPRD RI PERWAKILAN MANADO</t>
  </si>
  <si>
    <t>MANADO</t>
  </si>
  <si>
    <t>PERUMAHAN BUNGO PASANG ASRI</t>
  </si>
  <si>
    <t>PADANG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</si>
  <si>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Puluh Juta Sembilan Ratus Empat Puluh Lima Rupiah.</t>
    </r>
  </si>
  <si>
    <t xml:space="preserve"> 536/PCI/K2/XII/21</t>
  </si>
  <si>
    <t xml:space="preserve"> 21 Desember 21</t>
  </si>
  <si>
    <t xml:space="preserve"> Jakarta</t>
  </si>
  <si>
    <t>0389</t>
  </si>
  <si>
    <t>HM. SAMPOERNA DURI</t>
  </si>
  <si>
    <t>HM. SAMPOERNA PEKANBARU</t>
  </si>
  <si>
    <t>PEKANBARU</t>
  </si>
  <si>
    <t>DURI</t>
  </si>
  <si>
    <t>HM. SAMPOERNA AIR MOLEK</t>
  </si>
  <si>
    <t>AIR MOLEK</t>
  </si>
  <si>
    <t>HM. SAMPOERNA PADANG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</si>
  <si>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Satu Juta Empat Ratus Delapan Puluh Ribu Rupiah.</t>
    </r>
  </si>
  <si>
    <t xml:space="preserve"> 537/PCI/K2/XII/21</t>
  </si>
  <si>
    <t xml:space="preserve"> 538/PCI/K2/XII/21</t>
  </si>
  <si>
    <t>0239</t>
  </si>
  <si>
    <t>HM. SAMPOERNA GRESIK</t>
  </si>
  <si>
    <t>GRESIK</t>
  </si>
  <si>
    <t>Sticker Price Campaign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</si>
  <si>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Dua Ratus Tiga Puluh Ribu Rupiah.</t>
    </r>
  </si>
  <si>
    <t>0218</t>
  </si>
  <si>
    <t>HM SAMPOERNA MOJOKERTO</t>
  </si>
  <si>
    <t>Retail Budget POSM Networking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</si>
  <si>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Satu Juta Seratus Delapan Puluh Lima Ribu Rupiah.</t>
    </r>
  </si>
  <si>
    <t>HM. SAMPOERNA LHOKSEMAUWE</t>
  </si>
  <si>
    <t xml:space="preserve"> 539/PCI/K2/XII/21</t>
  </si>
  <si>
    <t>0300</t>
  </si>
  <si>
    <t>Pengiriman Barang Tujuan Manokwari</t>
  </si>
  <si>
    <t>Manokwari</t>
  </si>
  <si>
    <t xml:space="preserve"> 23 Desember 21</t>
  </si>
  <si>
    <t xml:space="preserve"> 09 Desember 2021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</si>
  <si>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Sebelas Juta Empat Ratus Empat Puluh Enam Ribu Rupiah.</t>
    </r>
  </si>
  <si>
    <t xml:space="preserve"> 540/PCI/K2/XII/21</t>
  </si>
  <si>
    <t xml:space="preserve"> 541/PCI/K2/XII/21</t>
  </si>
  <si>
    <t>0206</t>
  </si>
  <si>
    <t>BKI032210039651</t>
  </si>
  <si>
    <t>Sticker Price Camping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</si>
  <si>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Empat Ratus Ribu Rupiah.</t>
    </r>
  </si>
  <si>
    <t>: Bpk. Bayu</t>
  </si>
  <si>
    <t xml:space="preserve"> 542/PCI/K2/XII/21</t>
  </si>
  <si>
    <t>0157 &amp; 0160</t>
  </si>
  <si>
    <t>Pengiriman Motor Tujuan Jl. Bangau Sakti</t>
  </si>
  <si>
    <t>Pekanbaru</t>
  </si>
  <si>
    <t>Pengiriman Motor Tujuan Jl. Bukit Barisan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</si>
  <si>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Rupiah.</t>
    </r>
  </si>
  <si>
    <t>0582</t>
  </si>
  <si>
    <t xml:space="preserve"> 543/PCI/K2/XII/21</t>
  </si>
  <si>
    <t>: Bpk. Rio Naldi</t>
  </si>
  <si>
    <t xml:space="preserve">Pengiriman Mobil Tujuan Bpk. Sutisno </t>
  </si>
  <si>
    <t>Biaya Asuransi 0,35 %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</si>
  <si>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Juta Delapan Ratus Delapan Puluh Dua Ribu Rupiah.</t>
    </r>
  </si>
  <si>
    <t>: BBI Cargo</t>
  </si>
  <si>
    <t>ok</t>
  </si>
  <si>
    <t xml:space="preserve"> 544/PCI/K2/XII/21</t>
  </si>
  <si>
    <t xml:space="preserve"> 13 Desember 21</t>
  </si>
  <si>
    <t xml:space="preserve"> 20 Desember 21</t>
  </si>
  <si>
    <t>0579</t>
  </si>
  <si>
    <t>RS. Siti Khodijah</t>
  </si>
  <si>
    <t>Pekalongan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</si>
  <si>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Lima Ratus Ribu Rupiah.</t>
    </r>
  </si>
  <si>
    <t xml:space="preserve"> 545/PCI/K2/XII/21</t>
  </si>
  <si>
    <t>: Tibeka Logistic Indonesia</t>
  </si>
  <si>
    <t>Lombok</t>
  </si>
  <si>
    <t>Bongkar Muat Borwita DO/W6/2021/11/01557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</si>
  <si>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Ratus Tujuh Puluh Ribu Empat Ratus Rupiah.</t>
    </r>
  </si>
  <si>
    <t>0136</t>
  </si>
  <si>
    <t>BKI032210039354</t>
  </si>
  <si>
    <t xml:space="preserve"> 546/PCI/K2/XII/21</t>
  </si>
  <si>
    <r>
      <t xml:space="preserve">Bongkar Muat Tibeka Cilacap </t>
    </r>
    <r>
      <rPr>
        <sz val="11"/>
        <color theme="2" tint="-0.749992370372631"/>
        <rFont val="Calibri"/>
        <family val="2"/>
        <scheme val="minor"/>
      </rPr>
      <t>DO/W6/2021/12/000CO/R/02</t>
    </r>
  </si>
  <si>
    <t>Cilacap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</si>
  <si>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Seratus Lima Puluh Dua Ribu Rupiah.</t>
    </r>
  </si>
  <si>
    <t>0508</t>
  </si>
  <si>
    <t>: PT. DGL Expedisi Indonesia</t>
  </si>
  <si>
    <t>: Bpk. Riva</t>
  </si>
  <si>
    <t xml:space="preserve">Pengiriman Barang Tujuan PT. KBM Marunda                  </t>
  </si>
  <si>
    <t xml:space="preserve"> 547/PCI/K2/XII/21</t>
  </si>
  <si>
    <t>0660</t>
  </si>
  <si>
    <t>Say : Delapan Ratus Ribu Rupiah.</t>
  </si>
  <si>
    <t xml:space="preserve"> 548/PCI/K2/XII/21</t>
  </si>
  <si>
    <t xml:space="preserve"> 28 Desember 21</t>
  </si>
  <si>
    <t>IBU ERNI</t>
  </si>
  <si>
    <t>FANDI</t>
  </si>
  <si>
    <t>DR. DRS MARTIN BILLA</t>
  </si>
  <si>
    <t>NUNUKAN</t>
  </si>
  <si>
    <t>TARAKAN</t>
  </si>
  <si>
    <t>TANJUNG SELOR</t>
  </si>
  <si>
    <t xml:space="preserve">0301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</si>
  <si>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Belas Juta Sembilan Ratus Tiga Puluh Ribu Dua Ratus Rupiah.</t>
    </r>
  </si>
  <si>
    <t xml:space="preserve"> 549/PCI/K2/XII/21</t>
  </si>
  <si>
    <t>0577</t>
  </si>
  <si>
    <t>DR. H. ALIKMANSORI. SH</t>
  </si>
  <si>
    <t>PESISIR SELATAN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</si>
  <si>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Juta Dua Ratus Delapan Puluh Delapan Ribu Rupiah.</t>
    </r>
  </si>
  <si>
    <t>: PT. Tensindo Kreasi Nusantara</t>
  </si>
  <si>
    <t xml:space="preserve">  Rukan Crown Palace Kav. B 10-11</t>
  </si>
  <si>
    <t xml:space="preserve">  Tebet- Jakarta 12819</t>
  </si>
  <si>
    <t xml:space="preserve"> 15 Desember 2021</t>
  </si>
  <si>
    <t>NO. PO</t>
  </si>
  <si>
    <t>0541</t>
  </si>
  <si>
    <t>Pengiriman Barang Tujuan Gersik</t>
  </si>
  <si>
    <t xml:space="preserve"> 550/PCI/K2/XII/21</t>
  </si>
  <si>
    <t xml:space="preserve"> 29 Desember 21</t>
  </si>
  <si>
    <t xml:space="preserve"> 551/PCI/K2/XII/21</t>
  </si>
  <si>
    <t>BKI032210039644</t>
  </si>
  <si>
    <t>PT. HM SAMPOERNA KOTABUMI</t>
  </si>
  <si>
    <t>PT. HM SAMPOERNA METRO</t>
  </si>
  <si>
    <t>PT. HM SAMPOERNA JAMBI</t>
  </si>
  <si>
    <t>PT. HM SAMPOERNA MUARA BUNGO</t>
  </si>
  <si>
    <t>PT. HM SAMPOERNA BENGKULU</t>
  </si>
  <si>
    <t>KOTA BUMI</t>
  </si>
  <si>
    <t>METRO</t>
  </si>
  <si>
    <t>JAMBI</t>
  </si>
  <si>
    <t>MUARABUNGO</t>
  </si>
  <si>
    <t>BENGKULU</t>
  </si>
  <si>
    <t>BIAYA BONGKAR PT. HM SAMPOERNA MUARA BUNGO</t>
  </si>
  <si>
    <t>BIAYA BONGKAR PT. HM SAMPOERNA METRO</t>
  </si>
  <si>
    <t>BIAYA BONGKAR PT. HM SAMPOERNA BENGKULU</t>
  </si>
  <si>
    <t xml:space="preserve"> 552/PCI/K2/XII/21</t>
  </si>
  <si>
    <t xml:space="preserve"> 29 Desember 2021</t>
  </si>
  <si>
    <t>0482, 0483,0484</t>
  </si>
  <si>
    <t>DP tanggal01/12/21</t>
  </si>
  <si>
    <t>:  Ibu Eni</t>
  </si>
  <si>
    <t xml:space="preserve">Selamat siang Bu saya Lily utk alamatnya bisa dikirimkan ke </t>
  </si>
  <si>
    <t>PT. DEKA SARI PERKASA</t>
  </si>
  <si>
    <t>( Innola )</t>
  </si>
  <si>
    <t>Jl. Pangkalan 1 no 98 ( Narogong km 11,5) Bantar gebang Bekasi 17151</t>
  </si>
  <si>
    <t>U/p Lily.H ( purchasing )</t>
  </si>
  <si>
    <t>BKI032210039537</t>
  </si>
  <si>
    <t>KANTOR IMIGRASI KELAS 1 TPI PALU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</si>
  <si>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Belas Juta Rupiah.</t>
    </r>
  </si>
  <si>
    <t xml:space="preserve"> 553/PCI/K2/XII/21</t>
  </si>
  <si>
    <t xml:space="preserve"> 16 Desember 2021</t>
  </si>
  <si>
    <t>0356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</si>
  <si>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Juta Seratus Ribu Rupiah.</t>
    </r>
  </si>
  <si>
    <t>masuk kantor</t>
  </si>
  <si>
    <t>fee</t>
  </si>
  <si>
    <t>sama mas rian</t>
  </si>
  <si>
    <r>
      <t xml:space="preserve">Say </t>
    </r>
    <r>
      <rPr>
        <b/>
        <i/>
        <sz val="12"/>
        <color theme="1"/>
        <rFont val="Calibri"/>
        <family val="2"/>
        <scheme val="minor"/>
      </rPr>
      <t>: Tujuh Juta Rupiah.</t>
    </r>
  </si>
  <si>
    <t xml:space="preserve"> 20 Desember 2021</t>
  </si>
  <si>
    <t>0712</t>
  </si>
  <si>
    <t>Pengiriman Barang Tujuan PT. PLNT Bangkalan</t>
  </si>
  <si>
    <t>Sulawesi Selatan</t>
  </si>
  <si>
    <t xml:space="preserve"> 555/PCI/K2/XII/21</t>
  </si>
  <si>
    <t>: PT. Venindo Jaya Abadi</t>
  </si>
  <si>
    <t>:  Bpk. Ven Jemi</t>
  </si>
  <si>
    <t>pdf pa jemmy dan pa imam</t>
  </si>
  <si>
    <t xml:space="preserve"> 556/PCI/K2/XII/21</t>
  </si>
  <si>
    <t>0700</t>
  </si>
  <si>
    <t>Pengiriman Barang Tujuan Angkasa Architects</t>
  </si>
  <si>
    <t>: PT. Parcial Berkat Transindo</t>
  </si>
  <si>
    <t>:  Bpk. Petrik</t>
  </si>
  <si>
    <t xml:space="preserve"> 557/PCI/K2/XII/21</t>
  </si>
  <si>
    <t xml:space="preserve"> 15 Maret 2022</t>
  </si>
  <si>
    <t>0405</t>
  </si>
  <si>
    <t>Biaya Forklip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</si>
  <si>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Tiga Ratus Tiga Puluh Delapan Ribu Lima Ratus Rupiah.</t>
    </r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</si>
  <si>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Tujuh Ratus Tujuh Puluh Ribu Rupiah.</t>
    </r>
  </si>
  <si>
    <t>Charter Trailer 12 m dari Cikarang Ke tanjung Tabalong</t>
  </si>
  <si>
    <t>Biaya Inap Charter Trailer 12 m dari Cikarang Ke tanjung Tabalong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</si>
  <si>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Seratus Enam Puluh Enam Juta Rupiah.</t>
    </r>
  </si>
  <si>
    <t>: PT. Cahaya Putra Perkasa</t>
  </si>
  <si>
    <t xml:space="preserve"> 558/PCI/K2/XII/21</t>
  </si>
  <si>
    <t>0734</t>
  </si>
  <si>
    <t>Pengiriman Barang Tujuan PT. Solusi Bangun Indonesia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</si>
  <si>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Ratus Ribu Rupiah.</t>
    </r>
  </si>
  <si>
    <t>Bima</t>
  </si>
  <si>
    <t>Pengiriman Barang Tujuan Bima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</si>
  <si>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Juta Dua Ratus Delapan Puluh Enam Ribu Empat Ratus Rupiah.</t>
    </r>
  </si>
  <si>
    <t>: PT. Mahardika Telekomunikasi Indonesia</t>
  </si>
  <si>
    <t>PPN 1 %</t>
  </si>
  <si>
    <t xml:space="preserve">DP </t>
  </si>
  <si>
    <t>Pengiriman Barang Tujuan CV. Media Nusantara Borneo</t>
  </si>
  <si>
    <r>
      <t xml:space="preserve">Say </t>
    </r>
    <r>
      <rPr>
        <b/>
        <i/>
        <sz val="11"/>
        <color theme="2" tint="-0.749992370372631"/>
        <rFont val="Calibri"/>
        <family val="2"/>
        <scheme val="minor"/>
      </rPr>
      <t>:  Delapan Ratus Tiga Puluh Dua Ribu Rupiah.</t>
    </r>
  </si>
  <si>
    <t xml:space="preserve"> 559/PCI/K2/XII/21</t>
  </si>
  <si>
    <t>0523</t>
  </si>
  <si>
    <t xml:space="preserve"> 27 Desember 2021</t>
  </si>
  <si>
    <t xml:space="preserve"> 560/PCI/K2/XII/21</t>
  </si>
  <si>
    <t>0665</t>
  </si>
  <si>
    <t>Probolinggo</t>
  </si>
  <si>
    <t>Charter Trucking CDE                            B 9951 OR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</si>
  <si>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Delapan Ratus Ribu Rupiah.</t>
    </r>
  </si>
  <si>
    <t>: R2M Express</t>
  </si>
  <si>
    <t xml:space="preserve"> 561/PCI/K2/XII/21</t>
  </si>
  <si>
    <t>0440</t>
  </si>
  <si>
    <t>CBM</t>
  </si>
  <si>
    <r>
      <t xml:space="preserve">Say </t>
    </r>
    <r>
      <rPr>
        <b/>
        <i/>
        <sz val="11"/>
        <color theme="2" tint="-0.749992370372631"/>
        <rFont val="Calibri"/>
        <family val="2"/>
        <scheme val="minor"/>
      </rPr>
      <t>:  Lima Belas Juta Rupiah.</t>
    </r>
  </si>
  <si>
    <t xml:space="preserve"> 562/PCI/K2/XII/21</t>
  </si>
  <si>
    <t>DP 50%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</si>
  <si>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Delapan Ratus Ribu Rupiah.</t>
    </r>
  </si>
  <si>
    <t>Dp msauk rekenik mas rian</t>
  </si>
  <si>
    <t>Terlampir</t>
  </si>
  <si>
    <t>0661</t>
  </si>
  <si>
    <t>: Ninja Express</t>
  </si>
  <si>
    <t>Jabodetabek</t>
  </si>
  <si>
    <t>0708</t>
  </si>
  <si>
    <t>0709</t>
  </si>
  <si>
    <t>0715</t>
  </si>
  <si>
    <t>0716</t>
  </si>
  <si>
    <t>Cengkareng</t>
  </si>
  <si>
    <t>Fee 300rb</t>
  </si>
  <si>
    <t>0723</t>
  </si>
  <si>
    <t>0724</t>
  </si>
  <si>
    <t>0683</t>
  </si>
  <si>
    <t>0682</t>
  </si>
  <si>
    <t>Tanggerang</t>
  </si>
  <si>
    <t>0864</t>
  </si>
  <si>
    <t>0685</t>
  </si>
  <si>
    <t>0686</t>
  </si>
  <si>
    <t>0687</t>
  </si>
  <si>
    <t xml:space="preserve"> 563/PCI/K2/XII/21</t>
  </si>
  <si>
    <t xml:space="preserve"> 564/PCI/K2/XII/21</t>
  </si>
  <si>
    <t>0511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</si>
  <si>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Seratus Dua Puluh Tujuh Juta Rupiah.</t>
    </r>
  </si>
  <si>
    <t>Pengiriman Barang Serpong - Koja CDD B 9862 F</t>
  </si>
  <si>
    <t>Pengiriman Barang Serpong - Tanggerang Area                    CDD G 1450 LD</t>
  </si>
  <si>
    <t>Pengiriman Barang Tujuan Ninja Express Tanggerang - Logos Pondok Unggu CDD B 9862 F</t>
  </si>
  <si>
    <t>Pengiriman Barang Ninja Express Kelapa Gading -Logos Pondok Unggu CDDL B 9084 URO</t>
  </si>
  <si>
    <t>Pengiriman Barang  Ninja Express Bintaro - Logos Pondok Unggu CDD B 9862 F</t>
  </si>
  <si>
    <t>Pengiriman Barang Ninja Express Koja - Ninja Express Tanggerang CDDL B 9048 URO</t>
  </si>
  <si>
    <t>Pengiriman Barang Ninja Express Tanggerang - Logos Pondok Unggu CDD B 9862 F</t>
  </si>
  <si>
    <t>Pengiriman Barang Ninja Express Kelapa Gading - Jabodetabek CDDL B 9840 URO</t>
  </si>
  <si>
    <t>Pengiriman Barang Jatake - Ninja Express Logos Pondok Unggu      CDD 9862 F</t>
  </si>
  <si>
    <t>Pengiriman Barang Ninja Express Logos Pondok Ungu - Jabodetabek CDDL B 9840 URO</t>
  </si>
  <si>
    <t>Pengiriman Barang Ninja Express Logos Pondok ungu - Cengkareng Fuso A 8177  YM</t>
  </si>
  <si>
    <t>0738</t>
  </si>
  <si>
    <t>0663</t>
  </si>
  <si>
    <t>0664</t>
  </si>
  <si>
    <t>0662</t>
  </si>
  <si>
    <t>0739</t>
  </si>
  <si>
    <t>Pengiriman Barang Ninja Express Logos Pondok ungu - Jabodetabek CDDL B 9048 URO</t>
  </si>
  <si>
    <t>0753</t>
  </si>
  <si>
    <t>: CV. FASTINDO LOGISTIK</t>
  </si>
  <si>
    <t>: Bpk. Assad</t>
  </si>
  <si>
    <t xml:space="preserve"> 565/PCI/K2/XII/21</t>
  </si>
  <si>
    <t xml:space="preserve"> 22 Desember 2021</t>
  </si>
  <si>
    <t>0745</t>
  </si>
  <si>
    <t>Pengiriman Barang Tujuan Daikin Bandung                      ( B 9492 KXT )</t>
  </si>
  <si>
    <t>Bandung</t>
  </si>
  <si>
    <t>: PT. Bona Nusantara Raya Sakti</t>
  </si>
  <si>
    <t>Jl. Garuda No.80F Kemayoran, Jakarta Pusat</t>
  </si>
  <si>
    <t>(Samping Dealer Toyota Garuda)</t>
  </si>
  <si>
    <t xml:space="preserve">Pengiriman Barang Tujuan Jakarta - Lampung                        </t>
  </si>
  <si>
    <t xml:space="preserve">Lampung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</si>
  <si>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Enam Ratus Lima Puluh Ribu Rupiah.</t>
    </r>
  </si>
  <si>
    <t>0594</t>
  </si>
  <si>
    <t xml:space="preserve"> 566/PCI/K2/XII/21</t>
  </si>
  <si>
    <t>TANJUNG MORAWA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</si>
  <si>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Ratus Enam Puluh Lima Ribu Rupiah.</t>
    </r>
  </si>
  <si>
    <t xml:space="preserve"> 567/PCI/K2/XII/21</t>
  </si>
  <si>
    <t>0622</t>
  </si>
  <si>
    <t>: PT. Bayu Perkasa Trans (Miniso)</t>
  </si>
  <si>
    <t>Pengiriman Barang Tujuan Jakarta - Tanjung Morawa</t>
  </si>
  <si>
    <t>Pengiriman Barang Tujuan Jakarta - Jambi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</si>
  <si>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Belas Juta Seratus Ribu Rupiah.</t>
    </r>
  </si>
  <si>
    <t>: PT. Padi Express</t>
  </si>
  <si>
    <t xml:space="preserve"> 568/PCI/K2/XII/21</t>
  </si>
  <si>
    <t xml:space="preserve"> 28 Desember 2021</t>
  </si>
  <si>
    <t>Pengiriman Barang Tujuan W Hotel Bali</t>
  </si>
  <si>
    <t>Bali</t>
  </si>
  <si>
    <t>Pengiriman Barang Tujuan Bpk. Deny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</si>
  <si>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Tujuh Ratus Enam Puluh Delapan Ribu Rupiah.</t>
    </r>
  </si>
  <si>
    <t>Fee Pa Angga</t>
  </si>
  <si>
    <t>0733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</si>
  <si>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Delapan Ratus Delapan Puluh Delapan Ribu Rupiah.</t>
    </r>
  </si>
  <si>
    <t>JOB No</t>
  </si>
  <si>
    <t>Pengiriman Mobil Fortuner B 1716 PJP</t>
  </si>
  <si>
    <t>:  Mr. Hong Fei</t>
  </si>
  <si>
    <t xml:space="preserve"> 569/PCI/K2/XII/21</t>
  </si>
  <si>
    <t>0795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</si>
  <si>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Puluh Enam Juta Rupiah.</t>
    </r>
  </si>
  <si>
    <t xml:space="preserve">Pengiriman Mobil Alpard       B 2870 UOQ </t>
  </si>
  <si>
    <t xml:space="preserve"> 570/PCI/K2/XII/21</t>
  </si>
  <si>
    <t>0794</t>
  </si>
  <si>
    <t>Pengiriman Barang Tujuan Jakarta - Bandung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</si>
  <si>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Empat Ratus Ribu Rupiah.</t>
    </r>
  </si>
  <si>
    <t xml:space="preserve"> 571/PCI/K2/XII/21</t>
  </si>
  <si>
    <t>0787</t>
  </si>
  <si>
    <t>Say : Satu Juta Lima Ratus Ribu Rupiah.</t>
  </si>
  <si>
    <t xml:space="preserve"> 572/PCI/K2/XII/21</t>
  </si>
  <si>
    <t>0578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</si>
  <si>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Dua Ratus Delapan Puluh Enam Rupiah.</t>
    </r>
  </si>
  <si>
    <t>Lunas 09/12/21</t>
  </si>
  <si>
    <t>: PT. Tibeka Logistik Indonesia</t>
  </si>
  <si>
    <t>QTY</t>
  </si>
  <si>
    <t xml:space="preserve"> 573/PCI/K2/XII/21</t>
  </si>
  <si>
    <t xml:space="preserve"> 30 Desember 2021</t>
  </si>
  <si>
    <t xml:space="preserve"> 18 Januari 2022</t>
  </si>
  <si>
    <t>0713</t>
  </si>
  <si>
    <t>Biaya Bongkar Muat Pengiriman PT.Nutrifood Pekanbaru (DO/W6/2021/12/00AE7)               FUSO</t>
  </si>
  <si>
    <t>Say : Sembilan Ratus Dua Puluh Empat Ribu Delapan Ratus Rupiah.</t>
  </si>
  <si>
    <t>0802</t>
  </si>
  <si>
    <t xml:space="preserve"> 574/PCI/K2/XII/21</t>
  </si>
  <si>
    <t>: PT.AKGC</t>
  </si>
  <si>
    <t>:  Bpk. Syaiful</t>
  </si>
  <si>
    <t>Trucking CDE B 9143 VQO Tujuan PT.mekarlanggeng/Bogor teknik</t>
  </si>
  <si>
    <t>Biaya Helper</t>
  </si>
  <si>
    <t>Say : Sembilan Ratus Tujuh Puluh Lima Ribu Rupiah.</t>
  </si>
  <si>
    <t>0600</t>
  </si>
  <si>
    <t xml:space="preserve"> 575/PCI/K2/XII/21</t>
  </si>
  <si>
    <t>Pengiriman Barang Tujuan UPTD RSUD DR. H BOB BAZAR</t>
  </si>
  <si>
    <t>Lampung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</si>
  <si>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Ratus Ribu Rupiah.</t>
    </r>
  </si>
  <si>
    <t xml:space="preserve"> 576/PCI/K2/XII/21</t>
  </si>
  <si>
    <t>0604</t>
  </si>
  <si>
    <t>:  Bpk. Diki</t>
  </si>
  <si>
    <t>Pengiriman Barang Tujuan Malang</t>
  </si>
  <si>
    <t>Malang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</si>
  <si>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Rupiah.</t>
    </r>
  </si>
  <si>
    <t>D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</si>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</sst>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&quot;Rp&quot;* #,##0_);_(&quot;Rp&quot;* \(#,##0\);_(&quot;Rp&quot;* &quot;-&quot;_);_(@_)"/>
    <numFmt numFmtId="167" formatCode="_(* #,##0_);_(* \(#,##0\);_(* &quot;-&quot;??_);_(@_)"/>
    <numFmt numFmtId="168" formatCode="[$-F800]dddd\,\ mmmm\ dd\,\ yyyy"/>
    <numFmt numFmtId="169" formatCode="dd/mm/yyyy;@"/>
    <numFmt numFmtId="170" formatCode="dd/mm/yy"/>
    <numFmt numFmtId="171" formatCode="_-* #,##0_-;\-* #,##0_-;_-* &quot;-&quot;??_-;_-@_-"/>
    <numFmt numFmtId="172" formatCode="dd\ mmmm\ yy"/>
    <numFmt numFmtId="173" formatCode="dd/mm/yy;@"/>
    <numFmt numFmtId="174" formatCode="[$-421]dd\ mmmm\ yy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rgb="FF000000"/>
      <name val="Arial"/>
      <family val="2"/>
    </font>
    <font>
      <b/>
      <sz val="16"/>
      <color theme="2" tint="-0.74999237037263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2" tint="-0.74999237037263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i/>
      <sz val="11"/>
      <color theme="2" tint="-0.74999237037263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507">
    <xf numFmtId="0" fontId="0" fillId="0" borderId="0" xfId="0"/>
    <xf numFmtId="0" fontId="3" fillId="0" borderId="0" xfId="0" applyFont="1"/>
    <xf numFmtId="0" fontId="4" fillId="0" borderId="0" xfId="0" applyFont="1"/>
    <xf numFmtId="167" fontId="4" fillId="0" borderId="0" xfId="1" applyNumberFormat="1" applyFont="1"/>
    <xf numFmtId="0" fontId="5" fillId="0" borderId="0" xfId="0" applyFont="1"/>
    <xf numFmtId="0" fontId="4" fillId="0" borderId="1" xfId="0" applyFont="1" applyBorder="1"/>
    <xf numFmtId="167" fontId="4" fillId="0" borderId="1" xfId="1" applyNumberFormat="1" applyFont="1" applyBorder="1"/>
    <xf numFmtId="167" fontId="4" fillId="0" borderId="0" xfId="1" applyNumberFormat="1" applyFont="1" applyAlignment="1">
      <alignment horizontal="center"/>
    </xf>
    <xf numFmtId="0" fontId="0" fillId="0" borderId="0" xfId="0" applyFont="1" applyAlignment="1">
      <alignment vertical="center"/>
    </xf>
    <xf numFmtId="168" fontId="7" fillId="0" borderId="0" xfId="0" quotePrefix="1" applyNumberFormat="1" applyFont="1" applyAlignment="1">
      <alignment vertical="center"/>
    </xf>
    <xf numFmtId="0" fontId="4" fillId="0" borderId="0" xfId="0" applyFont="1" applyBorder="1"/>
    <xf numFmtId="167" fontId="4" fillId="0" borderId="0" xfId="1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7" fontId="3" fillId="0" borderId="0" xfId="1" applyNumberFormat="1" applyFont="1" applyBorder="1"/>
    <xf numFmtId="9" fontId="4" fillId="0" borderId="0" xfId="0" applyNumberFormat="1" applyFont="1"/>
    <xf numFmtId="167" fontId="3" fillId="0" borderId="1" xfId="1" applyNumberFormat="1" applyFont="1" applyBorder="1"/>
    <xf numFmtId="166" fontId="4" fillId="0" borderId="1" xfId="0" applyNumberFormat="1" applyFont="1" applyBorder="1" applyAlignment="1">
      <alignment horizontal="center" vertical="center"/>
    </xf>
    <xf numFmtId="167" fontId="3" fillId="0" borderId="0" xfId="1" applyNumberFormat="1" applyFont="1"/>
    <xf numFmtId="166" fontId="3" fillId="0" borderId="0" xfId="0" applyNumberFormat="1" applyFont="1"/>
    <xf numFmtId="0" fontId="8" fillId="0" borderId="0" xfId="0" applyFont="1"/>
    <xf numFmtId="0" fontId="9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3" fillId="0" borderId="0" xfId="0" quotePrefix="1" applyFont="1" applyBorder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0" applyFont="1" applyAlignment="1">
      <alignment horizontal="right"/>
    </xf>
    <xf numFmtId="166" fontId="4" fillId="0" borderId="0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7" fontId="4" fillId="3" borderId="11" xfId="1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1" fillId="0" borderId="0" xfId="0" applyFont="1"/>
    <xf numFmtId="167" fontId="10" fillId="0" borderId="0" xfId="1" applyNumberFormat="1" applyFont="1"/>
    <xf numFmtId="166" fontId="10" fillId="0" borderId="0" xfId="0" applyNumberFormat="1" applyFont="1" applyAlignment="1">
      <alignment horizontal="center" vertical="center"/>
    </xf>
    <xf numFmtId="167" fontId="11" fillId="0" borderId="0" xfId="1" applyNumberFormat="1" applyFont="1" applyAlignment="1">
      <alignment horizontal="left" vertical="center"/>
    </xf>
    <xf numFmtId="0" fontId="13" fillId="0" borderId="0" xfId="0" applyFont="1"/>
    <xf numFmtId="167" fontId="0" fillId="0" borderId="0" xfId="1" applyNumberFormat="1" applyFont="1"/>
    <xf numFmtId="0" fontId="14" fillId="0" borderId="0" xfId="0" applyFont="1"/>
    <xf numFmtId="0" fontId="0" fillId="0" borderId="0" xfId="0" applyFont="1"/>
    <xf numFmtId="0" fontId="0" fillId="0" borderId="0" xfId="0" applyBorder="1"/>
    <xf numFmtId="167" fontId="0" fillId="0" borderId="0" xfId="1" applyNumberFormat="1" applyFont="1" applyBorder="1"/>
    <xf numFmtId="0" fontId="10" fillId="0" borderId="0" xfId="0" applyFont="1" applyAlignment="1">
      <alignment vertical="center"/>
    </xf>
    <xf numFmtId="167" fontId="1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7" fontId="0" fillId="0" borderId="0" xfId="1" applyNumberFormat="1" applyFont="1" applyAlignment="1">
      <alignment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/>
    </xf>
    <xf numFmtId="169" fontId="0" fillId="0" borderId="11" xfId="0" quotePrefix="1" applyNumberFormat="1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0" fillId="0" borderId="11" xfId="1" applyNumberFormat="1" applyFont="1" applyBorder="1" applyAlignment="1">
      <alignment horizontal="center" vertical="center"/>
    </xf>
    <xf numFmtId="167" fontId="13" fillId="0" borderId="19" xfId="1" applyNumberFormat="1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2" fillId="0" borderId="0" xfId="0" applyFont="1" applyAlignment="1">
      <alignment vertical="center"/>
    </xf>
    <xf numFmtId="167" fontId="11" fillId="0" borderId="1" xfId="1" applyNumberFormat="1" applyFont="1" applyBorder="1" applyAlignment="1">
      <alignment vertical="center"/>
    </xf>
    <xf numFmtId="166" fontId="10" fillId="0" borderId="1" xfId="0" quotePrefix="1" applyNumberFormat="1" applyFont="1" applyBorder="1" applyAlignment="1">
      <alignment horizontal="right" vertical="center"/>
    </xf>
    <xf numFmtId="0" fontId="11" fillId="0" borderId="0" xfId="0" applyFont="1" applyAlignment="1">
      <alignment vertical="center"/>
    </xf>
    <xf numFmtId="167" fontId="13" fillId="0" borderId="0" xfId="1" applyNumberFormat="1" applyFont="1" applyAlignment="1">
      <alignment vertical="center"/>
    </xf>
    <xf numFmtId="167" fontId="11" fillId="0" borderId="0" xfId="1" applyNumberFormat="1" applyFont="1" applyAlignment="1">
      <alignment vertical="center"/>
    </xf>
    <xf numFmtId="166" fontId="13" fillId="0" borderId="0" xfId="0" applyNumberFormat="1" applyFont="1" applyAlignment="1">
      <alignment vertical="center"/>
    </xf>
    <xf numFmtId="166" fontId="11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7" fillId="0" borderId="0" xfId="0" applyFont="1"/>
    <xf numFmtId="0" fontId="9" fillId="0" borderId="0" xfId="0" applyFont="1" applyAlignment="1">
      <alignment vertical="center"/>
    </xf>
    <xf numFmtId="167" fontId="0" fillId="0" borderId="0" xfId="0" applyNumberFormat="1"/>
    <xf numFmtId="0" fontId="11" fillId="0" borderId="0" xfId="0" applyFont="1" applyAlignment="1">
      <alignment horizontal="left" vertical="center"/>
    </xf>
    <xf numFmtId="0" fontId="11" fillId="0" borderId="0" xfId="0" quotePrefix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quotePrefix="1" applyFont="1" applyAlignment="1">
      <alignment horizontal="left" vertical="center"/>
    </xf>
    <xf numFmtId="0" fontId="10" fillId="0" borderId="0" xfId="0" applyFont="1" applyAlignment="1">
      <alignment horizontal="right" vertical="center"/>
    </xf>
    <xf numFmtId="166" fontId="0" fillId="0" borderId="0" xfId="0" applyNumberFormat="1"/>
    <xf numFmtId="164" fontId="10" fillId="0" borderId="18" xfId="0" applyNumberFormat="1" applyFont="1" applyFill="1" applyBorder="1" applyAlignment="1">
      <alignment vertical="center"/>
    </xf>
    <xf numFmtId="1" fontId="7" fillId="0" borderId="13" xfId="1" applyNumberFormat="1" applyFont="1" applyBorder="1" applyAlignment="1">
      <alignment horizontal="center" vertical="center"/>
    </xf>
    <xf numFmtId="0" fontId="13" fillId="0" borderId="0" xfId="0" applyFont="1" applyBorder="1"/>
    <xf numFmtId="0" fontId="13" fillId="0" borderId="0" xfId="0" applyFont="1" applyBorder="1" applyAlignment="1">
      <alignment horizontal="left"/>
    </xf>
    <xf numFmtId="0" fontId="13" fillId="0" borderId="0" xfId="0" quotePrefix="1" applyFont="1" applyBorder="1" applyAlignment="1">
      <alignment horizontal="left"/>
    </xf>
    <xf numFmtId="0" fontId="4" fillId="3" borderId="1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7" fontId="3" fillId="0" borderId="0" xfId="1" applyNumberFormat="1" applyFont="1" applyAlignment="1">
      <alignment horizontal="left" vertical="center"/>
    </xf>
    <xf numFmtId="166" fontId="4" fillId="0" borderId="0" xfId="0" applyNumberFormat="1" applyFont="1" applyAlignment="1">
      <alignment horizontal="left" vertical="center"/>
    </xf>
    <xf numFmtId="0" fontId="4" fillId="0" borderId="26" xfId="0" applyFont="1" applyBorder="1"/>
    <xf numFmtId="0" fontId="4" fillId="0" borderId="24" xfId="0" applyFont="1" applyBorder="1"/>
    <xf numFmtId="0" fontId="18" fillId="0" borderId="27" xfId="0" applyFont="1" applyBorder="1" applyAlignment="1">
      <alignment horizontal="left" vertical="center" indent="3"/>
    </xf>
    <xf numFmtId="0" fontId="4" fillId="0" borderId="28" xfId="0" applyFont="1" applyBorder="1"/>
    <xf numFmtId="0" fontId="4" fillId="0" borderId="29" xfId="0" applyFont="1" applyBorder="1"/>
    <xf numFmtId="0" fontId="4" fillId="0" borderId="30" xfId="0" applyFont="1" applyBorder="1"/>
    <xf numFmtId="0" fontId="18" fillId="0" borderId="27" xfId="0" applyFont="1" applyBorder="1"/>
    <xf numFmtId="0" fontId="4" fillId="0" borderId="31" xfId="0" applyFont="1" applyBorder="1"/>
    <xf numFmtId="0" fontId="18" fillId="0" borderId="27" xfId="0" applyFont="1" applyBorder="1" applyAlignment="1">
      <alignment vertical="center"/>
    </xf>
    <xf numFmtId="0" fontId="18" fillId="0" borderId="27" xfId="0" applyFont="1" applyBorder="1" applyAlignment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 vertical="center" wrapText="1"/>
    </xf>
    <xf numFmtId="0" fontId="4" fillId="3" borderId="11" xfId="1" applyNumberFormat="1" applyFont="1" applyFill="1" applyBorder="1" applyAlignment="1">
      <alignment horizontal="center" vertical="center"/>
    </xf>
    <xf numFmtId="164" fontId="4" fillId="0" borderId="19" xfId="0" applyNumberFormat="1" applyFont="1" applyBorder="1" applyAlignment="1">
      <alignment horizontal="center" vertical="center"/>
    </xf>
    <xf numFmtId="0" fontId="4" fillId="0" borderId="0" xfId="0" quotePrefix="1" applyFont="1" applyAlignment="1">
      <alignment horizontal="left"/>
    </xf>
    <xf numFmtId="167" fontId="4" fillId="0" borderId="18" xfId="1" applyNumberFormat="1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/>
    </xf>
    <xf numFmtId="166" fontId="3" fillId="0" borderId="1" xfId="0" applyNumberFormat="1" applyFont="1" applyBorder="1" applyAlignment="1">
      <alignment horizontal="center" vertical="center"/>
    </xf>
    <xf numFmtId="164" fontId="4" fillId="0" borderId="0" xfId="0" applyNumberFormat="1" applyFont="1"/>
    <xf numFmtId="167" fontId="4" fillId="0" borderId="19" xfId="0" applyNumberFormat="1" applyFont="1" applyBorder="1" applyAlignment="1">
      <alignment vertical="center"/>
    </xf>
    <xf numFmtId="0" fontId="0" fillId="0" borderId="11" xfId="0" applyFill="1" applyBorder="1" applyAlignment="1">
      <alignment horizontal="center" vertical="center"/>
    </xf>
    <xf numFmtId="167" fontId="4" fillId="0" borderId="34" xfId="1" applyNumberFormat="1" applyFont="1" applyBorder="1" applyAlignment="1">
      <alignment vertical="center"/>
    </xf>
    <xf numFmtId="167" fontId="4" fillId="0" borderId="18" xfId="1" applyNumberFormat="1" applyFont="1" applyBorder="1" applyAlignment="1">
      <alignment vertical="center"/>
    </xf>
    <xf numFmtId="0" fontId="3" fillId="0" borderId="0" xfId="0" quotePrefix="1" applyFont="1"/>
    <xf numFmtId="0" fontId="11" fillId="0" borderId="0" xfId="0" applyFont="1" applyAlignment="1">
      <alignment horizontal="center" vertical="center"/>
    </xf>
    <xf numFmtId="168" fontId="21" fillId="0" borderId="0" xfId="0" quotePrefix="1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67" fontId="4" fillId="0" borderId="22" xfId="1" applyNumberFormat="1" applyFont="1" applyBorder="1" applyAlignment="1">
      <alignment horizontal="center" vertical="center"/>
    </xf>
    <xf numFmtId="0" fontId="4" fillId="3" borderId="32" xfId="1" applyNumberFormat="1" applyFont="1" applyFill="1" applyBorder="1" applyAlignment="1">
      <alignment horizontal="center" vertical="center"/>
    </xf>
    <xf numFmtId="0" fontId="4" fillId="3" borderId="23" xfId="1" applyNumberFormat="1" applyFont="1" applyFill="1" applyBorder="1" applyAlignment="1">
      <alignment horizontal="center" vertical="center"/>
    </xf>
    <xf numFmtId="167" fontId="4" fillId="3" borderId="25" xfId="1" applyNumberFormat="1" applyFont="1" applyFill="1" applyBorder="1" applyAlignment="1">
      <alignment horizontal="center" vertical="center" wrapText="1"/>
    </xf>
    <xf numFmtId="167" fontId="4" fillId="3" borderId="12" xfId="1" applyNumberFormat="1" applyFont="1" applyFill="1" applyBorder="1" applyAlignment="1">
      <alignment horizontal="center" vertical="center" wrapText="1"/>
    </xf>
    <xf numFmtId="0" fontId="4" fillId="3" borderId="35" xfId="1" applyNumberFormat="1" applyFont="1" applyFill="1" applyBorder="1" applyAlignment="1">
      <alignment horizontal="center" vertical="center"/>
    </xf>
    <xf numFmtId="0" fontId="4" fillId="3" borderId="12" xfId="1" applyNumberFormat="1" applyFont="1" applyFill="1" applyBorder="1" applyAlignment="1">
      <alignment horizontal="center" vertical="center"/>
    </xf>
    <xf numFmtId="167" fontId="4" fillId="3" borderId="25" xfId="1" applyNumberFormat="1" applyFont="1" applyFill="1" applyBorder="1" applyAlignment="1">
      <alignment horizontal="center" vertical="center"/>
    </xf>
    <xf numFmtId="0" fontId="4" fillId="3" borderId="25" xfId="0" quotePrefix="1" applyNumberFormat="1" applyFont="1" applyFill="1" applyBorder="1" applyAlignment="1">
      <alignment horizontal="center" vertical="center" wrapText="1"/>
    </xf>
    <xf numFmtId="0" fontId="4" fillId="3" borderId="12" xfId="0" quotePrefix="1" applyNumberFormat="1" applyFont="1" applyFill="1" applyBorder="1" applyAlignment="1">
      <alignment horizontal="center" vertical="center" wrapText="1"/>
    </xf>
    <xf numFmtId="49" fontId="4" fillId="3" borderId="25" xfId="0" quotePrefix="1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15" fontId="4" fillId="3" borderId="25" xfId="0" quotePrefix="1" applyNumberFormat="1" applyFont="1" applyFill="1" applyBorder="1" applyAlignment="1">
      <alignment horizontal="center" vertical="center"/>
    </xf>
    <xf numFmtId="15" fontId="4" fillId="3" borderId="12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25" xfId="0" quotePrefix="1" applyNumberFormat="1" applyFont="1" applyFill="1" applyBorder="1" applyAlignment="1">
      <alignment horizontal="center" vertical="center" wrapText="1"/>
    </xf>
    <xf numFmtId="167" fontId="20" fillId="0" borderId="25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25" xfId="0" quotePrefix="1" applyNumberFormat="1" applyFont="1" applyFill="1" applyBorder="1" applyAlignment="1">
      <alignment horizontal="center" vertical="center" wrapText="1"/>
    </xf>
    <xf numFmtId="0" fontId="4" fillId="3" borderId="12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10" xfId="0" applyNumberFormat="1" applyFont="1" applyFill="1" applyBorder="1" applyAlignment="1">
      <alignment horizontal="center" vertical="center"/>
    </xf>
    <xf numFmtId="15" fontId="4" fillId="3" borderId="11" xfId="0" quotePrefix="1" applyNumberFormat="1" applyFont="1" applyFill="1" applyBorder="1" applyAlignment="1">
      <alignment horizontal="center" vertical="center"/>
    </xf>
    <xf numFmtId="0" fontId="4" fillId="3" borderId="12" xfId="1" applyNumberFormat="1" applyFont="1" applyFill="1" applyBorder="1" applyAlignment="1">
      <alignment horizontal="center" vertical="center" wrapText="1"/>
    </xf>
    <xf numFmtId="167" fontId="3" fillId="0" borderId="36" xfId="0" applyNumberFormat="1" applyFont="1" applyBorder="1" applyAlignment="1">
      <alignment vertical="center" wrapText="1"/>
    </xf>
    <xf numFmtId="0" fontId="4" fillId="3" borderId="11" xfId="0" quotePrefix="1" applyNumberFormat="1" applyFont="1" applyFill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3" borderId="25" xfId="0" quotePrefix="1" applyNumberFormat="1" applyFont="1" applyFill="1" applyBorder="1" applyAlignment="1">
      <alignment vertical="center" wrapText="1"/>
    </xf>
    <xf numFmtId="0" fontId="4" fillId="3" borderId="35" xfId="0" quotePrefix="1" applyNumberFormat="1" applyFont="1" applyFill="1" applyBorder="1" applyAlignment="1">
      <alignment vertical="center" wrapText="1"/>
    </xf>
    <xf numFmtId="0" fontId="4" fillId="3" borderId="12" xfId="0" quotePrefix="1" applyNumberFormat="1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4" fillId="3" borderId="25" xfId="1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4" fillId="3" borderId="25" xfId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3" borderId="25" xfId="0" quotePrefix="1" applyNumberFormat="1" applyFont="1" applyFill="1" applyBorder="1" applyAlignment="1">
      <alignment horizontal="center" vertical="center" wrapText="1"/>
    </xf>
    <xf numFmtId="167" fontId="4" fillId="3" borderId="25" xfId="1" applyNumberFormat="1" applyFont="1" applyFill="1" applyBorder="1" applyAlignment="1">
      <alignment horizontal="center" vertical="center"/>
    </xf>
    <xf numFmtId="167" fontId="4" fillId="3" borderId="25" xfId="1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4" fillId="3" borderId="25" xfId="1" applyNumberFormat="1" applyFont="1" applyFill="1" applyBorder="1" applyAlignment="1">
      <alignment horizontal="center" vertical="center" wrapText="1"/>
    </xf>
    <xf numFmtId="0" fontId="4" fillId="0" borderId="0" xfId="0" applyFont="1" applyFill="1"/>
    <xf numFmtId="167" fontId="4" fillId="0" borderId="0" xfId="1" applyNumberFormat="1" applyFont="1" applyFill="1"/>
    <xf numFmtId="167" fontId="4" fillId="0" borderId="0" xfId="1" applyNumberFormat="1" applyFont="1" applyFill="1" applyAlignment="1">
      <alignment horizontal="center"/>
    </xf>
    <xf numFmtId="0" fontId="0" fillId="0" borderId="0" xfId="0" applyFont="1" applyFill="1" applyAlignment="1">
      <alignment vertical="center"/>
    </xf>
    <xf numFmtId="168" fontId="7" fillId="0" borderId="0" xfId="0" quotePrefix="1" applyNumberFormat="1" applyFont="1" applyFill="1" applyAlignment="1">
      <alignment vertical="center"/>
    </xf>
    <xf numFmtId="168" fontId="21" fillId="0" borderId="0" xfId="0" quotePrefix="1" applyNumberFormat="1" applyFont="1" applyFill="1" applyAlignment="1">
      <alignment vertical="center"/>
    </xf>
    <xf numFmtId="0" fontId="10" fillId="0" borderId="0" xfId="0" applyFont="1" applyFill="1"/>
    <xf numFmtId="0" fontId="3" fillId="0" borderId="0" xfId="0" applyFont="1" applyFill="1"/>
    <xf numFmtId="0" fontId="3" fillId="0" borderId="0" xfId="0" applyFont="1" applyAlignment="1">
      <alignment horizontal="center" vertical="center"/>
    </xf>
    <xf numFmtId="0" fontId="4" fillId="3" borderId="25" xfId="0" quotePrefix="1" applyNumberFormat="1" applyFont="1" applyFill="1" applyBorder="1" applyAlignment="1">
      <alignment horizontal="center" vertical="center" wrapText="1"/>
    </xf>
    <xf numFmtId="167" fontId="4" fillId="3" borderId="25" xfId="1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70" fontId="4" fillId="3" borderId="11" xfId="0" quotePrefix="1" applyNumberFormat="1" applyFont="1" applyFill="1" applyBorder="1" applyAlignment="1">
      <alignment horizontal="center" vertical="center"/>
    </xf>
    <xf numFmtId="15" fontId="0" fillId="0" borderId="38" xfId="0" applyNumberForma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0" xfId="0" applyAlignment="1">
      <alignment horizontal="center"/>
    </xf>
    <xf numFmtId="166" fontId="4" fillId="0" borderId="1" xfId="0" applyNumberFormat="1" applyFont="1" applyBorder="1" applyAlignment="1">
      <alignment horizontal="left" vertical="center"/>
    </xf>
    <xf numFmtId="0" fontId="21" fillId="0" borderId="0" xfId="0" quotePrefix="1" applyFont="1" applyFill="1"/>
    <xf numFmtId="0" fontId="12" fillId="0" borderId="0" xfId="0" quotePrefix="1" applyFont="1" applyAlignment="1">
      <alignment vertical="center"/>
    </xf>
    <xf numFmtId="0" fontId="10" fillId="0" borderId="0" xfId="0" quotePrefix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3" borderId="25" xfId="0" quotePrefix="1" applyNumberFormat="1" applyFont="1" applyFill="1" applyBorder="1" applyAlignment="1">
      <alignment horizontal="center" vertical="center" wrapText="1"/>
    </xf>
    <xf numFmtId="167" fontId="4" fillId="3" borderId="25" xfId="1" applyNumberFormat="1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5" fontId="4" fillId="3" borderId="12" xfId="0" quotePrefix="1" applyNumberFormat="1" applyFont="1" applyFill="1" applyBorder="1" applyAlignment="1">
      <alignment horizontal="center" vertical="center"/>
    </xf>
    <xf numFmtId="0" fontId="4" fillId="3" borderId="12" xfId="0" quotePrefix="1" applyNumberFormat="1" applyFont="1" applyFill="1" applyBorder="1" applyAlignment="1">
      <alignment horizontal="center" vertical="center" wrapText="1"/>
    </xf>
    <xf numFmtId="0" fontId="4" fillId="3" borderId="12" xfId="1" applyNumberFormat="1" applyFont="1" applyFill="1" applyBorder="1" applyAlignment="1">
      <alignment horizontal="center" vertical="center"/>
    </xf>
    <xf numFmtId="167" fontId="4" fillId="3" borderId="12" xfId="1" applyNumberFormat="1" applyFont="1" applyFill="1" applyBorder="1" applyAlignment="1">
      <alignment horizontal="center" vertical="center" wrapText="1"/>
    </xf>
    <xf numFmtId="167" fontId="4" fillId="0" borderId="22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3" borderId="12" xfId="0" quotePrefix="1" applyNumberFormat="1" applyFont="1" applyFill="1" applyBorder="1" applyAlignment="1">
      <alignment horizontal="center" vertical="center" wrapText="1"/>
    </xf>
    <xf numFmtId="15" fontId="4" fillId="3" borderId="12" xfId="0" quotePrefix="1" applyNumberFormat="1" applyFont="1" applyFill="1" applyBorder="1" applyAlignment="1">
      <alignment horizontal="center" vertical="center"/>
    </xf>
    <xf numFmtId="0" fontId="4" fillId="3" borderId="12" xfId="1" applyNumberFormat="1" applyFont="1" applyFill="1" applyBorder="1" applyAlignment="1">
      <alignment horizontal="center" vertical="center"/>
    </xf>
    <xf numFmtId="167" fontId="4" fillId="3" borderId="12" xfId="1" applyNumberFormat="1" applyFont="1" applyFill="1" applyBorder="1" applyAlignment="1">
      <alignment horizontal="center" vertical="center" wrapText="1"/>
    </xf>
    <xf numFmtId="167" fontId="4" fillId="0" borderId="22" xfId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25" xfId="0" quotePrefix="1" applyNumberFormat="1" applyFont="1" applyFill="1" applyBorder="1" applyAlignment="1">
      <alignment horizontal="center" vertical="center" wrapText="1"/>
    </xf>
    <xf numFmtId="0" fontId="4" fillId="3" borderId="25" xfId="1" applyNumberFormat="1" applyFont="1" applyFill="1" applyBorder="1" applyAlignment="1">
      <alignment horizontal="center" vertical="center"/>
    </xf>
    <xf numFmtId="167" fontId="4" fillId="0" borderId="22" xfId="1" applyNumberFormat="1" applyFont="1" applyBorder="1" applyAlignment="1">
      <alignment horizontal="center" vertical="center"/>
    </xf>
    <xf numFmtId="14" fontId="0" fillId="0" borderId="25" xfId="0" quotePrefix="1" applyNumberFormat="1" applyFont="1" applyBorder="1" applyAlignment="1">
      <alignment horizontal="center" vertical="center"/>
    </xf>
    <xf numFmtId="167" fontId="14" fillId="3" borderId="25" xfId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3" borderId="25" xfId="0" quotePrefix="1" applyNumberFormat="1" applyFont="1" applyFill="1" applyBorder="1" applyAlignment="1">
      <alignment horizontal="center" vertical="center" wrapText="1"/>
    </xf>
    <xf numFmtId="167" fontId="4" fillId="3" borderId="25" xfId="1" applyNumberFormat="1" applyFont="1" applyFill="1" applyBorder="1" applyAlignment="1">
      <alignment horizontal="center" vertical="center"/>
    </xf>
    <xf numFmtId="167" fontId="4" fillId="3" borderId="25" xfId="1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25" xfId="0" quotePrefix="1" applyNumberFormat="1" applyFont="1" applyFill="1" applyBorder="1" applyAlignment="1">
      <alignment horizontal="center" vertical="center" wrapText="1"/>
    </xf>
    <xf numFmtId="167" fontId="4" fillId="3" borderId="25" xfId="1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171" fontId="4" fillId="0" borderId="0" xfId="5" applyNumberFormat="1" applyFont="1"/>
    <xf numFmtId="167" fontId="1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4" fillId="0" borderId="22" xfId="1" applyNumberFormat="1" applyFont="1" applyBorder="1" applyAlignment="1">
      <alignment horizontal="center" vertical="center"/>
    </xf>
    <xf numFmtId="0" fontId="10" fillId="0" borderId="1" xfId="0" applyFont="1" applyBorder="1"/>
    <xf numFmtId="167" fontId="10" fillId="0" borderId="1" xfId="1" applyNumberFormat="1" applyFont="1" applyBorder="1"/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14" fontId="2" fillId="0" borderId="35" xfId="0" applyNumberFormat="1" applyFont="1" applyBorder="1" applyAlignment="1">
      <alignment horizontal="center" vertical="center"/>
    </xf>
    <xf numFmtId="0" fontId="10" fillId="3" borderId="11" xfId="0" quotePrefix="1" applyFont="1" applyFill="1" applyBorder="1" applyAlignment="1">
      <alignment horizontal="center" vertical="center" wrapText="1"/>
    </xf>
    <xf numFmtId="0" fontId="10" fillId="3" borderId="11" xfId="0" quotePrefix="1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10" fillId="3" borderId="11" xfId="1" applyNumberFormat="1" applyFont="1" applyFill="1" applyBorder="1" applyAlignment="1">
      <alignment horizontal="center" vertical="center"/>
    </xf>
    <xf numFmtId="167" fontId="10" fillId="3" borderId="18" xfId="0" applyNumberFormat="1" applyFont="1" applyFill="1" applyBorder="1" applyAlignment="1">
      <alignment horizontal="center" vertical="center"/>
    </xf>
    <xf numFmtId="166" fontId="11" fillId="0" borderId="19" xfId="0" applyNumberFormat="1" applyFont="1" applyBorder="1" applyAlignment="1">
      <alignment horizontal="center" vertical="center"/>
    </xf>
    <xf numFmtId="167" fontId="11" fillId="0" borderId="1" xfId="1" applyNumberFormat="1" applyFont="1" applyBorder="1"/>
    <xf numFmtId="166" fontId="11" fillId="0" borderId="1" xfId="0" quotePrefix="1" applyNumberFormat="1" applyFont="1" applyBorder="1" applyAlignment="1">
      <alignment horizontal="center" vertical="center"/>
    </xf>
    <xf numFmtId="9" fontId="10" fillId="0" borderId="0" xfId="0" applyNumberFormat="1" applyFont="1"/>
    <xf numFmtId="167" fontId="11" fillId="0" borderId="0" xfId="1" applyNumberFormat="1" applyFont="1"/>
    <xf numFmtId="166" fontId="11" fillId="0" borderId="0" xfId="0" applyNumberFormat="1" applyFont="1"/>
    <xf numFmtId="0" fontId="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quotePrefix="1" applyFont="1" applyAlignment="1">
      <alignment horizontal="left"/>
    </xf>
    <xf numFmtId="0" fontId="10" fillId="0" borderId="0" xfId="0" quotePrefix="1" applyFont="1" applyAlignment="1">
      <alignment horizontal="left"/>
    </xf>
    <xf numFmtId="0" fontId="10" fillId="0" borderId="0" xfId="0" applyFont="1" applyAlignment="1">
      <alignment horizontal="right"/>
    </xf>
    <xf numFmtId="0" fontId="10" fillId="0" borderId="0" xfId="0" quotePrefix="1" applyFont="1"/>
    <xf numFmtId="0" fontId="3" fillId="0" borderId="0" xfId="0" applyFont="1" applyAlignment="1">
      <alignment horizontal="center" vertical="center"/>
    </xf>
    <xf numFmtId="0" fontId="4" fillId="3" borderId="25" xfId="0" quotePrefix="1" applyNumberFormat="1" applyFont="1" applyFill="1" applyBorder="1" applyAlignment="1">
      <alignment horizontal="center" vertical="center" wrapText="1"/>
    </xf>
    <xf numFmtId="167" fontId="4" fillId="3" borderId="25" xfId="1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167" fontId="4" fillId="3" borderId="11" xfId="1" applyNumberFormat="1" applyFont="1" applyFill="1" applyBorder="1" applyAlignment="1">
      <alignment horizontal="center" vertical="center"/>
    </xf>
    <xf numFmtId="167" fontId="4" fillId="0" borderId="18" xfId="1" applyNumberFormat="1" applyFont="1" applyBorder="1" applyAlignment="1">
      <alignment horizontal="center" vertical="center" wrapText="1"/>
    </xf>
    <xf numFmtId="15" fontId="4" fillId="3" borderId="12" xfId="0" quotePrefix="1" applyNumberFormat="1" applyFont="1" applyFill="1" applyBorder="1" applyAlignment="1">
      <alignment horizontal="center" vertical="center" wrapText="1"/>
    </xf>
    <xf numFmtId="167" fontId="4" fillId="0" borderId="11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25" xfId="0" quotePrefix="1" applyNumberFormat="1" applyFont="1" applyFill="1" applyBorder="1" applyAlignment="1">
      <alignment horizontal="center" vertical="center" wrapText="1"/>
    </xf>
    <xf numFmtId="0" fontId="4" fillId="3" borderId="12" xfId="1" applyNumberFormat="1" applyFont="1" applyFill="1" applyBorder="1" applyAlignment="1">
      <alignment horizontal="center" vertical="center"/>
    </xf>
    <xf numFmtId="167" fontId="4" fillId="3" borderId="25" xfId="1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5" fontId="4" fillId="3" borderId="25" xfId="0" quotePrefix="1" applyNumberFormat="1" applyFont="1" applyFill="1" applyBorder="1" applyAlignment="1">
      <alignment horizontal="center" vertical="center"/>
    </xf>
    <xf numFmtId="15" fontId="4" fillId="3" borderId="12" xfId="0" quotePrefix="1" applyNumberFormat="1" applyFont="1" applyFill="1" applyBorder="1" applyAlignment="1">
      <alignment horizontal="center" vertical="center"/>
    </xf>
    <xf numFmtId="167" fontId="20" fillId="0" borderId="25" xfId="1" applyNumberFormat="1" applyFont="1" applyFill="1" applyBorder="1" applyAlignment="1">
      <alignment horizontal="center" vertical="center"/>
    </xf>
    <xf numFmtId="0" fontId="4" fillId="3" borderId="25" xfId="0" quotePrefix="1" applyNumberFormat="1" applyFont="1" applyFill="1" applyBorder="1" applyAlignment="1">
      <alignment horizontal="center" vertical="center" wrapText="1"/>
    </xf>
    <xf numFmtId="167" fontId="4" fillId="3" borderId="25" xfId="1" applyNumberFormat="1" applyFont="1" applyFill="1" applyBorder="1" applyAlignment="1">
      <alignment horizontal="center" vertical="center" wrapText="1"/>
    </xf>
    <xf numFmtId="167" fontId="4" fillId="0" borderId="22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9" fontId="0" fillId="0" borderId="25" xfId="0" quotePrefix="1" applyNumberFormat="1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 wrapText="1"/>
    </xf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6" fillId="0" borderId="0" xfId="0" quotePrefix="1" applyFont="1" applyBorder="1" applyAlignment="1">
      <alignment horizontal="left"/>
    </xf>
    <xf numFmtId="0" fontId="26" fillId="0" borderId="0" xfId="0" applyFont="1"/>
    <xf numFmtId="167" fontId="14" fillId="0" borderId="0" xfId="1" applyNumberFormat="1" applyFont="1"/>
    <xf numFmtId="0" fontId="14" fillId="0" borderId="1" xfId="0" applyFont="1" applyBorder="1"/>
    <xf numFmtId="167" fontId="14" fillId="0" borderId="1" xfId="1" applyNumberFormat="1" applyFont="1" applyBorder="1"/>
    <xf numFmtId="167" fontId="14" fillId="0" borderId="0" xfId="1" applyNumberFormat="1" applyFont="1" applyAlignment="1">
      <alignment horizontal="center"/>
    </xf>
    <xf numFmtId="0" fontId="14" fillId="0" borderId="0" xfId="0" applyFont="1" applyAlignment="1"/>
    <xf numFmtId="168" fontId="4" fillId="0" borderId="0" xfId="0" quotePrefix="1" applyNumberFormat="1" applyFont="1"/>
    <xf numFmtId="0" fontId="26" fillId="2" borderId="5" xfId="0" applyFont="1" applyFill="1" applyBorder="1" applyAlignment="1">
      <alignment horizontal="center"/>
    </xf>
    <xf numFmtId="0" fontId="26" fillId="2" borderId="6" xfId="0" applyFont="1" applyFill="1" applyBorder="1" applyAlignment="1">
      <alignment horizontal="center"/>
    </xf>
    <xf numFmtId="0" fontId="26" fillId="2" borderId="9" xfId="0" applyFont="1" applyFill="1" applyBorder="1" applyAlignment="1">
      <alignment horizontal="center"/>
    </xf>
    <xf numFmtId="0" fontId="14" fillId="0" borderId="40" xfId="0" applyFont="1" applyFill="1" applyBorder="1" applyAlignment="1">
      <alignment horizontal="center" vertical="center"/>
    </xf>
    <xf numFmtId="0" fontId="14" fillId="3" borderId="25" xfId="0" applyFont="1" applyFill="1" applyBorder="1" applyAlignment="1">
      <alignment horizontal="center" vertical="center" wrapText="1"/>
    </xf>
    <xf numFmtId="0" fontId="14" fillId="0" borderId="25" xfId="0" applyFont="1" applyFill="1" applyBorder="1" applyAlignment="1">
      <alignment horizontal="center" vertical="center" wrapText="1"/>
    </xf>
    <xf numFmtId="167" fontId="14" fillId="3" borderId="22" xfId="0" applyNumberFormat="1" applyFont="1" applyFill="1" applyBorder="1" applyAlignment="1">
      <alignment horizontal="center" vertical="center"/>
    </xf>
    <xf numFmtId="167" fontId="14" fillId="0" borderId="0" xfId="0" applyNumberFormat="1" applyFont="1"/>
    <xf numFmtId="166" fontId="3" fillId="0" borderId="18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67" fontId="14" fillId="0" borderId="0" xfId="1" applyNumberFormat="1" applyFont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167" fontId="26" fillId="0" borderId="0" xfId="1" applyNumberFormat="1" applyFont="1" applyAlignment="1">
      <alignment horizontal="left" vertical="center"/>
    </xf>
    <xf numFmtId="167" fontId="26" fillId="0" borderId="0" xfId="1" applyNumberFormat="1" applyFont="1" applyBorder="1"/>
    <xf numFmtId="166" fontId="14" fillId="0" borderId="0" xfId="0" quotePrefix="1" applyNumberFormat="1" applyFont="1" applyBorder="1" applyAlignment="1">
      <alignment horizontal="center" vertical="center"/>
    </xf>
    <xf numFmtId="9" fontId="14" fillId="0" borderId="0" xfId="0" applyNumberFormat="1" applyFont="1"/>
    <xf numFmtId="167" fontId="26" fillId="0" borderId="1" xfId="1" applyNumberFormat="1" applyFont="1" applyBorder="1"/>
    <xf numFmtId="166" fontId="26" fillId="0" borderId="1" xfId="0" quotePrefix="1" applyNumberFormat="1" applyFont="1" applyBorder="1" applyAlignment="1">
      <alignment horizontal="center" vertical="center"/>
    </xf>
    <xf numFmtId="167" fontId="26" fillId="0" borderId="0" xfId="1" applyNumberFormat="1" applyFont="1"/>
    <xf numFmtId="166" fontId="26" fillId="0" borderId="0" xfId="0" applyNumberFormat="1" applyFont="1"/>
    <xf numFmtId="0" fontId="14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6" fillId="0" borderId="0" xfId="0" quotePrefix="1" applyFont="1" applyAlignment="1">
      <alignment horizontal="left"/>
    </xf>
    <xf numFmtId="0" fontId="14" fillId="0" borderId="0" xfId="0" quotePrefix="1" applyFont="1" applyAlignment="1">
      <alignment horizontal="left"/>
    </xf>
    <xf numFmtId="0" fontId="14" fillId="0" borderId="0" xfId="0" applyFont="1" applyAlignment="1">
      <alignment horizontal="right"/>
    </xf>
    <xf numFmtId="0" fontId="14" fillId="0" borderId="25" xfId="0" quotePrefix="1" applyNumberFormat="1" applyFont="1" applyFill="1" applyBorder="1" applyAlignment="1">
      <alignment horizontal="center" vertical="center"/>
    </xf>
    <xf numFmtId="14" fontId="14" fillId="0" borderId="25" xfId="0" quotePrefix="1" applyNumberFormat="1" applyFont="1" applyFill="1" applyBorder="1" applyAlignment="1">
      <alignment horizontal="center" vertical="center"/>
    </xf>
    <xf numFmtId="0" fontId="14" fillId="0" borderId="0" xfId="0" quotePrefix="1" applyFont="1"/>
    <xf numFmtId="14" fontId="4" fillId="0" borderId="0" xfId="0" applyNumberFormat="1" applyFont="1"/>
    <xf numFmtId="167" fontId="20" fillId="0" borderId="11" xfId="1" applyNumberFormat="1" applyFont="1" applyFill="1" applyBorder="1" applyAlignment="1">
      <alignment horizontal="center" vertical="center"/>
    </xf>
    <xf numFmtId="0" fontId="0" fillId="0" borderId="12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5" fontId="4" fillId="3" borderId="25" xfId="0" quotePrefix="1" applyNumberFormat="1" applyFont="1" applyFill="1" applyBorder="1" applyAlignment="1">
      <alignment horizontal="center" vertical="center"/>
    </xf>
    <xf numFmtId="167" fontId="20" fillId="0" borderId="25" xfId="1" applyNumberFormat="1" applyFont="1" applyFill="1" applyBorder="1" applyAlignment="1">
      <alignment horizontal="center" vertical="center"/>
    </xf>
    <xf numFmtId="0" fontId="4" fillId="3" borderId="25" xfId="0" quotePrefix="1" applyNumberFormat="1" applyFont="1" applyFill="1" applyBorder="1" applyAlignment="1">
      <alignment horizontal="center" vertical="center" wrapText="1"/>
    </xf>
    <xf numFmtId="0" fontId="4" fillId="3" borderId="25" xfId="1" applyNumberFormat="1" applyFont="1" applyFill="1" applyBorder="1" applyAlignment="1">
      <alignment horizontal="center" vertical="center"/>
    </xf>
    <xf numFmtId="167" fontId="4" fillId="3" borderId="25" xfId="1" applyNumberFormat="1" applyFont="1" applyFill="1" applyBorder="1" applyAlignment="1">
      <alignment horizontal="center" vertical="center" wrapText="1"/>
    </xf>
    <xf numFmtId="167" fontId="4" fillId="0" borderId="22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25" xfId="0" quotePrefix="1" applyNumberFormat="1" applyFont="1" applyFill="1" applyBorder="1" applyAlignment="1">
      <alignment horizontal="center" vertical="center" wrapText="1"/>
    </xf>
    <xf numFmtId="0" fontId="4" fillId="3" borderId="25" xfId="1" applyNumberFormat="1" applyFont="1" applyFill="1" applyBorder="1" applyAlignment="1">
      <alignment horizontal="center" vertical="center"/>
    </xf>
    <xf numFmtId="167" fontId="4" fillId="3" borderId="25" xfId="1" applyNumberFormat="1" applyFont="1" applyFill="1" applyBorder="1" applyAlignment="1">
      <alignment horizontal="center" vertical="center" wrapText="1"/>
    </xf>
    <xf numFmtId="167" fontId="4" fillId="0" borderId="22" xfId="1" applyNumberFormat="1" applyFont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 wrapText="1"/>
    </xf>
    <xf numFmtId="166" fontId="4" fillId="0" borderId="0" xfId="0" applyNumberFormat="1" applyFont="1"/>
    <xf numFmtId="172" fontId="4" fillId="3" borderId="25" xfId="0" quotePrefix="1" applyNumberFormat="1" applyFont="1" applyFill="1" applyBorder="1" applyAlignment="1">
      <alignment horizontal="center" vertical="center" wrapText="1"/>
    </xf>
    <xf numFmtId="173" fontId="0" fillId="0" borderId="11" xfId="0" quotePrefix="1" applyNumberFormat="1" applyFont="1" applyBorder="1" applyAlignment="1">
      <alignment horizontal="center" vertical="center"/>
    </xf>
    <xf numFmtId="167" fontId="20" fillId="0" borderId="25" xfId="1" applyNumberFormat="1" applyFont="1" applyFill="1" applyBorder="1" applyAlignment="1">
      <alignment horizontal="center" vertical="center"/>
    </xf>
    <xf numFmtId="0" fontId="4" fillId="3" borderId="25" xfId="0" quotePrefix="1" applyNumberFormat="1" applyFont="1" applyFill="1" applyBorder="1" applyAlignment="1">
      <alignment horizontal="center" vertical="center" wrapText="1"/>
    </xf>
    <xf numFmtId="15" fontId="4" fillId="3" borderId="25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5" fontId="4" fillId="3" borderId="25" xfId="0" quotePrefix="1" applyNumberFormat="1" applyFont="1" applyFill="1" applyBorder="1" applyAlignment="1">
      <alignment horizontal="center" vertical="center"/>
    </xf>
    <xf numFmtId="0" fontId="4" fillId="3" borderId="25" xfId="0" quotePrefix="1" applyNumberFormat="1" applyFont="1" applyFill="1" applyBorder="1" applyAlignment="1">
      <alignment horizontal="center" vertical="center" wrapText="1"/>
    </xf>
    <xf numFmtId="0" fontId="4" fillId="3" borderId="25" xfId="1" applyNumberFormat="1" applyFont="1" applyFill="1" applyBorder="1" applyAlignment="1">
      <alignment horizontal="center" vertical="center"/>
    </xf>
    <xf numFmtId="167" fontId="4" fillId="3" borderId="25" xfId="1" applyNumberFormat="1" applyFont="1" applyFill="1" applyBorder="1" applyAlignment="1">
      <alignment horizontal="center" vertical="center" wrapText="1"/>
    </xf>
    <xf numFmtId="167" fontId="4" fillId="0" borderId="22" xfId="1" applyNumberFormat="1" applyFont="1" applyBorder="1" applyAlignment="1">
      <alignment horizontal="center" vertical="center"/>
    </xf>
    <xf numFmtId="15" fontId="4" fillId="3" borderId="25" xfId="0" quotePrefix="1" applyNumberFormat="1" applyFont="1" applyFill="1" applyBorder="1" applyAlignment="1">
      <alignment horizontal="center" vertical="center" wrapText="1"/>
    </xf>
    <xf numFmtId="15" fontId="4" fillId="3" borderId="11" xfId="0" quotePrefix="1" applyNumberFormat="1" applyFont="1" applyFill="1" applyBorder="1" applyAlignment="1">
      <alignment horizontal="center" vertical="center" wrapText="1"/>
    </xf>
    <xf numFmtId="167" fontId="4" fillId="0" borderId="19" xfId="1" applyNumberFormat="1" applyFont="1" applyBorder="1" applyAlignment="1">
      <alignment horizontal="center" vertical="center"/>
    </xf>
    <xf numFmtId="171" fontId="4" fillId="0" borderId="0" xfId="5" applyNumberFormat="1" applyFont="1" applyAlignment="1">
      <alignment horizontal="center"/>
    </xf>
    <xf numFmtId="167" fontId="4" fillId="0" borderId="0" xfId="0" applyNumberFormat="1" applyFont="1"/>
    <xf numFmtId="167" fontId="4" fillId="0" borderId="22" xfId="1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167" fontId="4" fillId="3" borderId="25" xfId="1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4" fillId="3" borderId="25" xfId="1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5" fontId="4" fillId="3" borderId="12" xfId="0" quotePrefix="1" applyNumberFormat="1" applyFont="1" applyFill="1" applyBorder="1" applyAlignment="1">
      <alignment horizontal="center" vertical="center"/>
    </xf>
    <xf numFmtId="167" fontId="4" fillId="3" borderId="25" xfId="1" applyNumberFormat="1" applyFont="1" applyFill="1" applyBorder="1" applyAlignment="1">
      <alignment horizontal="center" vertical="center" wrapText="1"/>
    </xf>
    <xf numFmtId="167" fontId="4" fillId="0" borderId="22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1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167" fontId="11" fillId="0" borderId="19" xfId="1" applyNumberFormat="1" applyFont="1" applyBorder="1" applyAlignment="1">
      <alignment vertical="center"/>
    </xf>
    <xf numFmtId="167" fontId="12" fillId="0" borderId="0" xfId="1" applyNumberFormat="1" applyFont="1" applyAlignment="1">
      <alignment horizontal="left" vertical="center"/>
    </xf>
    <xf numFmtId="167" fontId="12" fillId="0" borderId="1" xfId="1" applyNumberFormat="1" applyFont="1" applyBorder="1" applyAlignment="1">
      <alignment vertical="center"/>
    </xf>
    <xf numFmtId="167" fontId="12" fillId="0" borderId="0" xfId="1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15" fontId="4" fillId="3" borderId="12" xfId="0" quotePrefix="1" applyNumberFormat="1" applyFont="1" applyFill="1" applyBorder="1" applyAlignment="1">
      <alignment horizontal="center" vertical="center"/>
    </xf>
    <xf numFmtId="167" fontId="4" fillId="3" borderId="25" xfId="1" applyNumberFormat="1" applyFont="1" applyFill="1" applyBorder="1" applyAlignment="1">
      <alignment horizontal="center" vertical="center" wrapText="1"/>
    </xf>
    <xf numFmtId="167" fontId="4" fillId="0" borderId="22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7" fontId="3" fillId="2" borderId="7" xfId="1" applyNumberFormat="1" applyFont="1" applyFill="1" applyBorder="1" applyAlignment="1">
      <alignment horizontal="center"/>
    </xf>
    <xf numFmtId="167" fontId="3" fillId="2" borderId="8" xfId="1" applyNumberFormat="1" applyFont="1" applyFill="1" applyBorder="1" applyAlignment="1">
      <alignment horizontal="center"/>
    </xf>
    <xf numFmtId="167" fontId="4" fillId="0" borderId="13" xfId="1" applyNumberFormat="1" applyFont="1" applyBorder="1" applyAlignment="1">
      <alignment horizontal="center" vertical="center"/>
    </xf>
    <xf numFmtId="167" fontId="4" fillId="0" borderId="14" xfId="1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8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7" fontId="4" fillId="0" borderId="20" xfId="1" applyNumberFormat="1" applyFont="1" applyBorder="1" applyAlignment="1">
      <alignment horizontal="center" vertical="center"/>
    </xf>
    <xf numFmtId="167" fontId="4" fillId="0" borderId="21" xfId="1" applyNumberFormat="1" applyFont="1" applyBorder="1" applyAlignment="1">
      <alignment horizontal="center" vertical="center"/>
    </xf>
    <xf numFmtId="15" fontId="4" fillId="3" borderId="25" xfId="0" quotePrefix="1" applyNumberFormat="1" applyFont="1" applyFill="1" applyBorder="1" applyAlignment="1">
      <alignment horizontal="center" vertical="center"/>
    </xf>
    <xf numFmtId="15" fontId="4" fillId="3" borderId="12" xfId="0" quotePrefix="1" applyNumberFormat="1" applyFont="1" applyFill="1" applyBorder="1" applyAlignment="1">
      <alignment horizontal="center" vertical="center"/>
    </xf>
    <xf numFmtId="167" fontId="20" fillId="0" borderId="25" xfId="1" applyNumberFormat="1" applyFont="1" applyFill="1" applyBorder="1" applyAlignment="1">
      <alignment horizontal="center" vertical="center"/>
    </xf>
    <xf numFmtId="167" fontId="20" fillId="0" borderId="12" xfId="1" applyNumberFormat="1" applyFont="1" applyFill="1" applyBorder="1" applyAlignment="1">
      <alignment horizontal="center" vertical="center"/>
    </xf>
    <xf numFmtId="167" fontId="4" fillId="0" borderId="23" xfId="1" applyNumberFormat="1" applyFont="1" applyBorder="1" applyAlignment="1">
      <alignment horizontal="center" vertical="center"/>
    </xf>
    <xf numFmtId="167" fontId="4" fillId="0" borderId="33" xfId="1" applyNumberFormat="1" applyFont="1" applyBorder="1" applyAlignment="1">
      <alignment horizontal="center" vertical="center"/>
    </xf>
    <xf numFmtId="0" fontId="4" fillId="3" borderId="25" xfId="0" quotePrefix="1" applyNumberFormat="1" applyFont="1" applyFill="1" applyBorder="1" applyAlignment="1">
      <alignment horizontal="center" vertical="center" wrapText="1"/>
    </xf>
    <xf numFmtId="0" fontId="4" fillId="3" borderId="12" xfId="0" quotePrefix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167" fontId="11" fillId="2" borderId="7" xfId="1" applyNumberFormat="1" applyFont="1" applyFill="1" applyBorder="1" applyAlignment="1">
      <alignment horizontal="center"/>
    </xf>
    <xf numFmtId="167" fontId="11" fillId="2" borderId="8" xfId="1" applyNumberFormat="1" applyFont="1" applyFill="1" applyBorder="1" applyAlignment="1">
      <alignment horizontal="center"/>
    </xf>
    <xf numFmtId="0" fontId="3" fillId="0" borderId="15" xfId="0" quotePrefix="1" applyFont="1" applyBorder="1" applyAlignment="1">
      <alignment horizontal="center" vertical="center"/>
    </xf>
    <xf numFmtId="0" fontId="3" fillId="0" borderId="16" xfId="0" quotePrefix="1" applyFont="1" applyBorder="1" applyAlignment="1">
      <alignment horizontal="center" vertical="center"/>
    </xf>
    <xf numFmtId="0" fontId="3" fillId="0" borderId="17" xfId="0" quotePrefix="1" applyFont="1" applyBorder="1" applyAlignment="1">
      <alignment horizontal="center" vertical="center"/>
    </xf>
    <xf numFmtId="167" fontId="4" fillId="3" borderId="25" xfId="1" applyNumberFormat="1" applyFont="1" applyFill="1" applyBorder="1" applyAlignment="1">
      <alignment horizontal="center" vertical="center"/>
    </xf>
    <xf numFmtId="167" fontId="4" fillId="3" borderId="35" xfId="1" applyNumberFormat="1" applyFont="1" applyFill="1" applyBorder="1" applyAlignment="1">
      <alignment horizontal="center" vertical="center"/>
    </xf>
    <xf numFmtId="167" fontId="4" fillId="3" borderId="12" xfId="1" applyNumberFormat="1" applyFont="1" applyFill="1" applyBorder="1" applyAlignment="1">
      <alignment horizontal="center" vertical="center"/>
    </xf>
    <xf numFmtId="0" fontId="4" fillId="3" borderId="25" xfId="1" applyNumberFormat="1" applyFont="1" applyFill="1" applyBorder="1" applyAlignment="1">
      <alignment horizontal="center" vertical="center"/>
    </xf>
    <xf numFmtId="0" fontId="4" fillId="3" borderId="35" xfId="1" applyNumberFormat="1" applyFont="1" applyFill="1" applyBorder="1" applyAlignment="1">
      <alignment horizontal="center" vertical="center"/>
    </xf>
    <xf numFmtId="0" fontId="4" fillId="3" borderId="12" xfId="1" applyNumberFormat="1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167" fontId="4" fillId="3" borderId="25" xfId="1" applyNumberFormat="1" applyFont="1" applyFill="1" applyBorder="1" applyAlignment="1">
      <alignment horizontal="center" vertical="center" wrapText="1"/>
    </xf>
    <xf numFmtId="167" fontId="4" fillId="3" borderId="35" xfId="1" applyNumberFormat="1" applyFont="1" applyFill="1" applyBorder="1" applyAlignment="1">
      <alignment horizontal="center" vertical="center" wrapText="1"/>
    </xf>
    <xf numFmtId="167" fontId="4" fillId="3" borderId="12" xfId="1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3" borderId="25" xfId="1" applyNumberFormat="1" applyFont="1" applyFill="1" applyBorder="1" applyAlignment="1">
      <alignment horizontal="center" vertical="center" wrapText="1"/>
    </xf>
    <xf numFmtId="0" fontId="4" fillId="3" borderId="35" xfId="1" applyNumberFormat="1" applyFont="1" applyFill="1" applyBorder="1" applyAlignment="1">
      <alignment horizontal="center" vertical="center" wrapText="1"/>
    </xf>
    <xf numFmtId="0" fontId="4" fillId="3" borderId="12" xfId="1" applyNumberFormat="1" applyFont="1" applyFill="1" applyBorder="1" applyAlignment="1">
      <alignment horizontal="center" vertical="center" wrapText="1"/>
    </xf>
    <xf numFmtId="167" fontId="4" fillId="0" borderId="32" xfId="1" applyNumberFormat="1" applyFont="1" applyBorder="1" applyAlignment="1">
      <alignment horizontal="center" vertical="center"/>
    </xf>
    <xf numFmtId="167" fontId="4" fillId="0" borderId="39" xfId="1" applyNumberFormat="1" applyFont="1" applyBorder="1" applyAlignment="1">
      <alignment horizontal="center" vertical="center"/>
    </xf>
    <xf numFmtId="167" fontId="4" fillId="0" borderId="22" xfId="1" applyNumberFormat="1" applyFont="1" applyBorder="1" applyAlignment="1">
      <alignment horizontal="center" vertical="center"/>
    </xf>
    <xf numFmtId="167" fontId="4" fillId="0" borderId="34" xfId="1" applyNumberFormat="1" applyFont="1" applyBorder="1" applyAlignment="1">
      <alignment horizontal="center" vertical="center"/>
    </xf>
    <xf numFmtId="167" fontId="4" fillId="0" borderId="37" xfId="1" applyNumberFormat="1" applyFont="1" applyBorder="1" applyAlignment="1">
      <alignment horizontal="center" vertical="center"/>
    </xf>
    <xf numFmtId="167" fontId="2" fillId="0" borderId="13" xfId="1" applyNumberFormat="1" applyFont="1" applyFill="1" applyBorder="1" applyAlignment="1">
      <alignment horizontal="center" vertical="center"/>
    </xf>
    <xf numFmtId="167" fontId="2" fillId="0" borderId="14" xfId="1" applyNumberFormat="1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167" fontId="10" fillId="2" borderId="7" xfId="1" applyNumberFormat="1" applyFont="1" applyFill="1" applyBorder="1" applyAlignment="1">
      <alignment horizontal="center" vertical="center" wrapText="1"/>
    </xf>
    <xf numFmtId="167" fontId="10" fillId="2" borderId="8" xfId="1" applyNumberFormat="1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67" fontId="10" fillId="0" borderId="0" xfId="1" applyNumberFormat="1" applyFont="1" applyAlignment="1">
      <alignment horizontal="center" vertical="center"/>
    </xf>
    <xf numFmtId="167" fontId="22" fillId="2" borderId="7" xfId="1" applyNumberFormat="1" applyFont="1" applyFill="1" applyBorder="1" applyAlignment="1">
      <alignment horizontal="center" vertical="center"/>
    </xf>
    <xf numFmtId="167" fontId="22" fillId="2" borderId="8" xfId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7" fontId="10" fillId="2" borderId="7" xfId="1" applyNumberFormat="1" applyFont="1" applyFill="1" applyBorder="1" applyAlignment="1">
      <alignment horizontal="center" vertical="center"/>
    </xf>
    <xf numFmtId="167" fontId="10" fillId="2" borderId="8" xfId="1" applyNumberFormat="1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167" fontId="11" fillId="2" borderId="7" xfId="1" applyNumberFormat="1" applyFont="1" applyFill="1" applyBorder="1" applyAlignment="1">
      <alignment horizontal="center" vertical="center"/>
    </xf>
    <xf numFmtId="167" fontId="11" fillId="2" borderId="8" xfId="1" applyNumberFormat="1" applyFont="1" applyFill="1" applyBorder="1" applyAlignment="1">
      <alignment horizontal="center" vertical="center"/>
    </xf>
    <xf numFmtId="164" fontId="10" fillId="0" borderId="13" xfId="1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8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13" xfId="1" applyNumberFormat="1" applyFont="1" applyBorder="1" applyAlignment="1">
      <alignment horizontal="center" vertical="center" wrapText="1"/>
    </xf>
    <xf numFmtId="167" fontId="4" fillId="0" borderId="14" xfId="1" applyNumberFormat="1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7" fontId="4" fillId="0" borderId="20" xfId="1" applyNumberFormat="1" applyFont="1" applyBorder="1" applyAlignment="1">
      <alignment horizontal="center" vertical="center" wrapText="1"/>
    </xf>
    <xf numFmtId="167" fontId="4" fillId="0" borderId="21" xfId="1" applyNumberFormat="1" applyFont="1" applyBorder="1" applyAlignment="1">
      <alignment horizontal="center" vertical="center" wrapText="1"/>
    </xf>
    <xf numFmtId="167" fontId="4" fillId="0" borderId="32" xfId="1" applyNumberFormat="1" applyFont="1" applyBorder="1" applyAlignment="1">
      <alignment horizontal="center" vertical="center" wrapText="1"/>
    </xf>
    <xf numFmtId="167" fontId="4" fillId="0" borderId="39" xfId="1" applyNumberFormat="1" applyFont="1" applyBorder="1" applyAlignment="1">
      <alignment horizontal="center" vertical="center" wrapText="1"/>
    </xf>
    <xf numFmtId="167" fontId="4" fillId="0" borderId="23" xfId="1" applyNumberFormat="1" applyFont="1" applyBorder="1" applyAlignment="1">
      <alignment horizontal="center" vertical="center" wrapText="1"/>
    </xf>
    <xf numFmtId="167" fontId="4" fillId="0" borderId="33" xfId="1" applyNumberFormat="1" applyFont="1" applyBorder="1" applyAlignment="1">
      <alignment horizontal="center" vertical="center" wrapText="1"/>
    </xf>
    <xf numFmtId="167" fontId="4" fillId="0" borderId="22" xfId="1" applyNumberFormat="1" applyFont="1" applyBorder="1" applyAlignment="1">
      <alignment horizontal="center" vertical="center" wrapText="1"/>
    </xf>
    <xf numFmtId="167" fontId="4" fillId="0" borderId="34" xfId="1" applyNumberFormat="1" applyFont="1" applyBorder="1" applyAlignment="1">
      <alignment horizontal="center" vertical="center" wrapText="1"/>
    </xf>
    <xf numFmtId="167" fontId="4" fillId="0" borderId="37" xfId="1" applyNumberFormat="1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68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25" fillId="0" borderId="2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167" fontId="26" fillId="2" borderId="7" xfId="1" applyNumberFormat="1" applyFont="1" applyFill="1" applyBorder="1" applyAlignment="1">
      <alignment horizontal="center"/>
    </xf>
    <xf numFmtId="167" fontId="26" fillId="2" borderId="8" xfId="1" applyNumberFormat="1" applyFont="1" applyFill="1" applyBorder="1" applyAlignment="1">
      <alignment horizontal="center"/>
    </xf>
    <xf numFmtId="167" fontId="14" fillId="0" borderId="20" xfId="1" applyNumberFormat="1" applyFont="1" applyFill="1" applyBorder="1" applyAlignment="1">
      <alignment horizontal="center" vertical="center"/>
    </xf>
    <xf numFmtId="167" fontId="14" fillId="0" borderId="21" xfId="1" applyNumberFormat="1" applyFont="1" applyFill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7" fontId="2" fillId="0" borderId="20" xfId="1" applyNumberFormat="1" applyFont="1" applyFill="1" applyBorder="1" applyAlignment="1">
      <alignment horizontal="center" vertical="center"/>
    </xf>
    <xf numFmtId="167" fontId="2" fillId="0" borderId="21" xfId="1" applyNumberFormat="1" applyFont="1" applyFill="1" applyBorder="1" applyAlignment="1">
      <alignment horizontal="center" vertical="center"/>
    </xf>
    <xf numFmtId="167" fontId="2" fillId="0" borderId="32" xfId="1" applyNumberFormat="1" applyFont="1" applyFill="1" applyBorder="1" applyAlignment="1">
      <alignment horizontal="center" vertical="center"/>
    </xf>
    <xf numFmtId="167" fontId="2" fillId="0" borderId="39" xfId="1" applyNumberFormat="1" applyFont="1" applyFill="1" applyBorder="1" applyAlignment="1">
      <alignment horizontal="center" vertical="center"/>
    </xf>
    <xf numFmtId="167" fontId="2" fillId="0" borderId="23" xfId="1" applyNumberFormat="1" applyFont="1" applyFill="1" applyBorder="1" applyAlignment="1">
      <alignment horizontal="center" vertical="center"/>
    </xf>
    <xf numFmtId="167" fontId="2" fillId="0" borderId="33" xfId="1" applyNumberFormat="1" applyFont="1" applyFill="1" applyBorder="1" applyAlignment="1">
      <alignment horizontal="center" vertical="center"/>
    </xf>
    <xf numFmtId="164" fontId="10" fillId="0" borderId="22" xfId="0" applyNumberFormat="1" applyFont="1" applyFill="1" applyBorder="1" applyAlignment="1">
      <alignment horizontal="center" vertical="center"/>
    </xf>
    <xf numFmtId="164" fontId="10" fillId="0" borderId="34" xfId="0" applyNumberFormat="1" applyFont="1" applyFill="1" applyBorder="1" applyAlignment="1">
      <alignment horizontal="center" vertical="center"/>
    </xf>
    <xf numFmtId="164" fontId="10" fillId="0" borderId="37" xfId="0" applyNumberFormat="1" applyFont="1" applyFill="1" applyBorder="1" applyAlignment="1">
      <alignment horizontal="center" vertical="center"/>
    </xf>
    <xf numFmtId="0" fontId="0" fillId="0" borderId="25" xfId="1" applyNumberFormat="1" applyFont="1" applyBorder="1" applyAlignment="1">
      <alignment horizontal="center" vertical="center"/>
    </xf>
    <xf numFmtId="0" fontId="0" fillId="0" borderId="35" xfId="1" applyNumberFormat="1" applyFont="1" applyBorder="1" applyAlignment="1">
      <alignment horizontal="center" vertical="center"/>
    </xf>
    <xf numFmtId="0" fontId="0" fillId="0" borderId="12" xfId="1" applyNumberFormat="1" applyFont="1" applyBorder="1" applyAlignment="1">
      <alignment horizontal="center" vertical="center"/>
    </xf>
    <xf numFmtId="174" fontId="4" fillId="0" borderId="0" xfId="0" applyNumberFormat="1" applyFont="1" applyAlignment="1">
      <alignment horizontal="center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15" fontId="4" fillId="3" borderId="25" xfId="0" quotePrefix="1" applyNumberFormat="1" applyFont="1" applyFill="1" applyBorder="1" applyAlignment="1">
      <alignment horizontal="center" vertical="center" wrapText="1"/>
    </xf>
    <xf numFmtId="15" fontId="4" fillId="3" borderId="12" xfId="0" quotePrefix="1" applyNumberFormat="1" applyFont="1" applyFill="1" applyBorder="1" applyAlignment="1">
      <alignment horizontal="center" vertical="center" wrapText="1"/>
    </xf>
    <xf numFmtId="167" fontId="4" fillId="0" borderId="25" xfId="1" applyNumberFormat="1" applyFont="1" applyFill="1" applyBorder="1" applyAlignment="1">
      <alignment horizontal="center" vertical="center"/>
    </xf>
    <xf numFmtId="167" fontId="4" fillId="0" borderId="12" xfId="1" applyNumberFormat="1" applyFont="1" applyFill="1" applyBorder="1" applyAlignment="1">
      <alignment horizontal="center" vertical="center"/>
    </xf>
    <xf numFmtId="167" fontId="11" fillId="2" borderId="7" xfId="1" applyNumberFormat="1" applyFont="1" applyFill="1" applyBorder="1" applyAlignment="1">
      <alignment horizontal="center" vertical="center" wrapText="1"/>
    </xf>
    <xf numFmtId="167" fontId="11" fillId="2" borderId="8" xfId="1" applyNumberFormat="1" applyFont="1" applyFill="1" applyBorder="1" applyAlignment="1">
      <alignment horizontal="center" vertical="center" wrapText="1"/>
    </xf>
  </cellXfs>
  <cellStyles count="6">
    <cellStyle name="Comma" xfId="5" builtinId="3"/>
    <cellStyle name="Comma 2" xfId="1"/>
    <cellStyle name="Comma 2 2" xfId="3"/>
    <cellStyle name="Comma 4" xf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microsoft.com/office/2007/relationships/hdphoto" Target="../media/hdphoto1.wdp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8.png"/><Relationship Id="rId4" Type="http://schemas.microsoft.com/office/2007/relationships/hdphoto" Target="../media/hdphoto1.wdp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8.png"/><Relationship Id="rId4" Type="http://schemas.microsoft.com/office/2007/relationships/hdphoto" Target="../media/hdphoto1.wdp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10.png"/><Relationship Id="rId4" Type="http://schemas.microsoft.com/office/2007/relationships/hdphoto" Target="../media/hdphoto1.wdp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10.png"/><Relationship Id="rId4" Type="http://schemas.microsoft.com/office/2007/relationships/hdphoto" Target="../media/hdphoto1.wdp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10.png"/><Relationship Id="rId4" Type="http://schemas.microsoft.com/office/2007/relationships/hdphoto" Target="../media/hdphoto1.wdp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10.png"/><Relationship Id="rId4" Type="http://schemas.microsoft.com/office/2007/relationships/hdphoto" Target="../media/hdphoto1.wdp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10.png"/><Relationship Id="rId4" Type="http://schemas.microsoft.com/office/2007/relationships/hdphoto" Target="../media/hdphoto1.wdp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10.png"/><Relationship Id="rId4" Type="http://schemas.microsoft.com/office/2007/relationships/hdphoto" Target="../media/hdphoto1.wdp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10.png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8.png"/><Relationship Id="rId4" Type="http://schemas.microsoft.com/office/2007/relationships/hdphoto" Target="../media/hdphoto1.wdp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8.png"/><Relationship Id="rId4" Type="http://schemas.microsoft.com/office/2007/relationships/hdphoto" Target="../media/hdphoto1.wdp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8.png"/><Relationship Id="rId4" Type="http://schemas.microsoft.com/office/2007/relationships/hdphoto" Target="../media/hdphoto1.wdp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8.png"/><Relationship Id="rId4" Type="http://schemas.microsoft.com/office/2007/relationships/hdphoto" Target="../media/hdphoto1.wdp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10.png"/><Relationship Id="rId4" Type="http://schemas.microsoft.com/office/2007/relationships/hdphoto" Target="../media/hdphoto1.wdp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8.png"/><Relationship Id="rId4" Type="http://schemas.microsoft.com/office/2007/relationships/hdphoto" Target="../media/hdphoto1.wdp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8.png"/><Relationship Id="rId4" Type="http://schemas.microsoft.com/office/2007/relationships/hdphoto" Target="../media/hdphoto1.wdp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13.png"/><Relationship Id="rId4" Type="http://schemas.microsoft.com/office/2007/relationships/hdphoto" Target="../media/hdphoto1.wdp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12.png"/><Relationship Id="rId4" Type="http://schemas.openxmlformats.org/officeDocument/2006/relationships/image" Target="../media/image5.png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8.png"/><Relationship Id="rId4" Type="http://schemas.microsoft.com/office/2007/relationships/hdphoto" Target="../media/hdphoto1.wdp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8.png"/><Relationship Id="rId4" Type="http://schemas.microsoft.com/office/2007/relationships/hdphoto" Target="../media/hdphoto1.wdp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14.png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8.png"/><Relationship Id="rId4" Type="http://schemas.microsoft.com/office/2007/relationships/hdphoto" Target="../media/hdphoto1.wdp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12.png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14.png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8.png"/><Relationship Id="rId4" Type="http://schemas.microsoft.com/office/2007/relationships/hdphoto" Target="../media/hdphoto1.wdp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54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10.png"/><Relationship Id="rId4" Type="http://schemas.microsoft.com/office/2007/relationships/hdphoto" Target="../media/hdphoto1.wdp"/></Relationships>
</file>

<file path=xl/drawings/_rels/drawing5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10.png"/><Relationship Id="rId4" Type="http://schemas.microsoft.com/office/2007/relationships/hdphoto" Target="../media/hdphoto1.wdp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6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8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371475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10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31</xdr:row>
      <xdr:rowOff>180975</xdr:rowOff>
    </xdr:from>
    <xdr:to>
      <xdr:col>14</xdr:col>
      <xdr:colOff>307041</xdr:colOff>
      <xdr:row>37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91500" y="6276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31</xdr:row>
      <xdr:rowOff>104775</xdr:rowOff>
    </xdr:from>
    <xdr:to>
      <xdr:col>10</xdr:col>
      <xdr:colOff>204380</xdr:colOff>
      <xdr:row>37</xdr:row>
      <xdr:rowOff>85367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652462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21</xdr:row>
      <xdr:rowOff>95250</xdr:rowOff>
    </xdr:from>
    <xdr:to>
      <xdr:col>20</xdr:col>
      <xdr:colOff>504825</xdr:colOff>
      <xdr:row>27</xdr:row>
      <xdr:rowOff>139248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0" y="4667250"/>
          <a:ext cx="2533650" cy="118699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238125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4900" y="2510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257175</xdr:colOff>
      <xdr:row>29</xdr:row>
      <xdr:rowOff>152400</xdr:rowOff>
    </xdr:from>
    <xdr:to>
      <xdr:col>16</xdr:col>
      <xdr:colOff>76200</xdr:colOff>
      <xdr:row>35</xdr:row>
      <xdr:rowOff>10513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0150" y="644842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219075</xdr:colOff>
      <xdr:row>34</xdr:row>
      <xdr:rowOff>47625</xdr:rowOff>
    </xdr:from>
    <xdr:to>
      <xdr:col>15</xdr:col>
      <xdr:colOff>514350</xdr:colOff>
      <xdr:row>38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782050" y="734377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14</xdr:col>
      <xdr:colOff>542925</xdr:colOff>
      <xdr:row>36</xdr:row>
      <xdr:rowOff>4471</xdr:rowOff>
    </xdr:from>
    <xdr:to>
      <xdr:col>18</xdr:col>
      <xdr:colOff>571500</xdr:colOff>
      <xdr:row>41</xdr:row>
      <xdr:rowOff>37742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25100" y="7700671"/>
          <a:ext cx="2466975" cy="1147696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34</xdr:row>
      <xdr:rowOff>188620</xdr:rowOff>
    </xdr:from>
    <xdr:to>
      <xdr:col>10</xdr:col>
      <xdr:colOff>190500</xdr:colOff>
      <xdr:row>40</xdr:row>
      <xdr:rowOff>70093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1575" y="8113420"/>
          <a:ext cx="2552700" cy="11959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247650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4425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257175</xdr:colOff>
      <xdr:row>30</xdr:row>
      <xdr:rowOff>123825</xdr:rowOff>
    </xdr:from>
    <xdr:to>
      <xdr:col>16</xdr:col>
      <xdr:colOff>76200</xdr:colOff>
      <xdr:row>35</xdr:row>
      <xdr:rowOff>181963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77300" y="72009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219075</xdr:colOff>
      <xdr:row>35</xdr:row>
      <xdr:rowOff>47625</xdr:rowOff>
    </xdr:from>
    <xdr:to>
      <xdr:col>15</xdr:col>
      <xdr:colOff>514350</xdr:colOff>
      <xdr:row>39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782050" y="79724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6</xdr:col>
      <xdr:colOff>342900</xdr:colOff>
      <xdr:row>35</xdr:row>
      <xdr:rowOff>137821</xdr:rowOff>
    </xdr:from>
    <xdr:to>
      <xdr:col>10</xdr:col>
      <xdr:colOff>142875</xdr:colOff>
      <xdr:row>40</xdr:row>
      <xdr:rowOff>171092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4450" y="8215021"/>
          <a:ext cx="2466975" cy="1147696"/>
        </a:xfrm>
        <a:prstGeom prst="rect">
          <a:avLst/>
        </a:prstGeom>
      </xdr:spPr>
    </xdr:pic>
    <xdr:clientData/>
  </xdr:twoCellAnchor>
  <xdr:twoCellAnchor editAs="oneCell">
    <xdr:from>
      <xdr:col>12</xdr:col>
      <xdr:colOff>295275</xdr:colOff>
      <xdr:row>42</xdr:row>
      <xdr:rowOff>76200</xdr:rowOff>
    </xdr:from>
    <xdr:to>
      <xdr:col>17</xdr:col>
      <xdr:colOff>161925</xdr:colOff>
      <xdr:row>49</xdr:row>
      <xdr:rowOff>3419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3025" y="9667875"/>
          <a:ext cx="2914650" cy="136549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247650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1575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257175</xdr:colOff>
      <xdr:row>30</xdr:row>
      <xdr:rowOff>123825</xdr:rowOff>
    </xdr:from>
    <xdr:to>
      <xdr:col>16</xdr:col>
      <xdr:colOff>76200</xdr:colOff>
      <xdr:row>35</xdr:row>
      <xdr:rowOff>181963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77300" y="72009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219075</xdr:colOff>
      <xdr:row>35</xdr:row>
      <xdr:rowOff>47625</xdr:rowOff>
    </xdr:from>
    <xdr:to>
      <xdr:col>15</xdr:col>
      <xdr:colOff>514350</xdr:colOff>
      <xdr:row>39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39200" y="81248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6</xdr:col>
      <xdr:colOff>342900</xdr:colOff>
      <xdr:row>35</xdr:row>
      <xdr:rowOff>137821</xdr:rowOff>
    </xdr:from>
    <xdr:to>
      <xdr:col>10</xdr:col>
      <xdr:colOff>142875</xdr:colOff>
      <xdr:row>40</xdr:row>
      <xdr:rowOff>171092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6825" y="8215021"/>
          <a:ext cx="2466975" cy="1147696"/>
        </a:xfrm>
        <a:prstGeom prst="rect">
          <a:avLst/>
        </a:prstGeom>
      </xdr:spPr>
    </xdr:pic>
    <xdr:clientData/>
  </xdr:twoCellAnchor>
  <xdr:twoCellAnchor editAs="oneCell">
    <xdr:from>
      <xdr:col>12</xdr:col>
      <xdr:colOff>295275</xdr:colOff>
      <xdr:row>42</xdr:row>
      <xdr:rowOff>76200</xdr:rowOff>
    </xdr:from>
    <xdr:to>
      <xdr:col>17</xdr:col>
      <xdr:colOff>161925</xdr:colOff>
      <xdr:row>49</xdr:row>
      <xdr:rowOff>3419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5400" y="9667875"/>
          <a:ext cx="2914650" cy="136549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44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40</xdr:row>
      <xdr:rowOff>95250</xdr:rowOff>
    </xdr:from>
    <xdr:to>
      <xdr:col>17</xdr:col>
      <xdr:colOff>221316</xdr:colOff>
      <xdr:row>45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15575" y="88677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419100</xdr:colOff>
      <xdr:row>32</xdr:row>
      <xdr:rowOff>95250</xdr:rowOff>
    </xdr:from>
    <xdr:to>
      <xdr:col>16</xdr:col>
      <xdr:colOff>104775</xdr:colOff>
      <xdr:row>37</xdr:row>
      <xdr:rowOff>123824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315450" y="721995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247650</xdr:colOff>
      <xdr:row>34</xdr:row>
      <xdr:rowOff>9525</xdr:rowOff>
    </xdr:from>
    <xdr:to>
      <xdr:col>10</xdr:col>
      <xdr:colOff>204197</xdr:colOff>
      <xdr:row>40</xdr:row>
      <xdr:rowOff>135122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7534275"/>
          <a:ext cx="2547347" cy="1373372"/>
        </a:xfrm>
        <a:prstGeom prst="rect">
          <a:avLst/>
        </a:prstGeom>
      </xdr:spPr>
    </xdr:pic>
    <xdr:clientData/>
  </xdr:twoCellAnchor>
  <xdr:twoCellAnchor editAs="oneCell">
    <xdr:from>
      <xdr:col>12</xdr:col>
      <xdr:colOff>371475</xdr:colOff>
      <xdr:row>37</xdr:row>
      <xdr:rowOff>199372</xdr:rowOff>
    </xdr:from>
    <xdr:to>
      <xdr:col>16</xdr:col>
      <xdr:colOff>28575</xdr:colOff>
      <xdr:row>42</xdr:row>
      <xdr:rowOff>133349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7825" y="8324197"/>
          <a:ext cx="2095500" cy="98172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44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41</xdr:row>
      <xdr:rowOff>95250</xdr:rowOff>
    </xdr:from>
    <xdr:to>
      <xdr:col>17</xdr:col>
      <xdr:colOff>221316</xdr:colOff>
      <xdr:row>46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15575" y="88677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419100</xdr:colOff>
      <xdr:row>33</xdr:row>
      <xdr:rowOff>95250</xdr:rowOff>
    </xdr:from>
    <xdr:to>
      <xdr:col>16</xdr:col>
      <xdr:colOff>104775</xdr:colOff>
      <xdr:row>38</xdr:row>
      <xdr:rowOff>123824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315450" y="721995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247650</xdr:colOff>
      <xdr:row>35</xdr:row>
      <xdr:rowOff>9525</xdr:rowOff>
    </xdr:from>
    <xdr:to>
      <xdr:col>10</xdr:col>
      <xdr:colOff>204197</xdr:colOff>
      <xdr:row>41</xdr:row>
      <xdr:rowOff>135122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7534275"/>
          <a:ext cx="2547347" cy="1373372"/>
        </a:xfrm>
        <a:prstGeom prst="rect">
          <a:avLst/>
        </a:prstGeom>
      </xdr:spPr>
    </xdr:pic>
    <xdr:clientData/>
  </xdr:twoCellAnchor>
  <xdr:twoCellAnchor editAs="oneCell">
    <xdr:from>
      <xdr:col>12</xdr:col>
      <xdr:colOff>371475</xdr:colOff>
      <xdr:row>38</xdr:row>
      <xdr:rowOff>199372</xdr:rowOff>
    </xdr:from>
    <xdr:to>
      <xdr:col>16</xdr:col>
      <xdr:colOff>28575</xdr:colOff>
      <xdr:row>43</xdr:row>
      <xdr:rowOff>133349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7825" y="8324197"/>
          <a:ext cx="2095500" cy="98172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44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40</xdr:row>
      <xdr:rowOff>95250</xdr:rowOff>
    </xdr:from>
    <xdr:to>
      <xdr:col>17</xdr:col>
      <xdr:colOff>221316</xdr:colOff>
      <xdr:row>45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15575" y="94964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419100</xdr:colOff>
      <xdr:row>32</xdr:row>
      <xdr:rowOff>95250</xdr:rowOff>
    </xdr:from>
    <xdr:to>
      <xdr:col>16</xdr:col>
      <xdr:colOff>104775</xdr:colOff>
      <xdr:row>37</xdr:row>
      <xdr:rowOff>123824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315450" y="784860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247650</xdr:colOff>
      <xdr:row>34</xdr:row>
      <xdr:rowOff>9525</xdr:rowOff>
    </xdr:from>
    <xdr:to>
      <xdr:col>10</xdr:col>
      <xdr:colOff>204197</xdr:colOff>
      <xdr:row>40</xdr:row>
      <xdr:rowOff>135122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8162925"/>
          <a:ext cx="2547347" cy="1373372"/>
        </a:xfrm>
        <a:prstGeom prst="rect">
          <a:avLst/>
        </a:prstGeom>
      </xdr:spPr>
    </xdr:pic>
    <xdr:clientData/>
  </xdr:twoCellAnchor>
  <xdr:twoCellAnchor editAs="oneCell">
    <xdr:from>
      <xdr:col>12</xdr:col>
      <xdr:colOff>371475</xdr:colOff>
      <xdr:row>37</xdr:row>
      <xdr:rowOff>199372</xdr:rowOff>
    </xdr:from>
    <xdr:to>
      <xdr:col>16</xdr:col>
      <xdr:colOff>28575</xdr:colOff>
      <xdr:row>42</xdr:row>
      <xdr:rowOff>133349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7825" y="8952847"/>
          <a:ext cx="2095500" cy="98172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44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42</xdr:row>
      <xdr:rowOff>95250</xdr:rowOff>
    </xdr:from>
    <xdr:to>
      <xdr:col>17</xdr:col>
      <xdr:colOff>221316</xdr:colOff>
      <xdr:row>47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15575" y="88677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419100</xdr:colOff>
      <xdr:row>34</xdr:row>
      <xdr:rowOff>95250</xdr:rowOff>
    </xdr:from>
    <xdr:to>
      <xdr:col>16</xdr:col>
      <xdr:colOff>104775</xdr:colOff>
      <xdr:row>39</xdr:row>
      <xdr:rowOff>123824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315450" y="721995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247650</xdr:colOff>
      <xdr:row>36</xdr:row>
      <xdr:rowOff>9525</xdr:rowOff>
    </xdr:from>
    <xdr:to>
      <xdr:col>10</xdr:col>
      <xdr:colOff>204197</xdr:colOff>
      <xdr:row>42</xdr:row>
      <xdr:rowOff>135122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7534275"/>
          <a:ext cx="2547347" cy="1373372"/>
        </a:xfrm>
        <a:prstGeom prst="rect">
          <a:avLst/>
        </a:prstGeom>
      </xdr:spPr>
    </xdr:pic>
    <xdr:clientData/>
  </xdr:twoCellAnchor>
  <xdr:twoCellAnchor editAs="oneCell">
    <xdr:from>
      <xdr:col>12</xdr:col>
      <xdr:colOff>371475</xdr:colOff>
      <xdr:row>39</xdr:row>
      <xdr:rowOff>199372</xdr:rowOff>
    </xdr:from>
    <xdr:to>
      <xdr:col>16</xdr:col>
      <xdr:colOff>28575</xdr:colOff>
      <xdr:row>44</xdr:row>
      <xdr:rowOff>133349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7825" y="8324197"/>
          <a:ext cx="2095500" cy="98172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44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40</xdr:row>
      <xdr:rowOff>95250</xdr:rowOff>
    </xdr:from>
    <xdr:to>
      <xdr:col>17</xdr:col>
      <xdr:colOff>221316</xdr:colOff>
      <xdr:row>45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15575" y="101250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419100</xdr:colOff>
      <xdr:row>32</xdr:row>
      <xdr:rowOff>95250</xdr:rowOff>
    </xdr:from>
    <xdr:to>
      <xdr:col>16</xdr:col>
      <xdr:colOff>104775</xdr:colOff>
      <xdr:row>37</xdr:row>
      <xdr:rowOff>123824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315450" y="847725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247650</xdr:colOff>
      <xdr:row>34</xdr:row>
      <xdr:rowOff>9525</xdr:rowOff>
    </xdr:from>
    <xdr:to>
      <xdr:col>10</xdr:col>
      <xdr:colOff>204197</xdr:colOff>
      <xdr:row>40</xdr:row>
      <xdr:rowOff>135122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8791575"/>
          <a:ext cx="2547347" cy="1373372"/>
        </a:xfrm>
        <a:prstGeom prst="rect">
          <a:avLst/>
        </a:prstGeom>
      </xdr:spPr>
    </xdr:pic>
    <xdr:clientData/>
  </xdr:twoCellAnchor>
  <xdr:twoCellAnchor editAs="oneCell">
    <xdr:from>
      <xdr:col>12</xdr:col>
      <xdr:colOff>371475</xdr:colOff>
      <xdr:row>37</xdr:row>
      <xdr:rowOff>199372</xdr:rowOff>
    </xdr:from>
    <xdr:to>
      <xdr:col>16</xdr:col>
      <xdr:colOff>28575</xdr:colOff>
      <xdr:row>42</xdr:row>
      <xdr:rowOff>133349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7825" y="9581497"/>
          <a:ext cx="2095500" cy="98172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44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39</xdr:row>
      <xdr:rowOff>95250</xdr:rowOff>
    </xdr:from>
    <xdr:to>
      <xdr:col>16</xdr:col>
      <xdr:colOff>221316</xdr:colOff>
      <xdr:row>44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15575" y="88677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419100</xdr:colOff>
      <xdr:row>31</xdr:row>
      <xdr:rowOff>95250</xdr:rowOff>
    </xdr:from>
    <xdr:to>
      <xdr:col>15</xdr:col>
      <xdr:colOff>104775</xdr:colOff>
      <xdr:row>36</xdr:row>
      <xdr:rowOff>123824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315450" y="721995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33</xdr:row>
      <xdr:rowOff>9525</xdr:rowOff>
    </xdr:from>
    <xdr:to>
      <xdr:col>9</xdr:col>
      <xdr:colOff>356597</xdr:colOff>
      <xdr:row>39</xdr:row>
      <xdr:rowOff>135122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7534275"/>
          <a:ext cx="2547347" cy="1373372"/>
        </a:xfrm>
        <a:prstGeom prst="rect">
          <a:avLst/>
        </a:prstGeom>
      </xdr:spPr>
    </xdr:pic>
    <xdr:clientData/>
  </xdr:twoCellAnchor>
  <xdr:twoCellAnchor editAs="oneCell">
    <xdr:from>
      <xdr:col>11</xdr:col>
      <xdr:colOff>371475</xdr:colOff>
      <xdr:row>36</xdr:row>
      <xdr:rowOff>199372</xdr:rowOff>
    </xdr:from>
    <xdr:to>
      <xdr:col>15</xdr:col>
      <xdr:colOff>28575</xdr:colOff>
      <xdr:row>41</xdr:row>
      <xdr:rowOff>133349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7825" y="8324197"/>
          <a:ext cx="2095500" cy="98172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44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49</xdr:row>
      <xdr:rowOff>95250</xdr:rowOff>
    </xdr:from>
    <xdr:to>
      <xdr:col>17</xdr:col>
      <xdr:colOff>221316</xdr:colOff>
      <xdr:row>54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15525" y="86677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419100</xdr:colOff>
      <xdr:row>42</xdr:row>
      <xdr:rowOff>0</xdr:rowOff>
    </xdr:from>
    <xdr:to>
      <xdr:col>16</xdr:col>
      <xdr:colOff>104775</xdr:colOff>
      <xdr:row>47</xdr:row>
      <xdr:rowOff>66674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915400" y="70199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43</xdr:row>
      <xdr:rowOff>0</xdr:rowOff>
    </xdr:from>
    <xdr:to>
      <xdr:col>10</xdr:col>
      <xdr:colOff>251822</xdr:colOff>
      <xdr:row>49</xdr:row>
      <xdr:rowOff>125597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4950" y="9620250"/>
          <a:ext cx="2547347" cy="1373372"/>
        </a:xfrm>
        <a:prstGeom prst="rect">
          <a:avLst/>
        </a:prstGeom>
      </xdr:spPr>
    </xdr:pic>
    <xdr:clientData/>
  </xdr:twoCellAnchor>
  <xdr:twoCellAnchor editAs="oneCell">
    <xdr:from>
      <xdr:col>12</xdr:col>
      <xdr:colOff>390525</xdr:colOff>
      <xdr:row>51</xdr:row>
      <xdr:rowOff>123172</xdr:rowOff>
    </xdr:from>
    <xdr:to>
      <xdr:col>16</xdr:col>
      <xdr:colOff>47625</xdr:colOff>
      <xdr:row>56</xdr:row>
      <xdr:rowOff>104774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11391247"/>
          <a:ext cx="2095500" cy="9817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371475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10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31</xdr:row>
      <xdr:rowOff>180975</xdr:rowOff>
    </xdr:from>
    <xdr:to>
      <xdr:col>14</xdr:col>
      <xdr:colOff>307041</xdr:colOff>
      <xdr:row>37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48625" y="6600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31</xdr:row>
      <xdr:rowOff>104775</xdr:rowOff>
    </xdr:from>
    <xdr:to>
      <xdr:col>10</xdr:col>
      <xdr:colOff>204380</xdr:colOff>
      <xdr:row>37</xdr:row>
      <xdr:rowOff>85367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652462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21</xdr:row>
      <xdr:rowOff>95250</xdr:rowOff>
    </xdr:from>
    <xdr:to>
      <xdr:col>20</xdr:col>
      <xdr:colOff>504825</xdr:colOff>
      <xdr:row>27</xdr:row>
      <xdr:rowOff>139248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0450" y="4667250"/>
          <a:ext cx="2533650" cy="1186998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238125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4900" y="2510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257175</xdr:colOff>
      <xdr:row>29</xdr:row>
      <xdr:rowOff>152400</xdr:rowOff>
    </xdr:from>
    <xdr:to>
      <xdr:col>16</xdr:col>
      <xdr:colOff>76200</xdr:colOff>
      <xdr:row>35</xdr:row>
      <xdr:rowOff>10513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0150" y="70770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219075</xdr:colOff>
      <xdr:row>34</xdr:row>
      <xdr:rowOff>47625</xdr:rowOff>
    </xdr:from>
    <xdr:to>
      <xdr:col>15</xdr:col>
      <xdr:colOff>514350</xdr:colOff>
      <xdr:row>38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782050" y="79724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14</xdr:col>
      <xdr:colOff>542925</xdr:colOff>
      <xdr:row>36</xdr:row>
      <xdr:rowOff>4471</xdr:rowOff>
    </xdr:from>
    <xdr:to>
      <xdr:col>18</xdr:col>
      <xdr:colOff>571500</xdr:colOff>
      <xdr:row>41</xdr:row>
      <xdr:rowOff>37742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25100" y="8329321"/>
          <a:ext cx="2466975" cy="1147696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40</xdr:row>
      <xdr:rowOff>101096</xdr:rowOff>
    </xdr:from>
    <xdr:to>
      <xdr:col>17</xdr:col>
      <xdr:colOff>438150</xdr:colOff>
      <xdr:row>46</xdr:row>
      <xdr:rowOff>60569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53575" y="9340346"/>
          <a:ext cx="2495550" cy="1169148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128920</xdr:colOff>
      <xdr:row>1</xdr:row>
      <xdr:rowOff>22411</xdr:rowOff>
    </xdr:from>
    <xdr:ext cx="2601782" cy="129558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5820" y="212911"/>
          <a:ext cx="2601782" cy="1295581"/>
        </a:xfrm>
        <a:prstGeom prst="rect">
          <a:avLst/>
        </a:prstGeom>
      </xdr:spPr>
    </xdr:pic>
    <xdr:clientData/>
  </xdr:oneCellAnchor>
  <xdr:twoCellAnchor editAs="oneCell">
    <xdr:from>
      <xdr:col>12</xdr:col>
      <xdr:colOff>858217</xdr:colOff>
      <xdr:row>36</xdr:row>
      <xdr:rowOff>22934</xdr:rowOff>
    </xdr:from>
    <xdr:to>
      <xdr:col>15</xdr:col>
      <xdr:colOff>666376</xdr:colOff>
      <xdr:row>42</xdr:row>
      <xdr:rowOff>55378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35642" y="7795334"/>
          <a:ext cx="2151309" cy="1232594"/>
        </a:xfrm>
        <a:prstGeom prst="rect">
          <a:avLst/>
        </a:prstGeom>
      </xdr:spPr>
    </xdr:pic>
    <xdr:clientData/>
  </xdr:twoCellAnchor>
  <xdr:twoCellAnchor editAs="oneCell">
    <xdr:from>
      <xdr:col>12</xdr:col>
      <xdr:colOff>730988</xdr:colOff>
      <xdr:row>27</xdr:row>
      <xdr:rowOff>49547</xdr:rowOff>
    </xdr:from>
    <xdr:to>
      <xdr:col>16</xdr:col>
      <xdr:colOff>210437</xdr:colOff>
      <xdr:row>33</xdr:row>
      <xdr:rowOff>75619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8413" y="5888372"/>
          <a:ext cx="2917974" cy="1340522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239676</xdr:colOff>
      <xdr:row>1</xdr:row>
      <xdr:rowOff>44562</xdr:rowOff>
    </xdr:from>
    <xdr:ext cx="2601782" cy="129558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2525" y="232847"/>
          <a:ext cx="2601782" cy="1295581"/>
        </a:xfrm>
        <a:prstGeom prst="rect">
          <a:avLst/>
        </a:prstGeom>
      </xdr:spPr>
    </xdr:pic>
    <xdr:clientData/>
  </xdr:oneCellAnchor>
  <xdr:twoCellAnchor editAs="oneCell">
    <xdr:from>
      <xdr:col>12</xdr:col>
      <xdr:colOff>858217</xdr:colOff>
      <xdr:row>34</xdr:row>
      <xdr:rowOff>22934</xdr:rowOff>
    </xdr:from>
    <xdr:to>
      <xdr:col>15</xdr:col>
      <xdr:colOff>666377</xdr:colOff>
      <xdr:row>40</xdr:row>
      <xdr:rowOff>55378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54692" y="9586034"/>
          <a:ext cx="2151309" cy="1232594"/>
        </a:xfrm>
        <a:prstGeom prst="rect">
          <a:avLst/>
        </a:prstGeom>
      </xdr:spPr>
    </xdr:pic>
    <xdr:clientData/>
  </xdr:twoCellAnchor>
  <xdr:twoCellAnchor editAs="oneCell">
    <xdr:from>
      <xdr:col>12</xdr:col>
      <xdr:colOff>730988</xdr:colOff>
      <xdr:row>25</xdr:row>
      <xdr:rowOff>49547</xdr:rowOff>
    </xdr:from>
    <xdr:to>
      <xdr:col>16</xdr:col>
      <xdr:colOff>210437</xdr:colOff>
      <xdr:row>31</xdr:row>
      <xdr:rowOff>75620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7463" y="7679072"/>
          <a:ext cx="2917974" cy="1340522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128920</xdr:colOff>
      <xdr:row>1</xdr:row>
      <xdr:rowOff>22411</xdr:rowOff>
    </xdr:from>
    <xdr:ext cx="2601782" cy="129558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5820" y="212911"/>
          <a:ext cx="2601782" cy="1295581"/>
        </a:xfrm>
        <a:prstGeom prst="rect">
          <a:avLst/>
        </a:prstGeom>
      </xdr:spPr>
    </xdr:pic>
    <xdr:clientData/>
  </xdr:oneCellAnchor>
  <xdr:twoCellAnchor editAs="oneCell">
    <xdr:from>
      <xdr:col>12</xdr:col>
      <xdr:colOff>858217</xdr:colOff>
      <xdr:row>34</xdr:row>
      <xdr:rowOff>22934</xdr:rowOff>
    </xdr:from>
    <xdr:to>
      <xdr:col>15</xdr:col>
      <xdr:colOff>666377</xdr:colOff>
      <xdr:row>40</xdr:row>
      <xdr:rowOff>55378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35642" y="8309684"/>
          <a:ext cx="2151309" cy="1232594"/>
        </a:xfrm>
        <a:prstGeom prst="rect">
          <a:avLst/>
        </a:prstGeom>
      </xdr:spPr>
    </xdr:pic>
    <xdr:clientData/>
  </xdr:twoCellAnchor>
  <xdr:twoCellAnchor editAs="oneCell">
    <xdr:from>
      <xdr:col>12</xdr:col>
      <xdr:colOff>730988</xdr:colOff>
      <xdr:row>25</xdr:row>
      <xdr:rowOff>49547</xdr:rowOff>
    </xdr:from>
    <xdr:to>
      <xdr:col>16</xdr:col>
      <xdr:colOff>210437</xdr:colOff>
      <xdr:row>31</xdr:row>
      <xdr:rowOff>75620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8413" y="6402722"/>
          <a:ext cx="2917974" cy="1340523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238125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4900" y="2510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257175</xdr:colOff>
      <xdr:row>27</xdr:row>
      <xdr:rowOff>152400</xdr:rowOff>
    </xdr:from>
    <xdr:to>
      <xdr:col>16</xdr:col>
      <xdr:colOff>76200</xdr:colOff>
      <xdr:row>33</xdr:row>
      <xdr:rowOff>10513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0150" y="70770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219075</xdr:colOff>
      <xdr:row>32</xdr:row>
      <xdr:rowOff>47625</xdr:rowOff>
    </xdr:from>
    <xdr:to>
      <xdr:col>15</xdr:col>
      <xdr:colOff>514350</xdr:colOff>
      <xdr:row>36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782050" y="79724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14</xdr:col>
      <xdr:colOff>542925</xdr:colOff>
      <xdr:row>34</xdr:row>
      <xdr:rowOff>4471</xdr:rowOff>
    </xdr:from>
    <xdr:to>
      <xdr:col>18</xdr:col>
      <xdr:colOff>571500</xdr:colOff>
      <xdr:row>39</xdr:row>
      <xdr:rowOff>37742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25100" y="8329321"/>
          <a:ext cx="2466975" cy="114769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33</xdr:row>
      <xdr:rowOff>5846</xdr:rowOff>
    </xdr:from>
    <xdr:to>
      <xdr:col>10</xdr:col>
      <xdr:colOff>180975</xdr:colOff>
      <xdr:row>38</xdr:row>
      <xdr:rowOff>60569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7178171"/>
          <a:ext cx="2495550" cy="1169148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128920</xdr:colOff>
      <xdr:row>1</xdr:row>
      <xdr:rowOff>22411</xdr:rowOff>
    </xdr:from>
    <xdr:ext cx="2601782" cy="129558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4870" y="212911"/>
          <a:ext cx="2601782" cy="1295581"/>
        </a:xfrm>
        <a:prstGeom prst="rect">
          <a:avLst/>
        </a:prstGeom>
      </xdr:spPr>
    </xdr:pic>
    <xdr:clientData/>
  </xdr:oneCellAnchor>
  <xdr:twoCellAnchor editAs="oneCell">
    <xdr:from>
      <xdr:col>12</xdr:col>
      <xdr:colOff>858217</xdr:colOff>
      <xdr:row>33</xdr:row>
      <xdr:rowOff>22934</xdr:rowOff>
    </xdr:from>
    <xdr:to>
      <xdr:col>15</xdr:col>
      <xdr:colOff>666376</xdr:colOff>
      <xdr:row>39</xdr:row>
      <xdr:rowOff>55378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54692" y="9586034"/>
          <a:ext cx="2151309" cy="1232594"/>
        </a:xfrm>
        <a:prstGeom prst="rect">
          <a:avLst/>
        </a:prstGeom>
      </xdr:spPr>
    </xdr:pic>
    <xdr:clientData/>
  </xdr:twoCellAnchor>
  <xdr:twoCellAnchor editAs="oneCell">
    <xdr:from>
      <xdr:col>12</xdr:col>
      <xdr:colOff>730988</xdr:colOff>
      <xdr:row>24</xdr:row>
      <xdr:rowOff>49547</xdr:rowOff>
    </xdr:from>
    <xdr:to>
      <xdr:col>16</xdr:col>
      <xdr:colOff>210437</xdr:colOff>
      <xdr:row>30</xdr:row>
      <xdr:rowOff>75619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7463" y="7679072"/>
          <a:ext cx="2917974" cy="1340522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4900" y="2510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257175</xdr:colOff>
      <xdr:row>28</xdr:row>
      <xdr:rowOff>152400</xdr:rowOff>
    </xdr:from>
    <xdr:to>
      <xdr:col>15</xdr:col>
      <xdr:colOff>76200</xdr:colOff>
      <xdr:row>34</xdr:row>
      <xdr:rowOff>10513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0150" y="61245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219075</xdr:colOff>
      <xdr:row>33</xdr:row>
      <xdr:rowOff>47625</xdr:rowOff>
    </xdr:from>
    <xdr:to>
      <xdr:col>14</xdr:col>
      <xdr:colOff>514350</xdr:colOff>
      <xdr:row>37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782050" y="70199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34</xdr:row>
      <xdr:rowOff>42571</xdr:rowOff>
    </xdr:from>
    <xdr:to>
      <xdr:col>9</xdr:col>
      <xdr:colOff>257175</xdr:colOff>
      <xdr:row>39</xdr:row>
      <xdr:rowOff>75842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5" y="7691146"/>
          <a:ext cx="2466975" cy="1147696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381000</xdr:colOff>
      <xdr:row>39</xdr:row>
      <xdr:rowOff>101096</xdr:rowOff>
    </xdr:from>
    <xdr:to>
      <xdr:col>16</xdr:col>
      <xdr:colOff>438150</xdr:colOff>
      <xdr:row>45</xdr:row>
      <xdr:rowOff>60569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53575" y="8387846"/>
          <a:ext cx="2495550" cy="1169148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257175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257175</xdr:colOff>
      <xdr:row>28</xdr:row>
      <xdr:rowOff>152400</xdr:rowOff>
    </xdr:from>
    <xdr:to>
      <xdr:col>15</xdr:col>
      <xdr:colOff>76200</xdr:colOff>
      <xdr:row>34</xdr:row>
      <xdr:rowOff>10513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01050" y="660082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219075</xdr:colOff>
      <xdr:row>33</xdr:row>
      <xdr:rowOff>47625</xdr:rowOff>
    </xdr:from>
    <xdr:to>
      <xdr:col>14</xdr:col>
      <xdr:colOff>514350</xdr:colOff>
      <xdr:row>37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62950" y="749617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33</xdr:row>
      <xdr:rowOff>137821</xdr:rowOff>
    </xdr:from>
    <xdr:to>
      <xdr:col>9</xdr:col>
      <xdr:colOff>247650</xdr:colOff>
      <xdr:row>38</xdr:row>
      <xdr:rowOff>171092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7586371"/>
          <a:ext cx="2466975" cy="1147696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</xdr:colOff>
      <xdr:row>33</xdr:row>
      <xdr:rowOff>62996</xdr:rowOff>
    </xdr:from>
    <xdr:to>
      <xdr:col>19</xdr:col>
      <xdr:colOff>104775</xdr:colOff>
      <xdr:row>38</xdr:row>
      <xdr:rowOff>117719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9900" y="7511546"/>
          <a:ext cx="2495550" cy="1169148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400050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6325" y="2510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180975</xdr:colOff>
      <xdr:row>31</xdr:row>
      <xdr:rowOff>152400</xdr:rowOff>
    </xdr:from>
    <xdr:to>
      <xdr:col>10</xdr:col>
      <xdr:colOff>309155</xdr:colOff>
      <xdr:row>37</xdr:row>
      <xdr:rowOff>132992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5875" y="637222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30</xdr:row>
      <xdr:rowOff>0</xdr:rowOff>
    </xdr:from>
    <xdr:to>
      <xdr:col>17</xdr:col>
      <xdr:colOff>476250</xdr:colOff>
      <xdr:row>36</xdr:row>
      <xdr:rowOff>82098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4525" y="5962650"/>
          <a:ext cx="2533650" cy="1186998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400050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6325" y="2510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180975</xdr:colOff>
      <xdr:row>31</xdr:row>
      <xdr:rowOff>152400</xdr:rowOff>
    </xdr:from>
    <xdr:to>
      <xdr:col>10</xdr:col>
      <xdr:colOff>309155</xdr:colOff>
      <xdr:row>37</xdr:row>
      <xdr:rowOff>132992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5875" y="637222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30</xdr:row>
      <xdr:rowOff>0</xdr:rowOff>
    </xdr:from>
    <xdr:to>
      <xdr:col>17</xdr:col>
      <xdr:colOff>476250</xdr:colOff>
      <xdr:row>36</xdr:row>
      <xdr:rowOff>82098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4525" y="6115050"/>
          <a:ext cx="2533650" cy="11869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222438"/>
          <a:ext cx="2333625" cy="1162050"/>
        </a:xfrm>
        <a:prstGeom prst="rect">
          <a:avLst/>
        </a:prstGeom>
      </xdr:spPr>
    </xdr:pic>
    <xdr:clientData/>
  </xdr:oneCellAnchor>
  <xdr:oneCellAnchor>
    <xdr:from>
      <xdr:col>11</xdr:col>
      <xdr:colOff>285750</xdr:colOff>
      <xdr:row>33</xdr:row>
      <xdr:rowOff>180975</xdr:rowOff>
    </xdr:from>
    <xdr:ext cx="1850091" cy="1058263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10550" y="8458200"/>
          <a:ext cx="1850091" cy="1058263"/>
        </a:xfrm>
        <a:prstGeom prst="rect">
          <a:avLst/>
        </a:prstGeom>
      </xdr:spPr>
    </xdr:pic>
    <xdr:clientData/>
  </xdr:oneCellAnchor>
  <xdr:oneCellAnchor>
    <xdr:from>
      <xdr:col>12</xdr:col>
      <xdr:colOff>276225</xdr:colOff>
      <xdr:row>24</xdr:row>
      <xdr:rowOff>142875</xdr:rowOff>
    </xdr:from>
    <xdr:ext cx="2538005" cy="1180742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0625" y="5734050"/>
          <a:ext cx="2538005" cy="1180742"/>
        </a:xfrm>
        <a:prstGeom prst="rect">
          <a:avLst/>
        </a:prstGeom>
      </xdr:spPr>
    </xdr:pic>
    <xdr:clientData/>
  </xdr:oneCellAnchor>
  <xdr:twoCellAnchor editAs="oneCell">
    <xdr:from>
      <xdr:col>12</xdr:col>
      <xdr:colOff>441937</xdr:colOff>
      <xdr:row>33</xdr:row>
      <xdr:rowOff>161925</xdr:rowOff>
    </xdr:from>
    <xdr:to>
      <xdr:col>16</xdr:col>
      <xdr:colOff>361950</xdr:colOff>
      <xdr:row>39</xdr:row>
      <xdr:rowOff>66675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6337" y="8439150"/>
          <a:ext cx="2358413" cy="11049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400050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6325" y="2510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180975</xdr:colOff>
      <xdr:row>31</xdr:row>
      <xdr:rowOff>152400</xdr:rowOff>
    </xdr:from>
    <xdr:to>
      <xdr:col>10</xdr:col>
      <xdr:colOff>309155</xdr:colOff>
      <xdr:row>37</xdr:row>
      <xdr:rowOff>132992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BEBB73-3342-431A-845C-1544D20D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5875" y="637222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30</xdr:row>
      <xdr:rowOff>0</xdr:rowOff>
    </xdr:from>
    <xdr:to>
      <xdr:col>17</xdr:col>
      <xdr:colOff>476250</xdr:colOff>
      <xdr:row>36</xdr:row>
      <xdr:rowOff>82098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B764FC-7F03-40A2-87DE-C6E2EC75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4525" y="6115050"/>
          <a:ext cx="2533650" cy="1186998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529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0</xdr:colOff>
      <xdr:row>35</xdr:row>
      <xdr:rowOff>171450</xdr:rowOff>
    </xdr:from>
    <xdr:to>
      <xdr:col>15</xdr:col>
      <xdr:colOff>428625</xdr:colOff>
      <xdr:row>40</xdr:row>
      <xdr:rowOff>115288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01050" y="74676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13</xdr:col>
      <xdr:colOff>180975</xdr:colOff>
      <xdr:row>26</xdr:row>
      <xdr:rowOff>171450</xdr:rowOff>
    </xdr:from>
    <xdr:to>
      <xdr:col>16</xdr:col>
      <xdr:colOff>476250</xdr:colOff>
      <xdr:row>31</xdr:row>
      <xdr:rowOff>200024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191625" y="566737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33</xdr:row>
      <xdr:rowOff>142875</xdr:rowOff>
    </xdr:from>
    <xdr:to>
      <xdr:col>10</xdr:col>
      <xdr:colOff>289922</xdr:colOff>
      <xdr:row>40</xdr:row>
      <xdr:rowOff>1772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7239000"/>
          <a:ext cx="2547347" cy="1373372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238125</xdr:colOff>
      <xdr:row>1</xdr:row>
      <xdr:rowOff>89088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4900" y="2891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257175</xdr:colOff>
      <xdr:row>29</xdr:row>
      <xdr:rowOff>152400</xdr:rowOff>
    </xdr:from>
    <xdr:to>
      <xdr:col>15</xdr:col>
      <xdr:colOff>323850</xdr:colOff>
      <xdr:row>35</xdr:row>
      <xdr:rowOff>10513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0150" y="70770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219075</xdr:colOff>
      <xdr:row>34</xdr:row>
      <xdr:rowOff>47625</xdr:rowOff>
    </xdr:from>
    <xdr:to>
      <xdr:col>15</xdr:col>
      <xdr:colOff>152400</xdr:colOff>
      <xdr:row>38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782050" y="79724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14</xdr:col>
      <xdr:colOff>542925</xdr:colOff>
      <xdr:row>36</xdr:row>
      <xdr:rowOff>4471</xdr:rowOff>
    </xdr:from>
    <xdr:to>
      <xdr:col>18</xdr:col>
      <xdr:colOff>571500</xdr:colOff>
      <xdr:row>41</xdr:row>
      <xdr:rowOff>37742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25100" y="8329321"/>
          <a:ext cx="2466975" cy="1147696"/>
        </a:xfrm>
        <a:prstGeom prst="rect">
          <a:avLst/>
        </a:prstGeom>
      </xdr:spPr>
    </xdr:pic>
    <xdr:clientData/>
  </xdr:twoCellAnchor>
  <xdr:twoCellAnchor editAs="oneCell">
    <xdr:from>
      <xdr:col>6</xdr:col>
      <xdr:colOff>333375</xdr:colOff>
      <xdr:row>35</xdr:row>
      <xdr:rowOff>15371</xdr:rowOff>
    </xdr:from>
    <xdr:to>
      <xdr:col>10</xdr:col>
      <xdr:colOff>161925</xdr:colOff>
      <xdr:row>40</xdr:row>
      <xdr:rowOff>70094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0150" y="8140196"/>
          <a:ext cx="2495550" cy="1169148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238125</xdr:colOff>
      <xdr:row>1</xdr:row>
      <xdr:rowOff>89088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4900" y="2891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257175</xdr:colOff>
      <xdr:row>27</xdr:row>
      <xdr:rowOff>152400</xdr:rowOff>
    </xdr:from>
    <xdr:to>
      <xdr:col>15</xdr:col>
      <xdr:colOff>323850</xdr:colOff>
      <xdr:row>33</xdr:row>
      <xdr:rowOff>10513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0150" y="70770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219075</xdr:colOff>
      <xdr:row>32</xdr:row>
      <xdr:rowOff>47625</xdr:rowOff>
    </xdr:from>
    <xdr:to>
      <xdr:col>15</xdr:col>
      <xdr:colOff>152400</xdr:colOff>
      <xdr:row>36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782050" y="79724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14</xdr:col>
      <xdr:colOff>542925</xdr:colOff>
      <xdr:row>34</xdr:row>
      <xdr:rowOff>4471</xdr:rowOff>
    </xdr:from>
    <xdr:to>
      <xdr:col>18</xdr:col>
      <xdr:colOff>571500</xdr:colOff>
      <xdr:row>39</xdr:row>
      <xdr:rowOff>37742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87050" y="8329321"/>
          <a:ext cx="2466975" cy="1147696"/>
        </a:xfrm>
        <a:prstGeom prst="rect">
          <a:avLst/>
        </a:prstGeom>
      </xdr:spPr>
    </xdr:pic>
    <xdr:clientData/>
  </xdr:twoCellAnchor>
  <xdr:twoCellAnchor editAs="oneCell">
    <xdr:from>
      <xdr:col>6</xdr:col>
      <xdr:colOff>295275</xdr:colOff>
      <xdr:row>32</xdr:row>
      <xdr:rowOff>158246</xdr:rowOff>
    </xdr:from>
    <xdr:to>
      <xdr:col>10</xdr:col>
      <xdr:colOff>123825</xdr:colOff>
      <xdr:row>38</xdr:row>
      <xdr:rowOff>12944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7130546"/>
          <a:ext cx="2495550" cy="1169148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183780</xdr:colOff>
      <xdr:row>1</xdr:row>
      <xdr:rowOff>44825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9980" y="244850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133350</xdr:colOff>
      <xdr:row>35</xdr:row>
      <xdr:rowOff>85725</xdr:rowOff>
    </xdr:from>
    <xdr:to>
      <xdr:col>13</xdr:col>
      <xdr:colOff>237565</xdr:colOff>
      <xdr:row>41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58075" y="7953375"/>
          <a:ext cx="1933015" cy="1123950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239676</xdr:colOff>
      <xdr:row>1</xdr:row>
      <xdr:rowOff>44562</xdr:rowOff>
    </xdr:from>
    <xdr:ext cx="2601782" cy="129558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5626" y="235062"/>
          <a:ext cx="2601782" cy="1295581"/>
        </a:xfrm>
        <a:prstGeom prst="rect">
          <a:avLst/>
        </a:prstGeom>
      </xdr:spPr>
    </xdr:pic>
    <xdr:clientData/>
  </xdr:oneCellAnchor>
  <xdr:twoCellAnchor editAs="oneCell">
    <xdr:from>
      <xdr:col>12</xdr:col>
      <xdr:colOff>858217</xdr:colOff>
      <xdr:row>34</xdr:row>
      <xdr:rowOff>22934</xdr:rowOff>
    </xdr:from>
    <xdr:to>
      <xdr:col>15</xdr:col>
      <xdr:colOff>666377</xdr:colOff>
      <xdr:row>40</xdr:row>
      <xdr:rowOff>55378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54692" y="8281109"/>
          <a:ext cx="2151310" cy="1232594"/>
        </a:xfrm>
        <a:prstGeom prst="rect">
          <a:avLst/>
        </a:prstGeom>
      </xdr:spPr>
    </xdr:pic>
    <xdr:clientData/>
  </xdr:twoCellAnchor>
  <xdr:twoCellAnchor editAs="oneCell">
    <xdr:from>
      <xdr:col>12</xdr:col>
      <xdr:colOff>730988</xdr:colOff>
      <xdr:row>25</xdr:row>
      <xdr:rowOff>49547</xdr:rowOff>
    </xdr:from>
    <xdr:to>
      <xdr:col>16</xdr:col>
      <xdr:colOff>210437</xdr:colOff>
      <xdr:row>31</xdr:row>
      <xdr:rowOff>75620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7463" y="6374147"/>
          <a:ext cx="2917974" cy="1340523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85725</xdr:colOff>
      <xdr:row>35</xdr:row>
      <xdr:rowOff>76200</xdr:rowOff>
    </xdr:from>
    <xdr:to>
      <xdr:col>14</xdr:col>
      <xdr:colOff>66675</xdr:colOff>
      <xdr:row>40</xdr:row>
      <xdr:rowOff>134338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64008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43</xdr:row>
      <xdr:rowOff>114300</xdr:rowOff>
    </xdr:from>
    <xdr:to>
      <xdr:col>13</xdr:col>
      <xdr:colOff>476250</xdr:colOff>
      <xdr:row>48</xdr:row>
      <xdr:rowOff>28574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020050" y="82391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12</xdr:col>
      <xdr:colOff>152400</xdr:colOff>
      <xdr:row>40</xdr:row>
      <xdr:rowOff>123825</xdr:rowOff>
    </xdr:from>
    <xdr:to>
      <xdr:col>14</xdr:col>
      <xdr:colOff>369405</xdr:colOff>
      <xdr:row>45</xdr:row>
      <xdr:rowOff>179933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324975" y="10191750"/>
          <a:ext cx="2493480" cy="1170533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190500</xdr:colOff>
      <xdr:row>1</xdr:row>
      <xdr:rowOff>184338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4400" y="3843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34</xdr:row>
      <xdr:rowOff>180975</xdr:rowOff>
    </xdr:from>
    <xdr:to>
      <xdr:col>14</xdr:col>
      <xdr:colOff>307041</xdr:colOff>
      <xdr:row>40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24825" y="75914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35</xdr:row>
      <xdr:rowOff>95250</xdr:rowOff>
    </xdr:from>
    <xdr:to>
      <xdr:col>16</xdr:col>
      <xdr:colOff>194855</xdr:colOff>
      <xdr:row>41</xdr:row>
      <xdr:rowOff>75842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3925" y="770572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15</xdr:col>
      <xdr:colOff>419100</xdr:colOff>
      <xdr:row>34</xdr:row>
      <xdr:rowOff>171450</xdr:rowOff>
    </xdr:from>
    <xdr:to>
      <xdr:col>19</xdr:col>
      <xdr:colOff>0</xdr:colOff>
      <xdr:row>39</xdr:row>
      <xdr:rowOff>117353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6575" y="7781925"/>
          <a:ext cx="2019300" cy="94602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34</xdr:row>
      <xdr:rowOff>161925</xdr:rowOff>
    </xdr:from>
    <xdr:to>
      <xdr:col>10</xdr:col>
      <xdr:colOff>171450</xdr:colOff>
      <xdr:row>40</xdr:row>
      <xdr:rowOff>130923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5375" y="7772400"/>
          <a:ext cx="2495550" cy="1169148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238125</xdr:colOff>
      <xdr:row>1</xdr:row>
      <xdr:rowOff>89088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2525" y="2891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257175</xdr:colOff>
      <xdr:row>27</xdr:row>
      <xdr:rowOff>152400</xdr:rowOff>
    </xdr:from>
    <xdr:to>
      <xdr:col>15</xdr:col>
      <xdr:colOff>323850</xdr:colOff>
      <xdr:row>33</xdr:row>
      <xdr:rowOff>10513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67775" y="61245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219075</xdr:colOff>
      <xdr:row>32</xdr:row>
      <xdr:rowOff>47625</xdr:rowOff>
    </xdr:from>
    <xdr:to>
      <xdr:col>15</xdr:col>
      <xdr:colOff>152400</xdr:colOff>
      <xdr:row>36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9675" y="70199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14</xdr:col>
      <xdr:colOff>542925</xdr:colOff>
      <xdr:row>34</xdr:row>
      <xdr:rowOff>4471</xdr:rowOff>
    </xdr:from>
    <xdr:to>
      <xdr:col>18</xdr:col>
      <xdr:colOff>571500</xdr:colOff>
      <xdr:row>39</xdr:row>
      <xdr:rowOff>37742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34675" y="7376821"/>
          <a:ext cx="2466975" cy="1147696"/>
        </a:xfrm>
        <a:prstGeom prst="rect">
          <a:avLst/>
        </a:prstGeom>
      </xdr:spPr>
    </xdr:pic>
    <xdr:clientData/>
  </xdr:twoCellAnchor>
  <xdr:twoCellAnchor editAs="oneCell">
    <xdr:from>
      <xdr:col>6</xdr:col>
      <xdr:colOff>295275</xdr:colOff>
      <xdr:row>32</xdr:row>
      <xdr:rowOff>158246</xdr:rowOff>
    </xdr:from>
    <xdr:to>
      <xdr:col>10</xdr:col>
      <xdr:colOff>123825</xdr:colOff>
      <xdr:row>38</xdr:row>
      <xdr:rowOff>12944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7130546"/>
          <a:ext cx="2495550" cy="1169148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247650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1575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257175</xdr:colOff>
      <xdr:row>31</xdr:row>
      <xdr:rowOff>123825</xdr:rowOff>
    </xdr:from>
    <xdr:to>
      <xdr:col>16</xdr:col>
      <xdr:colOff>76200</xdr:colOff>
      <xdr:row>36</xdr:row>
      <xdr:rowOff>181963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77300" y="72009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219075</xdr:colOff>
      <xdr:row>36</xdr:row>
      <xdr:rowOff>47625</xdr:rowOff>
    </xdr:from>
    <xdr:to>
      <xdr:col>15</xdr:col>
      <xdr:colOff>514350</xdr:colOff>
      <xdr:row>40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39200" y="81248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6</xdr:col>
      <xdr:colOff>342900</xdr:colOff>
      <xdr:row>36</xdr:row>
      <xdr:rowOff>137821</xdr:rowOff>
    </xdr:from>
    <xdr:to>
      <xdr:col>10</xdr:col>
      <xdr:colOff>142875</xdr:colOff>
      <xdr:row>41</xdr:row>
      <xdr:rowOff>171092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6825" y="8215021"/>
          <a:ext cx="2466975" cy="1147696"/>
        </a:xfrm>
        <a:prstGeom prst="rect">
          <a:avLst/>
        </a:prstGeom>
      </xdr:spPr>
    </xdr:pic>
    <xdr:clientData/>
  </xdr:twoCellAnchor>
  <xdr:twoCellAnchor editAs="oneCell">
    <xdr:from>
      <xdr:col>12</xdr:col>
      <xdr:colOff>295275</xdr:colOff>
      <xdr:row>43</xdr:row>
      <xdr:rowOff>76200</xdr:rowOff>
    </xdr:from>
    <xdr:to>
      <xdr:col>17</xdr:col>
      <xdr:colOff>161925</xdr:colOff>
      <xdr:row>50</xdr:row>
      <xdr:rowOff>3419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5400" y="9667875"/>
          <a:ext cx="2914650" cy="13654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222438"/>
          <a:ext cx="2333625" cy="1162050"/>
        </a:xfrm>
        <a:prstGeom prst="rect">
          <a:avLst/>
        </a:prstGeom>
      </xdr:spPr>
    </xdr:pic>
    <xdr:clientData/>
  </xdr:oneCellAnchor>
  <xdr:oneCellAnchor>
    <xdr:from>
      <xdr:col>10</xdr:col>
      <xdr:colOff>285750</xdr:colOff>
      <xdr:row>33</xdr:row>
      <xdr:rowOff>180975</xdr:rowOff>
    </xdr:from>
    <xdr:ext cx="1850091" cy="1058263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10550" y="7572375"/>
          <a:ext cx="1850091" cy="1058263"/>
        </a:xfrm>
        <a:prstGeom prst="rect">
          <a:avLst/>
        </a:prstGeom>
      </xdr:spPr>
    </xdr:pic>
    <xdr:clientData/>
  </xdr:oneCellAnchor>
  <xdr:oneCellAnchor>
    <xdr:from>
      <xdr:col>5</xdr:col>
      <xdr:colOff>304800</xdr:colOff>
      <xdr:row>33</xdr:row>
      <xdr:rowOff>161925</xdr:rowOff>
    </xdr:from>
    <xdr:ext cx="2538005" cy="1180742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450" y="7553325"/>
          <a:ext cx="2538005" cy="1180742"/>
        </a:xfrm>
        <a:prstGeom prst="rect">
          <a:avLst/>
        </a:prstGeom>
      </xdr:spPr>
    </xdr:pic>
    <xdr:clientData/>
  </xdr:oneCellAnchor>
  <xdr:twoCellAnchor editAs="oneCell">
    <xdr:from>
      <xdr:col>11</xdr:col>
      <xdr:colOff>441937</xdr:colOff>
      <xdr:row>33</xdr:row>
      <xdr:rowOff>161925</xdr:rowOff>
    </xdr:from>
    <xdr:to>
      <xdr:col>15</xdr:col>
      <xdr:colOff>361950</xdr:colOff>
      <xdr:row>39</xdr:row>
      <xdr:rowOff>66675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6337" y="7553325"/>
          <a:ext cx="2358413" cy="1104900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310117</xdr:colOff>
      <xdr:row>1</xdr:row>
      <xdr:rowOff>88866</xdr:rowOff>
    </xdr:from>
    <xdr:ext cx="2490574" cy="1240204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4567" y="279366"/>
          <a:ext cx="2490574" cy="1240204"/>
        </a:xfrm>
        <a:prstGeom prst="rect">
          <a:avLst/>
        </a:prstGeom>
      </xdr:spPr>
    </xdr:pic>
    <xdr:clientData/>
  </xdr:oneCellAnchor>
  <xdr:twoCellAnchor editAs="oneCell">
    <xdr:from>
      <xdr:col>13</xdr:col>
      <xdr:colOff>304437</xdr:colOff>
      <xdr:row>29</xdr:row>
      <xdr:rowOff>211219</xdr:rowOff>
    </xdr:from>
    <xdr:to>
      <xdr:col>16</xdr:col>
      <xdr:colOff>134748</xdr:colOff>
      <xdr:row>35</xdr:row>
      <xdr:rowOff>155058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34312" y="8383669"/>
          <a:ext cx="2144885" cy="1220189"/>
        </a:xfrm>
        <a:prstGeom prst="rect">
          <a:avLst/>
        </a:prstGeom>
      </xdr:spPr>
    </xdr:pic>
    <xdr:clientData/>
  </xdr:twoCellAnchor>
  <xdr:twoCellAnchor editAs="oneCell">
    <xdr:from>
      <xdr:col>10</xdr:col>
      <xdr:colOff>387647</xdr:colOff>
      <xdr:row>35</xdr:row>
      <xdr:rowOff>140410</xdr:rowOff>
    </xdr:from>
    <xdr:to>
      <xdr:col>15</xdr:col>
      <xdr:colOff>287966</xdr:colOff>
      <xdr:row>43</xdr:row>
      <xdr:rowOff>20240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0147" y="9621108"/>
          <a:ext cx="3455581" cy="1607620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310117</xdr:colOff>
      <xdr:row>1</xdr:row>
      <xdr:rowOff>88866</xdr:rowOff>
    </xdr:from>
    <xdr:ext cx="2490574" cy="1240204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4567" y="279366"/>
          <a:ext cx="2490574" cy="1240204"/>
        </a:xfrm>
        <a:prstGeom prst="rect">
          <a:avLst/>
        </a:prstGeom>
      </xdr:spPr>
    </xdr:pic>
    <xdr:clientData/>
  </xdr:oneCellAnchor>
  <xdr:twoCellAnchor editAs="oneCell">
    <xdr:from>
      <xdr:col>13</xdr:col>
      <xdr:colOff>304437</xdr:colOff>
      <xdr:row>30</xdr:row>
      <xdr:rowOff>211219</xdr:rowOff>
    </xdr:from>
    <xdr:to>
      <xdr:col>16</xdr:col>
      <xdr:colOff>134748</xdr:colOff>
      <xdr:row>36</xdr:row>
      <xdr:rowOff>155059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20087" y="8383669"/>
          <a:ext cx="2144886" cy="1220189"/>
        </a:xfrm>
        <a:prstGeom prst="rect">
          <a:avLst/>
        </a:prstGeom>
      </xdr:spPr>
    </xdr:pic>
    <xdr:clientData/>
  </xdr:twoCellAnchor>
  <xdr:twoCellAnchor editAs="oneCell">
    <xdr:from>
      <xdr:col>13</xdr:col>
      <xdr:colOff>542704</xdr:colOff>
      <xdr:row>33</xdr:row>
      <xdr:rowOff>129336</xdr:rowOff>
    </xdr:from>
    <xdr:to>
      <xdr:col>18</xdr:col>
      <xdr:colOff>465175</xdr:colOff>
      <xdr:row>41</xdr:row>
      <xdr:rowOff>9165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2152" y="9864772"/>
          <a:ext cx="3455581" cy="1607620"/>
        </a:xfrm>
        <a:prstGeom prst="rect">
          <a:avLst/>
        </a:prstGeom>
      </xdr:spPr>
    </xdr:pic>
    <xdr:clientData/>
  </xdr:twoCellAnchor>
  <xdr:twoCellAnchor editAs="oneCell">
    <xdr:from>
      <xdr:col>6</xdr:col>
      <xdr:colOff>243663</xdr:colOff>
      <xdr:row>34</xdr:row>
      <xdr:rowOff>55378</xdr:rowOff>
    </xdr:from>
    <xdr:to>
      <xdr:col>10</xdr:col>
      <xdr:colOff>202324</xdr:colOff>
      <xdr:row>40</xdr:row>
      <xdr:rowOff>80690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8983" y="9990175"/>
          <a:ext cx="2915841" cy="1354381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238125</xdr:colOff>
      <xdr:row>1</xdr:row>
      <xdr:rowOff>89088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2525" y="2891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257175</xdr:colOff>
      <xdr:row>27</xdr:row>
      <xdr:rowOff>152400</xdr:rowOff>
    </xdr:from>
    <xdr:to>
      <xdr:col>15</xdr:col>
      <xdr:colOff>323850</xdr:colOff>
      <xdr:row>33</xdr:row>
      <xdr:rowOff>10513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67775" y="61245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219075</xdr:colOff>
      <xdr:row>32</xdr:row>
      <xdr:rowOff>47625</xdr:rowOff>
    </xdr:from>
    <xdr:to>
      <xdr:col>15</xdr:col>
      <xdr:colOff>152400</xdr:colOff>
      <xdr:row>36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9675" y="70199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33</xdr:row>
      <xdr:rowOff>23521</xdr:rowOff>
    </xdr:from>
    <xdr:to>
      <xdr:col>10</xdr:col>
      <xdr:colOff>142875</xdr:colOff>
      <xdr:row>38</xdr:row>
      <xdr:rowOff>56792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6350" y="7195846"/>
          <a:ext cx="2466975" cy="1147696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</xdr:colOff>
      <xdr:row>38</xdr:row>
      <xdr:rowOff>120146</xdr:rowOff>
    </xdr:from>
    <xdr:to>
      <xdr:col>17</xdr:col>
      <xdr:colOff>114300</xdr:colOff>
      <xdr:row>44</xdr:row>
      <xdr:rowOff>79619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6450" y="8406896"/>
          <a:ext cx="2495550" cy="1169148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34742</xdr:colOff>
      <xdr:row>1</xdr:row>
      <xdr:rowOff>89088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4792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466725</xdr:colOff>
      <xdr:row>33</xdr:row>
      <xdr:rowOff>123825</xdr:rowOff>
    </xdr:from>
    <xdr:to>
      <xdr:col>15</xdr:col>
      <xdr:colOff>570940</xdr:colOff>
      <xdr:row>39</xdr:row>
      <xdr:rowOff>104775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48725" y="7820025"/>
          <a:ext cx="1933015" cy="1123950"/>
        </a:xfrm>
        <a:prstGeom prst="rect">
          <a:avLst/>
        </a:prstGeom>
      </xdr:spPr>
    </xdr:pic>
    <xdr:clientData/>
  </xdr:twoCellAnchor>
  <xdr:twoCellAnchor editAs="oneCell">
    <xdr:from>
      <xdr:col>11</xdr:col>
      <xdr:colOff>123825</xdr:colOff>
      <xdr:row>36</xdr:row>
      <xdr:rowOff>114300</xdr:rowOff>
    </xdr:from>
    <xdr:to>
      <xdr:col>15</xdr:col>
      <xdr:colOff>57150</xdr:colOff>
      <xdr:row>42</xdr:row>
      <xdr:rowOff>109471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1025" y="7591425"/>
          <a:ext cx="2466975" cy="114769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8675" y="222438"/>
          <a:ext cx="2333625" cy="1162050"/>
        </a:xfrm>
        <a:prstGeom prst="rect">
          <a:avLst/>
        </a:prstGeom>
      </xdr:spPr>
    </xdr:pic>
    <xdr:clientData/>
  </xdr:oneCellAnchor>
  <xdr:oneCellAnchor>
    <xdr:from>
      <xdr:col>10</xdr:col>
      <xdr:colOff>285750</xdr:colOff>
      <xdr:row>34</xdr:row>
      <xdr:rowOff>180975</xdr:rowOff>
    </xdr:from>
    <xdr:ext cx="1850091" cy="1058263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0075" y="9039225"/>
          <a:ext cx="1850091" cy="1058263"/>
        </a:xfrm>
        <a:prstGeom prst="rect">
          <a:avLst/>
        </a:prstGeom>
      </xdr:spPr>
    </xdr:pic>
    <xdr:clientData/>
  </xdr:oneCellAnchor>
  <xdr:oneCellAnchor>
    <xdr:from>
      <xdr:col>11</xdr:col>
      <xdr:colOff>276225</xdr:colOff>
      <xdr:row>25</xdr:row>
      <xdr:rowOff>142875</xdr:rowOff>
    </xdr:from>
    <xdr:ext cx="2538005" cy="1180742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0150" y="7200900"/>
          <a:ext cx="2538005" cy="1180742"/>
        </a:xfrm>
        <a:prstGeom prst="rect">
          <a:avLst/>
        </a:prstGeom>
      </xdr:spPr>
    </xdr:pic>
    <xdr:clientData/>
  </xdr:oneCellAnchor>
  <xdr:twoCellAnchor editAs="oneCell">
    <xdr:from>
      <xdr:col>12</xdr:col>
      <xdr:colOff>375262</xdr:colOff>
      <xdr:row>33</xdr:row>
      <xdr:rowOff>190500</xdr:rowOff>
    </xdr:from>
    <xdr:to>
      <xdr:col>16</xdr:col>
      <xdr:colOff>295275</xdr:colOff>
      <xdr:row>39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5912" y="7305675"/>
          <a:ext cx="2358413" cy="1104900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34742</xdr:colOff>
      <xdr:row>1</xdr:row>
      <xdr:rowOff>89088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4792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466725</xdr:colOff>
      <xdr:row>33</xdr:row>
      <xdr:rowOff>123825</xdr:rowOff>
    </xdr:from>
    <xdr:to>
      <xdr:col>16</xdr:col>
      <xdr:colOff>570940</xdr:colOff>
      <xdr:row>39</xdr:row>
      <xdr:rowOff>104775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48775" y="7029450"/>
          <a:ext cx="1933015" cy="1123950"/>
        </a:xfrm>
        <a:prstGeom prst="rect">
          <a:avLst/>
        </a:prstGeom>
      </xdr:spPr>
    </xdr:pic>
    <xdr:clientData/>
  </xdr:twoCellAnchor>
  <xdr:twoCellAnchor editAs="oneCell">
    <xdr:from>
      <xdr:col>12</xdr:col>
      <xdr:colOff>123825</xdr:colOff>
      <xdr:row>36</xdr:row>
      <xdr:rowOff>114300</xdr:rowOff>
    </xdr:from>
    <xdr:to>
      <xdr:col>16</xdr:col>
      <xdr:colOff>57150</xdr:colOff>
      <xdr:row>42</xdr:row>
      <xdr:rowOff>109471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1025" y="7591425"/>
          <a:ext cx="2466975" cy="1147696"/>
        </a:xfrm>
        <a:prstGeom prst="rect">
          <a:avLst/>
        </a:prstGeom>
      </xdr:spPr>
    </xdr:pic>
    <xdr:clientData/>
  </xdr:twoCellAnchor>
  <xdr:twoCellAnchor editAs="oneCell">
    <xdr:from>
      <xdr:col>6</xdr:col>
      <xdr:colOff>314325</xdr:colOff>
      <xdr:row>34</xdr:row>
      <xdr:rowOff>28575</xdr:rowOff>
    </xdr:from>
    <xdr:to>
      <xdr:col>10</xdr:col>
      <xdr:colOff>295275</xdr:colOff>
      <xdr:row>40</xdr:row>
      <xdr:rowOff>54723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7124700"/>
          <a:ext cx="2495550" cy="1169148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361950</xdr:colOff>
      <xdr:row>33</xdr:row>
      <xdr:rowOff>19050</xdr:rowOff>
    </xdr:from>
    <xdr:to>
      <xdr:col>10</xdr:col>
      <xdr:colOff>328205</xdr:colOff>
      <xdr:row>38</xdr:row>
      <xdr:rowOff>199667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1100" y="65532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12</xdr:col>
      <xdr:colOff>152400</xdr:colOff>
      <xdr:row>30</xdr:row>
      <xdr:rowOff>63256</xdr:rowOff>
    </xdr:from>
    <xdr:to>
      <xdr:col>16</xdr:col>
      <xdr:colOff>390525</xdr:colOff>
      <xdr:row>37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0550" y="7330831"/>
          <a:ext cx="2914650" cy="1365494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523875</xdr:colOff>
      <xdr:row>52</xdr:row>
      <xdr:rowOff>123825</xdr:rowOff>
    </xdr:from>
    <xdr:to>
      <xdr:col>16</xdr:col>
      <xdr:colOff>385356</xdr:colOff>
      <xdr:row>58</xdr:row>
      <xdr:rowOff>104417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2025" y="150876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46</xdr:row>
      <xdr:rowOff>158506</xdr:rowOff>
    </xdr:from>
    <xdr:to>
      <xdr:col>10</xdr:col>
      <xdr:colOff>314325</xdr:colOff>
      <xdr:row>53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8625" y="13922131"/>
          <a:ext cx="2914650" cy="1365494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88866</xdr:rowOff>
    </xdr:from>
    <xdr:ext cx="2490574" cy="1240204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4567" y="279366"/>
          <a:ext cx="2490574" cy="1240204"/>
        </a:xfrm>
        <a:prstGeom prst="rect">
          <a:avLst/>
        </a:prstGeom>
      </xdr:spPr>
    </xdr:pic>
    <xdr:clientData/>
  </xdr:oneCellAnchor>
  <xdr:twoCellAnchor editAs="oneCell">
    <xdr:from>
      <xdr:col>12</xdr:col>
      <xdr:colOff>304437</xdr:colOff>
      <xdr:row>33</xdr:row>
      <xdr:rowOff>211219</xdr:rowOff>
    </xdr:from>
    <xdr:to>
      <xdr:col>15</xdr:col>
      <xdr:colOff>134747</xdr:colOff>
      <xdr:row>39</xdr:row>
      <xdr:rowOff>155059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20087" y="9240919"/>
          <a:ext cx="2144886" cy="1220190"/>
        </a:xfrm>
        <a:prstGeom prst="rect">
          <a:avLst/>
        </a:prstGeom>
      </xdr:spPr>
    </xdr:pic>
    <xdr:clientData/>
  </xdr:twoCellAnchor>
  <xdr:twoCellAnchor editAs="oneCell">
    <xdr:from>
      <xdr:col>12</xdr:col>
      <xdr:colOff>542704</xdr:colOff>
      <xdr:row>36</xdr:row>
      <xdr:rowOff>129336</xdr:rowOff>
    </xdr:from>
    <xdr:to>
      <xdr:col>17</xdr:col>
      <xdr:colOff>465174</xdr:colOff>
      <xdr:row>44</xdr:row>
      <xdr:rowOff>9165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8354" y="9835311"/>
          <a:ext cx="3456246" cy="1613379"/>
        </a:xfrm>
        <a:prstGeom prst="rect">
          <a:avLst/>
        </a:prstGeom>
      </xdr:spPr>
    </xdr:pic>
    <xdr:clientData/>
  </xdr:twoCellAnchor>
  <xdr:twoCellAnchor editAs="oneCell">
    <xdr:from>
      <xdr:col>5</xdr:col>
      <xdr:colOff>232587</xdr:colOff>
      <xdr:row>37</xdr:row>
      <xdr:rowOff>110757</xdr:rowOff>
    </xdr:from>
    <xdr:to>
      <xdr:col>9</xdr:col>
      <xdr:colOff>191247</xdr:colOff>
      <xdr:row>43</xdr:row>
      <xdr:rowOff>136068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7790" y="11717966"/>
          <a:ext cx="2915841" cy="1354381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257175</xdr:colOff>
      <xdr:row>28</xdr:row>
      <xdr:rowOff>152400</xdr:rowOff>
    </xdr:from>
    <xdr:to>
      <xdr:col>15</xdr:col>
      <xdr:colOff>76200</xdr:colOff>
      <xdr:row>34</xdr:row>
      <xdr:rowOff>10513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00" y="64674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219075</xdr:colOff>
      <xdr:row>33</xdr:row>
      <xdr:rowOff>47625</xdr:rowOff>
    </xdr:from>
    <xdr:to>
      <xdr:col>14</xdr:col>
      <xdr:colOff>514350</xdr:colOff>
      <xdr:row>37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534400" y="73628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30</xdr:row>
      <xdr:rowOff>194971</xdr:rowOff>
    </xdr:from>
    <xdr:to>
      <xdr:col>16</xdr:col>
      <xdr:colOff>66675</xdr:colOff>
      <xdr:row>36</xdr:row>
      <xdr:rowOff>142517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3025" y="6910096"/>
          <a:ext cx="2466975" cy="114769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15</xdr:col>
      <xdr:colOff>190500</xdr:colOff>
      <xdr:row>38</xdr:row>
      <xdr:rowOff>47625</xdr:rowOff>
    </xdr:from>
    <xdr:to>
      <xdr:col>19</xdr:col>
      <xdr:colOff>290105</xdr:colOff>
      <xdr:row>44</xdr:row>
      <xdr:rowOff>28217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725" y="1053465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400050</xdr:colOff>
      <xdr:row>31</xdr:row>
      <xdr:rowOff>139456</xdr:rowOff>
    </xdr:from>
    <xdr:to>
      <xdr:col>10</xdr:col>
      <xdr:colOff>228600</xdr:colOff>
      <xdr:row>38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0" y="7092706"/>
          <a:ext cx="2914650" cy="1365494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285750</xdr:colOff>
      <xdr:row>1</xdr:row>
      <xdr:rowOff>108138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8200" y="3081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342900</xdr:colOff>
      <xdr:row>34</xdr:row>
      <xdr:rowOff>95250</xdr:rowOff>
    </xdr:from>
    <xdr:to>
      <xdr:col>14</xdr:col>
      <xdr:colOff>451847</xdr:colOff>
      <xdr:row>40</xdr:row>
      <xdr:rowOff>154172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6300" y="8286750"/>
          <a:ext cx="2547347" cy="1373372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285750</xdr:colOff>
      <xdr:row>1</xdr:row>
      <xdr:rowOff>108138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8200" y="3081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7</xdr:col>
      <xdr:colOff>19050</xdr:colOff>
      <xdr:row>35</xdr:row>
      <xdr:rowOff>95250</xdr:rowOff>
    </xdr:from>
    <xdr:to>
      <xdr:col>10</xdr:col>
      <xdr:colOff>223247</xdr:colOff>
      <xdr:row>41</xdr:row>
      <xdr:rowOff>154172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0650" y="8286750"/>
          <a:ext cx="2547347" cy="1373372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47625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5375" y="2224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47625</xdr:colOff>
      <xdr:row>34</xdr:row>
      <xdr:rowOff>133350</xdr:rowOff>
    </xdr:from>
    <xdr:to>
      <xdr:col>14</xdr:col>
      <xdr:colOff>261530</xdr:colOff>
      <xdr:row>40</xdr:row>
      <xdr:rowOff>113942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7175" y="7572375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13</xdr:col>
      <xdr:colOff>438150</xdr:colOff>
      <xdr:row>34</xdr:row>
      <xdr:rowOff>57150</xdr:rowOff>
    </xdr:from>
    <xdr:to>
      <xdr:col>17</xdr:col>
      <xdr:colOff>485775</xdr:colOff>
      <xdr:row>40</xdr:row>
      <xdr:rowOff>43998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63100" y="8667750"/>
          <a:ext cx="2533650" cy="1186998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161925</xdr:colOff>
      <xdr:row>1</xdr:row>
      <xdr:rowOff>174813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57700" y="3748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285750</xdr:colOff>
      <xdr:row>34</xdr:row>
      <xdr:rowOff>180975</xdr:rowOff>
    </xdr:from>
    <xdr:to>
      <xdr:col>13</xdr:col>
      <xdr:colOff>307041</xdr:colOff>
      <xdr:row>40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10550" y="81438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200025</xdr:colOff>
      <xdr:row>40</xdr:row>
      <xdr:rowOff>76200</xdr:rowOff>
    </xdr:from>
    <xdr:to>
      <xdr:col>15</xdr:col>
      <xdr:colOff>299630</xdr:colOff>
      <xdr:row>46</xdr:row>
      <xdr:rowOff>56792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950" y="923925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5</xdr:col>
      <xdr:colOff>428624</xdr:colOff>
      <xdr:row>35</xdr:row>
      <xdr:rowOff>85725</xdr:rowOff>
    </xdr:from>
    <xdr:to>
      <xdr:col>9</xdr:col>
      <xdr:colOff>98425</xdr:colOff>
      <xdr:row>40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9" y="8248650"/>
          <a:ext cx="2317751" cy="1085850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285750</xdr:colOff>
      <xdr:row>1</xdr:row>
      <xdr:rowOff>108138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8200" y="3081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0</xdr:colOff>
      <xdr:row>34</xdr:row>
      <xdr:rowOff>47625</xdr:rowOff>
    </xdr:from>
    <xdr:to>
      <xdr:col>14</xdr:col>
      <xdr:colOff>108947</xdr:colOff>
      <xdr:row>40</xdr:row>
      <xdr:rowOff>106547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4300" y="7620000"/>
          <a:ext cx="2547347" cy="1373372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529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0</xdr:colOff>
      <xdr:row>35</xdr:row>
      <xdr:rowOff>171450</xdr:rowOff>
    </xdr:from>
    <xdr:to>
      <xdr:col>14</xdr:col>
      <xdr:colOff>428625</xdr:colOff>
      <xdr:row>40</xdr:row>
      <xdr:rowOff>115288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01050" y="766762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26</xdr:row>
      <xdr:rowOff>171450</xdr:rowOff>
    </xdr:from>
    <xdr:to>
      <xdr:col>15</xdr:col>
      <xdr:colOff>476250</xdr:colOff>
      <xdr:row>31</xdr:row>
      <xdr:rowOff>200024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191625" y="586740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5</xdr:col>
      <xdr:colOff>352425</xdr:colOff>
      <xdr:row>33</xdr:row>
      <xdr:rowOff>38100</xdr:rowOff>
    </xdr:from>
    <xdr:to>
      <xdr:col>9</xdr:col>
      <xdr:colOff>280397</xdr:colOff>
      <xdr:row>39</xdr:row>
      <xdr:rowOff>97022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7134225"/>
          <a:ext cx="2547347" cy="1373372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44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39</xdr:row>
      <xdr:rowOff>95250</xdr:rowOff>
    </xdr:from>
    <xdr:to>
      <xdr:col>16</xdr:col>
      <xdr:colOff>221316</xdr:colOff>
      <xdr:row>44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15525" y="86677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419100</xdr:colOff>
      <xdr:row>31</xdr:row>
      <xdr:rowOff>95250</xdr:rowOff>
    </xdr:from>
    <xdr:to>
      <xdr:col>15</xdr:col>
      <xdr:colOff>104775</xdr:colOff>
      <xdr:row>36</xdr:row>
      <xdr:rowOff>123824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915400" y="70199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33</xdr:row>
      <xdr:rowOff>9525</xdr:rowOff>
    </xdr:from>
    <xdr:to>
      <xdr:col>9</xdr:col>
      <xdr:colOff>356597</xdr:colOff>
      <xdr:row>39</xdr:row>
      <xdr:rowOff>135122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6350" y="7334250"/>
          <a:ext cx="2547347" cy="1373372"/>
        </a:xfrm>
        <a:prstGeom prst="rect">
          <a:avLst/>
        </a:prstGeom>
      </xdr:spPr>
    </xdr:pic>
    <xdr:clientData/>
  </xdr:twoCellAnchor>
  <xdr:twoCellAnchor editAs="oneCell">
    <xdr:from>
      <xdr:col>11</xdr:col>
      <xdr:colOff>371475</xdr:colOff>
      <xdr:row>36</xdr:row>
      <xdr:rowOff>199372</xdr:rowOff>
    </xdr:from>
    <xdr:to>
      <xdr:col>15</xdr:col>
      <xdr:colOff>28575</xdr:colOff>
      <xdr:row>41</xdr:row>
      <xdr:rowOff>133349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67775" y="8124172"/>
          <a:ext cx="2095500" cy="981727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331160</xdr:colOff>
      <xdr:row>1</xdr:row>
      <xdr:rowOff>114340</xdr:rowOff>
    </xdr:from>
    <xdr:ext cx="2333625" cy="1162050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6485" y="304840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27547</xdr:colOff>
      <xdr:row>39</xdr:row>
      <xdr:rowOff>782</xdr:rowOff>
    </xdr:from>
    <xdr:to>
      <xdr:col>14</xdr:col>
      <xdr:colOff>954340</xdr:colOff>
      <xdr:row>45</xdr:row>
      <xdr:rowOff>90376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3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09847" y="10325882"/>
          <a:ext cx="2145993" cy="1232594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178760</xdr:colOff>
      <xdr:row>1</xdr:row>
      <xdr:rowOff>95290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1735" y="285790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342900</xdr:colOff>
      <xdr:row>35</xdr:row>
      <xdr:rowOff>9525</xdr:rowOff>
    </xdr:from>
    <xdr:to>
      <xdr:col>9</xdr:col>
      <xdr:colOff>133435</xdr:colOff>
      <xdr:row>40</xdr:row>
      <xdr:rowOff>161567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6375" y="8181975"/>
          <a:ext cx="2476585" cy="1152167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4425" y="222438"/>
          <a:ext cx="2333625" cy="1162050"/>
        </a:xfrm>
        <a:prstGeom prst="rect">
          <a:avLst/>
        </a:prstGeom>
      </xdr:spPr>
    </xdr:pic>
    <xdr:clientData/>
  </xdr:oneCellAnchor>
  <xdr:oneCellAnchor>
    <xdr:from>
      <xdr:col>10</xdr:col>
      <xdr:colOff>285750</xdr:colOff>
      <xdr:row>34</xdr:row>
      <xdr:rowOff>180975</xdr:rowOff>
    </xdr:from>
    <xdr:ext cx="1850091" cy="1058263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77200" y="7496175"/>
          <a:ext cx="1850091" cy="1058263"/>
        </a:xfrm>
        <a:prstGeom prst="rect">
          <a:avLst/>
        </a:prstGeom>
      </xdr:spPr>
    </xdr:pic>
    <xdr:clientData/>
  </xdr:oneCellAnchor>
  <xdr:oneCellAnchor>
    <xdr:from>
      <xdr:col>11</xdr:col>
      <xdr:colOff>504825</xdr:colOff>
      <xdr:row>41</xdr:row>
      <xdr:rowOff>152400</xdr:rowOff>
    </xdr:from>
    <xdr:ext cx="2538005" cy="1180742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5875" y="8982075"/>
          <a:ext cx="2538005" cy="1180742"/>
        </a:xfrm>
        <a:prstGeom prst="rect">
          <a:avLst/>
        </a:prstGeom>
      </xdr:spPr>
    </xdr:pic>
    <xdr:clientData/>
  </xdr:oneCellAnchor>
  <xdr:twoCellAnchor editAs="oneCell">
    <xdr:from>
      <xdr:col>12</xdr:col>
      <xdr:colOff>375262</xdr:colOff>
      <xdr:row>33</xdr:row>
      <xdr:rowOff>190500</xdr:rowOff>
    </xdr:from>
    <xdr:to>
      <xdr:col>16</xdr:col>
      <xdr:colOff>295275</xdr:colOff>
      <xdr:row>39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5912" y="7305675"/>
          <a:ext cx="2358413" cy="1104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361950</xdr:colOff>
      <xdr:row>31</xdr:row>
      <xdr:rowOff>19050</xdr:rowOff>
    </xdr:from>
    <xdr:to>
      <xdr:col>10</xdr:col>
      <xdr:colOff>252005</xdr:colOff>
      <xdr:row>36</xdr:row>
      <xdr:rowOff>199667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1100" y="65532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28</xdr:row>
      <xdr:rowOff>15631</xdr:rowOff>
    </xdr:from>
    <xdr:to>
      <xdr:col>15</xdr:col>
      <xdr:colOff>19050</xdr:colOff>
      <xdr:row>35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7625" y="6044956"/>
          <a:ext cx="2914650" cy="1365494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4425" y="222438"/>
          <a:ext cx="2333625" cy="1162050"/>
        </a:xfrm>
        <a:prstGeom prst="rect">
          <a:avLst/>
        </a:prstGeom>
      </xdr:spPr>
    </xdr:pic>
    <xdr:clientData/>
  </xdr:oneCellAnchor>
  <xdr:oneCellAnchor>
    <xdr:from>
      <xdr:col>10</xdr:col>
      <xdr:colOff>285750</xdr:colOff>
      <xdr:row>34</xdr:row>
      <xdr:rowOff>180975</xdr:rowOff>
    </xdr:from>
    <xdr:ext cx="1850091" cy="1058263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77200" y="7610475"/>
          <a:ext cx="1850091" cy="1058263"/>
        </a:xfrm>
        <a:prstGeom prst="rect">
          <a:avLst/>
        </a:prstGeom>
      </xdr:spPr>
    </xdr:pic>
    <xdr:clientData/>
  </xdr:oneCellAnchor>
  <xdr:oneCellAnchor>
    <xdr:from>
      <xdr:col>5</xdr:col>
      <xdr:colOff>57150</xdr:colOff>
      <xdr:row>35</xdr:row>
      <xdr:rowOff>114300</xdr:rowOff>
    </xdr:from>
    <xdr:ext cx="2538005" cy="1180742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0" y="7743825"/>
          <a:ext cx="2538005" cy="1180742"/>
        </a:xfrm>
        <a:prstGeom prst="rect">
          <a:avLst/>
        </a:prstGeom>
      </xdr:spPr>
    </xdr:pic>
    <xdr:clientData/>
  </xdr:oneCellAnchor>
  <xdr:twoCellAnchor editAs="oneCell">
    <xdr:from>
      <xdr:col>12</xdr:col>
      <xdr:colOff>375262</xdr:colOff>
      <xdr:row>33</xdr:row>
      <xdr:rowOff>190500</xdr:rowOff>
    </xdr:from>
    <xdr:to>
      <xdr:col>16</xdr:col>
      <xdr:colOff>295275</xdr:colOff>
      <xdr:row>39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5912" y="7419975"/>
          <a:ext cx="2358413" cy="1104900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128920</xdr:colOff>
      <xdr:row>1</xdr:row>
      <xdr:rowOff>22411</xdr:rowOff>
    </xdr:from>
    <xdr:ext cx="2601782" cy="129558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5820" y="212911"/>
          <a:ext cx="2601782" cy="1295581"/>
        </a:xfrm>
        <a:prstGeom prst="rect">
          <a:avLst/>
        </a:prstGeom>
      </xdr:spPr>
    </xdr:pic>
    <xdr:clientData/>
  </xdr:oneCellAnchor>
  <xdr:twoCellAnchor editAs="oneCell">
    <xdr:from>
      <xdr:col>12</xdr:col>
      <xdr:colOff>858217</xdr:colOff>
      <xdr:row>32</xdr:row>
      <xdr:rowOff>22934</xdr:rowOff>
    </xdr:from>
    <xdr:to>
      <xdr:col>15</xdr:col>
      <xdr:colOff>666376</xdr:colOff>
      <xdr:row>38</xdr:row>
      <xdr:rowOff>55378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35642" y="7795334"/>
          <a:ext cx="2151309" cy="1232594"/>
        </a:xfrm>
        <a:prstGeom prst="rect">
          <a:avLst/>
        </a:prstGeom>
      </xdr:spPr>
    </xdr:pic>
    <xdr:clientData/>
  </xdr:twoCellAnchor>
  <xdr:twoCellAnchor editAs="oneCell">
    <xdr:from>
      <xdr:col>12</xdr:col>
      <xdr:colOff>730988</xdr:colOff>
      <xdr:row>23</xdr:row>
      <xdr:rowOff>49547</xdr:rowOff>
    </xdr:from>
    <xdr:to>
      <xdr:col>16</xdr:col>
      <xdr:colOff>210437</xdr:colOff>
      <xdr:row>29</xdr:row>
      <xdr:rowOff>75619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8413" y="5888372"/>
          <a:ext cx="2917974" cy="134052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2</xdr:row>
      <xdr:rowOff>3363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4034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361950</xdr:colOff>
      <xdr:row>31</xdr:row>
      <xdr:rowOff>19050</xdr:rowOff>
    </xdr:from>
    <xdr:to>
      <xdr:col>10</xdr:col>
      <xdr:colOff>252005</xdr:colOff>
      <xdr:row>36</xdr:row>
      <xdr:rowOff>199667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1100" y="6553200"/>
          <a:ext cx="2538005" cy="1180742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28</xdr:row>
      <xdr:rowOff>15631</xdr:rowOff>
    </xdr:from>
    <xdr:to>
      <xdr:col>15</xdr:col>
      <xdr:colOff>19050</xdr:colOff>
      <xdr:row>35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7625" y="6044956"/>
          <a:ext cx="2914650" cy="136549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222438"/>
          <a:ext cx="2333625" cy="1162050"/>
        </a:xfrm>
        <a:prstGeom prst="rect">
          <a:avLst/>
        </a:prstGeom>
      </xdr:spPr>
    </xdr:pic>
    <xdr:clientData/>
  </xdr:oneCellAnchor>
  <xdr:oneCellAnchor>
    <xdr:from>
      <xdr:col>11</xdr:col>
      <xdr:colOff>285750</xdr:colOff>
      <xdr:row>37</xdr:row>
      <xdr:rowOff>180975</xdr:rowOff>
    </xdr:from>
    <xdr:ext cx="1850091" cy="1058263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10550" y="7572375"/>
          <a:ext cx="1850091" cy="1058263"/>
        </a:xfrm>
        <a:prstGeom prst="rect">
          <a:avLst/>
        </a:prstGeom>
      </xdr:spPr>
    </xdr:pic>
    <xdr:clientData/>
  </xdr:oneCellAnchor>
  <xdr:oneCellAnchor>
    <xdr:from>
      <xdr:col>12</xdr:col>
      <xdr:colOff>276225</xdr:colOff>
      <xdr:row>28</xdr:row>
      <xdr:rowOff>142875</xdr:rowOff>
    </xdr:from>
    <xdr:ext cx="2538005" cy="1180742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0625" y="5734050"/>
          <a:ext cx="2538005" cy="1180742"/>
        </a:xfrm>
        <a:prstGeom prst="rect">
          <a:avLst/>
        </a:prstGeom>
      </xdr:spPr>
    </xdr:pic>
    <xdr:clientData/>
  </xdr:oneCellAnchor>
  <xdr:twoCellAnchor editAs="oneCell">
    <xdr:from>
      <xdr:col>13</xdr:col>
      <xdr:colOff>394312</xdr:colOff>
      <xdr:row>40</xdr:row>
      <xdr:rowOff>0</xdr:rowOff>
    </xdr:from>
    <xdr:to>
      <xdr:col>17</xdr:col>
      <xdr:colOff>314325</xdr:colOff>
      <xdr:row>45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8812" y="9458325"/>
          <a:ext cx="2358413" cy="11049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238125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4900" y="2510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257175</xdr:colOff>
      <xdr:row>28</xdr:row>
      <xdr:rowOff>152400</xdr:rowOff>
    </xdr:from>
    <xdr:to>
      <xdr:col>16</xdr:col>
      <xdr:colOff>76200</xdr:colOff>
      <xdr:row>34</xdr:row>
      <xdr:rowOff>10513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00" y="81153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219075</xdr:colOff>
      <xdr:row>33</xdr:row>
      <xdr:rowOff>47625</xdr:rowOff>
    </xdr:from>
    <xdr:to>
      <xdr:col>15</xdr:col>
      <xdr:colOff>514350</xdr:colOff>
      <xdr:row>37</xdr:row>
      <xdr:rowOff>276224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534400" y="901065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14</xdr:col>
      <xdr:colOff>542925</xdr:colOff>
      <xdr:row>35</xdr:row>
      <xdr:rowOff>4471</xdr:rowOff>
    </xdr:from>
    <xdr:to>
      <xdr:col>18</xdr:col>
      <xdr:colOff>571500</xdr:colOff>
      <xdr:row>40</xdr:row>
      <xdr:rowOff>37742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77450" y="9367546"/>
          <a:ext cx="2466975" cy="1147696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32</xdr:row>
      <xdr:rowOff>28575</xdr:rowOff>
    </xdr:from>
    <xdr:to>
      <xdr:col>15</xdr:col>
      <xdr:colOff>219075</xdr:colOff>
      <xdr:row>38</xdr:row>
      <xdr:rowOff>79619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6200" y="7124700"/>
          <a:ext cx="2914650" cy="136549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Excelku.com%20-%20Rumus%20Terbilang%20Tanpa%20Macr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DE/2021/INVOICE/KWITANSI/kwitan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Rumus Terbilang"/>
    </sheetNames>
    <sheetDataSet>
      <sheetData sheetId="0">
        <row r="37">
          <cell r="E37">
            <v>49970000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 Log Serang 260721"/>
      <sheetName val="Pos Log Serang&amp;cilegon 27280721"/>
      <sheetName val="Pos Log Cilegon&amp;Serang 290721"/>
      <sheetName val="Pos Log Cilegon dan Serang 3007"/>
      <sheetName val="Pos Log Serang 010821"/>
      <sheetName val="Pos Log Cilegon 020821"/>
      <sheetName val="Pos Log Cilegon 030821"/>
      <sheetName val="Pos Log Cilegon 040821"/>
      <sheetName val="Pos Log Cilegon 050821"/>
      <sheetName val="Rekap DP"/>
      <sheetName val="Rumus Terbilang"/>
      <sheetName val="Rumus Terbilang (2)"/>
    </sheetNames>
    <sheetDataSet>
      <sheetData sheetId="0">
        <row r="22">
          <cell r="G22">
            <v>3600000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7" workbookViewId="0">
      <selection activeCell="E24" sqref="E24"/>
    </sheetView>
  </sheetViews>
  <sheetFormatPr defaultColWidth="9.140625" defaultRowHeight="15.75" x14ac:dyDescent="0.25"/>
  <cols>
    <col min="1" max="1" width="4" style="2" customWidth="1"/>
    <col min="2" max="2" width="12.5703125" style="2" customWidth="1"/>
    <col min="3" max="3" width="8.7109375" style="2" customWidth="1"/>
    <col min="4" max="4" width="23.140625" style="2" customWidth="1"/>
    <col min="5" max="5" width="14.85546875" style="2" customWidth="1"/>
    <col min="6" max="6" width="6.42578125" style="2" customWidth="1"/>
    <col min="7" max="7" width="6" style="2" customWidth="1"/>
    <col min="8" max="8" width="13.140625" style="3" customWidth="1"/>
    <col min="9" max="9" width="1.42578125" style="3" customWidth="1"/>
    <col min="10" max="10" width="17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74" t="s">
        <v>6</v>
      </c>
      <c r="B9" s="375"/>
      <c r="C9" s="375"/>
      <c r="D9" s="375"/>
      <c r="E9" s="375"/>
      <c r="F9" s="375"/>
      <c r="G9" s="375"/>
      <c r="H9" s="375"/>
      <c r="I9" s="375"/>
      <c r="J9" s="376"/>
    </row>
    <row r="10" spans="1:10" ht="11.25" customHeight="1" x14ac:dyDescent="0.25"/>
    <row r="11" spans="1:10" x14ac:dyDescent="0.25">
      <c r="A11" s="2" t="s">
        <v>7</v>
      </c>
      <c r="B11" s="2" t="s">
        <v>82</v>
      </c>
      <c r="H11" s="3" t="s">
        <v>8</v>
      </c>
      <c r="I11" s="7" t="s">
        <v>9</v>
      </c>
      <c r="J11" s="8" t="s">
        <v>87</v>
      </c>
    </row>
    <row r="12" spans="1:10" x14ac:dyDescent="0.25">
      <c r="H12" s="3" t="s">
        <v>10</v>
      </c>
      <c r="I12" s="7" t="s">
        <v>9</v>
      </c>
      <c r="J12" s="9" t="s">
        <v>83</v>
      </c>
    </row>
    <row r="13" spans="1:10" x14ac:dyDescent="0.25">
      <c r="H13" s="3" t="s">
        <v>11</v>
      </c>
      <c r="I13" s="7" t="s">
        <v>9</v>
      </c>
      <c r="J13" s="9" t="s">
        <v>83</v>
      </c>
    </row>
    <row r="14" spans="1:10" x14ac:dyDescent="0.25">
      <c r="H14" s="3" t="s">
        <v>74</v>
      </c>
      <c r="I14" s="7" t="s">
        <v>9</v>
      </c>
      <c r="J14" s="9"/>
    </row>
    <row r="15" spans="1:10" x14ac:dyDescent="0.25">
      <c r="A15" s="2" t="s">
        <v>12</v>
      </c>
      <c r="B15" s="2" t="s">
        <v>31</v>
      </c>
    </row>
    <row r="16" spans="1:10" ht="10.5" customHeight="1" thickBot="1" x14ac:dyDescent="0.3">
      <c r="F16" s="5"/>
      <c r="G16" s="10"/>
    </row>
    <row r="17" spans="1:19" ht="20.100000000000001" customHeight="1" x14ac:dyDescent="0.25">
      <c r="A17" s="100" t="s">
        <v>13</v>
      </c>
      <c r="B17" s="101" t="s">
        <v>14</v>
      </c>
      <c r="C17" s="101" t="s">
        <v>15</v>
      </c>
      <c r="D17" s="101" t="s">
        <v>16</v>
      </c>
      <c r="E17" s="101" t="s">
        <v>17</v>
      </c>
      <c r="F17" s="101" t="s">
        <v>32</v>
      </c>
      <c r="G17" s="109" t="s">
        <v>29</v>
      </c>
      <c r="H17" s="377" t="s">
        <v>18</v>
      </c>
      <c r="I17" s="378"/>
      <c r="J17" s="102" t="s">
        <v>19</v>
      </c>
    </row>
    <row r="18" spans="1:19" s="120" customFormat="1" ht="56.25" customHeight="1" x14ac:dyDescent="0.25">
      <c r="A18" s="86">
        <v>1</v>
      </c>
      <c r="B18" s="134">
        <v>44152</v>
      </c>
      <c r="C18" s="130">
        <v>400141</v>
      </c>
      <c r="D18" s="108" t="s">
        <v>84</v>
      </c>
      <c r="E18" s="125" t="s">
        <v>85</v>
      </c>
      <c r="F18" s="127">
        <v>1</v>
      </c>
      <c r="G18" s="123">
        <v>100</v>
      </c>
      <c r="H18" s="379">
        <v>6000</v>
      </c>
      <c r="I18" s="380"/>
      <c r="J18" s="107">
        <f>G18*H18</f>
        <v>600000</v>
      </c>
    </row>
    <row r="19" spans="1:19" ht="18.75" customHeight="1" thickBot="1" x14ac:dyDescent="0.3">
      <c r="A19" s="381" t="s">
        <v>20</v>
      </c>
      <c r="B19" s="382"/>
      <c r="C19" s="382"/>
      <c r="D19" s="382"/>
      <c r="E19" s="382"/>
      <c r="F19" s="382"/>
      <c r="G19" s="382"/>
      <c r="H19" s="382"/>
      <c r="I19" s="383"/>
      <c r="J19" s="105">
        <f>SUM(J18:J18)</f>
        <v>600000</v>
      </c>
    </row>
    <row r="20" spans="1:19" ht="8.25" customHeight="1" x14ac:dyDescent="0.25">
      <c r="A20" s="384"/>
      <c r="B20" s="384"/>
      <c r="C20" s="384"/>
      <c r="D20" s="384"/>
      <c r="E20" s="119"/>
      <c r="F20" s="119"/>
      <c r="G20" s="119"/>
      <c r="H20" s="11"/>
      <c r="I20" s="11"/>
      <c r="J20" s="12"/>
    </row>
    <row r="21" spans="1:19" x14ac:dyDescent="0.25">
      <c r="E21" s="1"/>
      <c r="F21" s="1"/>
      <c r="G21" s="1"/>
      <c r="H21" s="13" t="s">
        <v>33</v>
      </c>
      <c r="I21" s="13"/>
      <c r="J21" s="28">
        <v>0</v>
      </c>
      <c r="K21" s="14"/>
      <c r="S21" s="2" t="s">
        <v>21</v>
      </c>
    </row>
    <row r="22" spans="1:19" ht="16.5" thickBot="1" x14ac:dyDescent="0.3">
      <c r="E22" s="1"/>
      <c r="F22" s="1"/>
      <c r="G22" s="1"/>
      <c r="H22" s="15" t="s">
        <v>34</v>
      </c>
      <c r="I22" s="15"/>
      <c r="J22" s="16">
        <v>0</v>
      </c>
      <c r="K22" s="14"/>
    </row>
    <row r="23" spans="1:19" ht="16.5" customHeight="1" x14ac:dyDescent="0.25">
      <c r="E23" s="1"/>
      <c r="F23" s="1"/>
      <c r="G23" s="1"/>
      <c r="H23" s="17" t="s">
        <v>22</v>
      </c>
      <c r="I23" s="17"/>
      <c r="J23" s="18">
        <f>J19</f>
        <v>600000</v>
      </c>
    </row>
    <row r="24" spans="1:19" x14ac:dyDescent="0.25">
      <c r="A24" s="1" t="s">
        <v>86</v>
      </c>
      <c r="E24" s="1"/>
      <c r="F24" s="1"/>
      <c r="G24" s="1"/>
      <c r="H24" s="17"/>
      <c r="I24" s="17"/>
      <c r="J24" s="18"/>
    </row>
    <row r="25" spans="1:19" ht="9.75" customHeight="1" x14ac:dyDescent="0.25">
      <c r="A25" s="19"/>
      <c r="E25" s="1"/>
      <c r="F25" s="1"/>
      <c r="G25" s="1"/>
      <c r="H25" s="17"/>
      <c r="I25" s="17"/>
      <c r="J25" s="18"/>
    </row>
    <row r="26" spans="1:19" x14ac:dyDescent="0.25">
      <c r="A26" s="20" t="s">
        <v>23</v>
      </c>
    </row>
    <row r="27" spans="1:19" x14ac:dyDescent="0.25">
      <c r="A27" s="21" t="s">
        <v>24</v>
      </c>
      <c r="B27" s="21"/>
      <c r="C27" s="21"/>
      <c r="D27" s="21"/>
      <c r="E27" s="10"/>
    </row>
    <row r="28" spans="1:19" x14ac:dyDescent="0.25">
      <c r="A28" s="21" t="s">
        <v>25</v>
      </c>
      <c r="B28" s="21"/>
      <c r="C28" s="21"/>
      <c r="D28" s="10"/>
      <c r="E28" s="10"/>
    </row>
    <row r="29" spans="1:19" x14ac:dyDescent="0.25">
      <c r="A29" s="22" t="s">
        <v>26</v>
      </c>
      <c r="B29" s="23"/>
      <c r="C29" s="23"/>
      <c r="D29" s="22"/>
      <c r="E29" s="10"/>
    </row>
    <row r="30" spans="1:19" x14ac:dyDescent="0.25">
      <c r="A30" s="24" t="s">
        <v>27</v>
      </c>
      <c r="B30" s="24"/>
      <c r="C30" s="24"/>
      <c r="D30" s="23"/>
      <c r="E30" s="10"/>
    </row>
    <row r="31" spans="1:19" ht="8.25" customHeight="1" x14ac:dyDescent="0.25">
      <c r="A31" s="25"/>
      <c r="B31" s="25"/>
      <c r="C31" s="25"/>
      <c r="D31" s="25"/>
    </row>
    <row r="32" spans="1:19" x14ac:dyDescent="0.25">
      <c r="H32" s="27" t="s">
        <v>41</v>
      </c>
      <c r="I32" s="385" t="str">
        <f>+J12</f>
        <v xml:space="preserve"> 01 Desember 2021</v>
      </c>
      <c r="J32" s="386"/>
    </row>
    <row r="36" spans="8:10" x14ac:dyDescent="0.25">
      <c r="I36" s="3" t="s">
        <v>21</v>
      </c>
    </row>
    <row r="38" spans="8:10" x14ac:dyDescent="0.25">
      <c r="H38" s="373" t="s">
        <v>28</v>
      </c>
      <c r="I38" s="373"/>
      <c r="J38" s="373"/>
    </row>
  </sheetData>
  <mergeCells count="7">
    <mergeCell ref="H38:J38"/>
    <mergeCell ref="A9:J9"/>
    <mergeCell ref="H17:I17"/>
    <mergeCell ref="H18:I18"/>
    <mergeCell ref="A19:I19"/>
    <mergeCell ref="A20:D20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8"/>
  <sheetViews>
    <sheetView topLeftCell="A10" workbookViewId="0">
      <selection activeCell="E26" sqref="E26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10.85546875" style="2" customWidth="1"/>
    <col min="4" max="4" width="23.85546875" style="2" customWidth="1"/>
    <col min="5" max="5" width="13" style="2" customWidth="1"/>
    <col min="6" max="7" width="6.28515625" style="2" customWidth="1"/>
    <col min="8" max="8" width="14.28515625" style="3" customWidth="1"/>
    <col min="9" max="9" width="1.42578125" style="3" customWidth="1"/>
    <col min="10" max="10" width="18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398" t="s">
        <v>6</v>
      </c>
      <c r="B10" s="399"/>
      <c r="C10" s="399"/>
      <c r="D10" s="399"/>
      <c r="E10" s="399"/>
      <c r="F10" s="399"/>
      <c r="G10" s="399"/>
      <c r="H10" s="399"/>
      <c r="I10" s="399"/>
      <c r="J10" s="400"/>
    </row>
    <row r="12" spans="1:10" x14ac:dyDescent="0.25">
      <c r="A12" s="2" t="s">
        <v>7</v>
      </c>
      <c r="B12" s="2" t="s">
        <v>148</v>
      </c>
      <c r="H12" s="3" t="s">
        <v>8</v>
      </c>
      <c r="I12" s="7" t="s">
        <v>9</v>
      </c>
      <c r="J12" s="8" t="s">
        <v>139</v>
      </c>
    </row>
    <row r="13" spans="1:10" x14ac:dyDescent="0.25">
      <c r="H13" s="3" t="s">
        <v>10</v>
      </c>
      <c r="I13" s="7" t="s">
        <v>9</v>
      </c>
      <c r="J13" s="9" t="s">
        <v>83</v>
      </c>
    </row>
    <row r="14" spans="1:10" x14ac:dyDescent="0.25">
      <c r="H14" s="3" t="s">
        <v>11</v>
      </c>
      <c r="I14" s="7" t="s">
        <v>9</v>
      </c>
      <c r="J14" s="9" t="s">
        <v>146</v>
      </c>
    </row>
    <row r="15" spans="1:10" x14ac:dyDescent="0.25">
      <c r="A15" s="2" t="s">
        <v>12</v>
      </c>
      <c r="B15" s="2" t="s">
        <v>149</v>
      </c>
      <c r="H15" s="3" t="s">
        <v>74</v>
      </c>
      <c r="I15" s="3" t="s">
        <v>9</v>
      </c>
      <c r="J15" s="116" t="s">
        <v>145</v>
      </c>
    </row>
    <row r="16" spans="1:10" ht="16.5" thickBot="1" x14ac:dyDescent="0.3">
      <c r="F16" s="10"/>
      <c r="G16" s="10"/>
    </row>
    <row r="17" spans="1:12" ht="20.100000000000001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32</v>
      </c>
      <c r="G17" s="132" t="s">
        <v>29</v>
      </c>
      <c r="H17" s="401" t="s">
        <v>18</v>
      </c>
      <c r="I17" s="402"/>
      <c r="J17" s="31" t="s">
        <v>19</v>
      </c>
    </row>
    <row r="18" spans="1:12" ht="37.5" customHeight="1" x14ac:dyDescent="0.25">
      <c r="A18" s="86">
        <v>1</v>
      </c>
      <c r="B18" s="54">
        <v>44516</v>
      </c>
      <c r="C18" s="129">
        <v>405783</v>
      </c>
      <c r="D18" s="32" t="s">
        <v>140</v>
      </c>
      <c r="E18" s="128" t="s">
        <v>143</v>
      </c>
      <c r="F18" s="104">
        <v>7</v>
      </c>
      <c r="G18" s="104">
        <v>118</v>
      </c>
      <c r="H18" s="379">
        <v>5935400</v>
      </c>
      <c r="I18" s="380"/>
      <c r="J18" s="115">
        <f>H18</f>
        <v>5935400</v>
      </c>
      <c r="L18" s="2">
        <v>5935400</v>
      </c>
    </row>
    <row r="19" spans="1:12" ht="37.5" customHeight="1" x14ac:dyDescent="0.25">
      <c r="A19" s="86">
        <f>A18+1</f>
        <v>2</v>
      </c>
      <c r="B19" s="54">
        <v>44516</v>
      </c>
      <c r="C19" s="129">
        <v>406789</v>
      </c>
      <c r="D19" s="32" t="s">
        <v>141</v>
      </c>
      <c r="E19" s="124" t="s">
        <v>144</v>
      </c>
      <c r="F19" s="104">
        <v>7</v>
      </c>
      <c r="G19" s="104">
        <v>118</v>
      </c>
      <c r="H19" s="393">
        <v>3334500</v>
      </c>
      <c r="I19" s="394"/>
      <c r="J19" s="115">
        <f t="shared" ref="J19:J20" si="0">H19</f>
        <v>3334500</v>
      </c>
      <c r="L19" s="2">
        <v>3334500</v>
      </c>
    </row>
    <row r="20" spans="1:12" ht="37.5" customHeight="1" x14ac:dyDescent="0.25">
      <c r="A20" s="86">
        <f>A19+1</f>
        <v>3</v>
      </c>
      <c r="B20" s="54">
        <v>44516</v>
      </c>
      <c r="C20" s="129">
        <v>405793</v>
      </c>
      <c r="D20" s="32" t="s">
        <v>142</v>
      </c>
      <c r="E20" s="124" t="s">
        <v>144</v>
      </c>
      <c r="F20" s="104">
        <v>7</v>
      </c>
      <c r="G20" s="104">
        <v>118</v>
      </c>
      <c r="H20" s="393">
        <v>3334500</v>
      </c>
      <c r="I20" s="394"/>
      <c r="J20" s="115">
        <f t="shared" si="0"/>
        <v>3334500</v>
      </c>
    </row>
    <row r="21" spans="1:12" ht="25.5" customHeight="1" thickBot="1" x14ac:dyDescent="0.3">
      <c r="A21" s="403" t="s">
        <v>20</v>
      </c>
      <c r="B21" s="404"/>
      <c r="C21" s="404"/>
      <c r="D21" s="404"/>
      <c r="E21" s="404"/>
      <c r="F21" s="404"/>
      <c r="G21" s="404"/>
      <c r="H21" s="404"/>
      <c r="I21" s="405"/>
      <c r="J21" s="87">
        <f>SUM(J18:J20)</f>
        <v>12604400</v>
      </c>
    </row>
    <row r="22" spans="1:12" x14ac:dyDescent="0.25">
      <c r="A22" s="384"/>
      <c r="B22" s="384"/>
      <c r="C22" s="119"/>
      <c r="D22" s="119"/>
      <c r="E22" s="119"/>
      <c r="F22" s="119"/>
      <c r="G22" s="119"/>
      <c r="H22" s="11"/>
      <c r="I22" s="11"/>
      <c r="J22" s="12"/>
    </row>
    <row r="23" spans="1:12" x14ac:dyDescent="0.25">
      <c r="A23" s="119"/>
      <c r="B23" s="119"/>
      <c r="C23" s="119"/>
      <c r="D23" s="119"/>
      <c r="E23" s="119"/>
      <c r="F23" s="119"/>
      <c r="G23" s="119"/>
      <c r="H23" s="88" t="s">
        <v>49</v>
      </c>
      <c r="I23" s="88"/>
      <c r="J23" s="89">
        <v>0</v>
      </c>
    </row>
    <row r="24" spans="1:12" ht="16.5" thickBot="1" x14ac:dyDescent="0.3">
      <c r="D24" s="1"/>
      <c r="E24" s="1"/>
      <c r="F24" s="1"/>
      <c r="G24" s="1"/>
      <c r="H24" s="15" t="s">
        <v>30</v>
      </c>
      <c r="I24" s="15"/>
      <c r="J24" s="110">
        <v>0</v>
      </c>
      <c r="K24" s="14"/>
    </row>
    <row r="25" spans="1:12" x14ac:dyDescent="0.25">
      <c r="D25" s="1"/>
      <c r="E25" s="1"/>
      <c r="F25" s="1"/>
      <c r="G25" s="1"/>
      <c r="H25" s="17" t="s">
        <v>50</v>
      </c>
      <c r="I25" s="17"/>
      <c r="J25" s="18">
        <f>+J21</f>
        <v>12604400</v>
      </c>
    </row>
    <row r="26" spans="1:12" x14ac:dyDescent="0.25">
      <c r="A26" s="1" t="s">
        <v>147</v>
      </c>
      <c r="D26" s="1"/>
      <c r="E26" s="1"/>
      <c r="F26" s="1"/>
      <c r="G26" s="1"/>
      <c r="H26" s="17"/>
      <c r="I26" s="17"/>
      <c r="J26" s="18"/>
    </row>
    <row r="27" spans="1:12" x14ac:dyDescent="0.25">
      <c r="A27" s="19"/>
      <c r="D27" s="1"/>
      <c r="E27" s="1"/>
      <c r="F27" s="1"/>
      <c r="G27" s="1"/>
      <c r="H27" s="17"/>
      <c r="I27" s="17"/>
      <c r="J27" s="18"/>
    </row>
    <row r="28" spans="1:12" x14ac:dyDescent="0.25">
      <c r="A28" s="20" t="s">
        <v>23</v>
      </c>
    </row>
    <row r="29" spans="1:12" x14ac:dyDescent="0.25">
      <c r="A29" s="21" t="s">
        <v>24</v>
      </c>
      <c r="B29" s="21"/>
      <c r="C29" s="21"/>
      <c r="D29" s="10"/>
      <c r="E29" s="10"/>
    </row>
    <row r="30" spans="1:12" x14ac:dyDescent="0.25">
      <c r="A30" s="21" t="s">
        <v>25</v>
      </c>
      <c r="B30" s="21"/>
      <c r="C30" s="21"/>
      <c r="D30" s="10"/>
      <c r="E30" s="10"/>
    </row>
    <row r="31" spans="1:12" x14ac:dyDescent="0.25">
      <c r="A31" s="22" t="s">
        <v>26</v>
      </c>
      <c r="B31" s="23"/>
      <c r="C31" s="23"/>
      <c r="D31" s="10"/>
      <c r="E31" s="10"/>
    </row>
    <row r="32" spans="1:12" x14ac:dyDescent="0.25">
      <c r="A32" s="24" t="s">
        <v>27</v>
      </c>
      <c r="B32" s="24"/>
      <c r="C32" s="24"/>
      <c r="D32" s="10"/>
      <c r="E32" s="10"/>
    </row>
    <row r="33" spans="1:10" x14ac:dyDescent="0.25">
      <c r="A33" s="25"/>
      <c r="B33" s="25"/>
      <c r="C33" s="25"/>
    </row>
    <row r="34" spans="1:10" x14ac:dyDescent="0.25">
      <c r="A34" s="26"/>
      <c r="B34" s="26"/>
      <c r="C34" s="26"/>
    </row>
    <row r="35" spans="1:10" x14ac:dyDescent="0.25">
      <c r="H35" s="27" t="s">
        <v>41</v>
      </c>
      <c r="I35" s="385" t="str">
        <f>J13</f>
        <v xml:space="preserve"> 01 Desember 2021</v>
      </c>
      <c r="J35" s="386"/>
    </row>
    <row r="39" spans="1:10" ht="24.75" customHeight="1" x14ac:dyDescent="0.25"/>
    <row r="41" spans="1:10" x14ac:dyDescent="0.25">
      <c r="H41" s="397" t="s">
        <v>28</v>
      </c>
      <c r="I41" s="397"/>
      <c r="J41" s="397"/>
    </row>
    <row r="46" spans="1:10" ht="16.5" thickBot="1" x14ac:dyDescent="0.3"/>
    <row r="47" spans="1:10" x14ac:dyDescent="0.25">
      <c r="D47" s="90"/>
      <c r="E47" s="91"/>
      <c r="F47" s="91"/>
      <c r="G47" s="10"/>
    </row>
    <row r="48" spans="1:10" ht="18" x14ac:dyDescent="0.25">
      <c r="D48" s="92" t="s">
        <v>51</v>
      </c>
      <c r="E48" s="10"/>
      <c r="F48" s="10"/>
      <c r="G48" s="10"/>
      <c r="H48" s="2"/>
      <c r="I48" s="2"/>
    </row>
    <row r="49" spans="4:9" ht="18" x14ac:dyDescent="0.25">
      <c r="D49" s="92" t="s">
        <v>52</v>
      </c>
      <c r="E49" s="10"/>
      <c r="F49" s="10"/>
      <c r="G49" s="10"/>
      <c r="H49" s="2"/>
      <c r="I49" s="2"/>
    </row>
    <row r="50" spans="4:9" ht="18" x14ac:dyDescent="0.25">
      <c r="D50" s="92" t="s">
        <v>53</v>
      </c>
      <c r="E50" s="10"/>
      <c r="F50" s="10"/>
      <c r="G50" s="10"/>
      <c r="H50" s="2"/>
      <c r="I50" s="2"/>
    </row>
    <row r="51" spans="4:9" ht="18" x14ac:dyDescent="0.25">
      <c r="D51" s="92" t="s">
        <v>54</v>
      </c>
      <c r="E51" s="10"/>
      <c r="F51" s="10"/>
      <c r="G51" s="10"/>
      <c r="H51" s="2"/>
      <c r="I51" s="2"/>
    </row>
    <row r="52" spans="4:9" ht="18" x14ac:dyDescent="0.25">
      <c r="D52" s="92" t="s">
        <v>55</v>
      </c>
      <c r="E52" s="10"/>
      <c r="F52" s="10"/>
      <c r="G52" s="10"/>
      <c r="H52" s="2"/>
      <c r="I52" s="2"/>
    </row>
    <row r="53" spans="4:9" ht="16.5" thickBot="1" x14ac:dyDescent="0.3">
      <c r="D53" s="93"/>
      <c r="E53" s="5"/>
      <c r="F53" s="5"/>
      <c r="G53" s="10"/>
      <c r="H53" s="2"/>
      <c r="I53" s="2"/>
    </row>
    <row r="54" spans="4:9" x14ac:dyDescent="0.25">
      <c r="H54" s="2"/>
      <c r="I54" s="2"/>
    </row>
    <row r="55" spans="4:9" x14ac:dyDescent="0.25">
      <c r="H55" s="2"/>
      <c r="I55" s="2"/>
    </row>
    <row r="56" spans="4:9" ht="16.5" thickBot="1" x14ac:dyDescent="0.3">
      <c r="H56" s="2"/>
      <c r="I56" s="2"/>
    </row>
    <row r="57" spans="4:9" x14ac:dyDescent="0.25">
      <c r="D57" s="90"/>
      <c r="E57" s="91"/>
      <c r="F57" s="94"/>
      <c r="G57" s="10"/>
      <c r="H57" s="2"/>
      <c r="I57" s="2"/>
    </row>
    <row r="58" spans="4:9" ht="18" x14ac:dyDescent="0.25">
      <c r="D58" s="92" t="s">
        <v>56</v>
      </c>
      <c r="E58" s="10"/>
      <c r="F58" s="95"/>
      <c r="G58" s="10"/>
      <c r="H58" s="2"/>
      <c r="I58" s="2"/>
    </row>
    <row r="59" spans="4:9" ht="18" x14ac:dyDescent="0.25">
      <c r="D59" s="92" t="s">
        <v>57</v>
      </c>
      <c r="E59" s="10"/>
      <c r="F59" s="95"/>
      <c r="G59" s="10"/>
      <c r="H59" s="2"/>
      <c r="I59" s="2"/>
    </row>
    <row r="60" spans="4:9" ht="18" x14ac:dyDescent="0.25">
      <c r="D60" s="92" t="s">
        <v>58</v>
      </c>
      <c r="E60" s="10"/>
      <c r="F60" s="95"/>
      <c r="G60" s="10"/>
      <c r="H60" s="2"/>
      <c r="I60" s="2"/>
    </row>
    <row r="61" spans="4:9" ht="18" x14ac:dyDescent="0.25">
      <c r="D61" s="92" t="s">
        <v>59</v>
      </c>
      <c r="E61" s="10"/>
      <c r="F61" s="95"/>
      <c r="G61" s="10"/>
      <c r="H61" s="2"/>
      <c r="I61" s="2"/>
    </row>
    <row r="62" spans="4:9" ht="18" x14ac:dyDescent="0.25">
      <c r="D62" s="96" t="s">
        <v>60</v>
      </c>
      <c r="E62" s="10"/>
      <c r="F62" s="95"/>
      <c r="G62" s="10"/>
      <c r="H62" s="2"/>
      <c r="I62" s="2"/>
    </row>
    <row r="63" spans="4:9" ht="16.5" thickBot="1" x14ac:dyDescent="0.3">
      <c r="D63" s="93"/>
      <c r="E63" s="5"/>
      <c r="F63" s="97"/>
      <c r="G63" s="10"/>
      <c r="H63" s="2"/>
      <c r="I63" s="2"/>
    </row>
    <row r="64" spans="4:9" x14ac:dyDescent="0.25">
      <c r="H64" s="2"/>
      <c r="I64" s="2"/>
    </row>
    <row r="65" spans="4:9" x14ac:dyDescent="0.25">
      <c r="H65" s="2"/>
      <c r="I65" s="2"/>
    </row>
    <row r="66" spans="4:9" x14ac:dyDescent="0.25">
      <c r="H66" s="2"/>
      <c r="I66" s="2"/>
    </row>
    <row r="67" spans="4:9" ht="16.5" thickBot="1" x14ac:dyDescent="0.3">
      <c r="H67" s="2"/>
      <c r="I67" s="2"/>
    </row>
    <row r="68" spans="4:9" x14ac:dyDescent="0.25">
      <c r="D68" s="90"/>
      <c r="E68" s="91"/>
      <c r="F68" s="91"/>
      <c r="G68" s="10"/>
      <c r="H68" s="2"/>
      <c r="I68" s="2"/>
    </row>
    <row r="69" spans="4:9" ht="18" x14ac:dyDescent="0.25">
      <c r="D69" s="92" t="s">
        <v>51</v>
      </c>
      <c r="E69" s="10"/>
      <c r="F69" s="10"/>
      <c r="G69" s="10"/>
      <c r="H69" s="2"/>
      <c r="I69" s="2"/>
    </row>
    <row r="70" spans="4:9" ht="18" x14ac:dyDescent="0.25">
      <c r="D70" s="92" t="s">
        <v>61</v>
      </c>
      <c r="E70" s="10"/>
      <c r="F70" s="10"/>
      <c r="G70" s="10"/>
      <c r="H70" s="2"/>
      <c r="I70" s="2"/>
    </row>
    <row r="71" spans="4:9" ht="18" x14ac:dyDescent="0.25">
      <c r="D71" s="92" t="s">
        <v>62</v>
      </c>
      <c r="E71" s="10"/>
      <c r="F71" s="10"/>
      <c r="G71" s="10"/>
      <c r="H71" s="2"/>
      <c r="I71" s="2"/>
    </row>
    <row r="72" spans="4:9" ht="18" x14ac:dyDescent="0.25">
      <c r="D72" s="92" t="s">
        <v>63</v>
      </c>
      <c r="E72" s="10"/>
      <c r="F72" s="10"/>
      <c r="G72" s="10"/>
      <c r="H72" s="2"/>
      <c r="I72" s="2"/>
    </row>
    <row r="73" spans="4:9" ht="18" x14ac:dyDescent="0.25">
      <c r="D73" s="92" t="s">
        <v>64</v>
      </c>
      <c r="E73" s="10"/>
      <c r="F73" s="10"/>
      <c r="G73" s="10"/>
      <c r="H73" s="2"/>
      <c r="I73" s="2"/>
    </row>
    <row r="74" spans="4:9" ht="16.5" thickBot="1" x14ac:dyDescent="0.3">
      <c r="D74" s="93"/>
      <c r="E74" s="5"/>
      <c r="F74" s="5"/>
      <c r="G74" s="10"/>
      <c r="H74" s="2"/>
      <c r="I74" s="2"/>
    </row>
    <row r="75" spans="4:9" ht="16.5" thickBot="1" x14ac:dyDescent="0.3">
      <c r="H75" s="2"/>
      <c r="I75" s="2"/>
    </row>
    <row r="76" spans="4:9" x14ac:dyDescent="0.25">
      <c r="D76" s="90"/>
      <c r="E76" s="91"/>
      <c r="F76" s="91"/>
      <c r="G76" s="10"/>
      <c r="H76" s="2"/>
      <c r="I76" s="2"/>
    </row>
    <row r="77" spans="4:9" ht="18" x14ac:dyDescent="0.25">
      <c r="D77" s="98" t="s">
        <v>65</v>
      </c>
      <c r="E77" s="10"/>
      <c r="F77" s="10"/>
      <c r="G77" s="10"/>
    </row>
    <row r="78" spans="4:9" ht="18" x14ac:dyDescent="0.25">
      <c r="D78" s="98" t="s">
        <v>66</v>
      </c>
      <c r="E78" s="10"/>
      <c r="F78" s="10"/>
      <c r="G78" s="10"/>
    </row>
    <row r="79" spans="4:9" ht="18" x14ac:dyDescent="0.25">
      <c r="D79" s="98" t="s">
        <v>67</v>
      </c>
      <c r="E79" s="10"/>
      <c r="F79" s="10"/>
      <c r="G79" s="10"/>
    </row>
    <row r="80" spans="4:9" ht="18" x14ac:dyDescent="0.25">
      <c r="D80" s="98" t="s">
        <v>68</v>
      </c>
      <c r="E80" s="10"/>
      <c r="F80" s="10"/>
      <c r="G80" s="10"/>
    </row>
    <row r="81" spans="4:9" ht="18" x14ac:dyDescent="0.25">
      <c r="D81" s="99" t="s">
        <v>69</v>
      </c>
      <c r="E81" s="10"/>
      <c r="F81" s="10"/>
      <c r="G81" s="10"/>
    </row>
    <row r="82" spans="4:9" ht="16.5" thickBot="1" x14ac:dyDescent="0.3">
      <c r="D82" s="93"/>
      <c r="E82" s="5"/>
      <c r="F82" s="5"/>
      <c r="G82" s="10"/>
      <c r="H82" s="2"/>
      <c r="I82" s="2"/>
    </row>
    <row r="83" spans="4:9" ht="16.5" thickBot="1" x14ac:dyDescent="0.3"/>
    <row r="84" spans="4:9" x14ac:dyDescent="0.25">
      <c r="D84" s="90"/>
      <c r="E84" s="91"/>
      <c r="F84" s="94"/>
      <c r="G84" s="10"/>
    </row>
    <row r="85" spans="4:9" ht="18" x14ac:dyDescent="0.25">
      <c r="D85" s="92" t="s">
        <v>56</v>
      </c>
      <c r="E85" s="10"/>
      <c r="F85" s="95"/>
      <c r="G85" s="10"/>
    </row>
    <row r="86" spans="4:9" ht="18" x14ac:dyDescent="0.25">
      <c r="D86" s="92" t="s">
        <v>57</v>
      </c>
      <c r="E86" s="10"/>
      <c r="F86" s="95"/>
      <c r="G86" s="10"/>
    </row>
    <row r="87" spans="4:9" ht="18" x14ac:dyDescent="0.25">
      <c r="D87" s="92" t="s">
        <v>58</v>
      </c>
      <c r="E87" s="10"/>
      <c r="F87" s="95"/>
      <c r="G87" s="10"/>
    </row>
    <row r="88" spans="4:9" ht="18" x14ac:dyDescent="0.25">
      <c r="D88" s="92" t="s">
        <v>59</v>
      </c>
      <c r="E88" s="10"/>
      <c r="F88" s="95"/>
      <c r="G88" s="10"/>
    </row>
    <row r="89" spans="4:9" ht="18" x14ac:dyDescent="0.25">
      <c r="D89" s="96" t="s">
        <v>60</v>
      </c>
      <c r="E89" s="10"/>
      <c r="F89" s="95"/>
      <c r="G89" s="10"/>
    </row>
    <row r="90" spans="4:9" ht="16.5" thickBot="1" x14ac:dyDescent="0.3">
      <c r="D90" s="93"/>
      <c r="E90" s="5"/>
      <c r="F90" s="97"/>
      <c r="G90" s="10"/>
    </row>
    <row r="91" spans="4:9" ht="16.5" thickBot="1" x14ac:dyDescent="0.3"/>
    <row r="92" spans="4:9" x14ac:dyDescent="0.25">
      <c r="D92" s="90"/>
      <c r="E92" s="91"/>
      <c r="F92" s="94"/>
      <c r="G92" s="10"/>
    </row>
    <row r="93" spans="4:9" ht="18" x14ac:dyDescent="0.25">
      <c r="D93" s="92" t="s">
        <v>56</v>
      </c>
      <c r="E93" s="10"/>
      <c r="F93" s="95"/>
      <c r="G93" s="10"/>
    </row>
    <row r="94" spans="4:9" ht="18" x14ac:dyDescent="0.25">
      <c r="D94" s="92" t="s">
        <v>57</v>
      </c>
      <c r="E94" s="10"/>
      <c r="F94" s="95"/>
      <c r="G94" s="10"/>
    </row>
    <row r="95" spans="4:9" ht="18" x14ac:dyDescent="0.25">
      <c r="D95" s="92" t="s">
        <v>58</v>
      </c>
      <c r="E95" s="10"/>
      <c r="F95" s="95"/>
      <c r="G95" s="10"/>
    </row>
    <row r="96" spans="4:9" ht="18" x14ac:dyDescent="0.25">
      <c r="D96" s="92" t="s">
        <v>59</v>
      </c>
      <c r="E96" s="10"/>
      <c r="F96" s="95"/>
      <c r="G96" s="10"/>
    </row>
    <row r="97" spans="1:12" s="3" customFormat="1" ht="18" x14ac:dyDescent="0.25">
      <c r="A97" s="2"/>
      <c r="B97" s="2"/>
      <c r="C97" s="2"/>
      <c r="D97" s="96" t="s">
        <v>60</v>
      </c>
      <c r="E97" s="10"/>
      <c r="F97" s="95"/>
      <c r="G97" s="10"/>
      <c r="J97" s="2"/>
      <c r="K97" s="2"/>
      <c r="L97" s="2"/>
    </row>
    <row r="98" spans="1:12" s="3" customFormat="1" ht="16.5" thickBot="1" x14ac:dyDescent="0.3">
      <c r="A98" s="2"/>
      <c r="B98" s="2"/>
      <c r="C98" s="2"/>
      <c r="D98" s="93"/>
      <c r="E98" s="5"/>
      <c r="F98" s="97"/>
      <c r="G98" s="10"/>
      <c r="J98" s="2"/>
      <c r="K98" s="2"/>
      <c r="L98" s="2"/>
    </row>
  </sheetData>
  <mergeCells count="9">
    <mergeCell ref="I35:J35"/>
    <mergeCell ref="H41:J41"/>
    <mergeCell ref="H20:I20"/>
    <mergeCell ref="A10:J10"/>
    <mergeCell ref="H17:I17"/>
    <mergeCell ref="H18:I18"/>
    <mergeCell ref="H19:I19"/>
    <mergeCell ref="A21:I21"/>
    <mergeCell ref="A22:B22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9"/>
  <sheetViews>
    <sheetView topLeftCell="A10" workbookViewId="0">
      <selection activeCell="J13" sqref="J13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9.42578125" style="2" customWidth="1"/>
    <col min="4" max="4" width="26.140625" style="2" customWidth="1"/>
    <col min="5" max="5" width="13" style="2" customWidth="1"/>
    <col min="6" max="7" width="6.28515625" style="2" customWidth="1"/>
    <col min="8" max="8" width="14.28515625" style="3" customWidth="1"/>
    <col min="9" max="9" width="1.42578125" style="3" customWidth="1"/>
    <col min="10" max="10" width="18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398" t="s">
        <v>6</v>
      </c>
      <c r="B10" s="399"/>
      <c r="C10" s="399"/>
      <c r="D10" s="399"/>
      <c r="E10" s="399"/>
      <c r="F10" s="399"/>
      <c r="G10" s="399"/>
      <c r="H10" s="399"/>
      <c r="I10" s="399"/>
      <c r="J10" s="400"/>
    </row>
    <row r="12" spans="1:10" x14ac:dyDescent="0.25">
      <c r="A12" s="2" t="s">
        <v>7</v>
      </c>
      <c r="B12" s="2" t="s">
        <v>152</v>
      </c>
      <c r="H12" s="3" t="s">
        <v>8</v>
      </c>
      <c r="I12" s="7" t="s">
        <v>9</v>
      </c>
      <c r="J12" s="8" t="s">
        <v>157</v>
      </c>
    </row>
    <row r="13" spans="1:10" x14ac:dyDescent="0.25">
      <c r="H13" s="3" t="s">
        <v>10</v>
      </c>
      <c r="I13" s="7" t="s">
        <v>9</v>
      </c>
      <c r="J13" s="9" t="s">
        <v>150</v>
      </c>
    </row>
    <row r="14" spans="1:10" x14ac:dyDescent="0.25">
      <c r="H14" s="3" t="s">
        <v>11</v>
      </c>
      <c r="I14" s="7" t="s">
        <v>9</v>
      </c>
      <c r="J14" s="9" t="s">
        <v>150</v>
      </c>
    </row>
    <row r="15" spans="1:10" x14ac:dyDescent="0.25">
      <c r="A15" s="2" t="s">
        <v>12</v>
      </c>
      <c r="B15" s="2" t="s">
        <v>153</v>
      </c>
      <c r="H15" s="3" t="s">
        <v>74</v>
      </c>
      <c r="I15" s="3" t="s">
        <v>9</v>
      </c>
      <c r="J15" s="116" t="s">
        <v>151</v>
      </c>
    </row>
    <row r="16" spans="1:10" ht="16.5" thickBot="1" x14ac:dyDescent="0.3">
      <c r="F16" s="10"/>
      <c r="G16" s="10"/>
    </row>
    <row r="17" spans="1:12" ht="20.100000000000001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32</v>
      </c>
      <c r="G17" s="132" t="s">
        <v>29</v>
      </c>
      <c r="H17" s="401" t="s">
        <v>18</v>
      </c>
      <c r="I17" s="402"/>
      <c r="J17" s="31" t="s">
        <v>19</v>
      </c>
    </row>
    <row r="18" spans="1:12" ht="37.5" customHeight="1" x14ac:dyDescent="0.25">
      <c r="A18" s="86">
        <v>1</v>
      </c>
      <c r="B18" s="54">
        <v>44531</v>
      </c>
      <c r="C18" s="136"/>
      <c r="D18" s="32" t="s">
        <v>154</v>
      </c>
      <c r="E18" s="406" t="s">
        <v>155</v>
      </c>
      <c r="F18" s="409">
        <v>1</v>
      </c>
      <c r="G18" s="409">
        <v>100</v>
      </c>
      <c r="H18" s="379">
        <v>2600</v>
      </c>
      <c r="I18" s="380"/>
      <c r="J18" s="115">
        <f>H18*G18</f>
        <v>260000</v>
      </c>
    </row>
    <row r="19" spans="1:12" ht="37.5" customHeight="1" x14ac:dyDescent="0.25">
      <c r="A19" s="86">
        <f>A18+1</f>
        <v>2</v>
      </c>
      <c r="B19" s="54">
        <v>44531</v>
      </c>
      <c r="C19" s="136"/>
      <c r="D19" s="32" t="s">
        <v>156</v>
      </c>
      <c r="E19" s="407"/>
      <c r="F19" s="410"/>
      <c r="G19" s="410"/>
      <c r="H19" s="393">
        <v>200000</v>
      </c>
      <c r="I19" s="394"/>
      <c r="J19" s="115">
        <f t="shared" ref="J19" si="0">H19</f>
        <v>200000</v>
      </c>
    </row>
    <row r="20" spans="1:12" ht="37.5" customHeight="1" x14ac:dyDescent="0.25">
      <c r="A20" s="86">
        <f>A19+1</f>
        <v>3</v>
      </c>
      <c r="B20" s="54">
        <v>44531</v>
      </c>
      <c r="C20" s="136"/>
      <c r="D20" s="32" t="s">
        <v>160</v>
      </c>
      <c r="E20" s="408"/>
      <c r="F20" s="411"/>
      <c r="G20" s="411"/>
      <c r="H20" s="393">
        <v>259975</v>
      </c>
      <c r="I20" s="394"/>
      <c r="J20" s="115">
        <f>H20</f>
        <v>259975</v>
      </c>
      <c r="L20" s="2" t="s">
        <v>161</v>
      </c>
    </row>
    <row r="21" spans="1:12" ht="25.5" customHeight="1" thickBot="1" x14ac:dyDescent="0.3">
      <c r="A21" s="403" t="s">
        <v>20</v>
      </c>
      <c r="B21" s="404"/>
      <c r="C21" s="404"/>
      <c r="D21" s="404"/>
      <c r="E21" s="404"/>
      <c r="F21" s="404"/>
      <c r="G21" s="404"/>
      <c r="H21" s="404"/>
      <c r="I21" s="405"/>
      <c r="J21" s="87">
        <f>SUM(J18:J20)</f>
        <v>719975</v>
      </c>
    </row>
    <row r="22" spans="1:12" x14ac:dyDescent="0.25">
      <c r="A22" s="384"/>
      <c r="B22" s="384"/>
      <c r="C22" s="135"/>
      <c r="D22" s="135"/>
      <c r="E22" s="135"/>
      <c r="F22" s="135"/>
      <c r="G22" s="135"/>
      <c r="H22" s="11"/>
      <c r="I22" s="11"/>
      <c r="J22" s="12"/>
    </row>
    <row r="23" spans="1:12" x14ac:dyDescent="0.25">
      <c r="A23" s="135"/>
      <c r="B23" s="135"/>
      <c r="C23" s="135"/>
      <c r="D23" s="135"/>
      <c r="E23" s="135"/>
      <c r="F23" s="135"/>
      <c r="G23" s="135"/>
      <c r="H23" s="88" t="s">
        <v>49</v>
      </c>
      <c r="I23" s="88"/>
      <c r="J23" s="89">
        <v>0</v>
      </c>
    </row>
    <row r="24" spans="1:12" ht="16.5" thickBot="1" x14ac:dyDescent="0.3">
      <c r="D24" s="1"/>
      <c r="E24" s="1"/>
      <c r="F24" s="1"/>
      <c r="G24" s="1"/>
      <c r="H24" s="15" t="s">
        <v>30</v>
      </c>
      <c r="I24" s="15"/>
      <c r="J24" s="110">
        <v>0</v>
      </c>
      <c r="K24" s="14"/>
    </row>
    <row r="25" spans="1:12" x14ac:dyDescent="0.25">
      <c r="D25" s="1"/>
      <c r="E25" s="1"/>
      <c r="F25" s="1"/>
      <c r="G25" s="1"/>
      <c r="H25" s="17" t="s">
        <v>50</v>
      </c>
      <c r="I25" s="17"/>
      <c r="J25" s="18">
        <f>+J21</f>
        <v>719975</v>
      </c>
    </row>
    <row r="26" spans="1:12" ht="12" customHeight="1" x14ac:dyDescent="0.25">
      <c r="D26" s="1"/>
      <c r="E26" s="1"/>
      <c r="F26" s="1"/>
      <c r="G26" s="1"/>
      <c r="H26" s="17"/>
      <c r="I26" s="17"/>
      <c r="J26" s="18"/>
    </row>
    <row r="27" spans="1:12" x14ac:dyDescent="0.25">
      <c r="A27" s="1" t="s">
        <v>158</v>
      </c>
      <c r="D27" s="1"/>
      <c r="E27" s="1"/>
      <c r="F27" s="1"/>
      <c r="G27" s="1"/>
      <c r="H27" s="17"/>
      <c r="I27" s="17"/>
      <c r="J27" s="18"/>
    </row>
    <row r="28" spans="1:12" x14ac:dyDescent="0.25">
      <c r="A28" s="19"/>
      <c r="D28" s="1"/>
      <c r="E28" s="1"/>
      <c r="F28" s="1"/>
      <c r="G28" s="1"/>
      <c r="H28" s="17"/>
      <c r="I28" s="17"/>
      <c r="J28" s="18"/>
    </row>
    <row r="29" spans="1:12" x14ac:dyDescent="0.25">
      <c r="A29" s="20" t="s">
        <v>23</v>
      </c>
    </row>
    <row r="30" spans="1:12" x14ac:dyDescent="0.25">
      <c r="A30" s="21" t="s">
        <v>24</v>
      </c>
      <c r="B30" s="21"/>
      <c r="C30" s="21"/>
      <c r="D30" s="10"/>
      <c r="E30" s="10"/>
    </row>
    <row r="31" spans="1:12" x14ac:dyDescent="0.25">
      <c r="A31" s="21" t="s">
        <v>25</v>
      </c>
      <c r="B31" s="21"/>
      <c r="C31" s="21"/>
      <c r="D31" s="10"/>
      <c r="E31" s="10"/>
    </row>
    <row r="32" spans="1:12" x14ac:dyDescent="0.25">
      <c r="A32" s="22" t="s">
        <v>26</v>
      </c>
      <c r="B32" s="23"/>
      <c r="C32" s="23"/>
      <c r="D32" s="10"/>
      <c r="E32" s="10"/>
    </row>
    <row r="33" spans="1:10" x14ac:dyDescent="0.25">
      <c r="A33" s="24" t="s">
        <v>27</v>
      </c>
      <c r="B33" s="24"/>
      <c r="C33" s="24"/>
      <c r="D33" s="10"/>
      <c r="E33" s="10"/>
    </row>
    <row r="34" spans="1:10" x14ac:dyDescent="0.25">
      <c r="A34" s="25"/>
      <c r="B34" s="25"/>
      <c r="C34" s="25"/>
    </row>
    <row r="35" spans="1:10" x14ac:dyDescent="0.25">
      <c r="A35" s="26"/>
      <c r="B35" s="26"/>
      <c r="C35" s="26"/>
    </row>
    <row r="36" spans="1:10" x14ac:dyDescent="0.25">
      <c r="H36" s="27" t="s">
        <v>41</v>
      </c>
      <c r="I36" s="385" t="str">
        <f>J13</f>
        <v xml:space="preserve"> 02 Desember 2021</v>
      </c>
      <c r="J36" s="386"/>
    </row>
    <row r="40" spans="1:10" ht="24.75" customHeight="1" x14ac:dyDescent="0.25"/>
    <row r="42" spans="1:10" x14ac:dyDescent="0.25">
      <c r="H42" s="397" t="s">
        <v>28</v>
      </c>
      <c r="I42" s="397"/>
      <c r="J42" s="397"/>
    </row>
    <row r="47" spans="1:10" ht="16.5" thickBot="1" x14ac:dyDescent="0.3"/>
    <row r="48" spans="1:10" x14ac:dyDescent="0.25">
      <c r="D48" s="90"/>
      <c r="E48" s="91"/>
      <c r="F48" s="91"/>
      <c r="G48" s="10"/>
    </row>
    <row r="49" spans="4:9" ht="18" x14ac:dyDescent="0.25">
      <c r="D49" s="92" t="s">
        <v>51</v>
      </c>
      <c r="E49" s="10"/>
      <c r="F49" s="10"/>
      <c r="G49" s="10"/>
      <c r="H49" s="2"/>
      <c r="I49" s="2"/>
    </row>
    <row r="50" spans="4:9" ht="18" x14ac:dyDescent="0.25">
      <c r="D50" s="92" t="s">
        <v>52</v>
      </c>
      <c r="E50" s="10"/>
      <c r="F50" s="10"/>
      <c r="G50" s="10"/>
      <c r="H50" s="2"/>
      <c r="I50" s="2"/>
    </row>
    <row r="51" spans="4:9" ht="18" x14ac:dyDescent="0.25">
      <c r="D51" s="92" t="s">
        <v>53</v>
      </c>
      <c r="E51" s="10"/>
      <c r="F51" s="10"/>
      <c r="G51" s="10"/>
      <c r="H51" s="2"/>
      <c r="I51" s="2"/>
    </row>
    <row r="52" spans="4:9" ht="18" x14ac:dyDescent="0.25">
      <c r="D52" s="92" t="s">
        <v>54</v>
      </c>
      <c r="E52" s="10"/>
      <c r="F52" s="10"/>
      <c r="G52" s="10"/>
      <c r="H52" s="2"/>
      <c r="I52" s="2"/>
    </row>
    <row r="53" spans="4:9" ht="18" x14ac:dyDescent="0.25">
      <c r="D53" s="92" t="s">
        <v>55</v>
      </c>
      <c r="E53" s="10"/>
      <c r="F53" s="10"/>
      <c r="G53" s="10"/>
      <c r="H53" s="2"/>
      <c r="I53" s="2"/>
    </row>
    <row r="54" spans="4:9" ht="16.5" thickBot="1" x14ac:dyDescent="0.3">
      <c r="D54" s="93"/>
      <c r="E54" s="5"/>
      <c r="F54" s="5"/>
      <c r="G54" s="10"/>
      <c r="H54" s="2"/>
      <c r="I54" s="2"/>
    </row>
    <row r="55" spans="4:9" x14ac:dyDescent="0.25">
      <c r="H55" s="2"/>
      <c r="I55" s="2"/>
    </row>
    <row r="56" spans="4:9" x14ac:dyDescent="0.25">
      <c r="H56" s="2"/>
      <c r="I56" s="2"/>
    </row>
    <row r="57" spans="4:9" ht="16.5" thickBot="1" x14ac:dyDescent="0.3">
      <c r="H57" s="2"/>
      <c r="I57" s="2"/>
    </row>
    <row r="58" spans="4:9" x14ac:dyDescent="0.25">
      <c r="D58" s="90"/>
      <c r="E58" s="91"/>
      <c r="F58" s="94"/>
      <c r="G58" s="10"/>
      <c r="H58" s="2"/>
      <c r="I58" s="2"/>
    </row>
    <row r="59" spans="4:9" ht="18" x14ac:dyDescent="0.25">
      <c r="D59" s="92" t="s">
        <v>56</v>
      </c>
      <c r="E59" s="10"/>
      <c r="F59" s="95"/>
      <c r="G59" s="10"/>
      <c r="H59" s="2"/>
      <c r="I59" s="2"/>
    </row>
    <row r="60" spans="4:9" ht="18" x14ac:dyDescent="0.25">
      <c r="D60" s="92" t="s">
        <v>57</v>
      </c>
      <c r="E60" s="10"/>
      <c r="F60" s="95"/>
      <c r="G60" s="10"/>
      <c r="H60" s="2"/>
      <c r="I60" s="2"/>
    </row>
    <row r="61" spans="4:9" ht="18" x14ac:dyDescent="0.25">
      <c r="D61" s="92" t="s">
        <v>58</v>
      </c>
      <c r="E61" s="10"/>
      <c r="F61" s="95"/>
      <c r="G61" s="10"/>
      <c r="H61" s="2"/>
      <c r="I61" s="2"/>
    </row>
    <row r="62" spans="4:9" ht="18" x14ac:dyDescent="0.25">
      <c r="D62" s="92" t="s">
        <v>59</v>
      </c>
      <c r="E62" s="10"/>
      <c r="F62" s="95"/>
      <c r="G62" s="10"/>
      <c r="H62" s="2"/>
      <c r="I62" s="2"/>
    </row>
    <row r="63" spans="4:9" ht="18" x14ac:dyDescent="0.25">
      <c r="D63" s="96" t="s">
        <v>60</v>
      </c>
      <c r="E63" s="10"/>
      <c r="F63" s="95"/>
      <c r="G63" s="10"/>
      <c r="H63" s="2"/>
      <c r="I63" s="2"/>
    </row>
    <row r="64" spans="4:9" ht="16.5" thickBot="1" x14ac:dyDescent="0.3">
      <c r="D64" s="93"/>
      <c r="E64" s="5"/>
      <c r="F64" s="97"/>
      <c r="G64" s="10"/>
      <c r="H64" s="2"/>
      <c r="I64" s="2"/>
    </row>
    <row r="65" spans="4:9" x14ac:dyDescent="0.25">
      <c r="H65" s="2"/>
      <c r="I65" s="2"/>
    </row>
    <row r="66" spans="4:9" x14ac:dyDescent="0.25">
      <c r="H66" s="2"/>
      <c r="I66" s="2"/>
    </row>
    <row r="67" spans="4:9" x14ac:dyDescent="0.25">
      <c r="H67" s="2"/>
      <c r="I67" s="2"/>
    </row>
    <row r="68" spans="4:9" ht="16.5" thickBot="1" x14ac:dyDescent="0.3">
      <c r="H68" s="2"/>
      <c r="I68" s="2"/>
    </row>
    <row r="69" spans="4:9" x14ac:dyDescent="0.25">
      <c r="D69" s="90"/>
      <c r="E69" s="91"/>
      <c r="F69" s="91"/>
      <c r="G69" s="10"/>
      <c r="H69" s="2"/>
      <c r="I69" s="2"/>
    </row>
    <row r="70" spans="4:9" ht="18" x14ac:dyDescent="0.25">
      <c r="D70" s="92" t="s">
        <v>51</v>
      </c>
      <c r="E70" s="10"/>
      <c r="F70" s="10"/>
      <c r="G70" s="10"/>
      <c r="H70" s="2"/>
      <c r="I70" s="2"/>
    </row>
    <row r="71" spans="4:9" ht="18" x14ac:dyDescent="0.25">
      <c r="D71" s="92" t="s">
        <v>61</v>
      </c>
      <c r="E71" s="10"/>
      <c r="F71" s="10"/>
      <c r="G71" s="10"/>
      <c r="H71" s="2"/>
      <c r="I71" s="2"/>
    </row>
    <row r="72" spans="4:9" ht="18" x14ac:dyDescent="0.25">
      <c r="D72" s="92" t="s">
        <v>62</v>
      </c>
      <c r="E72" s="10"/>
      <c r="F72" s="10"/>
      <c r="G72" s="10"/>
      <c r="H72" s="2"/>
      <c r="I72" s="2"/>
    </row>
    <row r="73" spans="4:9" ht="18" x14ac:dyDescent="0.25">
      <c r="D73" s="92" t="s">
        <v>63</v>
      </c>
      <c r="E73" s="10"/>
      <c r="F73" s="10"/>
      <c r="G73" s="10"/>
      <c r="H73" s="2"/>
      <c r="I73" s="2"/>
    </row>
    <row r="74" spans="4:9" ht="18" x14ac:dyDescent="0.25">
      <c r="D74" s="92" t="s">
        <v>64</v>
      </c>
      <c r="E74" s="10"/>
      <c r="F74" s="10"/>
      <c r="G74" s="10"/>
      <c r="H74" s="2"/>
      <c r="I74" s="2"/>
    </row>
    <row r="75" spans="4:9" ht="16.5" thickBot="1" x14ac:dyDescent="0.3">
      <c r="D75" s="93"/>
      <c r="E75" s="5"/>
      <c r="F75" s="5"/>
      <c r="G75" s="10"/>
      <c r="H75" s="2"/>
      <c r="I75" s="2"/>
    </row>
    <row r="76" spans="4:9" ht="16.5" thickBot="1" x14ac:dyDescent="0.3">
      <c r="H76" s="2"/>
      <c r="I76" s="2"/>
    </row>
    <row r="77" spans="4:9" x14ac:dyDescent="0.25">
      <c r="D77" s="90"/>
      <c r="E77" s="91"/>
      <c r="F77" s="91"/>
      <c r="G77" s="10"/>
      <c r="H77" s="2"/>
      <c r="I77" s="2"/>
    </row>
    <row r="78" spans="4:9" ht="18" x14ac:dyDescent="0.25">
      <c r="D78" s="98" t="s">
        <v>65</v>
      </c>
      <c r="E78" s="10"/>
      <c r="F78" s="10"/>
      <c r="G78" s="10"/>
    </row>
    <row r="79" spans="4:9" ht="18" x14ac:dyDescent="0.25">
      <c r="D79" s="98" t="s">
        <v>66</v>
      </c>
      <c r="E79" s="10"/>
      <c r="F79" s="10"/>
      <c r="G79" s="10"/>
    </row>
    <row r="80" spans="4:9" ht="18" x14ac:dyDescent="0.25">
      <c r="D80" s="98" t="s">
        <v>67</v>
      </c>
      <c r="E80" s="10"/>
      <c r="F80" s="10"/>
      <c r="G80" s="10"/>
    </row>
    <row r="81" spans="4:9" ht="18" x14ac:dyDescent="0.25">
      <c r="D81" s="98" t="s">
        <v>68</v>
      </c>
      <c r="E81" s="10"/>
      <c r="F81" s="10"/>
      <c r="G81" s="10"/>
    </row>
    <row r="82" spans="4:9" ht="18" x14ac:dyDescent="0.25">
      <c r="D82" s="99" t="s">
        <v>69</v>
      </c>
      <c r="E82" s="10"/>
      <c r="F82" s="10"/>
      <c r="G82" s="10"/>
    </row>
    <row r="83" spans="4:9" ht="16.5" thickBot="1" x14ac:dyDescent="0.3">
      <c r="D83" s="93"/>
      <c r="E83" s="5"/>
      <c r="F83" s="5"/>
      <c r="G83" s="10"/>
      <c r="H83" s="2"/>
      <c r="I83" s="2"/>
    </row>
    <row r="84" spans="4:9" ht="16.5" thickBot="1" x14ac:dyDescent="0.3"/>
    <row r="85" spans="4:9" x14ac:dyDescent="0.25">
      <c r="D85" s="90"/>
      <c r="E85" s="91"/>
      <c r="F85" s="94"/>
      <c r="G85" s="10"/>
    </row>
    <row r="86" spans="4:9" ht="18" x14ac:dyDescent="0.25">
      <c r="D86" s="92" t="s">
        <v>56</v>
      </c>
      <c r="E86" s="10"/>
      <c r="F86" s="95"/>
      <c r="G86" s="10"/>
    </row>
    <row r="87" spans="4:9" ht="18" x14ac:dyDescent="0.25">
      <c r="D87" s="92" t="s">
        <v>57</v>
      </c>
      <c r="E87" s="10"/>
      <c r="F87" s="95"/>
      <c r="G87" s="10"/>
    </row>
    <row r="88" spans="4:9" ht="18" x14ac:dyDescent="0.25">
      <c r="D88" s="92" t="s">
        <v>58</v>
      </c>
      <c r="E88" s="10"/>
      <c r="F88" s="95"/>
      <c r="G88" s="10"/>
    </row>
    <row r="89" spans="4:9" ht="18" x14ac:dyDescent="0.25">
      <c r="D89" s="92" t="s">
        <v>59</v>
      </c>
      <c r="E89" s="10"/>
      <c r="F89" s="95"/>
      <c r="G89" s="10"/>
    </row>
    <row r="90" spans="4:9" ht="18" x14ac:dyDescent="0.25">
      <c r="D90" s="96" t="s">
        <v>60</v>
      </c>
      <c r="E90" s="10"/>
      <c r="F90" s="95"/>
      <c r="G90" s="10"/>
    </row>
    <row r="91" spans="4:9" ht="16.5" thickBot="1" x14ac:dyDescent="0.3">
      <c r="D91" s="93"/>
      <c r="E91" s="5"/>
      <c r="F91" s="97"/>
      <c r="G91" s="10"/>
    </row>
    <row r="92" spans="4:9" ht="16.5" thickBot="1" x14ac:dyDescent="0.3"/>
    <row r="93" spans="4:9" x14ac:dyDescent="0.25">
      <c r="D93" s="90"/>
      <c r="E93" s="91"/>
      <c r="F93" s="94"/>
      <c r="G93" s="10"/>
    </row>
    <row r="94" spans="4:9" ht="18" x14ac:dyDescent="0.25">
      <c r="D94" s="92" t="s">
        <v>56</v>
      </c>
      <c r="E94" s="10"/>
      <c r="F94" s="95"/>
      <c r="G94" s="10"/>
    </row>
    <row r="95" spans="4:9" ht="18" x14ac:dyDescent="0.25">
      <c r="D95" s="92" t="s">
        <v>57</v>
      </c>
      <c r="E95" s="10"/>
      <c r="F95" s="95"/>
      <c r="G95" s="10"/>
    </row>
    <row r="96" spans="4:9" ht="18" x14ac:dyDescent="0.25">
      <c r="D96" s="92" t="s">
        <v>58</v>
      </c>
      <c r="E96" s="10"/>
      <c r="F96" s="95"/>
      <c r="G96" s="10"/>
    </row>
    <row r="97" spans="1:12" ht="18" x14ac:dyDescent="0.25">
      <c r="D97" s="92" t="s">
        <v>59</v>
      </c>
      <c r="E97" s="10"/>
      <c r="F97" s="95"/>
      <c r="G97" s="10"/>
    </row>
    <row r="98" spans="1:12" s="3" customFormat="1" ht="18" x14ac:dyDescent="0.25">
      <c r="A98" s="2"/>
      <c r="B98" s="2"/>
      <c r="C98" s="2"/>
      <c r="D98" s="96" t="s">
        <v>60</v>
      </c>
      <c r="E98" s="10"/>
      <c r="F98" s="95"/>
      <c r="G98" s="10"/>
      <c r="J98" s="2"/>
      <c r="K98" s="2"/>
      <c r="L98" s="2"/>
    </row>
    <row r="99" spans="1:12" s="3" customFormat="1" ht="16.5" thickBot="1" x14ac:dyDescent="0.3">
      <c r="A99" s="2"/>
      <c r="B99" s="2"/>
      <c r="C99" s="2"/>
      <c r="D99" s="93"/>
      <c r="E99" s="5"/>
      <c r="F99" s="97"/>
      <c r="G99" s="10"/>
      <c r="J99" s="2"/>
      <c r="K99" s="2"/>
      <c r="L99" s="2"/>
    </row>
  </sheetData>
  <mergeCells count="12">
    <mergeCell ref="A10:J10"/>
    <mergeCell ref="H17:I17"/>
    <mergeCell ref="H18:I18"/>
    <mergeCell ref="H19:I19"/>
    <mergeCell ref="H20:I20"/>
    <mergeCell ref="A22:B22"/>
    <mergeCell ref="I36:J36"/>
    <mergeCell ref="H42:J42"/>
    <mergeCell ref="E18:E20"/>
    <mergeCell ref="F18:F20"/>
    <mergeCell ref="G18:G20"/>
    <mergeCell ref="A21:I21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9"/>
  <sheetViews>
    <sheetView topLeftCell="A13" workbookViewId="0">
      <selection activeCell="E28" sqref="E28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9.42578125" style="2" customWidth="1"/>
    <col min="4" max="4" width="26.140625" style="2" customWidth="1"/>
    <col min="5" max="5" width="13" style="2" customWidth="1"/>
    <col min="6" max="7" width="6.28515625" style="2" customWidth="1"/>
    <col min="8" max="8" width="14.28515625" style="3" customWidth="1"/>
    <col min="9" max="9" width="1.42578125" style="3" customWidth="1"/>
    <col min="10" max="10" width="18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398" t="s">
        <v>6</v>
      </c>
      <c r="B10" s="399"/>
      <c r="C10" s="399"/>
      <c r="D10" s="399"/>
      <c r="E10" s="399"/>
      <c r="F10" s="399"/>
      <c r="G10" s="399"/>
      <c r="H10" s="399"/>
      <c r="I10" s="399"/>
      <c r="J10" s="400"/>
    </row>
    <row r="12" spans="1:10" x14ac:dyDescent="0.25">
      <c r="A12" s="2" t="s">
        <v>7</v>
      </c>
      <c r="B12" s="2" t="s">
        <v>164</v>
      </c>
      <c r="H12" s="3" t="s">
        <v>8</v>
      </c>
      <c r="I12" s="7" t="s">
        <v>9</v>
      </c>
      <c r="J12" s="8" t="s">
        <v>162</v>
      </c>
    </row>
    <row r="13" spans="1:10" x14ac:dyDescent="0.25">
      <c r="H13" s="3" t="s">
        <v>10</v>
      </c>
      <c r="I13" s="7" t="s">
        <v>9</v>
      </c>
      <c r="J13" s="9" t="s">
        <v>150</v>
      </c>
    </row>
    <row r="14" spans="1:10" x14ac:dyDescent="0.25">
      <c r="H14" s="3" t="s">
        <v>11</v>
      </c>
      <c r="I14" s="7" t="s">
        <v>9</v>
      </c>
      <c r="J14" s="9" t="s">
        <v>150</v>
      </c>
    </row>
    <row r="15" spans="1:10" x14ac:dyDescent="0.25">
      <c r="A15" s="2" t="s">
        <v>12</v>
      </c>
      <c r="B15" s="2" t="s">
        <v>149</v>
      </c>
      <c r="H15" s="3" t="s">
        <v>74</v>
      </c>
      <c r="I15" s="3" t="s">
        <v>9</v>
      </c>
      <c r="J15" s="116" t="s">
        <v>163</v>
      </c>
    </row>
    <row r="16" spans="1:10" ht="16.5" thickBot="1" x14ac:dyDescent="0.3">
      <c r="F16" s="10"/>
      <c r="G16" s="10"/>
    </row>
    <row r="17" spans="1:11" ht="20.100000000000001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32</v>
      </c>
      <c r="G17" s="132" t="s">
        <v>29</v>
      </c>
      <c r="H17" s="401" t="s">
        <v>18</v>
      </c>
      <c r="I17" s="402"/>
      <c r="J17" s="31" t="s">
        <v>19</v>
      </c>
    </row>
    <row r="18" spans="1:11" ht="37.5" customHeight="1" x14ac:dyDescent="0.25">
      <c r="A18" s="86">
        <v>1</v>
      </c>
      <c r="B18" s="54">
        <v>44532</v>
      </c>
      <c r="C18" s="139"/>
      <c r="D18" s="32" t="s">
        <v>167</v>
      </c>
      <c r="E18" s="413" t="s">
        <v>166</v>
      </c>
      <c r="F18" s="104">
        <v>1</v>
      </c>
      <c r="G18" s="104">
        <v>315</v>
      </c>
      <c r="H18" s="379">
        <v>3000</v>
      </c>
      <c r="I18" s="380"/>
      <c r="J18" s="115">
        <f>H18*G18</f>
        <v>945000</v>
      </c>
    </row>
    <row r="19" spans="1:11" ht="37.5" customHeight="1" x14ac:dyDescent="0.25">
      <c r="A19" s="86">
        <f>A18+1</f>
        <v>2</v>
      </c>
      <c r="B19" s="54">
        <v>44532</v>
      </c>
      <c r="C19" s="139"/>
      <c r="D19" s="32" t="s">
        <v>156</v>
      </c>
      <c r="E19" s="414"/>
      <c r="F19" s="140">
        <v>1</v>
      </c>
      <c r="G19" s="140"/>
      <c r="H19" s="393">
        <v>200000</v>
      </c>
      <c r="I19" s="394"/>
      <c r="J19" s="115">
        <f t="shared" ref="J19" si="0">H19</f>
        <v>200000</v>
      </c>
    </row>
    <row r="20" spans="1:11" ht="37.5" customHeight="1" x14ac:dyDescent="0.25">
      <c r="A20" s="86">
        <f>A19+1</f>
        <v>3</v>
      </c>
      <c r="B20" s="54">
        <v>44532</v>
      </c>
      <c r="C20" s="139"/>
      <c r="D20" s="32" t="s">
        <v>165</v>
      </c>
      <c r="E20" s="415"/>
      <c r="F20" s="140">
        <v>1</v>
      </c>
      <c r="G20" s="140"/>
      <c r="H20" s="393">
        <v>250000</v>
      </c>
      <c r="I20" s="394"/>
      <c r="J20" s="115">
        <f>H20</f>
        <v>250000</v>
      </c>
    </row>
    <row r="21" spans="1:11" ht="25.5" customHeight="1" thickBot="1" x14ac:dyDescent="0.3">
      <c r="A21" s="403" t="s">
        <v>20</v>
      </c>
      <c r="B21" s="404"/>
      <c r="C21" s="404"/>
      <c r="D21" s="404"/>
      <c r="E21" s="404"/>
      <c r="F21" s="412"/>
      <c r="G21" s="412"/>
      <c r="H21" s="404"/>
      <c r="I21" s="405"/>
      <c r="J21" s="87">
        <f>SUM(J18:J20)</f>
        <v>1395000</v>
      </c>
    </row>
    <row r="22" spans="1:11" x14ac:dyDescent="0.25">
      <c r="A22" s="384"/>
      <c r="B22" s="384"/>
      <c r="C22" s="138"/>
      <c r="D22" s="138"/>
      <c r="E22" s="138"/>
      <c r="F22" s="138"/>
      <c r="G22" s="138"/>
      <c r="H22" s="11"/>
      <c r="I22" s="11"/>
      <c r="J22" s="12"/>
    </row>
    <row r="23" spans="1:11" x14ac:dyDescent="0.25">
      <c r="A23" s="138"/>
      <c r="B23" s="138"/>
      <c r="C23" s="138"/>
      <c r="D23" s="138"/>
      <c r="E23" s="138"/>
      <c r="F23" s="138"/>
      <c r="G23" s="138"/>
      <c r="H23" s="88" t="s">
        <v>49</v>
      </c>
      <c r="I23" s="88"/>
      <c r="J23" s="89">
        <v>0</v>
      </c>
    </row>
    <row r="24" spans="1:11" ht="16.5" thickBot="1" x14ac:dyDescent="0.3">
      <c r="D24" s="1"/>
      <c r="E24" s="1"/>
      <c r="F24" s="1"/>
      <c r="G24" s="1"/>
      <c r="H24" s="15" t="s">
        <v>30</v>
      </c>
      <c r="I24" s="15"/>
      <c r="J24" s="110">
        <v>0</v>
      </c>
      <c r="K24" s="14"/>
    </row>
    <row r="25" spans="1:11" x14ac:dyDescent="0.25">
      <c r="D25" s="1"/>
      <c r="E25" s="1"/>
      <c r="F25" s="1"/>
      <c r="G25" s="1"/>
      <c r="H25" s="17" t="s">
        <v>50</v>
      </c>
      <c r="I25" s="17"/>
      <c r="J25" s="18">
        <f>+J21</f>
        <v>1395000</v>
      </c>
    </row>
    <row r="26" spans="1:11" ht="12" customHeight="1" x14ac:dyDescent="0.25">
      <c r="D26" s="1"/>
      <c r="E26" s="1"/>
      <c r="F26" s="1"/>
      <c r="G26" s="1"/>
      <c r="H26" s="17"/>
      <c r="I26" s="17"/>
      <c r="J26" s="18"/>
    </row>
    <row r="27" spans="1:11" x14ac:dyDescent="0.25">
      <c r="A27" s="1" t="s">
        <v>168</v>
      </c>
      <c r="D27" s="1"/>
      <c r="E27" s="1"/>
      <c r="F27" s="1"/>
      <c r="G27" s="1"/>
      <c r="H27" s="17"/>
      <c r="I27" s="17"/>
      <c r="J27" s="18"/>
    </row>
    <row r="28" spans="1:11" x14ac:dyDescent="0.25">
      <c r="A28" s="19"/>
      <c r="D28" s="1"/>
      <c r="E28" s="1"/>
      <c r="F28" s="1"/>
      <c r="G28" s="1"/>
      <c r="H28" s="17"/>
      <c r="I28" s="17"/>
      <c r="J28" s="18"/>
    </row>
    <row r="29" spans="1:11" x14ac:dyDescent="0.25">
      <c r="A29" s="20" t="s">
        <v>23</v>
      </c>
    </row>
    <row r="30" spans="1:11" x14ac:dyDescent="0.25">
      <c r="A30" s="21" t="s">
        <v>24</v>
      </c>
      <c r="B30" s="21"/>
      <c r="C30" s="21"/>
      <c r="D30" s="10"/>
      <c r="E30" s="10"/>
    </row>
    <row r="31" spans="1:11" x14ac:dyDescent="0.25">
      <c r="A31" s="21" t="s">
        <v>25</v>
      </c>
      <c r="B31" s="21"/>
      <c r="C31" s="21"/>
      <c r="D31" s="10"/>
      <c r="E31" s="10"/>
    </row>
    <row r="32" spans="1:11" x14ac:dyDescent="0.25">
      <c r="A32" s="22" t="s">
        <v>26</v>
      </c>
      <c r="B32" s="23"/>
      <c r="C32" s="23"/>
      <c r="D32" s="10"/>
      <c r="E32" s="10"/>
    </row>
    <row r="33" spans="1:10" x14ac:dyDescent="0.25">
      <c r="A33" s="24" t="s">
        <v>27</v>
      </c>
      <c r="B33" s="24"/>
      <c r="C33" s="24"/>
      <c r="D33" s="10"/>
      <c r="E33" s="10"/>
    </row>
    <row r="34" spans="1:10" x14ac:dyDescent="0.25">
      <c r="A34" s="25"/>
      <c r="B34" s="25"/>
      <c r="C34" s="25"/>
    </row>
    <row r="35" spans="1:10" x14ac:dyDescent="0.25">
      <c r="A35" s="26"/>
      <c r="B35" s="26"/>
      <c r="C35" s="26"/>
    </row>
    <row r="36" spans="1:10" x14ac:dyDescent="0.25">
      <c r="H36" s="27" t="s">
        <v>41</v>
      </c>
      <c r="I36" s="385" t="str">
        <f>J13</f>
        <v xml:space="preserve"> 02 Desember 2021</v>
      </c>
      <c r="J36" s="386"/>
    </row>
    <row r="40" spans="1:10" ht="24.75" customHeight="1" x14ac:dyDescent="0.25"/>
    <row r="42" spans="1:10" x14ac:dyDescent="0.25">
      <c r="H42" s="397" t="s">
        <v>28</v>
      </c>
      <c r="I42" s="397"/>
      <c r="J42" s="397"/>
    </row>
    <row r="47" spans="1:10" ht="16.5" thickBot="1" x14ac:dyDescent="0.3"/>
    <row r="48" spans="1:10" x14ac:dyDescent="0.25">
      <c r="D48" s="90"/>
      <c r="E48" s="91"/>
      <c r="F48" s="91"/>
      <c r="G48" s="10"/>
    </row>
    <row r="49" spans="4:9" ht="18" x14ac:dyDescent="0.25">
      <c r="D49" s="92" t="s">
        <v>51</v>
      </c>
      <c r="E49" s="10"/>
      <c r="F49" s="10"/>
      <c r="G49" s="10"/>
      <c r="H49" s="2"/>
      <c r="I49" s="2"/>
    </row>
    <row r="50" spans="4:9" ht="18" x14ac:dyDescent="0.25">
      <c r="D50" s="92" t="s">
        <v>52</v>
      </c>
      <c r="E50" s="10"/>
      <c r="F50" s="10"/>
      <c r="G50" s="10"/>
      <c r="H50" s="2"/>
      <c r="I50" s="2"/>
    </row>
    <row r="51" spans="4:9" ht="18" x14ac:dyDescent="0.25">
      <c r="D51" s="92" t="s">
        <v>53</v>
      </c>
      <c r="E51" s="10"/>
      <c r="F51" s="10"/>
      <c r="G51" s="10"/>
      <c r="H51" s="2"/>
      <c r="I51" s="2"/>
    </row>
    <row r="52" spans="4:9" ht="18" x14ac:dyDescent="0.25">
      <c r="D52" s="92" t="s">
        <v>54</v>
      </c>
      <c r="E52" s="10"/>
      <c r="F52" s="10"/>
      <c r="G52" s="10"/>
      <c r="H52" s="2"/>
      <c r="I52" s="2"/>
    </row>
    <row r="53" spans="4:9" ht="18" x14ac:dyDescent="0.25">
      <c r="D53" s="92" t="s">
        <v>55</v>
      </c>
      <c r="E53" s="10"/>
      <c r="F53" s="10"/>
      <c r="G53" s="10"/>
      <c r="H53" s="2"/>
      <c r="I53" s="2"/>
    </row>
    <row r="54" spans="4:9" ht="16.5" thickBot="1" x14ac:dyDescent="0.3">
      <c r="D54" s="93"/>
      <c r="E54" s="5"/>
      <c r="F54" s="5"/>
      <c r="G54" s="10"/>
      <c r="H54" s="2"/>
      <c r="I54" s="2"/>
    </row>
    <row r="55" spans="4:9" x14ac:dyDescent="0.25">
      <c r="H55" s="2"/>
      <c r="I55" s="2"/>
    </row>
    <row r="56" spans="4:9" x14ac:dyDescent="0.25">
      <c r="H56" s="2"/>
      <c r="I56" s="2"/>
    </row>
    <row r="57" spans="4:9" ht="16.5" thickBot="1" x14ac:dyDescent="0.3">
      <c r="H57" s="2"/>
      <c r="I57" s="2"/>
    </row>
    <row r="58" spans="4:9" x14ac:dyDescent="0.25">
      <c r="D58" s="90"/>
      <c r="E58" s="91"/>
      <c r="F58" s="94"/>
      <c r="G58" s="10"/>
      <c r="H58" s="2"/>
      <c r="I58" s="2"/>
    </row>
    <row r="59" spans="4:9" ht="18" x14ac:dyDescent="0.25">
      <c r="D59" s="92" t="s">
        <v>56</v>
      </c>
      <c r="E59" s="10"/>
      <c r="F59" s="95"/>
      <c r="G59" s="10"/>
      <c r="H59" s="2"/>
      <c r="I59" s="2"/>
    </row>
    <row r="60" spans="4:9" ht="18" x14ac:dyDescent="0.25">
      <c r="D60" s="92" t="s">
        <v>57</v>
      </c>
      <c r="E60" s="10"/>
      <c r="F60" s="95"/>
      <c r="G60" s="10"/>
      <c r="H60" s="2"/>
      <c r="I60" s="2"/>
    </row>
    <row r="61" spans="4:9" ht="18" x14ac:dyDescent="0.25">
      <c r="D61" s="92" t="s">
        <v>58</v>
      </c>
      <c r="E61" s="10"/>
      <c r="F61" s="95"/>
      <c r="G61" s="10"/>
      <c r="H61" s="2"/>
      <c r="I61" s="2"/>
    </row>
    <row r="62" spans="4:9" ht="18" x14ac:dyDescent="0.25">
      <c r="D62" s="92" t="s">
        <v>59</v>
      </c>
      <c r="E62" s="10"/>
      <c r="F62" s="95"/>
      <c r="G62" s="10"/>
      <c r="H62" s="2"/>
      <c r="I62" s="2"/>
    </row>
    <row r="63" spans="4:9" ht="18" x14ac:dyDescent="0.25">
      <c r="D63" s="96" t="s">
        <v>60</v>
      </c>
      <c r="E63" s="10"/>
      <c r="F63" s="95"/>
      <c r="G63" s="10"/>
      <c r="H63" s="2"/>
      <c r="I63" s="2"/>
    </row>
    <row r="64" spans="4:9" ht="16.5" thickBot="1" x14ac:dyDescent="0.3">
      <c r="D64" s="93"/>
      <c r="E64" s="5"/>
      <c r="F64" s="97"/>
      <c r="G64" s="10"/>
      <c r="H64" s="2"/>
      <c r="I64" s="2"/>
    </row>
    <row r="65" spans="4:9" x14ac:dyDescent="0.25">
      <c r="H65" s="2"/>
      <c r="I65" s="2"/>
    </row>
    <row r="66" spans="4:9" x14ac:dyDescent="0.25">
      <c r="H66" s="2"/>
      <c r="I66" s="2"/>
    </row>
    <row r="67" spans="4:9" x14ac:dyDescent="0.25">
      <c r="H67" s="2"/>
      <c r="I67" s="2"/>
    </row>
    <row r="68" spans="4:9" ht="16.5" thickBot="1" x14ac:dyDescent="0.3">
      <c r="H68" s="2"/>
      <c r="I68" s="2"/>
    </row>
    <row r="69" spans="4:9" x14ac:dyDescent="0.25">
      <c r="D69" s="90"/>
      <c r="E69" s="91"/>
      <c r="F69" s="91"/>
      <c r="G69" s="10"/>
      <c r="H69" s="2"/>
      <c r="I69" s="2"/>
    </row>
    <row r="70" spans="4:9" ht="18" x14ac:dyDescent="0.25">
      <c r="D70" s="92" t="s">
        <v>51</v>
      </c>
      <c r="E70" s="10"/>
      <c r="F70" s="10"/>
      <c r="G70" s="10"/>
      <c r="H70" s="2"/>
      <c r="I70" s="2"/>
    </row>
    <row r="71" spans="4:9" ht="18" x14ac:dyDescent="0.25">
      <c r="D71" s="92" t="s">
        <v>61</v>
      </c>
      <c r="E71" s="10"/>
      <c r="F71" s="10"/>
      <c r="G71" s="10"/>
      <c r="H71" s="2"/>
      <c r="I71" s="2"/>
    </row>
    <row r="72" spans="4:9" ht="18" x14ac:dyDescent="0.25">
      <c r="D72" s="92" t="s">
        <v>62</v>
      </c>
      <c r="E72" s="10"/>
      <c r="F72" s="10"/>
      <c r="G72" s="10"/>
      <c r="H72" s="2"/>
      <c r="I72" s="2"/>
    </row>
    <row r="73" spans="4:9" ht="18" x14ac:dyDescent="0.25">
      <c r="D73" s="92" t="s">
        <v>63</v>
      </c>
      <c r="E73" s="10"/>
      <c r="F73" s="10"/>
      <c r="G73" s="10"/>
      <c r="H73" s="2"/>
      <c r="I73" s="2"/>
    </row>
    <row r="74" spans="4:9" ht="18" x14ac:dyDescent="0.25">
      <c r="D74" s="92" t="s">
        <v>64</v>
      </c>
      <c r="E74" s="10"/>
      <c r="F74" s="10"/>
      <c r="G74" s="10"/>
      <c r="H74" s="2"/>
      <c r="I74" s="2"/>
    </row>
    <row r="75" spans="4:9" ht="16.5" thickBot="1" x14ac:dyDescent="0.3">
      <c r="D75" s="93"/>
      <c r="E75" s="5"/>
      <c r="F75" s="5"/>
      <c r="G75" s="10"/>
      <c r="H75" s="2"/>
      <c r="I75" s="2"/>
    </row>
    <row r="76" spans="4:9" ht="16.5" thickBot="1" x14ac:dyDescent="0.3">
      <c r="H76" s="2"/>
      <c r="I76" s="2"/>
    </row>
    <row r="77" spans="4:9" x14ac:dyDescent="0.25">
      <c r="D77" s="90"/>
      <c r="E77" s="91"/>
      <c r="F77" s="91"/>
      <c r="G77" s="10"/>
      <c r="H77" s="2"/>
      <c r="I77" s="2"/>
    </row>
    <row r="78" spans="4:9" ht="18" x14ac:dyDescent="0.25">
      <c r="D78" s="98" t="s">
        <v>65</v>
      </c>
      <c r="E78" s="10"/>
      <c r="F78" s="10"/>
      <c r="G78" s="10"/>
    </row>
    <row r="79" spans="4:9" ht="18" x14ac:dyDescent="0.25">
      <c r="D79" s="98" t="s">
        <v>66</v>
      </c>
      <c r="E79" s="10"/>
      <c r="F79" s="10"/>
      <c r="G79" s="10"/>
    </row>
    <row r="80" spans="4:9" ht="18" x14ac:dyDescent="0.25">
      <c r="D80" s="98" t="s">
        <v>67</v>
      </c>
      <c r="E80" s="10"/>
      <c r="F80" s="10"/>
      <c r="G80" s="10"/>
    </row>
    <row r="81" spans="4:9" ht="18" x14ac:dyDescent="0.25">
      <c r="D81" s="98" t="s">
        <v>68</v>
      </c>
      <c r="E81" s="10"/>
      <c r="F81" s="10"/>
      <c r="G81" s="10"/>
    </row>
    <row r="82" spans="4:9" ht="18" x14ac:dyDescent="0.25">
      <c r="D82" s="99" t="s">
        <v>69</v>
      </c>
      <c r="E82" s="10"/>
      <c r="F82" s="10"/>
      <c r="G82" s="10"/>
    </row>
    <row r="83" spans="4:9" ht="16.5" thickBot="1" x14ac:dyDescent="0.3">
      <c r="D83" s="93"/>
      <c r="E83" s="5"/>
      <c r="F83" s="5"/>
      <c r="G83" s="10"/>
      <c r="H83" s="2"/>
      <c r="I83" s="2"/>
    </row>
    <row r="84" spans="4:9" ht="16.5" thickBot="1" x14ac:dyDescent="0.3"/>
    <row r="85" spans="4:9" x14ac:dyDescent="0.25">
      <c r="D85" s="90"/>
      <c r="E85" s="91"/>
      <c r="F85" s="94"/>
      <c r="G85" s="10"/>
    </row>
    <row r="86" spans="4:9" ht="18" x14ac:dyDescent="0.25">
      <c r="D86" s="92" t="s">
        <v>56</v>
      </c>
      <c r="E86" s="10"/>
      <c r="F86" s="95"/>
      <c r="G86" s="10"/>
    </row>
    <row r="87" spans="4:9" ht="18" x14ac:dyDescent="0.25">
      <c r="D87" s="92" t="s">
        <v>57</v>
      </c>
      <c r="E87" s="10"/>
      <c r="F87" s="95"/>
      <c r="G87" s="10"/>
    </row>
    <row r="88" spans="4:9" ht="18" x14ac:dyDescent="0.25">
      <c r="D88" s="92" t="s">
        <v>58</v>
      </c>
      <c r="E88" s="10"/>
      <c r="F88" s="95"/>
      <c r="G88" s="10"/>
    </row>
    <row r="89" spans="4:9" ht="18" x14ac:dyDescent="0.25">
      <c r="D89" s="92" t="s">
        <v>59</v>
      </c>
      <c r="E89" s="10"/>
      <c r="F89" s="95"/>
      <c r="G89" s="10"/>
    </row>
    <row r="90" spans="4:9" ht="18" x14ac:dyDescent="0.25">
      <c r="D90" s="96" t="s">
        <v>60</v>
      </c>
      <c r="E90" s="10"/>
      <c r="F90" s="95"/>
      <c r="G90" s="10"/>
    </row>
    <row r="91" spans="4:9" ht="16.5" thickBot="1" x14ac:dyDescent="0.3">
      <c r="D91" s="93"/>
      <c r="E91" s="5"/>
      <c r="F91" s="97"/>
      <c r="G91" s="10"/>
    </row>
    <row r="92" spans="4:9" ht="16.5" thickBot="1" x14ac:dyDescent="0.3"/>
    <row r="93" spans="4:9" x14ac:dyDescent="0.25">
      <c r="D93" s="90"/>
      <c r="E93" s="91"/>
      <c r="F93" s="94"/>
      <c r="G93" s="10"/>
    </row>
    <row r="94" spans="4:9" ht="18" x14ac:dyDescent="0.25">
      <c r="D94" s="92" t="s">
        <v>56</v>
      </c>
      <c r="E94" s="10"/>
      <c r="F94" s="95"/>
      <c r="G94" s="10"/>
    </row>
    <row r="95" spans="4:9" ht="18" x14ac:dyDescent="0.25">
      <c r="D95" s="92" t="s">
        <v>57</v>
      </c>
      <c r="E95" s="10"/>
      <c r="F95" s="95"/>
      <c r="G95" s="10"/>
    </row>
    <row r="96" spans="4:9" ht="18" x14ac:dyDescent="0.25">
      <c r="D96" s="92" t="s">
        <v>58</v>
      </c>
      <c r="E96" s="10"/>
      <c r="F96" s="95"/>
      <c r="G96" s="10"/>
    </row>
    <row r="97" spans="1:12" ht="18" x14ac:dyDescent="0.25">
      <c r="D97" s="92" t="s">
        <v>59</v>
      </c>
      <c r="E97" s="10"/>
      <c r="F97" s="95"/>
      <c r="G97" s="10"/>
    </row>
    <row r="98" spans="1:12" s="3" customFormat="1" ht="18" x14ac:dyDescent="0.25">
      <c r="A98" s="2"/>
      <c r="B98" s="2"/>
      <c r="C98" s="2"/>
      <c r="D98" s="96" t="s">
        <v>60</v>
      </c>
      <c r="E98" s="10"/>
      <c r="F98" s="95"/>
      <c r="G98" s="10"/>
      <c r="J98" s="2"/>
      <c r="K98" s="2"/>
      <c r="L98" s="2"/>
    </row>
    <row r="99" spans="1:12" s="3" customFormat="1" ht="16.5" thickBot="1" x14ac:dyDescent="0.3">
      <c r="A99" s="2"/>
      <c r="B99" s="2"/>
      <c r="C99" s="2"/>
      <c r="D99" s="93"/>
      <c r="E99" s="5"/>
      <c r="F99" s="97"/>
      <c r="G99" s="10"/>
      <c r="J99" s="2"/>
      <c r="K99" s="2"/>
      <c r="L99" s="2"/>
    </row>
  </sheetData>
  <mergeCells count="10">
    <mergeCell ref="A21:I21"/>
    <mergeCell ref="A22:B22"/>
    <mergeCell ref="I36:J36"/>
    <mergeCell ref="H42:J42"/>
    <mergeCell ref="A10:J10"/>
    <mergeCell ref="H17:I17"/>
    <mergeCell ref="E18:E20"/>
    <mergeCell ref="H18:I18"/>
    <mergeCell ref="H19:I19"/>
    <mergeCell ref="H20:I20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1"/>
  <sheetViews>
    <sheetView topLeftCell="A10" workbookViewId="0">
      <selection activeCell="A20" sqref="A20:I20"/>
    </sheetView>
  </sheetViews>
  <sheetFormatPr defaultColWidth="9.140625" defaultRowHeight="15.75" x14ac:dyDescent="0.25"/>
  <cols>
    <col min="1" max="1" width="6.42578125" style="2" customWidth="1"/>
    <col min="2" max="2" width="11" style="2" customWidth="1"/>
    <col min="3" max="3" width="9.7109375" style="2" customWidth="1"/>
    <col min="4" max="4" width="29.28515625" style="2" customWidth="1"/>
    <col min="5" max="5" width="13.42578125" style="2" customWidth="1"/>
    <col min="6" max="6" width="6.42578125" style="2" customWidth="1"/>
    <col min="7" max="7" width="6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374" t="s">
        <v>6</v>
      </c>
      <c r="B10" s="375"/>
      <c r="C10" s="375"/>
      <c r="D10" s="375"/>
      <c r="E10" s="375"/>
      <c r="F10" s="375"/>
      <c r="G10" s="375"/>
      <c r="H10" s="375"/>
      <c r="I10" s="375"/>
      <c r="J10" s="376"/>
    </row>
    <row r="12" spans="1:10" x14ac:dyDescent="0.25">
      <c r="A12" s="2" t="s">
        <v>7</v>
      </c>
      <c r="B12" s="2" t="s">
        <v>169</v>
      </c>
      <c r="H12" s="3" t="s">
        <v>8</v>
      </c>
      <c r="I12" s="7" t="s">
        <v>9</v>
      </c>
      <c r="J12" s="8" t="s">
        <v>177</v>
      </c>
    </row>
    <row r="13" spans="1:10" x14ac:dyDescent="0.25">
      <c r="H13" s="3" t="s">
        <v>10</v>
      </c>
      <c r="I13" s="7" t="s">
        <v>9</v>
      </c>
      <c r="J13" s="9" t="s">
        <v>150</v>
      </c>
    </row>
    <row r="14" spans="1:10" x14ac:dyDescent="0.25">
      <c r="H14" s="3" t="s">
        <v>11</v>
      </c>
      <c r="I14" s="7" t="s">
        <v>9</v>
      </c>
      <c r="J14" s="9" t="s">
        <v>150</v>
      </c>
    </row>
    <row r="15" spans="1:10" x14ac:dyDescent="0.25">
      <c r="H15" s="3" t="s">
        <v>74</v>
      </c>
      <c r="I15" s="7" t="s">
        <v>9</v>
      </c>
      <c r="J15" s="118" t="s">
        <v>174</v>
      </c>
    </row>
    <row r="16" spans="1:10" x14ac:dyDescent="0.25">
      <c r="A16" s="2" t="s">
        <v>12</v>
      </c>
      <c r="B16" s="2" t="s">
        <v>170</v>
      </c>
      <c r="C16" s="33"/>
      <c r="I16" s="7"/>
    </row>
    <row r="17" spans="1:19" ht="16.5" thickBot="1" x14ac:dyDescent="0.3"/>
    <row r="18" spans="1:19" ht="20.100000000000001" customHeight="1" x14ac:dyDescent="0.25">
      <c r="A18" s="29" t="s">
        <v>13</v>
      </c>
      <c r="B18" s="30" t="s">
        <v>14</v>
      </c>
      <c r="C18" s="30" t="s">
        <v>15</v>
      </c>
      <c r="D18" s="30" t="s">
        <v>16</v>
      </c>
      <c r="E18" s="30" t="s">
        <v>17</v>
      </c>
      <c r="F18" s="132" t="s">
        <v>32</v>
      </c>
      <c r="G18" s="132" t="s">
        <v>29</v>
      </c>
      <c r="H18" s="416" t="s">
        <v>18</v>
      </c>
      <c r="I18" s="417"/>
      <c r="J18" s="31" t="s">
        <v>19</v>
      </c>
    </row>
    <row r="19" spans="1:19" ht="49.5" customHeight="1" x14ac:dyDescent="0.25">
      <c r="A19" s="142">
        <v>1</v>
      </c>
      <c r="B19" s="143">
        <v>44530</v>
      </c>
      <c r="C19" s="146">
        <v>403822</v>
      </c>
      <c r="D19" s="32" t="s">
        <v>175</v>
      </c>
      <c r="E19" s="32" t="s">
        <v>176</v>
      </c>
      <c r="F19" s="144">
        <v>3</v>
      </c>
      <c r="G19" s="144">
        <v>51</v>
      </c>
      <c r="H19" s="379">
        <v>2397000</v>
      </c>
      <c r="I19" s="380"/>
      <c r="J19" s="115">
        <f>H19</f>
        <v>2397000</v>
      </c>
    </row>
    <row r="20" spans="1:19" ht="25.5" customHeight="1" thickBot="1" x14ac:dyDescent="0.3">
      <c r="A20" s="381" t="s">
        <v>20</v>
      </c>
      <c r="B20" s="382"/>
      <c r="C20" s="382"/>
      <c r="D20" s="382"/>
      <c r="E20" s="382"/>
      <c r="F20" s="382"/>
      <c r="G20" s="382"/>
      <c r="H20" s="382"/>
      <c r="I20" s="383"/>
      <c r="J20" s="145">
        <f>SUM(J19:J19)</f>
        <v>2397000</v>
      </c>
      <c r="K20" s="147" t="s">
        <v>171</v>
      </c>
    </row>
    <row r="21" spans="1:19" x14ac:dyDescent="0.25">
      <c r="A21" s="384"/>
      <c r="B21" s="384"/>
      <c r="C21" s="141"/>
      <c r="D21" s="141"/>
      <c r="E21" s="141"/>
      <c r="F21" s="141"/>
      <c r="G21" s="141"/>
      <c r="H21" s="11"/>
      <c r="I21" s="11"/>
      <c r="J21" s="12"/>
    </row>
    <row r="22" spans="1:19" x14ac:dyDescent="0.25">
      <c r="D22" s="1"/>
      <c r="E22" s="1"/>
      <c r="F22" s="1"/>
      <c r="G22" s="1"/>
      <c r="H22" s="13" t="s">
        <v>172</v>
      </c>
      <c r="I22" s="13"/>
      <c r="J22" s="28">
        <v>0</v>
      </c>
      <c r="K22" s="14"/>
      <c r="S22" s="2" t="s">
        <v>21</v>
      </c>
    </row>
    <row r="23" spans="1:19" ht="16.5" thickBot="1" x14ac:dyDescent="0.3">
      <c r="D23" s="1"/>
      <c r="E23" s="1"/>
      <c r="F23" s="1"/>
      <c r="G23" s="1"/>
      <c r="H23" s="15" t="s">
        <v>30</v>
      </c>
      <c r="I23" s="15"/>
      <c r="J23" s="16">
        <v>0</v>
      </c>
      <c r="K23" s="14"/>
    </row>
    <row r="24" spans="1:19" x14ac:dyDescent="0.25">
      <c r="D24" s="1"/>
      <c r="E24" s="1"/>
      <c r="F24" s="1"/>
      <c r="G24" s="1"/>
      <c r="H24" s="17" t="s">
        <v>22</v>
      </c>
      <c r="I24" s="17"/>
      <c r="J24" s="18">
        <f>J20</f>
        <v>2397000</v>
      </c>
    </row>
    <row r="25" spans="1:19" x14ac:dyDescent="0.25">
      <c r="A25" s="1" t="s">
        <v>178</v>
      </c>
      <c r="D25" s="1"/>
      <c r="E25" s="1"/>
      <c r="F25" s="1"/>
      <c r="G25" s="1"/>
      <c r="H25" s="17"/>
      <c r="I25" s="17"/>
      <c r="J25" s="18"/>
    </row>
    <row r="26" spans="1:19" x14ac:dyDescent="0.25">
      <c r="A26" s="19"/>
      <c r="D26" s="1"/>
      <c r="E26" s="1"/>
      <c r="F26" s="1"/>
      <c r="G26" s="1"/>
      <c r="H26" s="17"/>
      <c r="I26" s="17"/>
      <c r="J26" s="18"/>
    </row>
    <row r="27" spans="1:19" x14ac:dyDescent="0.25">
      <c r="D27" s="1"/>
      <c r="E27" s="1"/>
      <c r="F27" s="1"/>
      <c r="G27" s="1"/>
      <c r="H27" s="17"/>
      <c r="I27" s="17"/>
      <c r="J27" s="18"/>
    </row>
    <row r="28" spans="1:19" x14ac:dyDescent="0.25">
      <c r="A28" s="20" t="s">
        <v>23</v>
      </c>
    </row>
    <row r="29" spans="1:19" x14ac:dyDescent="0.25">
      <c r="A29" s="21" t="s">
        <v>24</v>
      </c>
      <c r="B29" s="21"/>
      <c r="C29" s="21"/>
      <c r="D29" s="10"/>
      <c r="E29" s="10"/>
      <c r="F29" s="10"/>
      <c r="G29" s="10"/>
    </row>
    <row r="30" spans="1:19" x14ac:dyDescent="0.25">
      <c r="A30" s="21" t="s">
        <v>25</v>
      </c>
      <c r="B30" s="21"/>
      <c r="C30" s="21"/>
      <c r="D30" s="10"/>
      <c r="E30" s="10"/>
      <c r="F30" s="10"/>
      <c r="G30" s="10"/>
    </row>
    <row r="31" spans="1:19" x14ac:dyDescent="0.25">
      <c r="A31" s="22" t="s">
        <v>26</v>
      </c>
      <c r="B31" s="23"/>
      <c r="C31" s="23"/>
      <c r="D31" s="10"/>
      <c r="E31" s="10"/>
      <c r="F31" s="10"/>
      <c r="G31" s="10"/>
    </row>
    <row r="32" spans="1:19" x14ac:dyDescent="0.25">
      <c r="A32" s="24" t="s">
        <v>27</v>
      </c>
      <c r="B32" s="24"/>
      <c r="C32" s="24"/>
      <c r="D32" s="10"/>
      <c r="E32" s="10"/>
      <c r="F32" s="10"/>
      <c r="G32" s="10"/>
    </row>
    <row r="33" spans="1:10" x14ac:dyDescent="0.25">
      <c r="A33" s="25"/>
      <c r="B33" s="25"/>
      <c r="C33" s="25"/>
    </row>
    <row r="34" spans="1:10" x14ac:dyDescent="0.25">
      <c r="A34" s="26"/>
      <c r="B34" s="26"/>
      <c r="C34" s="26"/>
    </row>
    <row r="35" spans="1:10" x14ac:dyDescent="0.25">
      <c r="H35" s="27" t="s">
        <v>173</v>
      </c>
      <c r="I35" s="385" t="str">
        <f>+J13</f>
        <v xml:space="preserve"> 02 Desember 2021</v>
      </c>
      <c r="J35" s="386"/>
    </row>
    <row r="38" spans="1:10" ht="18" customHeight="1" x14ac:dyDescent="0.25"/>
    <row r="39" spans="1:10" ht="17.25" customHeight="1" x14ac:dyDescent="0.25"/>
    <row r="41" spans="1:10" x14ac:dyDescent="0.25">
      <c r="H41" s="397" t="s">
        <v>28</v>
      </c>
      <c r="I41" s="397"/>
      <c r="J41" s="397"/>
    </row>
  </sheetData>
  <mergeCells count="7">
    <mergeCell ref="H41:J41"/>
    <mergeCell ref="A10:J10"/>
    <mergeCell ref="H18:I18"/>
    <mergeCell ref="H19:I19"/>
    <mergeCell ref="A20:I20"/>
    <mergeCell ref="A21:B21"/>
    <mergeCell ref="I35:J35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2"/>
  <sheetViews>
    <sheetView topLeftCell="A7" workbookViewId="0">
      <selection activeCell="J13" sqref="J13"/>
    </sheetView>
  </sheetViews>
  <sheetFormatPr defaultColWidth="9.140625" defaultRowHeight="15.75" x14ac:dyDescent="0.25"/>
  <cols>
    <col min="1" max="1" width="6.42578125" style="2" customWidth="1"/>
    <col min="2" max="2" width="11" style="2" customWidth="1"/>
    <col min="3" max="3" width="9.7109375" style="2" customWidth="1"/>
    <col min="4" max="4" width="29.28515625" style="2" customWidth="1"/>
    <col min="5" max="5" width="13.42578125" style="2" customWidth="1"/>
    <col min="6" max="6" width="6.42578125" style="2" customWidth="1"/>
    <col min="7" max="7" width="6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374" t="s">
        <v>6</v>
      </c>
      <c r="B10" s="375"/>
      <c r="C10" s="375"/>
      <c r="D10" s="375"/>
      <c r="E10" s="375"/>
      <c r="F10" s="375"/>
      <c r="G10" s="375"/>
      <c r="H10" s="375"/>
      <c r="I10" s="375"/>
      <c r="J10" s="376"/>
    </row>
    <row r="12" spans="1:10" x14ac:dyDescent="0.25">
      <c r="A12" s="2" t="s">
        <v>7</v>
      </c>
      <c r="B12" s="2" t="s">
        <v>182</v>
      </c>
      <c r="H12" s="3" t="s">
        <v>8</v>
      </c>
      <c r="I12" s="7" t="s">
        <v>9</v>
      </c>
      <c r="J12" s="8" t="s">
        <v>179</v>
      </c>
    </row>
    <row r="13" spans="1:10" x14ac:dyDescent="0.25">
      <c r="H13" s="3" t="s">
        <v>10</v>
      </c>
      <c r="I13" s="7" t="s">
        <v>9</v>
      </c>
      <c r="J13" s="9" t="s">
        <v>180</v>
      </c>
    </row>
    <row r="14" spans="1:10" x14ac:dyDescent="0.25">
      <c r="H14" s="3" t="s">
        <v>11</v>
      </c>
      <c r="I14" s="7" t="s">
        <v>9</v>
      </c>
      <c r="J14" s="9" t="s">
        <v>180</v>
      </c>
    </row>
    <row r="15" spans="1:10" x14ac:dyDescent="0.25">
      <c r="H15" s="3" t="s">
        <v>74</v>
      </c>
      <c r="I15" s="7" t="s">
        <v>9</v>
      </c>
      <c r="J15" s="118" t="s">
        <v>181</v>
      </c>
    </row>
    <row r="16" spans="1:10" x14ac:dyDescent="0.25">
      <c r="A16" s="2" t="s">
        <v>12</v>
      </c>
      <c r="B16" s="2" t="s">
        <v>149</v>
      </c>
      <c r="C16" s="33"/>
      <c r="I16" s="7"/>
    </row>
    <row r="17" spans="1:19" ht="16.5" thickBot="1" x14ac:dyDescent="0.3"/>
    <row r="18" spans="1:19" ht="20.100000000000001" customHeight="1" x14ac:dyDescent="0.25">
      <c r="A18" s="29" t="s">
        <v>13</v>
      </c>
      <c r="B18" s="30" t="s">
        <v>14</v>
      </c>
      <c r="C18" s="30" t="s">
        <v>15</v>
      </c>
      <c r="D18" s="30" t="s">
        <v>16</v>
      </c>
      <c r="E18" s="30" t="s">
        <v>17</v>
      </c>
      <c r="F18" s="149" t="s">
        <v>32</v>
      </c>
      <c r="G18" s="149" t="s">
        <v>29</v>
      </c>
      <c r="H18" s="416" t="s">
        <v>18</v>
      </c>
      <c r="I18" s="417"/>
      <c r="J18" s="31" t="s">
        <v>19</v>
      </c>
    </row>
    <row r="19" spans="1:19" ht="49.5" customHeight="1" x14ac:dyDescent="0.25">
      <c r="A19" s="142">
        <v>1</v>
      </c>
      <c r="B19" s="143">
        <v>44532</v>
      </c>
      <c r="C19" s="146">
        <v>406249</v>
      </c>
      <c r="D19" s="32" t="s">
        <v>183</v>
      </c>
      <c r="E19" s="32" t="s">
        <v>90</v>
      </c>
      <c r="F19" s="144">
        <v>1</v>
      </c>
      <c r="G19" s="144">
        <v>180</v>
      </c>
      <c r="H19" s="379">
        <v>4500</v>
      </c>
      <c r="I19" s="380"/>
      <c r="J19" s="115">
        <f>G19*H19</f>
        <v>810000</v>
      </c>
    </row>
    <row r="20" spans="1:19" ht="49.5" customHeight="1" x14ac:dyDescent="0.25">
      <c r="A20" s="142">
        <v>2</v>
      </c>
      <c r="B20" s="143">
        <v>44532</v>
      </c>
      <c r="C20" s="146">
        <v>406249</v>
      </c>
      <c r="D20" s="32" t="s">
        <v>184</v>
      </c>
      <c r="E20" s="32" t="s">
        <v>90</v>
      </c>
      <c r="F20" s="144">
        <v>1</v>
      </c>
      <c r="G20" s="144"/>
      <c r="H20" s="379">
        <v>200000</v>
      </c>
      <c r="I20" s="380"/>
      <c r="J20" s="115">
        <f>H20</f>
        <v>200000</v>
      </c>
    </row>
    <row r="21" spans="1:19" ht="25.5" customHeight="1" thickBot="1" x14ac:dyDescent="0.3">
      <c r="A21" s="381" t="s">
        <v>20</v>
      </c>
      <c r="B21" s="382"/>
      <c r="C21" s="382"/>
      <c r="D21" s="382"/>
      <c r="E21" s="382"/>
      <c r="F21" s="382"/>
      <c r="G21" s="382"/>
      <c r="H21" s="382"/>
      <c r="I21" s="383"/>
      <c r="J21" s="145">
        <f>J19+J20</f>
        <v>1010000</v>
      </c>
      <c r="K21" s="147" t="s">
        <v>186</v>
      </c>
    </row>
    <row r="22" spans="1:19" x14ac:dyDescent="0.25">
      <c r="A22" s="384"/>
      <c r="B22" s="384"/>
      <c r="C22" s="148"/>
      <c r="D22" s="148"/>
      <c r="E22" s="148"/>
      <c r="F22" s="148"/>
      <c r="G22" s="148"/>
      <c r="H22" s="11"/>
      <c r="I22" s="11"/>
      <c r="J22" s="12"/>
    </row>
    <row r="23" spans="1:19" x14ac:dyDescent="0.25">
      <c r="D23" s="1"/>
      <c r="E23" s="1"/>
      <c r="F23" s="1"/>
      <c r="G23" s="1"/>
      <c r="H23" s="13" t="s">
        <v>172</v>
      </c>
      <c r="I23" s="13"/>
      <c r="J23" s="28">
        <v>0</v>
      </c>
      <c r="K23" s="14"/>
      <c r="S23" s="2" t="s">
        <v>21</v>
      </c>
    </row>
    <row r="24" spans="1:19" ht="16.5" thickBot="1" x14ac:dyDescent="0.3">
      <c r="D24" s="1"/>
      <c r="E24" s="1"/>
      <c r="F24" s="1"/>
      <c r="G24" s="1"/>
      <c r="H24" s="15" t="s">
        <v>30</v>
      </c>
      <c r="I24" s="15"/>
      <c r="J24" s="16">
        <v>0</v>
      </c>
      <c r="K24" s="14"/>
    </row>
    <row r="25" spans="1:19" x14ac:dyDescent="0.25">
      <c r="D25" s="1"/>
      <c r="E25" s="1"/>
      <c r="F25" s="1"/>
      <c r="G25" s="1"/>
      <c r="H25" s="17" t="s">
        <v>22</v>
      </c>
      <c r="I25" s="17"/>
      <c r="J25" s="18">
        <f>J21</f>
        <v>1010000</v>
      </c>
    </row>
    <row r="26" spans="1:19" x14ac:dyDescent="0.25">
      <c r="A26" s="1" t="s">
        <v>185</v>
      </c>
      <c r="D26" s="1"/>
      <c r="E26" s="1"/>
      <c r="F26" s="1"/>
      <c r="G26" s="1"/>
      <c r="H26" s="17"/>
      <c r="I26" s="17"/>
      <c r="J26" s="18"/>
    </row>
    <row r="27" spans="1:19" x14ac:dyDescent="0.25">
      <c r="A27" s="19"/>
      <c r="D27" s="1"/>
      <c r="E27" s="1"/>
      <c r="F27" s="1"/>
      <c r="G27" s="1"/>
      <c r="H27" s="17"/>
      <c r="I27" s="17"/>
      <c r="J27" s="18"/>
    </row>
    <row r="28" spans="1:19" x14ac:dyDescent="0.25">
      <c r="D28" s="1"/>
      <c r="E28" s="1"/>
      <c r="F28" s="1"/>
      <c r="G28" s="1"/>
      <c r="H28" s="17"/>
      <c r="I28" s="17"/>
      <c r="J28" s="18"/>
    </row>
    <row r="29" spans="1:19" x14ac:dyDescent="0.25">
      <c r="A29" s="20" t="s">
        <v>23</v>
      </c>
    </row>
    <row r="30" spans="1:19" x14ac:dyDescent="0.25">
      <c r="A30" s="21" t="s">
        <v>24</v>
      </c>
      <c r="B30" s="21"/>
      <c r="C30" s="21"/>
      <c r="D30" s="10"/>
      <c r="E30" s="10"/>
      <c r="F30" s="10"/>
      <c r="G30" s="10"/>
    </row>
    <row r="31" spans="1:19" x14ac:dyDescent="0.25">
      <c r="A31" s="21" t="s">
        <v>25</v>
      </c>
      <c r="B31" s="21"/>
      <c r="C31" s="21"/>
      <c r="D31" s="10"/>
      <c r="E31" s="10"/>
      <c r="F31" s="10"/>
      <c r="G31" s="10"/>
    </row>
    <row r="32" spans="1:19" x14ac:dyDescent="0.25">
      <c r="A32" s="22" t="s">
        <v>26</v>
      </c>
      <c r="B32" s="23"/>
      <c r="C32" s="23"/>
      <c r="D32" s="10"/>
      <c r="E32" s="10"/>
      <c r="F32" s="10"/>
      <c r="G32" s="10"/>
    </row>
    <row r="33" spans="1:10" x14ac:dyDescent="0.25">
      <c r="A33" s="24" t="s">
        <v>27</v>
      </c>
      <c r="B33" s="24"/>
      <c r="C33" s="24"/>
      <c r="D33" s="10"/>
      <c r="E33" s="10"/>
      <c r="F33" s="10"/>
      <c r="G33" s="10"/>
    </row>
    <row r="34" spans="1:10" x14ac:dyDescent="0.25">
      <c r="A34" s="25"/>
      <c r="B34" s="25"/>
      <c r="C34" s="25"/>
    </row>
    <row r="35" spans="1:10" x14ac:dyDescent="0.25">
      <c r="A35" s="26"/>
      <c r="B35" s="26"/>
      <c r="C35" s="26"/>
    </row>
    <row r="36" spans="1:10" x14ac:dyDescent="0.25">
      <c r="H36" s="27" t="s">
        <v>173</v>
      </c>
      <c r="I36" s="385" t="str">
        <f>+J13</f>
        <v xml:space="preserve"> 04 Desember 2021</v>
      </c>
      <c r="J36" s="386"/>
    </row>
    <row r="39" spans="1:10" ht="18" customHeight="1" x14ac:dyDescent="0.25"/>
    <row r="40" spans="1:10" ht="17.25" customHeight="1" x14ac:dyDescent="0.25"/>
    <row r="42" spans="1:10" x14ac:dyDescent="0.25">
      <c r="H42" s="397" t="s">
        <v>28</v>
      </c>
      <c r="I42" s="397"/>
      <c r="J42" s="397"/>
    </row>
  </sheetData>
  <mergeCells count="8">
    <mergeCell ref="H42:J42"/>
    <mergeCell ref="H20:I20"/>
    <mergeCell ref="A10:J10"/>
    <mergeCell ref="H18:I18"/>
    <mergeCell ref="H19:I19"/>
    <mergeCell ref="A21:I21"/>
    <mergeCell ref="A22:B22"/>
    <mergeCell ref="I36:J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1"/>
  <sheetViews>
    <sheetView topLeftCell="A16" workbookViewId="0">
      <selection activeCell="D19" sqref="D19"/>
    </sheetView>
  </sheetViews>
  <sheetFormatPr defaultColWidth="9.140625" defaultRowHeight="15.75" x14ac:dyDescent="0.25"/>
  <cols>
    <col min="1" max="1" width="6.42578125" style="2" customWidth="1"/>
    <col min="2" max="2" width="11" style="2" customWidth="1"/>
    <col min="3" max="3" width="9.7109375" style="2" customWidth="1"/>
    <col min="4" max="4" width="29.28515625" style="2" customWidth="1"/>
    <col min="5" max="5" width="13.42578125" style="2" customWidth="1"/>
    <col min="6" max="6" width="6.42578125" style="2" customWidth="1"/>
    <col min="7" max="7" width="6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374" t="s">
        <v>6</v>
      </c>
      <c r="B10" s="375"/>
      <c r="C10" s="375"/>
      <c r="D10" s="375"/>
      <c r="E10" s="375"/>
      <c r="F10" s="375"/>
      <c r="G10" s="375"/>
      <c r="H10" s="375"/>
      <c r="I10" s="375"/>
      <c r="J10" s="376"/>
    </row>
    <row r="12" spans="1:10" x14ac:dyDescent="0.25">
      <c r="A12" s="2" t="s">
        <v>7</v>
      </c>
      <c r="B12" s="2" t="s">
        <v>189</v>
      </c>
      <c r="H12" s="3" t="s">
        <v>8</v>
      </c>
      <c r="I12" s="7" t="s">
        <v>9</v>
      </c>
      <c r="J12" s="8" t="s">
        <v>187</v>
      </c>
    </row>
    <row r="13" spans="1:10" x14ac:dyDescent="0.25">
      <c r="H13" s="3" t="s">
        <v>10</v>
      </c>
      <c r="I13" s="7" t="s">
        <v>9</v>
      </c>
      <c r="J13" s="9" t="s">
        <v>180</v>
      </c>
    </row>
    <row r="14" spans="1:10" x14ac:dyDescent="0.25">
      <c r="H14" s="3" t="s">
        <v>11</v>
      </c>
      <c r="I14" s="7" t="s">
        <v>9</v>
      </c>
      <c r="J14" s="9" t="s">
        <v>180</v>
      </c>
    </row>
    <row r="15" spans="1:10" x14ac:dyDescent="0.25">
      <c r="H15" s="3" t="s">
        <v>74</v>
      </c>
      <c r="I15" s="7" t="s">
        <v>9</v>
      </c>
      <c r="J15" s="118" t="s">
        <v>188</v>
      </c>
    </row>
    <row r="16" spans="1:10" x14ac:dyDescent="0.25">
      <c r="A16" s="2" t="s">
        <v>12</v>
      </c>
      <c r="B16" s="2" t="s">
        <v>149</v>
      </c>
      <c r="C16" s="33"/>
      <c r="I16" s="7"/>
    </row>
    <row r="17" spans="1:19" ht="16.5" thickBot="1" x14ac:dyDescent="0.3"/>
    <row r="18" spans="1:19" ht="20.100000000000001" customHeight="1" x14ac:dyDescent="0.25">
      <c r="A18" s="29" t="s">
        <v>13</v>
      </c>
      <c r="B18" s="30" t="s">
        <v>14</v>
      </c>
      <c r="C18" s="30" t="s">
        <v>15</v>
      </c>
      <c r="D18" s="30" t="s">
        <v>16</v>
      </c>
      <c r="E18" s="30" t="s">
        <v>17</v>
      </c>
      <c r="F18" s="149" t="s">
        <v>32</v>
      </c>
      <c r="G18" s="149" t="s">
        <v>29</v>
      </c>
      <c r="H18" s="416" t="s">
        <v>18</v>
      </c>
      <c r="I18" s="417"/>
      <c r="J18" s="31" t="s">
        <v>19</v>
      </c>
    </row>
    <row r="19" spans="1:19" ht="49.5" customHeight="1" x14ac:dyDescent="0.25">
      <c r="A19" s="142">
        <v>1</v>
      </c>
      <c r="B19" s="143">
        <v>44533</v>
      </c>
      <c r="C19" s="146"/>
      <c r="D19" s="32" t="s">
        <v>190</v>
      </c>
      <c r="E19" s="32" t="s">
        <v>191</v>
      </c>
      <c r="F19" s="144">
        <v>9</v>
      </c>
      <c r="G19" s="144">
        <v>216</v>
      </c>
      <c r="H19" s="379">
        <v>7000</v>
      </c>
      <c r="I19" s="380"/>
      <c r="J19" s="115">
        <f>G19*H19</f>
        <v>1512000</v>
      </c>
    </row>
    <row r="20" spans="1:19" ht="25.5" customHeight="1" thickBot="1" x14ac:dyDescent="0.3">
      <c r="A20" s="381" t="s">
        <v>20</v>
      </c>
      <c r="B20" s="382"/>
      <c r="C20" s="382"/>
      <c r="D20" s="382"/>
      <c r="E20" s="382"/>
      <c r="F20" s="382"/>
      <c r="G20" s="382"/>
      <c r="H20" s="382"/>
      <c r="I20" s="383"/>
      <c r="J20" s="145">
        <f>J19</f>
        <v>1512000</v>
      </c>
      <c r="K20" s="147" t="s">
        <v>193</v>
      </c>
    </row>
    <row r="21" spans="1:19" x14ac:dyDescent="0.25">
      <c r="A21" s="384"/>
      <c r="B21" s="384"/>
      <c r="C21" s="148"/>
      <c r="D21" s="148"/>
      <c r="E21" s="148"/>
      <c r="F21" s="148"/>
      <c r="G21" s="148"/>
      <c r="H21" s="11"/>
      <c r="I21" s="11"/>
      <c r="J21" s="12"/>
    </row>
    <row r="22" spans="1:19" x14ac:dyDescent="0.25">
      <c r="D22" s="1"/>
      <c r="E22" s="1"/>
      <c r="F22" s="1"/>
      <c r="G22" s="1"/>
      <c r="H22" s="13" t="s">
        <v>172</v>
      </c>
      <c r="I22" s="13"/>
      <c r="J22" s="28">
        <v>0</v>
      </c>
      <c r="K22" s="14"/>
      <c r="S22" s="2" t="s">
        <v>21</v>
      </c>
    </row>
    <row r="23" spans="1:19" ht="16.5" thickBot="1" x14ac:dyDescent="0.3">
      <c r="D23" s="1"/>
      <c r="E23" s="1"/>
      <c r="F23" s="1"/>
      <c r="G23" s="1"/>
      <c r="H23" s="15" t="s">
        <v>30</v>
      </c>
      <c r="I23" s="15"/>
      <c r="J23" s="16">
        <v>0</v>
      </c>
      <c r="K23" s="14"/>
    </row>
    <row r="24" spans="1:19" x14ac:dyDescent="0.25">
      <c r="D24" s="1"/>
      <c r="E24" s="1"/>
      <c r="F24" s="1"/>
      <c r="G24" s="1"/>
      <c r="H24" s="17" t="s">
        <v>22</v>
      </c>
      <c r="I24" s="17"/>
      <c r="J24" s="18">
        <f>J20</f>
        <v>1512000</v>
      </c>
    </row>
    <row r="25" spans="1:19" x14ac:dyDescent="0.25">
      <c r="A25" s="1" t="s">
        <v>192</v>
      </c>
      <c r="D25" s="1"/>
      <c r="E25" s="1"/>
      <c r="F25" s="1"/>
      <c r="G25" s="1"/>
      <c r="H25" s="17"/>
      <c r="I25" s="17"/>
      <c r="J25" s="18"/>
    </row>
    <row r="26" spans="1:19" x14ac:dyDescent="0.25">
      <c r="A26" s="19"/>
      <c r="D26" s="1"/>
      <c r="E26" s="1"/>
      <c r="F26" s="1"/>
      <c r="G26" s="1"/>
      <c r="H26" s="17"/>
      <c r="I26" s="17"/>
      <c r="J26" s="18"/>
    </row>
    <row r="27" spans="1:19" x14ac:dyDescent="0.25">
      <c r="D27" s="1"/>
      <c r="E27" s="1"/>
      <c r="F27" s="1"/>
      <c r="G27" s="1"/>
      <c r="H27" s="17"/>
      <c r="I27" s="17"/>
      <c r="J27" s="18"/>
    </row>
    <row r="28" spans="1:19" x14ac:dyDescent="0.25">
      <c r="A28" s="20" t="s">
        <v>23</v>
      </c>
    </row>
    <row r="29" spans="1:19" x14ac:dyDescent="0.25">
      <c r="A29" s="21" t="s">
        <v>24</v>
      </c>
      <c r="B29" s="21"/>
      <c r="C29" s="21"/>
      <c r="D29" s="10"/>
      <c r="E29" s="10"/>
      <c r="F29" s="10"/>
      <c r="G29" s="10"/>
    </row>
    <row r="30" spans="1:19" x14ac:dyDescent="0.25">
      <c r="A30" s="21" t="s">
        <v>25</v>
      </c>
      <c r="B30" s="21"/>
      <c r="C30" s="21"/>
      <c r="D30" s="10"/>
      <c r="E30" s="10"/>
      <c r="F30" s="10"/>
      <c r="G30" s="10"/>
    </row>
    <row r="31" spans="1:19" x14ac:dyDescent="0.25">
      <c r="A31" s="22" t="s">
        <v>26</v>
      </c>
      <c r="B31" s="23"/>
      <c r="C31" s="23"/>
      <c r="D31" s="10"/>
      <c r="E31" s="10"/>
      <c r="F31" s="10"/>
      <c r="G31" s="10"/>
    </row>
    <row r="32" spans="1:19" x14ac:dyDescent="0.25">
      <c r="A32" s="24" t="s">
        <v>27</v>
      </c>
      <c r="B32" s="24"/>
      <c r="C32" s="24"/>
      <c r="D32" s="10"/>
      <c r="E32" s="10"/>
      <c r="F32" s="10"/>
      <c r="G32" s="10"/>
    </row>
    <row r="33" spans="1:10" x14ac:dyDescent="0.25">
      <c r="A33" s="25"/>
      <c r="B33" s="25"/>
      <c r="C33" s="25"/>
    </row>
    <row r="34" spans="1:10" x14ac:dyDescent="0.25">
      <c r="A34" s="26"/>
      <c r="B34" s="26"/>
      <c r="C34" s="26"/>
    </row>
    <row r="35" spans="1:10" x14ac:dyDescent="0.25">
      <c r="H35" s="27" t="s">
        <v>173</v>
      </c>
      <c r="I35" s="385" t="str">
        <f>+J13</f>
        <v xml:space="preserve"> 04 Desember 2021</v>
      </c>
      <c r="J35" s="386"/>
    </row>
    <row r="38" spans="1:10" ht="18" customHeight="1" x14ac:dyDescent="0.25"/>
    <row r="39" spans="1:10" ht="17.25" customHeight="1" x14ac:dyDescent="0.25"/>
    <row r="41" spans="1:10" x14ac:dyDescent="0.25">
      <c r="H41" s="397" t="s">
        <v>28</v>
      </c>
      <c r="I41" s="397"/>
      <c r="J41" s="397"/>
    </row>
  </sheetData>
  <mergeCells count="7">
    <mergeCell ref="I35:J35"/>
    <mergeCell ref="H41:J41"/>
    <mergeCell ref="A10:J10"/>
    <mergeCell ref="H18:I18"/>
    <mergeCell ref="H19:I19"/>
    <mergeCell ref="A20:I20"/>
    <mergeCell ref="A21:B21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3"/>
  <sheetViews>
    <sheetView workbookViewId="0">
      <selection activeCell="J13" sqref="J13"/>
    </sheetView>
  </sheetViews>
  <sheetFormatPr defaultColWidth="9.140625" defaultRowHeight="15.75" x14ac:dyDescent="0.25"/>
  <cols>
    <col min="1" max="1" width="6.42578125" style="2" customWidth="1"/>
    <col min="2" max="2" width="11" style="2" customWidth="1"/>
    <col min="3" max="3" width="9.7109375" style="2" customWidth="1"/>
    <col min="4" max="4" width="29.28515625" style="2" customWidth="1"/>
    <col min="5" max="5" width="13.42578125" style="2" customWidth="1"/>
    <col min="6" max="6" width="6.42578125" style="2" customWidth="1"/>
    <col min="7" max="7" width="6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374" t="s">
        <v>6</v>
      </c>
      <c r="B10" s="375"/>
      <c r="C10" s="375"/>
      <c r="D10" s="375"/>
      <c r="E10" s="375"/>
      <c r="F10" s="375"/>
      <c r="G10" s="375"/>
      <c r="H10" s="375"/>
      <c r="I10" s="375"/>
      <c r="J10" s="376"/>
    </row>
    <row r="12" spans="1:10" x14ac:dyDescent="0.25">
      <c r="A12" s="2" t="s">
        <v>7</v>
      </c>
      <c r="B12" s="2" t="s">
        <v>194</v>
      </c>
      <c r="H12" s="3" t="s">
        <v>8</v>
      </c>
      <c r="I12" s="7" t="s">
        <v>9</v>
      </c>
      <c r="J12" s="8" t="s">
        <v>196</v>
      </c>
    </row>
    <row r="13" spans="1:10" x14ac:dyDescent="0.25">
      <c r="H13" s="3" t="s">
        <v>10</v>
      </c>
      <c r="I13" s="7" t="s">
        <v>9</v>
      </c>
      <c r="J13" s="9" t="s">
        <v>197</v>
      </c>
    </row>
    <row r="14" spans="1:10" x14ac:dyDescent="0.25">
      <c r="H14" s="3" t="s">
        <v>11</v>
      </c>
      <c r="I14" s="7" t="s">
        <v>9</v>
      </c>
      <c r="J14" s="9" t="s">
        <v>197</v>
      </c>
    </row>
    <row r="15" spans="1:10" x14ac:dyDescent="0.25">
      <c r="H15" s="3" t="s">
        <v>74</v>
      </c>
      <c r="I15" s="7" t="s">
        <v>9</v>
      </c>
      <c r="J15" s="118" t="s">
        <v>195</v>
      </c>
    </row>
    <row r="16" spans="1:10" x14ac:dyDescent="0.25">
      <c r="A16" s="2" t="s">
        <v>12</v>
      </c>
      <c r="B16" s="2" t="s">
        <v>194</v>
      </c>
      <c r="C16" s="33"/>
      <c r="I16" s="7"/>
    </row>
    <row r="17" spans="1:19" ht="16.5" thickBot="1" x14ac:dyDescent="0.3"/>
    <row r="18" spans="1:19" ht="20.100000000000001" customHeight="1" x14ac:dyDescent="0.25">
      <c r="A18" s="29" t="s">
        <v>13</v>
      </c>
      <c r="B18" s="30" t="s">
        <v>14</v>
      </c>
      <c r="C18" s="30" t="s">
        <v>15</v>
      </c>
      <c r="D18" s="30" t="s">
        <v>16</v>
      </c>
      <c r="E18" s="30" t="s">
        <v>17</v>
      </c>
      <c r="F18" s="151" t="s">
        <v>32</v>
      </c>
      <c r="G18" s="151" t="s">
        <v>29</v>
      </c>
      <c r="H18" s="416" t="s">
        <v>18</v>
      </c>
      <c r="I18" s="417"/>
      <c r="J18" s="31" t="s">
        <v>19</v>
      </c>
    </row>
    <row r="19" spans="1:19" ht="49.5" customHeight="1" x14ac:dyDescent="0.25">
      <c r="A19" s="142">
        <v>1</v>
      </c>
      <c r="B19" s="143">
        <v>41249</v>
      </c>
      <c r="C19" s="152"/>
      <c r="D19" s="32" t="s">
        <v>198</v>
      </c>
      <c r="E19" s="413" t="s">
        <v>199</v>
      </c>
      <c r="F19" s="418">
        <v>17</v>
      </c>
      <c r="G19" s="418">
        <v>447</v>
      </c>
      <c r="H19" s="379">
        <v>2800</v>
      </c>
      <c r="I19" s="380"/>
      <c r="J19" s="115">
        <f>G19*H19</f>
        <v>1251600</v>
      </c>
    </row>
    <row r="20" spans="1:19" ht="49.5" customHeight="1" x14ac:dyDescent="0.25">
      <c r="A20" s="142">
        <v>2</v>
      </c>
      <c r="B20" s="143">
        <v>41249</v>
      </c>
      <c r="C20" s="153"/>
      <c r="D20" s="32" t="s">
        <v>200</v>
      </c>
      <c r="E20" s="414"/>
      <c r="F20" s="419"/>
      <c r="G20" s="419"/>
      <c r="H20" s="379">
        <v>200000</v>
      </c>
      <c r="I20" s="380"/>
      <c r="J20" s="115">
        <f>H20</f>
        <v>200000</v>
      </c>
    </row>
    <row r="21" spans="1:19" ht="49.5" customHeight="1" x14ac:dyDescent="0.25">
      <c r="A21" s="142">
        <v>3</v>
      </c>
      <c r="B21" s="143">
        <v>41249</v>
      </c>
      <c r="C21" s="154"/>
      <c r="D21" s="32" t="s">
        <v>201</v>
      </c>
      <c r="E21" s="415"/>
      <c r="F21" s="420"/>
      <c r="G21" s="420"/>
      <c r="H21" s="379">
        <v>150000</v>
      </c>
      <c r="I21" s="380"/>
      <c r="J21" s="115">
        <f>H21</f>
        <v>150000</v>
      </c>
    </row>
    <row r="22" spans="1:19" ht="25.5" customHeight="1" thickBot="1" x14ac:dyDescent="0.3">
      <c r="A22" s="381" t="s">
        <v>20</v>
      </c>
      <c r="B22" s="382"/>
      <c r="C22" s="382"/>
      <c r="D22" s="382"/>
      <c r="E22" s="382"/>
      <c r="F22" s="382"/>
      <c r="G22" s="382"/>
      <c r="H22" s="382"/>
      <c r="I22" s="383"/>
      <c r="J22" s="145">
        <f>J19+J20+J21</f>
        <v>1601600</v>
      </c>
      <c r="K22" s="147"/>
    </row>
    <row r="23" spans="1:19" x14ac:dyDescent="0.25">
      <c r="A23" s="384"/>
      <c r="B23" s="384"/>
      <c r="C23" s="150"/>
      <c r="D23" s="150"/>
      <c r="E23" s="150"/>
      <c r="F23" s="150"/>
      <c r="G23" s="150"/>
      <c r="H23" s="11"/>
      <c r="I23" s="11"/>
      <c r="J23" s="12"/>
    </row>
    <row r="24" spans="1:19" x14ac:dyDescent="0.25">
      <c r="D24" s="1"/>
      <c r="E24" s="1"/>
      <c r="F24" s="1"/>
      <c r="G24" s="1"/>
      <c r="H24" s="13" t="s">
        <v>172</v>
      </c>
      <c r="I24" s="13"/>
      <c r="J24" s="28">
        <v>0</v>
      </c>
      <c r="K24" s="14"/>
      <c r="S24" s="2" t="s">
        <v>21</v>
      </c>
    </row>
    <row r="25" spans="1:19" ht="16.5" thickBot="1" x14ac:dyDescent="0.3">
      <c r="D25" s="1"/>
      <c r="E25" s="1"/>
      <c r="F25" s="1"/>
      <c r="G25" s="1"/>
      <c r="H25" s="15" t="s">
        <v>30</v>
      </c>
      <c r="I25" s="15"/>
      <c r="J25" s="16">
        <v>0</v>
      </c>
      <c r="K25" s="14"/>
    </row>
    <row r="26" spans="1:19" x14ac:dyDescent="0.25">
      <c r="D26" s="1"/>
      <c r="E26" s="1"/>
      <c r="F26" s="1"/>
      <c r="G26" s="1"/>
      <c r="H26" s="17" t="s">
        <v>22</v>
      </c>
      <c r="I26" s="17"/>
      <c r="J26" s="18">
        <f>J22</f>
        <v>1601600</v>
      </c>
    </row>
    <row r="27" spans="1:19" x14ac:dyDescent="0.25">
      <c r="A27" s="1" t="s">
        <v>203</v>
      </c>
      <c r="D27" s="1"/>
      <c r="E27" s="1"/>
      <c r="F27" s="1"/>
      <c r="G27" s="1"/>
      <c r="H27" s="17"/>
      <c r="I27" s="17"/>
      <c r="J27" s="18"/>
    </row>
    <row r="28" spans="1:19" x14ac:dyDescent="0.25">
      <c r="A28" s="19"/>
      <c r="D28" s="1"/>
      <c r="E28" s="1"/>
      <c r="F28" s="1"/>
      <c r="G28" s="1"/>
      <c r="H28" s="17"/>
      <c r="I28" s="17"/>
      <c r="J28" s="18"/>
    </row>
    <row r="29" spans="1:19" x14ac:dyDescent="0.25">
      <c r="D29" s="1"/>
      <c r="E29" s="1"/>
      <c r="F29" s="1"/>
      <c r="G29" s="1"/>
      <c r="H29" s="17"/>
      <c r="I29" s="17"/>
      <c r="J29" s="18"/>
    </row>
    <row r="30" spans="1:19" x14ac:dyDescent="0.25">
      <c r="A30" s="20" t="s">
        <v>23</v>
      </c>
    </row>
    <row r="31" spans="1:19" x14ac:dyDescent="0.25">
      <c r="A31" s="21" t="s">
        <v>24</v>
      </c>
      <c r="B31" s="21"/>
      <c r="C31" s="21"/>
      <c r="D31" s="10"/>
      <c r="E31" s="10"/>
      <c r="F31" s="10"/>
      <c r="G31" s="10"/>
    </row>
    <row r="32" spans="1:19" x14ac:dyDescent="0.25">
      <c r="A32" s="21" t="s">
        <v>25</v>
      </c>
      <c r="B32" s="21"/>
      <c r="C32" s="21"/>
      <c r="D32" s="10"/>
      <c r="E32" s="10"/>
      <c r="F32" s="10"/>
      <c r="G32" s="10"/>
    </row>
    <row r="33" spans="1:10" x14ac:dyDescent="0.25">
      <c r="A33" s="22" t="s">
        <v>26</v>
      </c>
      <c r="B33" s="23"/>
      <c r="C33" s="23"/>
      <c r="D33" s="10"/>
      <c r="E33" s="10"/>
      <c r="F33" s="10"/>
      <c r="G33" s="10"/>
    </row>
    <row r="34" spans="1:10" x14ac:dyDescent="0.25">
      <c r="A34" s="24" t="s">
        <v>27</v>
      </c>
      <c r="B34" s="24"/>
      <c r="C34" s="24"/>
      <c r="D34" s="10"/>
      <c r="E34" s="10"/>
      <c r="F34" s="10"/>
      <c r="G34" s="10"/>
    </row>
    <row r="35" spans="1:10" x14ac:dyDescent="0.25">
      <c r="A35" s="25"/>
      <c r="B35" s="25"/>
      <c r="C35" s="25"/>
    </row>
    <row r="36" spans="1:10" x14ac:dyDescent="0.25">
      <c r="A36" s="26"/>
      <c r="B36" s="26"/>
      <c r="C36" s="26"/>
    </row>
    <row r="37" spans="1:10" x14ac:dyDescent="0.25">
      <c r="H37" s="27" t="s">
        <v>173</v>
      </c>
      <c r="I37" s="385" t="str">
        <f>+J13</f>
        <v xml:space="preserve"> 06 Desember 2021</v>
      </c>
      <c r="J37" s="386"/>
    </row>
    <row r="40" spans="1:10" ht="18" customHeight="1" x14ac:dyDescent="0.25"/>
    <row r="41" spans="1:10" ht="17.25" customHeight="1" x14ac:dyDescent="0.25"/>
    <row r="43" spans="1:10" x14ac:dyDescent="0.25">
      <c r="H43" s="397" t="s">
        <v>28</v>
      </c>
      <c r="I43" s="397"/>
      <c r="J43" s="397"/>
    </row>
  </sheetData>
  <mergeCells count="12">
    <mergeCell ref="A10:J10"/>
    <mergeCell ref="H18:I18"/>
    <mergeCell ref="H19:I19"/>
    <mergeCell ref="A22:I22"/>
    <mergeCell ref="A23:B23"/>
    <mergeCell ref="E19:E21"/>
    <mergeCell ref="H43:J43"/>
    <mergeCell ref="H20:I20"/>
    <mergeCell ref="H21:I21"/>
    <mergeCell ref="F19:F21"/>
    <mergeCell ref="G19:G21"/>
    <mergeCell ref="I37:J37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1"/>
  <sheetViews>
    <sheetView topLeftCell="A12" workbookViewId="0">
      <selection activeCell="F29" sqref="F29"/>
    </sheetView>
  </sheetViews>
  <sheetFormatPr defaultColWidth="9.140625" defaultRowHeight="15.75" x14ac:dyDescent="0.25"/>
  <cols>
    <col min="1" max="1" width="6.42578125" style="2" customWidth="1"/>
    <col min="2" max="2" width="11" style="2" customWidth="1"/>
    <col min="3" max="3" width="9.7109375" style="2" customWidth="1"/>
    <col min="4" max="4" width="29.28515625" style="2" customWidth="1"/>
    <col min="5" max="5" width="13.42578125" style="2" customWidth="1"/>
    <col min="6" max="6" width="6.42578125" style="2" customWidth="1"/>
    <col min="7" max="7" width="6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374" t="s">
        <v>6</v>
      </c>
      <c r="B10" s="375"/>
      <c r="C10" s="375"/>
      <c r="D10" s="375"/>
      <c r="E10" s="375"/>
      <c r="F10" s="375"/>
      <c r="G10" s="375"/>
      <c r="H10" s="375"/>
      <c r="I10" s="375"/>
      <c r="J10" s="376"/>
    </row>
    <row r="12" spans="1:10" x14ac:dyDescent="0.25">
      <c r="A12" s="2" t="s">
        <v>7</v>
      </c>
      <c r="B12" s="167" t="s">
        <v>205</v>
      </c>
      <c r="C12" s="167"/>
      <c r="D12" s="167"/>
      <c r="E12" s="167"/>
      <c r="F12" s="167"/>
      <c r="G12" s="167"/>
      <c r="H12" s="168" t="s">
        <v>8</v>
      </c>
      <c r="I12" s="169" t="s">
        <v>9</v>
      </c>
      <c r="J12" s="170" t="s">
        <v>202</v>
      </c>
    </row>
    <row r="13" spans="1:10" x14ac:dyDescent="0.25">
      <c r="B13" s="167"/>
      <c r="C13" s="167"/>
      <c r="D13" s="167"/>
      <c r="E13" s="167"/>
      <c r="F13" s="167"/>
      <c r="G13" s="167"/>
      <c r="H13" s="168" t="s">
        <v>10</v>
      </c>
      <c r="I13" s="169" t="s">
        <v>9</v>
      </c>
      <c r="J13" s="171" t="s">
        <v>197</v>
      </c>
    </row>
    <row r="14" spans="1:10" x14ac:dyDescent="0.25">
      <c r="B14" s="167"/>
      <c r="C14" s="167"/>
      <c r="D14" s="167"/>
      <c r="E14" s="167"/>
      <c r="F14" s="167"/>
      <c r="G14" s="167"/>
      <c r="H14" s="168" t="s">
        <v>11</v>
      </c>
      <c r="I14" s="169" t="s">
        <v>9</v>
      </c>
      <c r="J14" s="171" t="s">
        <v>197</v>
      </c>
    </row>
    <row r="15" spans="1:10" x14ac:dyDescent="0.25">
      <c r="B15" s="167"/>
      <c r="C15" s="167"/>
      <c r="D15" s="167"/>
      <c r="E15" s="167"/>
      <c r="F15" s="167"/>
      <c r="G15" s="167"/>
      <c r="H15" s="168" t="s">
        <v>74</v>
      </c>
      <c r="I15" s="169" t="s">
        <v>9</v>
      </c>
      <c r="J15" s="172" t="s">
        <v>207</v>
      </c>
    </row>
    <row r="16" spans="1:10" x14ac:dyDescent="0.25">
      <c r="A16" s="2" t="s">
        <v>12</v>
      </c>
      <c r="B16" s="167" t="s">
        <v>204</v>
      </c>
      <c r="C16" s="173"/>
      <c r="D16" s="167"/>
      <c r="E16" s="167"/>
      <c r="F16" s="167"/>
      <c r="G16" s="167"/>
      <c r="H16" s="168"/>
      <c r="I16" s="169"/>
      <c r="J16" s="167"/>
    </row>
    <row r="17" spans="1:19" ht="16.5" thickBot="1" x14ac:dyDescent="0.3"/>
    <row r="18" spans="1:19" ht="20.100000000000001" customHeight="1" x14ac:dyDescent="0.25">
      <c r="A18" s="29" t="s">
        <v>13</v>
      </c>
      <c r="B18" s="30" t="s">
        <v>14</v>
      </c>
      <c r="C18" s="30" t="s">
        <v>15</v>
      </c>
      <c r="D18" s="30" t="s">
        <v>16</v>
      </c>
      <c r="E18" s="30" t="s">
        <v>17</v>
      </c>
      <c r="F18" s="156" t="s">
        <v>32</v>
      </c>
      <c r="G18" s="156" t="s">
        <v>29</v>
      </c>
      <c r="H18" s="416" t="s">
        <v>18</v>
      </c>
      <c r="I18" s="417"/>
      <c r="J18" s="31" t="s">
        <v>19</v>
      </c>
    </row>
    <row r="19" spans="1:19" ht="49.5" customHeight="1" x14ac:dyDescent="0.25">
      <c r="A19" s="142">
        <v>1</v>
      </c>
      <c r="B19" s="143">
        <v>41249</v>
      </c>
      <c r="C19" s="152"/>
      <c r="D19" s="32" t="s">
        <v>208</v>
      </c>
      <c r="E19" s="158" t="s">
        <v>191</v>
      </c>
      <c r="F19" s="160">
        <v>1</v>
      </c>
      <c r="G19" s="160">
        <v>100</v>
      </c>
      <c r="H19" s="379">
        <v>4000</v>
      </c>
      <c r="I19" s="380"/>
      <c r="J19" s="115">
        <f>G19*H19</f>
        <v>400000</v>
      </c>
    </row>
    <row r="20" spans="1:19" ht="25.5" customHeight="1" thickBot="1" x14ac:dyDescent="0.3">
      <c r="A20" s="381" t="s">
        <v>20</v>
      </c>
      <c r="B20" s="382"/>
      <c r="C20" s="382"/>
      <c r="D20" s="382"/>
      <c r="E20" s="382"/>
      <c r="F20" s="382"/>
      <c r="G20" s="382"/>
      <c r="H20" s="382"/>
      <c r="I20" s="383"/>
      <c r="J20" s="145">
        <f>J19</f>
        <v>400000</v>
      </c>
      <c r="K20" s="147"/>
    </row>
    <row r="21" spans="1:19" x14ac:dyDescent="0.25">
      <c r="A21" s="384"/>
      <c r="B21" s="384"/>
      <c r="C21" s="155"/>
      <c r="D21" s="155"/>
      <c r="E21" s="155"/>
      <c r="F21" s="155"/>
      <c r="G21" s="155"/>
      <c r="H21" s="11"/>
      <c r="I21" s="11"/>
      <c r="J21" s="12"/>
    </row>
    <row r="22" spans="1:19" x14ac:dyDescent="0.25">
      <c r="D22" s="1"/>
      <c r="E22" s="1"/>
      <c r="F22" s="1"/>
      <c r="G22" s="1"/>
      <c r="H22" s="13" t="s">
        <v>172</v>
      </c>
      <c r="I22" s="13"/>
      <c r="J22" s="28">
        <v>0</v>
      </c>
      <c r="K22" s="14"/>
      <c r="S22" s="2" t="s">
        <v>21</v>
      </c>
    </row>
    <row r="23" spans="1:19" ht="16.5" thickBot="1" x14ac:dyDescent="0.3">
      <c r="D23" s="1"/>
      <c r="E23" s="1"/>
      <c r="F23" s="1"/>
      <c r="G23" s="1"/>
      <c r="H23" s="15" t="s">
        <v>30</v>
      </c>
      <c r="I23" s="15"/>
      <c r="J23" s="16">
        <v>0</v>
      </c>
      <c r="K23" s="14"/>
    </row>
    <row r="24" spans="1:19" x14ac:dyDescent="0.25">
      <c r="D24" s="1"/>
      <c r="E24" s="1"/>
      <c r="F24" s="1"/>
      <c r="G24" s="1"/>
      <c r="H24" s="17" t="s">
        <v>22</v>
      </c>
      <c r="I24" s="17"/>
      <c r="J24" s="18">
        <f>J20</f>
        <v>400000</v>
      </c>
    </row>
    <row r="25" spans="1:19" x14ac:dyDescent="0.25">
      <c r="A25" s="174" t="s">
        <v>209</v>
      </c>
      <c r="D25" s="1"/>
      <c r="E25" s="1"/>
      <c r="F25" s="1"/>
      <c r="G25" s="1"/>
      <c r="H25" s="17"/>
      <c r="I25" s="17"/>
      <c r="J25" s="18"/>
    </row>
    <row r="26" spans="1:19" x14ac:dyDescent="0.25">
      <c r="A26" s="19"/>
      <c r="D26" s="1"/>
      <c r="E26" s="1"/>
      <c r="F26" s="1"/>
      <c r="G26" s="1"/>
      <c r="H26" s="17"/>
      <c r="I26" s="17"/>
      <c r="J26" s="18"/>
    </row>
    <row r="27" spans="1:19" x14ac:dyDescent="0.25">
      <c r="D27" s="1"/>
      <c r="E27" s="1"/>
      <c r="F27" s="1"/>
      <c r="G27" s="1"/>
      <c r="H27" s="17"/>
      <c r="I27" s="17"/>
      <c r="J27" s="18"/>
    </row>
    <row r="28" spans="1:19" x14ac:dyDescent="0.25">
      <c r="A28" s="20" t="s">
        <v>23</v>
      </c>
    </row>
    <row r="29" spans="1:19" x14ac:dyDescent="0.25">
      <c r="A29" s="21" t="s">
        <v>24</v>
      </c>
      <c r="B29" s="21"/>
      <c r="C29" s="21"/>
      <c r="D29" s="10"/>
      <c r="E29" s="10"/>
      <c r="F29" s="10"/>
      <c r="G29" s="10"/>
    </row>
    <row r="30" spans="1:19" x14ac:dyDescent="0.25">
      <c r="A30" s="21" t="s">
        <v>25</v>
      </c>
      <c r="B30" s="21"/>
      <c r="C30" s="21"/>
      <c r="D30" s="10"/>
      <c r="E30" s="10"/>
      <c r="F30" s="10"/>
      <c r="G30" s="10"/>
    </row>
    <row r="31" spans="1:19" x14ac:dyDescent="0.25">
      <c r="A31" s="22" t="s">
        <v>26</v>
      </c>
      <c r="B31" s="23"/>
      <c r="C31" s="23"/>
      <c r="D31" s="10"/>
      <c r="E31" s="10"/>
      <c r="F31" s="10"/>
      <c r="G31" s="10"/>
    </row>
    <row r="32" spans="1:19" x14ac:dyDescent="0.25">
      <c r="A32" s="24" t="s">
        <v>27</v>
      </c>
      <c r="B32" s="24"/>
      <c r="C32" s="24"/>
      <c r="D32" s="10"/>
      <c r="E32" s="10"/>
      <c r="F32" s="10"/>
      <c r="G32" s="10"/>
    </row>
    <row r="33" spans="1:10" x14ac:dyDescent="0.25">
      <c r="A33" s="25"/>
      <c r="B33" s="25"/>
      <c r="C33" s="25"/>
    </row>
    <row r="34" spans="1:10" x14ac:dyDescent="0.25">
      <c r="A34" s="26"/>
      <c r="B34" s="26"/>
      <c r="C34" s="26"/>
    </row>
    <row r="35" spans="1:10" x14ac:dyDescent="0.25">
      <c r="H35" s="27" t="s">
        <v>173</v>
      </c>
      <c r="I35" s="385" t="str">
        <f>+J13</f>
        <v xml:space="preserve"> 06 Desember 2021</v>
      </c>
      <c r="J35" s="386"/>
    </row>
    <row r="38" spans="1:10" ht="18" customHeight="1" x14ac:dyDescent="0.25"/>
    <row r="39" spans="1:10" ht="17.25" customHeight="1" x14ac:dyDescent="0.25"/>
    <row r="41" spans="1:10" x14ac:dyDescent="0.25">
      <c r="H41" s="397" t="s">
        <v>28</v>
      </c>
      <c r="I41" s="397"/>
      <c r="J41" s="397"/>
    </row>
  </sheetData>
  <mergeCells count="7">
    <mergeCell ref="A20:I20"/>
    <mergeCell ref="A21:B21"/>
    <mergeCell ref="I35:J35"/>
    <mergeCell ref="H41:J41"/>
    <mergeCell ref="A10:J10"/>
    <mergeCell ref="H18:I18"/>
    <mergeCell ref="H19:I19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9" workbookViewId="0">
      <selection activeCell="M20" sqref="M20"/>
    </sheetView>
  </sheetViews>
  <sheetFormatPr defaultColWidth="9.140625" defaultRowHeight="15.75" x14ac:dyDescent="0.25"/>
  <cols>
    <col min="1" max="1" width="6.42578125" style="2" customWidth="1"/>
    <col min="2" max="2" width="11" style="2" customWidth="1"/>
    <col min="3" max="3" width="9.7109375" style="2" customWidth="1"/>
    <col min="4" max="4" width="29.28515625" style="2" customWidth="1"/>
    <col min="5" max="5" width="13.42578125" style="2" customWidth="1"/>
    <col min="6" max="6" width="6.42578125" style="2" customWidth="1"/>
    <col min="7" max="7" width="14.140625" style="3" bestFit="1" customWidth="1"/>
    <col min="8" max="8" width="1.5703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374" t="s">
        <v>6</v>
      </c>
      <c r="B10" s="375"/>
      <c r="C10" s="375"/>
      <c r="D10" s="375"/>
      <c r="E10" s="375"/>
      <c r="F10" s="375"/>
      <c r="G10" s="375"/>
      <c r="H10" s="375"/>
      <c r="I10" s="376"/>
    </row>
    <row r="12" spans="1:9" x14ac:dyDescent="0.25">
      <c r="A12" s="2" t="s">
        <v>7</v>
      </c>
      <c r="B12" s="167" t="s">
        <v>211</v>
      </c>
      <c r="C12" s="167"/>
      <c r="D12" s="167"/>
      <c r="E12" s="167"/>
      <c r="F12" s="167"/>
      <c r="G12" s="168" t="s">
        <v>8</v>
      </c>
      <c r="H12" s="169" t="s">
        <v>9</v>
      </c>
      <c r="I12" s="170" t="s">
        <v>206</v>
      </c>
    </row>
    <row r="13" spans="1:9" x14ac:dyDescent="0.25">
      <c r="B13" s="167"/>
      <c r="C13" s="167"/>
      <c r="D13" s="167"/>
      <c r="E13" s="167"/>
      <c r="F13" s="167"/>
      <c r="G13" s="168" t="s">
        <v>10</v>
      </c>
      <c r="H13" s="169" t="s">
        <v>9</v>
      </c>
      <c r="I13" s="171" t="s">
        <v>197</v>
      </c>
    </row>
    <row r="14" spans="1:9" x14ac:dyDescent="0.25">
      <c r="B14" s="167"/>
      <c r="C14" s="167"/>
      <c r="D14" s="167"/>
      <c r="E14" s="167"/>
      <c r="F14" s="167"/>
      <c r="G14" s="168" t="s">
        <v>11</v>
      </c>
      <c r="H14" s="169" t="s">
        <v>9</v>
      </c>
      <c r="I14" s="171" t="s">
        <v>197</v>
      </c>
    </row>
    <row r="15" spans="1:9" x14ac:dyDescent="0.25">
      <c r="B15" s="167"/>
      <c r="C15" s="167"/>
      <c r="D15" s="167"/>
      <c r="E15" s="167"/>
      <c r="F15" s="167"/>
      <c r="G15" s="168" t="s">
        <v>74</v>
      </c>
      <c r="H15" s="169" t="s">
        <v>9</v>
      </c>
      <c r="I15" s="172" t="s">
        <v>210</v>
      </c>
    </row>
    <row r="16" spans="1:9" x14ac:dyDescent="0.25">
      <c r="A16" s="2" t="s">
        <v>12</v>
      </c>
      <c r="B16" s="167" t="s">
        <v>212</v>
      </c>
      <c r="C16" s="173"/>
      <c r="D16" s="167"/>
      <c r="E16" s="167"/>
      <c r="F16" s="167"/>
      <c r="G16" s="168"/>
      <c r="H16" s="169"/>
      <c r="I16" s="167"/>
    </row>
    <row r="17" spans="1:18" ht="16.5" thickBot="1" x14ac:dyDescent="0.3"/>
    <row r="18" spans="1:18" ht="20.100000000000001" customHeight="1" x14ac:dyDescent="0.25">
      <c r="A18" s="29" t="s">
        <v>13</v>
      </c>
      <c r="B18" s="30" t="s">
        <v>14</v>
      </c>
      <c r="C18" s="30" t="s">
        <v>15</v>
      </c>
      <c r="D18" s="30" t="s">
        <v>16</v>
      </c>
      <c r="E18" s="30" t="s">
        <v>17</v>
      </c>
      <c r="F18" s="159" t="s">
        <v>43</v>
      </c>
      <c r="G18" s="416" t="s">
        <v>18</v>
      </c>
      <c r="H18" s="417"/>
      <c r="I18" s="31" t="s">
        <v>19</v>
      </c>
    </row>
    <row r="19" spans="1:18" ht="49.5" customHeight="1" x14ac:dyDescent="0.25">
      <c r="A19" s="142">
        <v>1</v>
      </c>
      <c r="B19" s="143">
        <v>41249</v>
      </c>
      <c r="C19" s="152"/>
      <c r="D19" s="32" t="s">
        <v>213</v>
      </c>
      <c r="E19" s="158" t="s">
        <v>214</v>
      </c>
      <c r="F19" s="160">
        <v>7</v>
      </c>
      <c r="G19" s="379">
        <v>4200000</v>
      </c>
      <c r="H19" s="380"/>
      <c r="I19" s="115">
        <f>G19</f>
        <v>4200000</v>
      </c>
    </row>
    <row r="20" spans="1:18" ht="25.5" customHeight="1" thickBot="1" x14ac:dyDescent="0.3">
      <c r="A20" s="381" t="s">
        <v>20</v>
      </c>
      <c r="B20" s="382"/>
      <c r="C20" s="382"/>
      <c r="D20" s="382"/>
      <c r="E20" s="382"/>
      <c r="F20" s="382"/>
      <c r="G20" s="382"/>
      <c r="H20" s="383"/>
      <c r="I20" s="145">
        <f>I19</f>
        <v>4200000</v>
      </c>
      <c r="J20" s="147"/>
    </row>
    <row r="21" spans="1:18" x14ac:dyDescent="0.25">
      <c r="A21" s="384"/>
      <c r="B21" s="384"/>
      <c r="C21" s="157"/>
      <c r="D21" s="157"/>
      <c r="E21" s="157"/>
      <c r="F21" s="157"/>
      <c r="G21" s="11"/>
      <c r="H21" s="11"/>
      <c r="I21" s="12"/>
    </row>
    <row r="22" spans="1:18" ht="16.5" thickBot="1" x14ac:dyDescent="0.3">
      <c r="D22" s="1"/>
      <c r="E22" s="1"/>
      <c r="F22" s="1"/>
      <c r="G22" s="15" t="s">
        <v>215</v>
      </c>
      <c r="H22" s="15"/>
      <c r="I22" s="16">
        <v>200000</v>
      </c>
      <c r="J22" s="14"/>
      <c r="R22" s="2" t="s">
        <v>21</v>
      </c>
    </row>
    <row r="23" spans="1:18" x14ac:dyDescent="0.25">
      <c r="D23" s="1"/>
      <c r="E23" s="1"/>
      <c r="F23" s="1"/>
      <c r="G23" s="17" t="s">
        <v>22</v>
      </c>
      <c r="H23" s="17"/>
      <c r="I23" s="18">
        <f>I20-I22</f>
        <v>4000000</v>
      </c>
    </row>
    <row r="24" spans="1:18" x14ac:dyDescent="0.25">
      <c r="A24" s="174" t="s">
        <v>216</v>
      </c>
      <c r="D24" s="1"/>
      <c r="E24" s="1"/>
      <c r="F24" s="1"/>
      <c r="G24" s="17"/>
      <c r="H24" s="17"/>
      <c r="I24" s="18"/>
    </row>
    <row r="25" spans="1:18" x14ac:dyDescent="0.25">
      <c r="A25" s="19"/>
      <c r="D25" s="1"/>
      <c r="E25" s="1"/>
      <c r="F25" s="1"/>
      <c r="G25" s="17"/>
      <c r="H25" s="17"/>
      <c r="I25" s="18"/>
    </row>
    <row r="26" spans="1:18" x14ac:dyDescent="0.25">
      <c r="D26" s="1"/>
      <c r="E26" s="1"/>
      <c r="F26" s="1"/>
      <c r="G26" s="17"/>
      <c r="H26" s="17"/>
      <c r="I26" s="18"/>
    </row>
    <row r="27" spans="1:18" x14ac:dyDescent="0.25">
      <c r="A27" s="20" t="s">
        <v>23</v>
      </c>
    </row>
    <row r="28" spans="1:18" x14ac:dyDescent="0.25">
      <c r="A28" s="21" t="s">
        <v>24</v>
      </c>
      <c r="B28" s="21"/>
      <c r="C28" s="21"/>
      <c r="D28" s="10"/>
      <c r="E28" s="10"/>
      <c r="F28" s="10"/>
    </row>
    <row r="29" spans="1:18" x14ac:dyDescent="0.25">
      <c r="A29" s="21" t="s">
        <v>25</v>
      </c>
      <c r="B29" s="21"/>
      <c r="C29" s="21"/>
      <c r="D29" s="10"/>
      <c r="E29" s="10"/>
      <c r="F29" s="10"/>
    </row>
    <row r="30" spans="1:18" x14ac:dyDescent="0.25">
      <c r="A30" s="22" t="s">
        <v>26</v>
      </c>
      <c r="B30" s="23"/>
      <c r="C30" s="23"/>
      <c r="D30" s="10"/>
      <c r="E30" s="10"/>
      <c r="F30" s="10"/>
    </row>
    <row r="31" spans="1:18" x14ac:dyDescent="0.25">
      <c r="A31" s="24" t="s">
        <v>27</v>
      </c>
      <c r="B31" s="24"/>
      <c r="C31" s="24"/>
      <c r="D31" s="10"/>
      <c r="E31" s="10"/>
      <c r="F31" s="10"/>
    </row>
    <row r="32" spans="1:18" x14ac:dyDescent="0.25">
      <c r="A32" s="25"/>
      <c r="B32" s="25"/>
      <c r="C32" s="25"/>
    </row>
    <row r="33" spans="1:9" x14ac:dyDescent="0.25">
      <c r="A33" s="26"/>
      <c r="B33" s="26"/>
      <c r="C33" s="26"/>
    </row>
    <row r="34" spans="1:9" x14ac:dyDescent="0.25">
      <c r="G34" s="27" t="s">
        <v>173</v>
      </c>
      <c r="H34" s="385" t="str">
        <f>+I13</f>
        <v xml:space="preserve"> 06 Desember 2021</v>
      </c>
      <c r="I34" s="386"/>
    </row>
    <row r="37" spans="1:9" ht="18" customHeight="1" x14ac:dyDescent="0.25"/>
    <row r="38" spans="1:9" ht="17.25" customHeight="1" x14ac:dyDescent="0.25"/>
    <row r="40" spans="1:9" x14ac:dyDescent="0.25">
      <c r="G40" s="397" t="s">
        <v>28</v>
      </c>
      <c r="H40" s="397"/>
      <c r="I40" s="397"/>
    </row>
  </sheetData>
  <mergeCells count="7">
    <mergeCell ref="G40:I40"/>
    <mergeCell ref="A10:I10"/>
    <mergeCell ref="G18:H18"/>
    <mergeCell ref="G19:H19"/>
    <mergeCell ref="A20:H20"/>
    <mergeCell ref="A21:B21"/>
    <mergeCell ref="H34:I34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0"/>
  <sheetViews>
    <sheetView topLeftCell="A10" workbookViewId="0">
      <selection activeCell="J13" sqref="J13"/>
    </sheetView>
  </sheetViews>
  <sheetFormatPr defaultColWidth="9.140625" defaultRowHeight="15.75" x14ac:dyDescent="0.25"/>
  <cols>
    <col min="1" max="1" width="6.42578125" style="2" customWidth="1"/>
    <col min="2" max="2" width="11" style="2" customWidth="1"/>
    <col min="3" max="3" width="9.7109375" style="2" customWidth="1"/>
    <col min="4" max="4" width="27.42578125" style="2" customWidth="1"/>
    <col min="5" max="5" width="13.42578125" style="2" customWidth="1"/>
    <col min="6" max="7" width="6.42578125" style="2" customWidth="1"/>
    <col min="8" max="8" width="14.140625" style="3" bestFit="1" customWidth="1"/>
    <col min="9" max="9" width="1.5703125" style="3" customWidth="1"/>
    <col min="10" max="10" width="17.57031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374" t="s">
        <v>6</v>
      </c>
      <c r="B10" s="375"/>
      <c r="C10" s="375"/>
      <c r="D10" s="375"/>
      <c r="E10" s="375"/>
      <c r="F10" s="375"/>
      <c r="G10" s="375"/>
      <c r="H10" s="375"/>
      <c r="I10" s="375"/>
      <c r="J10" s="376"/>
    </row>
    <row r="12" spans="1:10" x14ac:dyDescent="0.25">
      <c r="A12" s="2" t="s">
        <v>7</v>
      </c>
      <c r="B12" s="167" t="s">
        <v>219</v>
      </c>
      <c r="C12" s="167"/>
      <c r="D12" s="167"/>
      <c r="E12" s="167"/>
      <c r="F12" s="167"/>
      <c r="G12" s="167"/>
      <c r="H12" s="168" t="s">
        <v>8</v>
      </c>
      <c r="I12" s="169" t="s">
        <v>9</v>
      </c>
      <c r="J12" s="170" t="s">
        <v>217</v>
      </c>
    </row>
    <row r="13" spans="1:10" x14ac:dyDescent="0.25">
      <c r="B13" s="167"/>
      <c r="C13" s="167"/>
      <c r="D13" s="167"/>
      <c r="E13" s="167"/>
      <c r="F13" s="167"/>
      <c r="G13" s="167"/>
      <c r="H13" s="168" t="s">
        <v>10</v>
      </c>
      <c r="I13" s="169" t="s">
        <v>9</v>
      </c>
      <c r="J13" s="171" t="s">
        <v>218</v>
      </c>
    </row>
    <row r="14" spans="1:10" x14ac:dyDescent="0.25">
      <c r="B14" s="167"/>
      <c r="C14" s="167"/>
      <c r="D14" s="167"/>
      <c r="E14" s="167"/>
      <c r="F14" s="167"/>
      <c r="G14" s="167"/>
      <c r="H14" s="168" t="s">
        <v>11</v>
      </c>
      <c r="I14" s="169" t="s">
        <v>9</v>
      </c>
      <c r="J14" s="171" t="s">
        <v>218</v>
      </c>
    </row>
    <row r="15" spans="1:10" x14ac:dyDescent="0.25">
      <c r="B15" s="167"/>
      <c r="C15" s="167"/>
      <c r="D15" s="167"/>
      <c r="E15" s="167"/>
      <c r="F15" s="167"/>
      <c r="G15" s="167"/>
      <c r="H15" s="168" t="s">
        <v>74</v>
      </c>
      <c r="I15" s="169" t="s">
        <v>9</v>
      </c>
      <c r="J15" s="172" t="s">
        <v>220</v>
      </c>
    </row>
    <row r="16" spans="1:10" x14ac:dyDescent="0.25">
      <c r="A16" s="2" t="s">
        <v>12</v>
      </c>
      <c r="B16" s="167" t="s">
        <v>149</v>
      </c>
      <c r="C16" s="173"/>
      <c r="D16" s="167"/>
      <c r="E16" s="167"/>
      <c r="F16" s="167"/>
      <c r="G16" s="167"/>
      <c r="H16" s="168"/>
      <c r="I16" s="169"/>
      <c r="J16" s="184" t="s">
        <v>221</v>
      </c>
    </row>
    <row r="17" spans="1:11" ht="5.25" customHeight="1" thickBot="1" x14ac:dyDescent="0.3"/>
    <row r="18" spans="1:11" ht="20.100000000000001" customHeight="1" x14ac:dyDescent="0.25">
      <c r="A18" s="29" t="s">
        <v>13</v>
      </c>
      <c r="B18" s="30" t="s">
        <v>14</v>
      </c>
      <c r="C18" s="30" t="s">
        <v>15</v>
      </c>
      <c r="D18" s="30" t="s">
        <v>16</v>
      </c>
      <c r="E18" s="30" t="s">
        <v>17</v>
      </c>
      <c r="F18" s="165" t="s">
        <v>32</v>
      </c>
      <c r="G18" s="165" t="s">
        <v>29</v>
      </c>
      <c r="H18" s="416" t="s">
        <v>18</v>
      </c>
      <c r="I18" s="417"/>
      <c r="J18" s="31" t="s">
        <v>19</v>
      </c>
    </row>
    <row r="19" spans="1:11" ht="23.25" customHeight="1" x14ac:dyDescent="0.25">
      <c r="A19" s="142">
        <v>1</v>
      </c>
      <c r="B19" s="143">
        <v>41249</v>
      </c>
      <c r="C19" s="162">
        <v>404372</v>
      </c>
      <c r="D19" s="32" t="s">
        <v>227</v>
      </c>
      <c r="E19" s="164" t="s">
        <v>226</v>
      </c>
      <c r="F19" s="166">
        <v>8</v>
      </c>
      <c r="G19" s="418">
        <v>1408</v>
      </c>
      <c r="H19" s="387">
        <v>4000</v>
      </c>
      <c r="I19" s="388"/>
      <c r="J19" s="423">
        <f>G19*H19</f>
        <v>5632000</v>
      </c>
    </row>
    <row r="20" spans="1:11" ht="23.25" customHeight="1" x14ac:dyDescent="0.25">
      <c r="A20" s="142">
        <f>A19+1</f>
        <v>2</v>
      </c>
      <c r="B20" s="143">
        <v>41249</v>
      </c>
      <c r="C20" s="162">
        <v>404361</v>
      </c>
      <c r="D20" s="32" t="s">
        <v>228</v>
      </c>
      <c r="E20" s="164" t="s">
        <v>226</v>
      </c>
      <c r="F20" s="166">
        <v>1</v>
      </c>
      <c r="G20" s="419"/>
      <c r="H20" s="421"/>
      <c r="I20" s="422"/>
      <c r="J20" s="424"/>
    </row>
    <row r="21" spans="1:11" ht="23.25" customHeight="1" x14ac:dyDescent="0.25">
      <c r="A21" s="142">
        <f t="shared" ref="A21:A30" si="0">A20+1</f>
        <v>3</v>
      </c>
      <c r="B21" s="143">
        <v>41249</v>
      </c>
      <c r="C21" s="162">
        <v>404360</v>
      </c>
      <c r="D21" s="32" t="s">
        <v>240</v>
      </c>
      <c r="E21" s="164" t="s">
        <v>226</v>
      </c>
      <c r="F21" s="166">
        <v>1</v>
      </c>
      <c r="G21" s="419"/>
      <c r="H21" s="421"/>
      <c r="I21" s="422"/>
      <c r="J21" s="424"/>
    </row>
    <row r="22" spans="1:11" ht="23.25" customHeight="1" x14ac:dyDescent="0.25">
      <c r="A22" s="142">
        <f t="shared" si="0"/>
        <v>4</v>
      </c>
      <c r="B22" s="143">
        <v>41249</v>
      </c>
      <c r="C22" s="162">
        <v>404363</v>
      </c>
      <c r="D22" s="32" t="s">
        <v>229</v>
      </c>
      <c r="E22" s="164" t="s">
        <v>226</v>
      </c>
      <c r="F22" s="166">
        <v>1</v>
      </c>
      <c r="G22" s="419"/>
      <c r="H22" s="421"/>
      <c r="I22" s="422"/>
      <c r="J22" s="424"/>
    </row>
    <row r="23" spans="1:11" ht="23.25" customHeight="1" x14ac:dyDescent="0.25">
      <c r="A23" s="142">
        <f t="shared" si="0"/>
        <v>5</v>
      </c>
      <c r="B23" s="143">
        <v>41249</v>
      </c>
      <c r="C23" s="162">
        <v>404362</v>
      </c>
      <c r="D23" s="32" t="s">
        <v>230</v>
      </c>
      <c r="E23" s="164" t="s">
        <v>226</v>
      </c>
      <c r="F23" s="166">
        <v>1</v>
      </c>
      <c r="G23" s="419"/>
      <c r="H23" s="421"/>
      <c r="I23" s="422"/>
      <c r="J23" s="424"/>
    </row>
    <row r="24" spans="1:11" ht="23.25" customHeight="1" x14ac:dyDescent="0.25">
      <c r="A24" s="142">
        <f t="shared" si="0"/>
        <v>6</v>
      </c>
      <c r="B24" s="143">
        <v>41249</v>
      </c>
      <c r="C24" s="162">
        <v>404364</v>
      </c>
      <c r="D24" s="32" t="s">
        <v>232</v>
      </c>
      <c r="E24" s="164" t="s">
        <v>231</v>
      </c>
      <c r="F24" s="166">
        <v>1</v>
      </c>
      <c r="G24" s="419"/>
      <c r="H24" s="421"/>
      <c r="I24" s="422"/>
      <c r="J24" s="424"/>
    </row>
    <row r="25" spans="1:11" ht="23.25" customHeight="1" x14ac:dyDescent="0.25">
      <c r="A25" s="142">
        <f t="shared" si="0"/>
        <v>7</v>
      </c>
      <c r="B25" s="143">
        <v>41249</v>
      </c>
      <c r="C25" s="162">
        <v>404365</v>
      </c>
      <c r="D25" s="32" t="s">
        <v>233</v>
      </c>
      <c r="E25" s="164" t="s">
        <v>231</v>
      </c>
      <c r="F25" s="166">
        <v>2</v>
      </c>
      <c r="G25" s="419"/>
      <c r="H25" s="421"/>
      <c r="I25" s="422"/>
      <c r="J25" s="424"/>
    </row>
    <row r="26" spans="1:11" ht="23.25" customHeight="1" x14ac:dyDescent="0.25">
      <c r="A26" s="142">
        <f t="shared" si="0"/>
        <v>8</v>
      </c>
      <c r="B26" s="143">
        <v>41249</v>
      </c>
      <c r="C26" s="162">
        <v>404371</v>
      </c>
      <c r="D26" s="32" t="s">
        <v>235</v>
      </c>
      <c r="E26" s="164" t="s">
        <v>234</v>
      </c>
      <c r="F26" s="166">
        <v>4</v>
      </c>
      <c r="G26" s="419"/>
      <c r="H26" s="421"/>
      <c r="I26" s="422"/>
      <c r="J26" s="424"/>
    </row>
    <row r="27" spans="1:11" ht="23.25" customHeight="1" x14ac:dyDescent="0.25">
      <c r="A27" s="142">
        <f t="shared" si="0"/>
        <v>9</v>
      </c>
      <c r="B27" s="143">
        <v>41249</v>
      </c>
      <c r="C27" s="162">
        <v>404367</v>
      </c>
      <c r="D27" s="32" t="s">
        <v>236</v>
      </c>
      <c r="E27" s="164" t="s">
        <v>241</v>
      </c>
      <c r="F27" s="166">
        <v>2</v>
      </c>
      <c r="G27" s="419"/>
      <c r="H27" s="421"/>
      <c r="I27" s="422"/>
      <c r="J27" s="424"/>
    </row>
    <row r="28" spans="1:11" ht="23.25" customHeight="1" x14ac:dyDescent="0.25">
      <c r="A28" s="142">
        <f t="shared" si="0"/>
        <v>10</v>
      </c>
      <c r="B28" s="143">
        <v>41249</v>
      </c>
      <c r="C28" s="162">
        <v>404368</v>
      </c>
      <c r="D28" s="32" t="s">
        <v>237</v>
      </c>
      <c r="E28" s="164" t="s">
        <v>241</v>
      </c>
      <c r="F28" s="166">
        <v>4</v>
      </c>
      <c r="G28" s="419"/>
      <c r="H28" s="421"/>
      <c r="I28" s="422"/>
      <c r="J28" s="424"/>
    </row>
    <row r="29" spans="1:11" ht="23.25" customHeight="1" x14ac:dyDescent="0.25">
      <c r="A29" s="142">
        <f t="shared" si="0"/>
        <v>11</v>
      </c>
      <c r="B29" s="143">
        <v>41249</v>
      </c>
      <c r="C29" s="162">
        <v>404369</v>
      </c>
      <c r="D29" s="32" t="s">
        <v>238</v>
      </c>
      <c r="E29" s="164" t="s">
        <v>241</v>
      </c>
      <c r="F29" s="166">
        <v>2</v>
      </c>
      <c r="G29" s="419"/>
      <c r="H29" s="421"/>
      <c r="I29" s="422"/>
      <c r="J29" s="424"/>
    </row>
    <row r="30" spans="1:11" ht="23.25" customHeight="1" x14ac:dyDescent="0.25">
      <c r="A30" s="142">
        <f t="shared" si="0"/>
        <v>12</v>
      </c>
      <c r="B30" s="143">
        <v>41249</v>
      </c>
      <c r="C30" s="162">
        <v>404370</v>
      </c>
      <c r="D30" s="32" t="s">
        <v>239</v>
      </c>
      <c r="E30" s="164" t="s">
        <v>241</v>
      </c>
      <c r="F30" s="166">
        <v>1</v>
      </c>
      <c r="G30" s="420"/>
      <c r="H30" s="393"/>
      <c r="I30" s="394"/>
      <c r="J30" s="425"/>
    </row>
    <row r="31" spans="1:11" ht="25.5" customHeight="1" thickBot="1" x14ac:dyDescent="0.3">
      <c r="A31" s="381" t="s">
        <v>20</v>
      </c>
      <c r="B31" s="382"/>
      <c r="C31" s="382"/>
      <c r="D31" s="382"/>
      <c r="E31" s="382"/>
      <c r="F31" s="382"/>
      <c r="G31" s="382"/>
      <c r="H31" s="382"/>
      <c r="I31" s="383"/>
      <c r="J31" s="145">
        <f>J19</f>
        <v>5632000</v>
      </c>
      <c r="K31" s="147"/>
    </row>
    <row r="32" spans="1:11" ht="8.25" customHeight="1" x14ac:dyDescent="0.25">
      <c r="A32" s="384"/>
      <c r="B32" s="384"/>
      <c r="C32" s="161"/>
      <c r="D32" s="161"/>
      <c r="E32" s="161"/>
      <c r="F32" s="161"/>
      <c r="G32" s="161"/>
      <c r="H32" s="11"/>
      <c r="I32" s="11"/>
      <c r="J32" s="12"/>
    </row>
    <row r="33" spans="1:19" x14ac:dyDescent="0.25">
      <c r="A33" s="161"/>
      <c r="B33" s="161"/>
      <c r="C33" s="161"/>
      <c r="D33" s="161"/>
      <c r="E33" s="161"/>
      <c r="F33" s="161"/>
      <c r="G33" s="161"/>
      <c r="H33" s="13" t="s">
        <v>33</v>
      </c>
      <c r="I33" s="11"/>
      <c r="J33" s="89" t="s">
        <v>242</v>
      </c>
    </row>
    <row r="34" spans="1:19" ht="16.5" thickBot="1" x14ac:dyDescent="0.3">
      <c r="D34" s="1"/>
      <c r="E34" s="1"/>
      <c r="F34" s="1"/>
      <c r="G34" s="1"/>
      <c r="H34" s="15" t="s">
        <v>215</v>
      </c>
      <c r="I34" s="15"/>
      <c r="J34" s="183">
        <v>1632000</v>
      </c>
      <c r="K34" s="14"/>
      <c r="S34" s="2" t="s">
        <v>21</v>
      </c>
    </row>
    <row r="35" spans="1:19" x14ac:dyDescent="0.25">
      <c r="D35" s="1"/>
      <c r="E35" s="1"/>
      <c r="F35" s="1"/>
      <c r="G35" s="1"/>
      <c r="H35" s="17" t="s">
        <v>22</v>
      </c>
      <c r="I35" s="17"/>
      <c r="J35" s="18">
        <f>J31-J34</f>
        <v>4000000</v>
      </c>
    </row>
    <row r="36" spans="1:19" x14ac:dyDescent="0.25">
      <c r="A36" s="174" t="s">
        <v>216</v>
      </c>
      <c r="D36" s="1"/>
      <c r="E36" s="1"/>
      <c r="F36" s="1"/>
      <c r="G36" s="1"/>
      <c r="H36" s="17"/>
      <c r="I36" s="17"/>
      <c r="J36" s="18"/>
    </row>
    <row r="37" spans="1:19" ht="6.75" customHeight="1" x14ac:dyDescent="0.25">
      <c r="A37" s="19"/>
      <c r="D37" s="1"/>
      <c r="E37" s="1"/>
      <c r="F37" s="1"/>
      <c r="G37" s="1"/>
      <c r="H37" s="17"/>
      <c r="I37" s="17"/>
      <c r="J37" s="18"/>
    </row>
    <row r="38" spans="1:19" x14ac:dyDescent="0.25">
      <c r="A38" s="20" t="s">
        <v>23</v>
      </c>
    </row>
    <row r="39" spans="1:19" x14ac:dyDescent="0.25">
      <c r="A39" s="21" t="s">
        <v>24</v>
      </c>
      <c r="B39" s="21"/>
      <c r="C39" s="21"/>
      <c r="D39" s="10"/>
      <c r="E39" s="10"/>
      <c r="F39" s="10"/>
      <c r="G39" s="10"/>
    </row>
    <row r="40" spans="1:19" x14ac:dyDescent="0.25">
      <c r="A40" s="21" t="s">
        <v>25</v>
      </c>
      <c r="B40" s="21"/>
      <c r="C40" s="21"/>
      <c r="D40" s="10"/>
      <c r="E40" s="10"/>
      <c r="F40" s="10"/>
      <c r="G40" s="10"/>
    </row>
    <row r="41" spans="1:19" x14ac:dyDescent="0.25">
      <c r="A41" s="22" t="s">
        <v>26</v>
      </c>
      <c r="B41" s="23"/>
      <c r="C41" s="23"/>
      <c r="D41" s="10"/>
      <c r="E41" s="10"/>
      <c r="F41" s="10"/>
      <c r="G41" s="10"/>
    </row>
    <row r="42" spans="1:19" x14ac:dyDescent="0.25">
      <c r="A42" s="24" t="s">
        <v>27</v>
      </c>
      <c r="B42" s="24"/>
      <c r="C42" s="24"/>
      <c r="D42" s="10"/>
      <c r="E42" s="10"/>
      <c r="F42" s="10"/>
      <c r="G42" s="10"/>
    </row>
    <row r="43" spans="1:19" ht="10.5" customHeight="1" x14ac:dyDescent="0.25">
      <c r="A43" s="26"/>
      <c r="B43" s="26"/>
      <c r="C43" s="26"/>
    </row>
    <row r="44" spans="1:19" x14ac:dyDescent="0.25">
      <c r="H44" s="27" t="s">
        <v>173</v>
      </c>
      <c r="I44" s="385" t="str">
        <f>+J13</f>
        <v xml:space="preserve"> 07 Desember 2021</v>
      </c>
      <c r="J44" s="386"/>
    </row>
    <row r="47" spans="1:19" ht="18" customHeight="1" x14ac:dyDescent="0.25"/>
    <row r="48" spans="1:19" ht="17.25" customHeight="1" x14ac:dyDescent="0.25"/>
    <row r="50" spans="8:10" x14ac:dyDescent="0.25">
      <c r="H50" s="397" t="s">
        <v>28</v>
      </c>
      <c r="I50" s="397"/>
      <c r="J50" s="397"/>
    </row>
  </sheetData>
  <mergeCells count="9">
    <mergeCell ref="H19:I30"/>
    <mergeCell ref="J19:J30"/>
    <mergeCell ref="H50:J50"/>
    <mergeCell ref="A10:J10"/>
    <mergeCell ref="H18:I18"/>
    <mergeCell ref="A31:I31"/>
    <mergeCell ref="A32:B32"/>
    <mergeCell ref="I44:J44"/>
    <mergeCell ref="G19:G30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workbookViewId="0">
      <selection activeCell="E18" sqref="E18"/>
    </sheetView>
  </sheetViews>
  <sheetFormatPr defaultColWidth="9.140625" defaultRowHeight="15.75" x14ac:dyDescent="0.25"/>
  <cols>
    <col min="1" max="1" width="4" style="2" customWidth="1"/>
    <col min="2" max="2" width="12.5703125" style="2" customWidth="1"/>
    <col min="3" max="3" width="8.7109375" style="2" customWidth="1"/>
    <col min="4" max="4" width="23.140625" style="2" customWidth="1"/>
    <col min="5" max="5" width="14.85546875" style="2" customWidth="1"/>
    <col min="6" max="6" width="6.42578125" style="2" customWidth="1"/>
    <col min="7" max="7" width="6" style="2" customWidth="1"/>
    <col min="8" max="8" width="13.140625" style="3" customWidth="1"/>
    <col min="9" max="9" width="1.42578125" style="3" customWidth="1"/>
    <col min="10" max="10" width="17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74" t="s">
        <v>6</v>
      </c>
      <c r="B9" s="375"/>
      <c r="C9" s="375"/>
      <c r="D9" s="375"/>
      <c r="E9" s="375"/>
      <c r="F9" s="375"/>
      <c r="G9" s="375"/>
      <c r="H9" s="375"/>
      <c r="I9" s="375"/>
      <c r="J9" s="376"/>
    </row>
    <row r="10" spans="1:10" ht="11.25" customHeight="1" x14ac:dyDescent="0.25"/>
    <row r="11" spans="1:10" x14ac:dyDescent="0.25">
      <c r="A11" s="2" t="s">
        <v>7</v>
      </c>
      <c r="B11" s="2" t="s">
        <v>82</v>
      </c>
      <c r="H11" s="3" t="s">
        <v>8</v>
      </c>
      <c r="I11" s="7" t="s">
        <v>9</v>
      </c>
      <c r="J11" s="8" t="s">
        <v>88</v>
      </c>
    </row>
    <row r="12" spans="1:10" x14ac:dyDescent="0.25">
      <c r="H12" s="3" t="s">
        <v>10</v>
      </c>
      <c r="I12" s="7" t="s">
        <v>9</v>
      </c>
      <c r="J12" s="9" t="s">
        <v>83</v>
      </c>
    </row>
    <row r="13" spans="1:10" x14ac:dyDescent="0.25">
      <c r="H13" s="3" t="s">
        <v>11</v>
      </c>
      <c r="I13" s="7" t="s">
        <v>9</v>
      </c>
      <c r="J13" s="9" t="s">
        <v>83</v>
      </c>
    </row>
    <row r="14" spans="1:10" x14ac:dyDescent="0.25">
      <c r="H14" s="3" t="s">
        <v>74</v>
      </c>
      <c r="I14" s="7" t="s">
        <v>9</v>
      </c>
      <c r="J14" s="118" t="s">
        <v>92</v>
      </c>
    </row>
    <row r="15" spans="1:10" x14ac:dyDescent="0.25">
      <c r="A15" s="2" t="s">
        <v>12</v>
      </c>
      <c r="B15" s="2" t="s">
        <v>31</v>
      </c>
    </row>
    <row r="16" spans="1:10" ht="10.5" customHeight="1" thickBot="1" x14ac:dyDescent="0.3">
      <c r="F16" s="5"/>
      <c r="G16" s="10"/>
    </row>
    <row r="17" spans="1:19" ht="20.100000000000001" customHeight="1" x14ac:dyDescent="0.25">
      <c r="A17" s="100" t="s">
        <v>13</v>
      </c>
      <c r="B17" s="101" t="s">
        <v>14</v>
      </c>
      <c r="C17" s="101" t="s">
        <v>15</v>
      </c>
      <c r="D17" s="101" t="s">
        <v>16</v>
      </c>
      <c r="E17" s="101" t="s">
        <v>17</v>
      </c>
      <c r="F17" s="101" t="s">
        <v>32</v>
      </c>
      <c r="G17" s="109" t="s">
        <v>29</v>
      </c>
      <c r="H17" s="377" t="s">
        <v>18</v>
      </c>
      <c r="I17" s="378"/>
      <c r="J17" s="102" t="s">
        <v>19</v>
      </c>
    </row>
    <row r="18" spans="1:19" s="120" customFormat="1" ht="56.25" customHeight="1" x14ac:dyDescent="0.25">
      <c r="A18" s="86">
        <v>1</v>
      </c>
      <c r="B18" s="134">
        <v>44522</v>
      </c>
      <c r="C18" s="130">
        <v>406069</v>
      </c>
      <c r="D18" s="108" t="s">
        <v>89</v>
      </c>
      <c r="E18" s="125" t="s">
        <v>90</v>
      </c>
      <c r="F18" s="127">
        <v>3</v>
      </c>
      <c r="G18" s="123">
        <v>100</v>
      </c>
      <c r="H18" s="379">
        <v>6000</v>
      </c>
      <c r="I18" s="380"/>
      <c r="J18" s="107">
        <f>G18*H18</f>
        <v>600000</v>
      </c>
    </row>
    <row r="19" spans="1:19" ht="18.75" customHeight="1" thickBot="1" x14ac:dyDescent="0.3">
      <c r="A19" s="381" t="s">
        <v>20</v>
      </c>
      <c r="B19" s="382"/>
      <c r="C19" s="382"/>
      <c r="D19" s="382"/>
      <c r="E19" s="382"/>
      <c r="F19" s="382"/>
      <c r="G19" s="382"/>
      <c r="H19" s="382"/>
      <c r="I19" s="383"/>
      <c r="J19" s="105">
        <f>SUM(J18:J18)</f>
        <v>600000</v>
      </c>
    </row>
    <row r="20" spans="1:19" ht="8.25" customHeight="1" x14ac:dyDescent="0.25">
      <c r="A20" s="384"/>
      <c r="B20" s="384"/>
      <c r="C20" s="384"/>
      <c r="D20" s="384"/>
      <c r="E20" s="119"/>
      <c r="F20" s="119"/>
      <c r="G20" s="119"/>
      <c r="H20" s="11"/>
      <c r="I20" s="11"/>
      <c r="J20" s="12"/>
    </row>
    <row r="21" spans="1:19" x14ac:dyDescent="0.25">
      <c r="E21" s="1"/>
      <c r="F21" s="1"/>
      <c r="G21" s="1"/>
      <c r="H21" s="13" t="s">
        <v>33</v>
      </c>
      <c r="I21" s="13"/>
      <c r="J21" s="28">
        <v>0</v>
      </c>
      <c r="K21" s="14"/>
      <c r="S21" s="2" t="s">
        <v>21</v>
      </c>
    </row>
    <row r="22" spans="1:19" ht="16.5" thickBot="1" x14ac:dyDescent="0.3">
      <c r="E22" s="1"/>
      <c r="F22" s="1"/>
      <c r="G22" s="1"/>
      <c r="H22" s="15" t="s">
        <v>34</v>
      </c>
      <c r="I22" s="15"/>
      <c r="J22" s="16">
        <v>0</v>
      </c>
      <c r="K22" s="14"/>
    </row>
    <row r="23" spans="1:19" ht="16.5" customHeight="1" x14ac:dyDescent="0.25">
      <c r="E23" s="1"/>
      <c r="F23" s="1"/>
      <c r="G23" s="1"/>
      <c r="H23" s="17" t="s">
        <v>22</v>
      </c>
      <c r="I23" s="17"/>
      <c r="J23" s="18">
        <f>J19</f>
        <v>600000</v>
      </c>
    </row>
    <row r="24" spans="1:19" x14ac:dyDescent="0.25">
      <c r="A24" s="1" t="s">
        <v>86</v>
      </c>
      <c r="E24" s="1"/>
      <c r="F24" s="1"/>
      <c r="G24" s="1"/>
      <c r="H24" s="17"/>
      <c r="I24" s="17"/>
      <c r="J24" s="18"/>
    </row>
    <row r="25" spans="1:19" ht="9.75" customHeight="1" x14ac:dyDescent="0.25">
      <c r="A25" s="19"/>
      <c r="E25" s="1"/>
      <c r="F25" s="1"/>
      <c r="G25" s="1"/>
      <c r="H25" s="17"/>
      <c r="I25" s="17"/>
      <c r="J25" s="18"/>
    </row>
    <row r="26" spans="1:19" x14ac:dyDescent="0.25">
      <c r="A26" s="20" t="s">
        <v>23</v>
      </c>
    </row>
    <row r="27" spans="1:19" x14ac:dyDescent="0.25">
      <c r="A27" s="21" t="s">
        <v>24</v>
      </c>
      <c r="B27" s="21"/>
      <c r="C27" s="21"/>
      <c r="D27" s="21"/>
      <c r="E27" s="10"/>
    </row>
    <row r="28" spans="1:19" x14ac:dyDescent="0.25">
      <c r="A28" s="21" t="s">
        <v>25</v>
      </c>
      <c r="B28" s="21"/>
      <c r="C28" s="21"/>
      <c r="D28" s="10"/>
      <c r="E28" s="10"/>
    </row>
    <row r="29" spans="1:19" x14ac:dyDescent="0.25">
      <c r="A29" s="22" t="s">
        <v>26</v>
      </c>
      <c r="B29" s="23"/>
      <c r="C29" s="23"/>
      <c r="D29" s="22"/>
      <c r="E29" s="10"/>
    </row>
    <row r="30" spans="1:19" x14ac:dyDescent="0.25">
      <c r="A30" s="24" t="s">
        <v>27</v>
      </c>
      <c r="B30" s="24"/>
      <c r="C30" s="24"/>
      <c r="D30" s="23"/>
      <c r="E30" s="10"/>
    </row>
    <row r="31" spans="1:19" ht="8.25" customHeight="1" x14ac:dyDescent="0.25">
      <c r="A31" s="25"/>
      <c r="B31" s="25"/>
      <c r="C31" s="25"/>
      <c r="D31" s="25"/>
    </row>
    <row r="32" spans="1:19" x14ac:dyDescent="0.25">
      <c r="H32" s="27" t="s">
        <v>41</v>
      </c>
      <c r="I32" s="385" t="str">
        <f>+J12</f>
        <v xml:space="preserve"> 01 Desember 2021</v>
      </c>
      <c r="J32" s="386"/>
    </row>
    <row r="36" spans="8:10" x14ac:dyDescent="0.25">
      <c r="I36" s="3" t="s">
        <v>21</v>
      </c>
    </row>
    <row r="38" spans="8:10" x14ac:dyDescent="0.25">
      <c r="H38" s="373" t="s">
        <v>28</v>
      </c>
      <c r="I38" s="373"/>
      <c r="J38" s="373"/>
    </row>
  </sheetData>
  <mergeCells count="7">
    <mergeCell ref="H38:J38"/>
    <mergeCell ref="A9:J9"/>
    <mergeCell ref="H17:I17"/>
    <mergeCell ref="H18:I18"/>
    <mergeCell ref="A19:I19"/>
    <mergeCell ref="A20:D20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8"/>
  <sheetViews>
    <sheetView topLeftCell="A7" workbookViewId="0">
      <selection activeCell="J21" sqref="J21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10.85546875" style="2" customWidth="1"/>
    <col min="4" max="4" width="23.85546875" style="2" customWidth="1"/>
    <col min="5" max="5" width="13" style="2" customWidth="1"/>
    <col min="6" max="7" width="6.28515625" style="2" customWidth="1"/>
    <col min="8" max="8" width="14.28515625" style="3" customWidth="1"/>
    <col min="9" max="9" width="1.42578125" style="3" customWidth="1"/>
    <col min="10" max="10" width="18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398" t="s">
        <v>6</v>
      </c>
      <c r="B10" s="399"/>
      <c r="C10" s="399"/>
      <c r="D10" s="399"/>
      <c r="E10" s="399"/>
      <c r="F10" s="399"/>
      <c r="G10" s="399"/>
      <c r="H10" s="399"/>
      <c r="I10" s="399"/>
      <c r="J10" s="400"/>
    </row>
    <row r="12" spans="1:10" x14ac:dyDescent="0.25">
      <c r="A12" s="2" t="s">
        <v>7</v>
      </c>
      <c r="B12" s="2" t="s">
        <v>148</v>
      </c>
      <c r="H12" s="3" t="s">
        <v>8</v>
      </c>
      <c r="I12" s="7" t="s">
        <v>9</v>
      </c>
      <c r="J12" s="8" t="s">
        <v>251</v>
      </c>
    </row>
    <row r="13" spans="1:10" x14ac:dyDescent="0.25">
      <c r="H13" s="3" t="s">
        <v>10</v>
      </c>
      <c r="I13" s="7" t="s">
        <v>9</v>
      </c>
      <c r="J13" s="9" t="s">
        <v>218</v>
      </c>
    </row>
    <row r="14" spans="1:10" x14ac:dyDescent="0.25">
      <c r="H14" s="3" t="s">
        <v>11</v>
      </c>
      <c r="I14" s="7" t="s">
        <v>9</v>
      </c>
      <c r="J14" s="9" t="s">
        <v>252</v>
      </c>
    </row>
    <row r="15" spans="1:10" x14ac:dyDescent="0.25">
      <c r="A15" s="2" t="s">
        <v>12</v>
      </c>
      <c r="B15" s="2" t="s">
        <v>149</v>
      </c>
      <c r="H15" s="3" t="s">
        <v>74</v>
      </c>
      <c r="I15" s="3" t="s">
        <v>9</v>
      </c>
      <c r="J15" s="116" t="s">
        <v>243</v>
      </c>
    </row>
    <row r="16" spans="1:10" ht="16.5" thickBot="1" x14ac:dyDescent="0.3">
      <c r="F16" s="10"/>
      <c r="G16" s="10"/>
    </row>
    <row r="17" spans="1:11" ht="20.100000000000001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32</v>
      </c>
      <c r="G17" s="165" t="s">
        <v>29</v>
      </c>
      <c r="H17" s="401" t="s">
        <v>18</v>
      </c>
      <c r="I17" s="402"/>
      <c r="J17" s="31" t="s">
        <v>19</v>
      </c>
    </row>
    <row r="18" spans="1:11" ht="37.5" customHeight="1" x14ac:dyDescent="0.25">
      <c r="A18" s="86">
        <v>1</v>
      </c>
      <c r="B18" s="54">
        <v>44516</v>
      </c>
      <c r="C18" s="162">
        <v>405784</v>
      </c>
      <c r="D18" s="32" t="s">
        <v>244</v>
      </c>
      <c r="E18" s="163" t="s">
        <v>245</v>
      </c>
      <c r="F18" s="104">
        <v>7</v>
      </c>
      <c r="G18" s="104">
        <v>118</v>
      </c>
      <c r="H18" s="379">
        <v>8401600</v>
      </c>
      <c r="I18" s="380"/>
      <c r="J18" s="115">
        <f>H18</f>
        <v>8401600</v>
      </c>
    </row>
    <row r="19" spans="1:11" ht="37.5" customHeight="1" x14ac:dyDescent="0.25">
      <c r="A19" s="86">
        <f>A18+1</f>
        <v>2</v>
      </c>
      <c r="B19" s="54">
        <v>44516</v>
      </c>
      <c r="C19" s="162">
        <v>405794</v>
      </c>
      <c r="D19" s="32" t="s">
        <v>246</v>
      </c>
      <c r="E19" s="164" t="s">
        <v>247</v>
      </c>
      <c r="F19" s="104">
        <v>7</v>
      </c>
      <c r="G19" s="104">
        <v>118</v>
      </c>
      <c r="H19" s="393">
        <v>8177400</v>
      </c>
      <c r="I19" s="394"/>
      <c r="J19" s="115">
        <f t="shared" ref="J19:J20" si="0">H19</f>
        <v>8177400</v>
      </c>
    </row>
    <row r="20" spans="1:11" ht="37.5" customHeight="1" x14ac:dyDescent="0.25">
      <c r="A20" s="86">
        <f>A19+1</f>
        <v>3</v>
      </c>
      <c r="B20" s="54">
        <v>44516</v>
      </c>
      <c r="C20" s="162">
        <v>405790</v>
      </c>
      <c r="D20" s="32" t="s">
        <v>248</v>
      </c>
      <c r="E20" s="164" t="s">
        <v>249</v>
      </c>
      <c r="F20" s="104">
        <v>7</v>
      </c>
      <c r="G20" s="104">
        <v>118</v>
      </c>
      <c r="H20" s="393">
        <v>4366000</v>
      </c>
      <c r="I20" s="394"/>
      <c r="J20" s="115">
        <f t="shared" si="0"/>
        <v>4366000</v>
      </c>
    </row>
    <row r="21" spans="1:11" ht="25.5" customHeight="1" thickBot="1" x14ac:dyDescent="0.3">
      <c r="A21" s="403" t="s">
        <v>20</v>
      </c>
      <c r="B21" s="404"/>
      <c r="C21" s="404"/>
      <c r="D21" s="404"/>
      <c r="E21" s="404"/>
      <c r="F21" s="404"/>
      <c r="G21" s="404"/>
      <c r="H21" s="404"/>
      <c r="I21" s="405"/>
      <c r="J21" s="87">
        <f>SUM(J18:J20)</f>
        <v>20945000</v>
      </c>
    </row>
    <row r="22" spans="1:11" x14ac:dyDescent="0.25">
      <c r="A22" s="384"/>
      <c r="B22" s="384"/>
      <c r="C22" s="161"/>
      <c r="D22" s="161"/>
      <c r="E22" s="161"/>
      <c r="F22" s="161"/>
      <c r="G22" s="161"/>
      <c r="H22" s="11"/>
      <c r="I22" s="11"/>
      <c r="J22" s="12"/>
    </row>
    <row r="23" spans="1:11" x14ac:dyDescent="0.25">
      <c r="A23" s="161"/>
      <c r="B23" s="161"/>
      <c r="C23" s="161"/>
      <c r="D23" s="161"/>
      <c r="E23" s="161"/>
      <c r="F23" s="161"/>
      <c r="G23" s="161"/>
      <c r="H23" s="88" t="s">
        <v>49</v>
      </c>
      <c r="I23" s="88"/>
      <c r="J23" s="89">
        <v>0</v>
      </c>
    </row>
    <row r="24" spans="1:11" ht="16.5" thickBot="1" x14ac:dyDescent="0.3">
      <c r="D24" s="1"/>
      <c r="E24" s="1"/>
      <c r="F24" s="1"/>
      <c r="G24" s="1"/>
      <c r="H24" s="15" t="s">
        <v>30</v>
      </c>
      <c r="I24" s="15"/>
      <c r="J24" s="110">
        <v>0</v>
      </c>
      <c r="K24" s="14"/>
    </row>
    <row r="25" spans="1:11" x14ac:dyDescent="0.25">
      <c r="D25" s="1"/>
      <c r="E25" s="1"/>
      <c r="F25" s="1"/>
      <c r="G25" s="1"/>
      <c r="H25" s="17" t="s">
        <v>50</v>
      </c>
      <c r="I25" s="17"/>
      <c r="J25" s="18">
        <f>+J21</f>
        <v>20945000</v>
      </c>
    </row>
    <row r="26" spans="1:11" x14ac:dyDescent="0.25">
      <c r="A26" s="1" t="s">
        <v>250</v>
      </c>
      <c r="D26" s="1"/>
      <c r="E26" s="1"/>
      <c r="F26" s="1"/>
      <c r="G26" s="1"/>
      <c r="H26" s="17"/>
      <c r="I26" s="17"/>
      <c r="J26" s="18"/>
    </row>
    <row r="27" spans="1:11" x14ac:dyDescent="0.25">
      <c r="A27" s="19"/>
      <c r="D27" s="1"/>
      <c r="E27" s="1"/>
      <c r="F27" s="1"/>
      <c r="G27" s="1"/>
      <c r="H27" s="17"/>
      <c r="I27" s="17"/>
      <c r="J27" s="18"/>
    </row>
    <row r="28" spans="1:11" x14ac:dyDescent="0.25">
      <c r="A28" s="20" t="s">
        <v>23</v>
      </c>
    </row>
    <row r="29" spans="1:11" x14ac:dyDescent="0.25">
      <c r="A29" s="21" t="s">
        <v>24</v>
      </c>
      <c r="B29" s="21"/>
      <c r="C29" s="21"/>
      <c r="D29" s="10"/>
      <c r="E29" s="10"/>
    </row>
    <row r="30" spans="1:11" x14ac:dyDescent="0.25">
      <c r="A30" s="21" t="s">
        <v>25</v>
      </c>
      <c r="B30" s="21"/>
      <c r="C30" s="21"/>
      <c r="D30" s="10"/>
      <c r="E30" s="10"/>
    </row>
    <row r="31" spans="1:11" x14ac:dyDescent="0.25">
      <c r="A31" s="22" t="s">
        <v>26</v>
      </c>
      <c r="B31" s="23"/>
      <c r="C31" s="23"/>
      <c r="D31" s="10"/>
      <c r="E31" s="10"/>
    </row>
    <row r="32" spans="1:11" x14ac:dyDescent="0.25">
      <c r="A32" s="24" t="s">
        <v>27</v>
      </c>
      <c r="B32" s="24"/>
      <c r="C32" s="24"/>
      <c r="D32" s="10"/>
      <c r="E32" s="10"/>
    </row>
    <row r="33" spans="1:10" x14ac:dyDescent="0.25">
      <c r="A33" s="25"/>
      <c r="B33" s="25"/>
      <c r="C33" s="25"/>
    </row>
    <row r="34" spans="1:10" x14ac:dyDescent="0.25">
      <c r="A34" s="26"/>
      <c r="B34" s="26"/>
      <c r="C34" s="26"/>
    </row>
    <row r="35" spans="1:10" x14ac:dyDescent="0.25">
      <c r="H35" s="27" t="s">
        <v>41</v>
      </c>
      <c r="I35" s="385" t="str">
        <f>J13</f>
        <v xml:space="preserve"> 07 Desember 2021</v>
      </c>
      <c r="J35" s="386"/>
    </row>
    <row r="39" spans="1:10" ht="24.75" customHeight="1" x14ac:dyDescent="0.25"/>
    <row r="41" spans="1:10" x14ac:dyDescent="0.25">
      <c r="H41" s="397" t="s">
        <v>28</v>
      </c>
      <c r="I41" s="397"/>
      <c r="J41" s="397"/>
    </row>
    <row r="46" spans="1:10" ht="16.5" thickBot="1" x14ac:dyDescent="0.3"/>
    <row r="47" spans="1:10" x14ac:dyDescent="0.25">
      <c r="D47" s="90"/>
      <c r="E47" s="91"/>
      <c r="F47" s="91"/>
      <c r="G47" s="10"/>
    </row>
    <row r="48" spans="1:10" ht="18" x14ac:dyDescent="0.25">
      <c r="D48" s="92" t="s">
        <v>51</v>
      </c>
      <c r="E48" s="10"/>
      <c r="F48" s="10"/>
      <c r="G48" s="10"/>
      <c r="H48" s="2"/>
      <c r="I48" s="2"/>
    </row>
    <row r="49" spans="4:9" ht="18" x14ac:dyDescent="0.25">
      <c r="D49" s="92" t="s">
        <v>52</v>
      </c>
      <c r="E49" s="10"/>
      <c r="F49" s="10"/>
      <c r="G49" s="10"/>
      <c r="H49" s="2"/>
      <c r="I49" s="2"/>
    </row>
    <row r="50" spans="4:9" ht="18" x14ac:dyDescent="0.25">
      <c r="D50" s="92" t="s">
        <v>53</v>
      </c>
      <c r="E50" s="10"/>
      <c r="F50" s="10"/>
      <c r="G50" s="10"/>
      <c r="H50" s="2"/>
      <c r="I50" s="2"/>
    </row>
    <row r="51" spans="4:9" ht="18" x14ac:dyDescent="0.25">
      <c r="D51" s="92" t="s">
        <v>54</v>
      </c>
      <c r="E51" s="10"/>
      <c r="F51" s="10"/>
      <c r="G51" s="10"/>
      <c r="H51" s="2"/>
      <c r="I51" s="2"/>
    </row>
    <row r="52" spans="4:9" ht="18" x14ac:dyDescent="0.25">
      <c r="D52" s="92" t="s">
        <v>55</v>
      </c>
      <c r="E52" s="10"/>
      <c r="F52" s="10"/>
      <c r="G52" s="10"/>
      <c r="H52" s="2"/>
      <c r="I52" s="2"/>
    </row>
    <row r="53" spans="4:9" ht="16.5" thickBot="1" x14ac:dyDescent="0.3">
      <c r="D53" s="93"/>
      <c r="E53" s="5"/>
      <c r="F53" s="5"/>
      <c r="G53" s="10"/>
      <c r="H53" s="2"/>
      <c r="I53" s="2"/>
    </row>
    <row r="54" spans="4:9" x14ac:dyDescent="0.25">
      <c r="H54" s="2"/>
      <c r="I54" s="2"/>
    </row>
    <row r="55" spans="4:9" x14ac:dyDescent="0.25">
      <c r="H55" s="2"/>
      <c r="I55" s="2"/>
    </row>
    <row r="56" spans="4:9" ht="16.5" thickBot="1" x14ac:dyDescent="0.3">
      <c r="H56" s="2"/>
      <c r="I56" s="2"/>
    </row>
    <row r="57" spans="4:9" x14ac:dyDescent="0.25">
      <c r="D57" s="90"/>
      <c r="E57" s="91"/>
      <c r="F57" s="94"/>
      <c r="G57" s="10"/>
      <c r="H57" s="2"/>
      <c r="I57" s="2"/>
    </row>
    <row r="58" spans="4:9" ht="18" x14ac:dyDescent="0.25">
      <c r="D58" s="92" t="s">
        <v>56</v>
      </c>
      <c r="E58" s="10"/>
      <c r="F58" s="95"/>
      <c r="G58" s="10"/>
      <c r="H58" s="2"/>
      <c r="I58" s="2"/>
    </row>
    <row r="59" spans="4:9" ht="18" x14ac:dyDescent="0.25">
      <c r="D59" s="92" t="s">
        <v>57</v>
      </c>
      <c r="E59" s="10"/>
      <c r="F59" s="95"/>
      <c r="G59" s="10"/>
      <c r="H59" s="2"/>
      <c r="I59" s="2"/>
    </row>
    <row r="60" spans="4:9" ht="18" x14ac:dyDescent="0.25">
      <c r="D60" s="92" t="s">
        <v>58</v>
      </c>
      <c r="E60" s="10"/>
      <c r="F60" s="95"/>
      <c r="G60" s="10"/>
      <c r="H60" s="2"/>
      <c r="I60" s="2"/>
    </row>
    <row r="61" spans="4:9" ht="18" x14ac:dyDescent="0.25">
      <c r="D61" s="92" t="s">
        <v>59</v>
      </c>
      <c r="E61" s="10"/>
      <c r="F61" s="95"/>
      <c r="G61" s="10"/>
      <c r="H61" s="2"/>
      <c r="I61" s="2"/>
    </row>
    <row r="62" spans="4:9" ht="18" x14ac:dyDescent="0.25">
      <c r="D62" s="96" t="s">
        <v>60</v>
      </c>
      <c r="E62" s="10"/>
      <c r="F62" s="95"/>
      <c r="G62" s="10"/>
      <c r="H62" s="2"/>
      <c r="I62" s="2"/>
    </row>
    <row r="63" spans="4:9" ht="16.5" thickBot="1" x14ac:dyDescent="0.3">
      <c r="D63" s="93"/>
      <c r="E63" s="5"/>
      <c r="F63" s="97"/>
      <c r="G63" s="10"/>
      <c r="H63" s="2"/>
      <c r="I63" s="2"/>
    </row>
    <row r="64" spans="4:9" x14ac:dyDescent="0.25">
      <c r="H64" s="2"/>
      <c r="I64" s="2"/>
    </row>
    <row r="65" spans="4:9" x14ac:dyDescent="0.25">
      <c r="H65" s="2"/>
      <c r="I65" s="2"/>
    </row>
    <row r="66" spans="4:9" x14ac:dyDescent="0.25">
      <c r="H66" s="2"/>
      <c r="I66" s="2"/>
    </row>
    <row r="67" spans="4:9" ht="16.5" thickBot="1" x14ac:dyDescent="0.3">
      <c r="H67" s="2"/>
      <c r="I67" s="2"/>
    </row>
    <row r="68" spans="4:9" x14ac:dyDescent="0.25">
      <c r="D68" s="90"/>
      <c r="E68" s="91"/>
      <c r="F68" s="91"/>
      <c r="G68" s="10"/>
      <c r="H68" s="2"/>
      <c r="I68" s="2"/>
    </row>
    <row r="69" spans="4:9" ht="18" x14ac:dyDescent="0.25">
      <c r="D69" s="92" t="s">
        <v>51</v>
      </c>
      <c r="E69" s="10"/>
      <c r="F69" s="10"/>
      <c r="G69" s="10"/>
      <c r="H69" s="2"/>
      <c r="I69" s="2"/>
    </row>
    <row r="70" spans="4:9" ht="18" x14ac:dyDescent="0.25">
      <c r="D70" s="92" t="s">
        <v>61</v>
      </c>
      <c r="E70" s="10"/>
      <c r="F70" s="10"/>
      <c r="G70" s="10"/>
      <c r="H70" s="2"/>
      <c r="I70" s="2"/>
    </row>
    <row r="71" spans="4:9" ht="18" x14ac:dyDescent="0.25">
      <c r="D71" s="92" t="s">
        <v>62</v>
      </c>
      <c r="E71" s="10"/>
      <c r="F71" s="10"/>
      <c r="G71" s="10"/>
      <c r="H71" s="2"/>
      <c r="I71" s="2"/>
    </row>
    <row r="72" spans="4:9" ht="18" x14ac:dyDescent="0.25">
      <c r="D72" s="92" t="s">
        <v>63</v>
      </c>
      <c r="E72" s="10"/>
      <c r="F72" s="10"/>
      <c r="G72" s="10"/>
      <c r="H72" s="2"/>
      <c r="I72" s="2"/>
    </row>
    <row r="73" spans="4:9" ht="18" x14ac:dyDescent="0.25">
      <c r="D73" s="92" t="s">
        <v>64</v>
      </c>
      <c r="E73" s="10"/>
      <c r="F73" s="10"/>
      <c r="G73" s="10"/>
      <c r="H73" s="2"/>
      <c r="I73" s="2"/>
    </row>
    <row r="74" spans="4:9" ht="16.5" thickBot="1" x14ac:dyDescent="0.3">
      <c r="D74" s="93"/>
      <c r="E74" s="5"/>
      <c r="F74" s="5"/>
      <c r="G74" s="10"/>
      <c r="H74" s="2"/>
      <c r="I74" s="2"/>
    </row>
    <row r="75" spans="4:9" ht="16.5" thickBot="1" x14ac:dyDescent="0.3">
      <c r="H75" s="2"/>
      <c r="I75" s="2"/>
    </row>
    <row r="76" spans="4:9" x14ac:dyDescent="0.25">
      <c r="D76" s="90"/>
      <c r="E76" s="91"/>
      <c r="F76" s="91"/>
      <c r="G76" s="10"/>
      <c r="H76" s="2"/>
      <c r="I76" s="2"/>
    </row>
    <row r="77" spans="4:9" ht="18" x14ac:dyDescent="0.25">
      <c r="D77" s="98" t="s">
        <v>65</v>
      </c>
      <c r="E77" s="10"/>
      <c r="F77" s="10"/>
      <c r="G77" s="10"/>
    </row>
    <row r="78" spans="4:9" ht="18" x14ac:dyDescent="0.25">
      <c r="D78" s="98" t="s">
        <v>66</v>
      </c>
      <c r="E78" s="10"/>
      <c r="F78" s="10"/>
      <c r="G78" s="10"/>
    </row>
    <row r="79" spans="4:9" ht="18" x14ac:dyDescent="0.25">
      <c r="D79" s="98" t="s">
        <v>67</v>
      </c>
      <c r="E79" s="10"/>
      <c r="F79" s="10"/>
      <c r="G79" s="10"/>
    </row>
    <row r="80" spans="4:9" ht="18" x14ac:dyDescent="0.25">
      <c r="D80" s="98" t="s">
        <v>68</v>
      </c>
      <c r="E80" s="10"/>
      <c r="F80" s="10"/>
      <c r="G80" s="10"/>
    </row>
    <row r="81" spans="4:9" ht="18" x14ac:dyDescent="0.25">
      <c r="D81" s="99" t="s">
        <v>69</v>
      </c>
      <c r="E81" s="10"/>
      <c r="F81" s="10"/>
      <c r="G81" s="10"/>
    </row>
    <row r="82" spans="4:9" ht="16.5" thickBot="1" x14ac:dyDescent="0.3">
      <c r="D82" s="93"/>
      <c r="E82" s="5"/>
      <c r="F82" s="5"/>
      <c r="G82" s="10"/>
      <c r="H82" s="2"/>
      <c r="I82" s="2"/>
    </row>
    <row r="83" spans="4:9" ht="16.5" thickBot="1" x14ac:dyDescent="0.3"/>
    <row r="84" spans="4:9" x14ac:dyDescent="0.25">
      <c r="D84" s="90"/>
      <c r="E84" s="91"/>
      <c r="F84" s="94"/>
      <c r="G84" s="10"/>
    </row>
    <row r="85" spans="4:9" ht="18" x14ac:dyDescent="0.25">
      <c r="D85" s="92" t="s">
        <v>56</v>
      </c>
      <c r="E85" s="10"/>
      <c r="F85" s="95"/>
      <c r="G85" s="10"/>
    </row>
    <row r="86" spans="4:9" ht="18" x14ac:dyDescent="0.25">
      <c r="D86" s="92" t="s">
        <v>57</v>
      </c>
      <c r="E86" s="10"/>
      <c r="F86" s="95"/>
      <c r="G86" s="10"/>
    </row>
    <row r="87" spans="4:9" ht="18" x14ac:dyDescent="0.25">
      <c r="D87" s="92" t="s">
        <v>58</v>
      </c>
      <c r="E87" s="10"/>
      <c r="F87" s="95"/>
      <c r="G87" s="10"/>
    </row>
    <row r="88" spans="4:9" ht="18" x14ac:dyDescent="0.25">
      <c r="D88" s="92" t="s">
        <v>59</v>
      </c>
      <c r="E88" s="10"/>
      <c r="F88" s="95"/>
      <c r="G88" s="10"/>
    </row>
    <row r="89" spans="4:9" ht="18" x14ac:dyDescent="0.25">
      <c r="D89" s="96" t="s">
        <v>60</v>
      </c>
      <c r="E89" s="10"/>
      <c r="F89" s="95"/>
      <c r="G89" s="10"/>
    </row>
    <row r="90" spans="4:9" ht="16.5" thickBot="1" x14ac:dyDescent="0.3">
      <c r="D90" s="93"/>
      <c r="E90" s="5"/>
      <c r="F90" s="97"/>
      <c r="G90" s="10"/>
    </row>
    <row r="91" spans="4:9" ht="16.5" thickBot="1" x14ac:dyDescent="0.3"/>
    <row r="92" spans="4:9" x14ac:dyDescent="0.25">
      <c r="D92" s="90"/>
      <c r="E92" s="91"/>
      <c r="F92" s="94"/>
      <c r="G92" s="10"/>
    </row>
    <row r="93" spans="4:9" ht="18" x14ac:dyDescent="0.25">
      <c r="D93" s="92" t="s">
        <v>56</v>
      </c>
      <c r="E93" s="10"/>
      <c r="F93" s="95"/>
      <c r="G93" s="10"/>
    </row>
    <row r="94" spans="4:9" ht="18" x14ac:dyDescent="0.25">
      <c r="D94" s="92" t="s">
        <v>57</v>
      </c>
      <c r="E94" s="10"/>
      <c r="F94" s="95"/>
      <c r="G94" s="10"/>
    </row>
    <row r="95" spans="4:9" ht="18" x14ac:dyDescent="0.25">
      <c r="D95" s="92" t="s">
        <v>58</v>
      </c>
      <c r="E95" s="10"/>
      <c r="F95" s="95"/>
      <c r="G95" s="10"/>
    </row>
    <row r="96" spans="4:9" ht="18" x14ac:dyDescent="0.25">
      <c r="D96" s="92" t="s">
        <v>59</v>
      </c>
      <c r="E96" s="10"/>
      <c r="F96" s="95"/>
      <c r="G96" s="10"/>
    </row>
    <row r="97" spans="1:12" s="3" customFormat="1" ht="18" x14ac:dyDescent="0.25">
      <c r="A97" s="2"/>
      <c r="B97" s="2"/>
      <c r="C97" s="2"/>
      <c r="D97" s="96" t="s">
        <v>60</v>
      </c>
      <c r="E97" s="10"/>
      <c r="F97" s="95"/>
      <c r="G97" s="10"/>
      <c r="J97" s="2"/>
      <c r="K97" s="2"/>
      <c r="L97" s="2"/>
    </row>
    <row r="98" spans="1:12" s="3" customFormat="1" ht="16.5" thickBot="1" x14ac:dyDescent="0.3">
      <c r="A98" s="2"/>
      <c r="B98" s="2"/>
      <c r="C98" s="2"/>
      <c r="D98" s="93"/>
      <c r="E98" s="5"/>
      <c r="F98" s="97"/>
      <c r="G98" s="10"/>
      <c r="J98" s="2"/>
      <c r="K98" s="2"/>
      <c r="L98" s="2"/>
    </row>
  </sheetData>
  <mergeCells count="9">
    <mergeCell ref="A22:B22"/>
    <mergeCell ref="I35:J35"/>
    <mergeCell ref="H41:J41"/>
    <mergeCell ref="A10:J10"/>
    <mergeCell ref="H17:I17"/>
    <mergeCell ref="H18:I18"/>
    <mergeCell ref="H19:I19"/>
    <mergeCell ref="H20:I20"/>
    <mergeCell ref="A21:I21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1"/>
  <sheetViews>
    <sheetView topLeftCell="A9" zoomScale="86" zoomScaleNormal="86" workbookViewId="0">
      <selection activeCell="C18" sqref="C18"/>
    </sheetView>
  </sheetViews>
  <sheetFormatPr defaultRowHeight="15" x14ac:dyDescent="0.25"/>
  <cols>
    <col min="1" max="1" width="5.140625" customWidth="1"/>
    <col min="2" max="2" width="12.85546875" customWidth="1"/>
    <col min="3" max="3" width="10" customWidth="1"/>
    <col min="4" max="4" width="28" customWidth="1"/>
    <col min="5" max="5" width="23.140625" customWidth="1"/>
    <col min="6" max="6" width="6.28515625" customWidth="1"/>
    <col min="7" max="7" width="8" customWidth="1"/>
    <col min="8" max="8" width="13.5703125" style="39" customWidth="1"/>
    <col min="9" max="9" width="2.140625" style="39" customWidth="1"/>
    <col min="10" max="10" width="21" customWidth="1"/>
    <col min="13" max="13" width="16.85546875" bestFit="1" customWidth="1"/>
    <col min="16" max="16" width="16.42578125" bestFit="1" customWidth="1"/>
  </cols>
  <sheetData>
    <row r="2" spans="1:10" ht="18.75" x14ac:dyDescent="0.3">
      <c r="A2" s="38" t="s">
        <v>0</v>
      </c>
      <c r="B2" s="34"/>
      <c r="C2" s="33"/>
    </row>
    <row r="3" spans="1:10" x14ac:dyDescent="0.25">
      <c r="A3" s="40" t="s">
        <v>1</v>
      </c>
      <c r="B3" s="41"/>
      <c r="C3" s="41"/>
    </row>
    <row r="4" spans="1:10" x14ac:dyDescent="0.25">
      <c r="A4" s="40" t="s">
        <v>2</v>
      </c>
      <c r="B4" s="41"/>
      <c r="C4" s="41"/>
    </row>
    <row r="5" spans="1:10" x14ac:dyDescent="0.25">
      <c r="A5" s="40" t="s">
        <v>3</v>
      </c>
      <c r="B5" s="41"/>
      <c r="C5" s="41"/>
    </row>
    <row r="6" spans="1:10" x14ac:dyDescent="0.25">
      <c r="A6" s="40" t="s">
        <v>4</v>
      </c>
      <c r="B6" s="41"/>
      <c r="C6" s="41"/>
    </row>
    <row r="7" spans="1:10" x14ac:dyDescent="0.25">
      <c r="A7" s="40" t="s">
        <v>5</v>
      </c>
      <c r="B7" s="41"/>
      <c r="C7" s="41"/>
    </row>
    <row r="8" spans="1:10" x14ac:dyDescent="0.25">
      <c r="A8" s="41"/>
      <c r="B8" s="41"/>
      <c r="C8" s="41"/>
    </row>
    <row r="9" spans="1:10" ht="15.75" thickBot="1" x14ac:dyDescent="0.3">
      <c r="A9" s="42"/>
      <c r="B9" s="42"/>
      <c r="C9" s="42"/>
      <c r="D9" s="42"/>
      <c r="E9" s="42"/>
      <c r="F9" s="42"/>
      <c r="G9" s="42"/>
      <c r="H9" s="43"/>
      <c r="I9" s="43"/>
      <c r="J9" s="42"/>
    </row>
    <row r="10" spans="1:10" ht="24" thickBot="1" x14ac:dyDescent="0.4">
      <c r="A10" s="428" t="s">
        <v>6</v>
      </c>
      <c r="B10" s="429"/>
      <c r="C10" s="429"/>
      <c r="D10" s="429"/>
      <c r="E10" s="429"/>
      <c r="F10" s="429"/>
      <c r="G10" s="429"/>
      <c r="H10" s="429"/>
      <c r="I10" s="429"/>
      <c r="J10" s="430"/>
    </row>
    <row r="12" spans="1:10" ht="18.75" customHeight="1" x14ac:dyDescent="0.25">
      <c r="A12" s="44" t="s">
        <v>7</v>
      </c>
      <c r="B12" s="44" t="s">
        <v>35</v>
      </c>
      <c r="C12" s="44"/>
      <c r="D12" s="44"/>
      <c r="E12" s="44"/>
      <c r="F12" s="44"/>
      <c r="G12" s="44"/>
      <c r="H12" s="45" t="s">
        <v>8</v>
      </c>
      <c r="I12" s="45" t="s">
        <v>9</v>
      </c>
      <c r="J12" s="8" t="s">
        <v>263</v>
      </c>
    </row>
    <row r="13" spans="1:10" ht="18.75" customHeight="1" x14ac:dyDescent="0.25">
      <c r="A13" s="44"/>
      <c r="B13" s="44" t="s">
        <v>253</v>
      </c>
      <c r="C13" s="44"/>
      <c r="D13" s="44"/>
      <c r="E13" s="44"/>
      <c r="F13" s="44"/>
      <c r="G13" s="44"/>
      <c r="H13" s="45" t="s">
        <v>10</v>
      </c>
      <c r="I13" s="45" t="s">
        <v>9</v>
      </c>
      <c r="J13" s="9" t="s">
        <v>218</v>
      </c>
    </row>
    <row r="14" spans="1:10" ht="18.75" customHeight="1" x14ac:dyDescent="0.25">
      <c r="A14" s="44"/>
      <c r="B14" s="44"/>
      <c r="C14" s="44"/>
      <c r="D14" s="44"/>
      <c r="E14" s="44"/>
      <c r="F14" s="44"/>
      <c r="G14" s="44"/>
      <c r="H14" s="45" t="s">
        <v>11</v>
      </c>
      <c r="I14" s="45" t="s">
        <v>9</v>
      </c>
      <c r="J14" s="44" t="s">
        <v>252</v>
      </c>
    </row>
    <row r="15" spans="1:10" ht="19.5" customHeight="1" x14ac:dyDescent="0.25">
      <c r="A15" s="44" t="s">
        <v>12</v>
      </c>
      <c r="B15" s="44" t="s">
        <v>36</v>
      </c>
      <c r="C15" s="46"/>
      <c r="D15" s="46"/>
      <c r="E15" s="46"/>
      <c r="F15" s="46"/>
      <c r="G15" s="46"/>
      <c r="H15" s="47" t="s">
        <v>74</v>
      </c>
      <c r="I15" s="47" t="s">
        <v>9</v>
      </c>
      <c r="J15" s="185" t="s">
        <v>254</v>
      </c>
    </row>
    <row r="16" spans="1:10" ht="11.25" customHeight="1" thickBot="1" x14ac:dyDescent="0.3">
      <c r="A16" s="46"/>
      <c r="B16" s="46"/>
      <c r="C16" s="46"/>
      <c r="D16" s="46"/>
      <c r="E16" s="46"/>
      <c r="F16" s="46"/>
      <c r="G16" s="46"/>
      <c r="H16" s="47"/>
      <c r="I16" s="47"/>
      <c r="J16" s="46"/>
    </row>
    <row r="17" spans="1:13" ht="43.5" customHeight="1" x14ac:dyDescent="0.25">
      <c r="A17" s="48" t="s">
        <v>13</v>
      </c>
      <c r="B17" s="49" t="s">
        <v>38</v>
      </c>
      <c r="C17" s="50" t="s">
        <v>15</v>
      </c>
      <c r="D17" s="49" t="s">
        <v>39</v>
      </c>
      <c r="E17" s="49" t="s">
        <v>17</v>
      </c>
      <c r="F17" s="50" t="s">
        <v>32</v>
      </c>
      <c r="G17" s="51" t="s">
        <v>29</v>
      </c>
      <c r="H17" s="431" t="s">
        <v>18</v>
      </c>
      <c r="I17" s="432"/>
      <c r="J17" s="52" t="s">
        <v>19</v>
      </c>
      <c r="M17" s="39"/>
    </row>
    <row r="18" spans="1:13" s="46" customFormat="1" ht="40.5" customHeight="1" x14ac:dyDescent="0.25">
      <c r="A18" s="53">
        <v>1</v>
      </c>
      <c r="B18" s="54">
        <v>44522</v>
      </c>
      <c r="C18" s="55">
        <v>406070</v>
      </c>
      <c r="D18" s="57" t="s">
        <v>255</v>
      </c>
      <c r="E18" s="57" t="s">
        <v>258</v>
      </c>
      <c r="F18" s="58">
        <v>1</v>
      </c>
      <c r="G18" s="82">
        <v>10</v>
      </c>
      <c r="H18" s="426">
        <v>41000</v>
      </c>
      <c r="I18" s="427"/>
      <c r="J18" s="81">
        <f t="shared" ref="J18:J20" si="0">G18*H18</f>
        <v>410000</v>
      </c>
      <c r="M18" s="47"/>
    </row>
    <row r="19" spans="1:13" s="46" customFormat="1" ht="40.5" customHeight="1" x14ac:dyDescent="0.25">
      <c r="A19" s="53">
        <v>2</v>
      </c>
      <c r="B19" s="54">
        <v>44522</v>
      </c>
      <c r="C19" s="55">
        <v>406071</v>
      </c>
      <c r="D19" s="57" t="s">
        <v>256</v>
      </c>
      <c r="E19" s="57" t="s">
        <v>257</v>
      </c>
      <c r="F19" s="58">
        <v>1</v>
      </c>
      <c r="G19" s="82">
        <v>10</v>
      </c>
      <c r="H19" s="426">
        <v>33000</v>
      </c>
      <c r="I19" s="427"/>
      <c r="J19" s="81">
        <f t="shared" si="0"/>
        <v>330000</v>
      </c>
      <c r="M19" s="47"/>
    </row>
    <row r="20" spans="1:13" s="46" customFormat="1" ht="40.5" customHeight="1" x14ac:dyDescent="0.25">
      <c r="A20" s="53">
        <v>3</v>
      </c>
      <c r="B20" s="54">
        <v>44522</v>
      </c>
      <c r="C20" s="55">
        <v>406072</v>
      </c>
      <c r="D20" s="57" t="s">
        <v>259</v>
      </c>
      <c r="E20" s="57" t="s">
        <v>260</v>
      </c>
      <c r="F20" s="58">
        <v>1</v>
      </c>
      <c r="G20" s="82">
        <v>10</v>
      </c>
      <c r="H20" s="426">
        <v>41000</v>
      </c>
      <c r="I20" s="427"/>
      <c r="J20" s="81">
        <f t="shared" si="0"/>
        <v>410000</v>
      </c>
      <c r="M20" s="47"/>
    </row>
    <row r="21" spans="1:13" s="46" customFormat="1" ht="40.5" customHeight="1" x14ac:dyDescent="0.25">
      <c r="A21" s="53">
        <v>4</v>
      </c>
      <c r="B21" s="54">
        <v>44522</v>
      </c>
      <c r="C21" s="55">
        <v>406073</v>
      </c>
      <c r="D21" s="57" t="s">
        <v>261</v>
      </c>
      <c r="E21" s="57" t="s">
        <v>261</v>
      </c>
      <c r="F21" s="58">
        <v>1</v>
      </c>
      <c r="G21" s="82">
        <v>10</v>
      </c>
      <c r="H21" s="426">
        <v>33000</v>
      </c>
      <c r="I21" s="427"/>
      <c r="J21" s="81">
        <f t="shared" ref="J21" si="1">G21*H21</f>
        <v>330000</v>
      </c>
      <c r="M21" s="47"/>
    </row>
    <row r="22" spans="1:13" ht="37.5" customHeight="1" thickBot="1" x14ac:dyDescent="0.3">
      <c r="A22" s="433" t="s">
        <v>20</v>
      </c>
      <c r="B22" s="434"/>
      <c r="C22" s="434"/>
      <c r="D22" s="434"/>
      <c r="E22" s="434"/>
      <c r="F22" s="434"/>
      <c r="G22" s="434"/>
      <c r="H22" s="434"/>
      <c r="I22" s="435"/>
      <c r="J22" s="59">
        <f>SUM(J18:J21)</f>
        <v>1480000</v>
      </c>
    </row>
    <row r="23" spans="1:13" ht="11.25" customHeight="1" x14ac:dyDescent="0.25">
      <c r="A23" s="436"/>
      <c r="B23" s="436"/>
      <c r="C23" s="436"/>
      <c r="D23" s="436"/>
      <c r="E23" s="60"/>
      <c r="H23" s="61"/>
      <c r="I23" s="61"/>
      <c r="J23" s="62"/>
    </row>
    <row r="24" spans="1:13" ht="22.5" customHeight="1" x14ac:dyDescent="0.25">
      <c r="A24" s="63"/>
      <c r="B24" s="63"/>
      <c r="D24" s="63"/>
      <c r="E24" s="63"/>
      <c r="H24" s="37" t="s">
        <v>215</v>
      </c>
      <c r="I24" s="37"/>
      <c r="J24" s="36">
        <v>0</v>
      </c>
    </row>
    <row r="25" spans="1:13" ht="22.5" customHeight="1" thickBot="1" x14ac:dyDescent="0.3">
      <c r="A25" s="117"/>
      <c r="B25" s="117"/>
      <c r="D25" s="117"/>
      <c r="E25" s="117"/>
      <c r="H25" s="64" t="s">
        <v>40</v>
      </c>
      <c r="I25" s="64"/>
      <c r="J25" s="65">
        <v>0</v>
      </c>
    </row>
    <row r="26" spans="1:13" ht="22.5" customHeight="1" x14ac:dyDescent="0.25">
      <c r="A26" s="44"/>
      <c r="B26" s="44"/>
      <c r="D26" s="44"/>
      <c r="E26" s="66"/>
      <c r="H26" s="67" t="s">
        <v>22</v>
      </c>
      <c r="I26" s="68"/>
      <c r="J26" s="69">
        <f>J22-J24</f>
        <v>1480000</v>
      </c>
    </row>
    <row r="27" spans="1:13" ht="13.5" customHeight="1" x14ac:dyDescent="0.25">
      <c r="A27" s="44"/>
      <c r="B27" s="44"/>
      <c r="D27" s="44"/>
      <c r="E27" s="66"/>
      <c r="H27" s="68"/>
      <c r="I27" s="68"/>
      <c r="J27" s="70"/>
    </row>
    <row r="28" spans="1:13" ht="18.75" x14ac:dyDescent="0.25">
      <c r="A28" s="71" t="s">
        <v>262</v>
      </c>
      <c r="B28" s="66"/>
      <c r="D28" s="44"/>
      <c r="E28" s="66"/>
      <c r="H28" s="68"/>
      <c r="I28" s="68"/>
      <c r="J28" s="70"/>
    </row>
    <row r="29" spans="1:13" ht="15.75" x14ac:dyDescent="0.25">
      <c r="A29" s="44"/>
      <c r="B29" s="44"/>
      <c r="D29" s="44"/>
      <c r="E29" s="66"/>
      <c r="H29" s="68"/>
      <c r="I29" s="68"/>
      <c r="J29" s="70"/>
    </row>
    <row r="30" spans="1:13" ht="17.25" customHeight="1" x14ac:dyDescent="0.3">
      <c r="A30" s="72" t="s">
        <v>23</v>
      </c>
      <c r="B30" s="73"/>
      <c r="D30" s="73"/>
      <c r="E30" s="44"/>
      <c r="H30" s="45"/>
      <c r="I30" s="45"/>
      <c r="J30" s="44"/>
    </row>
    <row r="31" spans="1:13" ht="17.25" customHeight="1" x14ac:dyDescent="0.3">
      <c r="A31" s="83" t="s">
        <v>24</v>
      </c>
      <c r="B31" s="66"/>
      <c r="D31" s="66"/>
      <c r="E31" s="44"/>
      <c r="H31" s="45"/>
      <c r="I31" s="45"/>
      <c r="J31" s="44"/>
      <c r="M31" s="74"/>
    </row>
    <row r="32" spans="1:13" ht="17.25" customHeight="1" x14ac:dyDescent="0.3">
      <c r="A32" s="83" t="s">
        <v>25</v>
      </c>
      <c r="B32" s="66"/>
      <c r="D32" s="44"/>
      <c r="E32" s="44"/>
      <c r="H32" s="45"/>
      <c r="I32" s="45"/>
      <c r="J32" s="44"/>
    </row>
    <row r="33" spans="1:13" ht="17.25" customHeight="1" x14ac:dyDescent="0.3">
      <c r="A33" s="84" t="s">
        <v>26</v>
      </c>
      <c r="B33" s="75"/>
      <c r="D33" s="75"/>
      <c r="E33" s="44"/>
      <c r="H33" s="45"/>
      <c r="I33" s="45"/>
      <c r="J33" s="44"/>
    </row>
    <row r="34" spans="1:13" ht="17.25" customHeight="1" x14ac:dyDescent="0.3">
      <c r="A34" s="85" t="s">
        <v>27</v>
      </c>
      <c r="B34" s="76"/>
      <c r="D34" s="77"/>
      <c r="E34" s="44"/>
      <c r="H34" s="45"/>
      <c r="I34" s="45"/>
      <c r="J34" s="44"/>
    </row>
    <row r="35" spans="1:13" ht="15.75" x14ac:dyDescent="0.25">
      <c r="A35" s="76"/>
      <c r="B35" s="76"/>
      <c r="D35" s="78"/>
      <c r="E35" s="44"/>
      <c r="H35" s="45"/>
      <c r="I35" s="45"/>
      <c r="J35" s="44"/>
    </row>
    <row r="36" spans="1:13" ht="15.75" x14ac:dyDescent="0.25">
      <c r="A36" s="44"/>
      <c r="B36" s="44"/>
      <c r="D36" s="44"/>
      <c r="E36" s="44"/>
      <c r="H36" s="79" t="s">
        <v>41</v>
      </c>
      <c r="I36" s="437" t="str">
        <f>J13</f>
        <v xml:space="preserve"> 07 Desember 2021</v>
      </c>
      <c r="J36" s="437"/>
    </row>
    <row r="37" spans="1:13" ht="15.75" x14ac:dyDescent="0.25">
      <c r="A37" s="44"/>
      <c r="B37" s="44"/>
      <c r="D37" s="44"/>
      <c r="E37" s="44"/>
      <c r="H37" s="45"/>
      <c r="I37" s="45"/>
      <c r="J37" s="44"/>
    </row>
    <row r="38" spans="1:13" ht="15.75" x14ac:dyDescent="0.25">
      <c r="A38" s="44"/>
      <c r="B38" s="44"/>
      <c r="D38" s="44"/>
      <c r="E38" s="44"/>
      <c r="H38" s="45"/>
      <c r="I38" s="45"/>
      <c r="J38" s="44"/>
    </row>
    <row r="39" spans="1:13" ht="15.75" x14ac:dyDescent="0.25">
      <c r="A39" s="44"/>
      <c r="B39" s="44"/>
      <c r="D39" s="44"/>
      <c r="E39" s="44"/>
      <c r="H39" s="45"/>
      <c r="I39" s="45"/>
      <c r="J39" s="44"/>
    </row>
    <row r="40" spans="1:13" ht="15.75" x14ac:dyDescent="0.25">
      <c r="A40" s="44"/>
      <c r="B40" s="44"/>
      <c r="D40" s="44"/>
      <c r="E40" s="44"/>
      <c r="H40" s="45"/>
      <c r="I40" s="45"/>
      <c r="J40" s="44"/>
    </row>
    <row r="41" spans="1:13" ht="15.75" x14ac:dyDescent="0.25">
      <c r="A41" s="44"/>
      <c r="B41" s="44"/>
      <c r="D41" s="44"/>
      <c r="E41" s="44"/>
      <c r="H41" s="45"/>
      <c r="I41" s="45"/>
      <c r="J41" s="44"/>
    </row>
    <row r="42" spans="1:13" ht="15.75" x14ac:dyDescent="0.25">
      <c r="A42" s="44"/>
      <c r="B42" s="44"/>
      <c r="D42" s="44"/>
      <c r="E42" s="44"/>
      <c r="H42" s="45"/>
      <c r="I42" s="45"/>
      <c r="J42" s="44"/>
    </row>
    <row r="43" spans="1:13" ht="15.75" x14ac:dyDescent="0.25">
      <c r="A43" s="33"/>
      <c r="B43" s="33"/>
      <c r="D43" s="33"/>
      <c r="E43" s="33"/>
      <c r="H43" s="373" t="s">
        <v>42</v>
      </c>
      <c r="I43" s="373"/>
      <c r="J43" s="373"/>
    </row>
    <row r="44" spans="1:13" ht="15.75" x14ac:dyDescent="0.25">
      <c r="A44" s="33"/>
      <c r="B44" s="33"/>
      <c r="D44" s="33"/>
      <c r="E44" s="33"/>
      <c r="H44" s="35"/>
      <c r="I44" s="35"/>
      <c r="J44" s="33"/>
    </row>
    <row r="45" spans="1:13" ht="15.75" x14ac:dyDescent="0.25">
      <c r="A45" s="33"/>
      <c r="B45" s="33"/>
      <c r="D45" s="33"/>
      <c r="E45" s="33"/>
      <c r="H45" s="35"/>
      <c r="I45" s="35"/>
      <c r="J45" s="33"/>
    </row>
    <row r="46" spans="1:13" ht="15.75" x14ac:dyDescent="0.25">
      <c r="A46" s="33"/>
      <c r="B46" s="33"/>
      <c r="D46" s="33"/>
      <c r="E46" s="33"/>
      <c r="H46" s="35"/>
      <c r="I46" s="35"/>
      <c r="J46" s="33"/>
      <c r="M46" s="80"/>
    </row>
    <row r="47" spans="1:13" ht="15.75" x14ac:dyDescent="0.25">
      <c r="A47" s="33"/>
      <c r="B47" s="33"/>
      <c r="D47" s="33"/>
      <c r="E47" s="33"/>
      <c r="H47" s="35"/>
      <c r="I47" s="35"/>
      <c r="J47" s="33"/>
    </row>
    <row r="48" spans="1:13" ht="15.75" x14ac:dyDescent="0.25">
      <c r="A48" s="33"/>
      <c r="B48" s="33"/>
      <c r="D48" s="33"/>
      <c r="E48" s="33"/>
      <c r="H48" s="35"/>
      <c r="I48" s="35"/>
      <c r="J48" s="33"/>
    </row>
    <row r="49" spans="1:10" ht="15.75" x14ac:dyDescent="0.25">
      <c r="A49" s="33"/>
      <c r="B49" s="33"/>
      <c r="D49" s="33"/>
      <c r="E49" s="33"/>
      <c r="H49" s="35"/>
      <c r="I49" s="35"/>
      <c r="J49" s="33"/>
    </row>
    <row r="50" spans="1:10" ht="15.75" x14ac:dyDescent="0.25">
      <c r="A50" s="33"/>
      <c r="B50" s="33"/>
      <c r="D50" s="33"/>
      <c r="E50" s="33"/>
      <c r="H50" s="35"/>
      <c r="I50" s="35"/>
      <c r="J50" s="33"/>
    </row>
    <row r="51" spans="1:10" ht="15.75" x14ac:dyDescent="0.25">
      <c r="A51" s="33"/>
      <c r="B51" s="33"/>
      <c r="D51" s="33"/>
      <c r="E51" s="33"/>
      <c r="H51" s="35"/>
      <c r="I51" s="35"/>
      <c r="J51" s="33"/>
    </row>
  </sheetData>
  <autoFilter ref="A17:J22">
    <filterColumn colId="7" showButton="0"/>
  </autoFilter>
  <mergeCells count="10">
    <mergeCell ref="H43:J43"/>
    <mergeCell ref="H18:I18"/>
    <mergeCell ref="H19:I19"/>
    <mergeCell ref="H20:I20"/>
    <mergeCell ref="A10:J10"/>
    <mergeCell ref="H17:I17"/>
    <mergeCell ref="H21:I21"/>
    <mergeCell ref="A22:I22"/>
    <mergeCell ref="A23:D23"/>
    <mergeCell ref="I36:J36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9"/>
  <sheetViews>
    <sheetView topLeftCell="A6" zoomScale="86" zoomScaleNormal="86" workbookViewId="0">
      <selection activeCell="C19" sqref="C19"/>
    </sheetView>
  </sheetViews>
  <sheetFormatPr defaultRowHeight="15" x14ac:dyDescent="0.25"/>
  <cols>
    <col min="1" max="1" width="5.140625" customWidth="1"/>
    <col min="2" max="2" width="12.85546875" customWidth="1"/>
    <col min="3" max="3" width="10" customWidth="1"/>
    <col min="4" max="4" width="28" customWidth="1"/>
    <col min="5" max="5" width="23.140625" customWidth="1"/>
    <col min="6" max="6" width="6.28515625" customWidth="1"/>
    <col min="7" max="7" width="7.140625" customWidth="1"/>
    <col min="8" max="8" width="13.5703125" style="39" customWidth="1"/>
    <col min="9" max="9" width="2.140625" style="39" customWidth="1"/>
    <col min="10" max="10" width="21.85546875" customWidth="1"/>
    <col min="13" max="13" width="16.85546875" bestFit="1" customWidth="1"/>
    <col min="16" max="16" width="16.42578125" bestFit="1" customWidth="1"/>
  </cols>
  <sheetData>
    <row r="2" spans="1:10" ht="18.75" x14ac:dyDescent="0.3">
      <c r="A2" s="38" t="s">
        <v>0</v>
      </c>
      <c r="B2" s="34"/>
      <c r="C2" s="33"/>
    </row>
    <row r="3" spans="1:10" x14ac:dyDescent="0.25">
      <c r="A3" s="40" t="s">
        <v>1</v>
      </c>
      <c r="B3" s="41"/>
      <c r="C3" s="41"/>
    </row>
    <row r="4" spans="1:10" x14ac:dyDescent="0.25">
      <c r="A4" s="40" t="s">
        <v>2</v>
      </c>
      <c r="B4" s="41"/>
      <c r="C4" s="41"/>
    </row>
    <row r="5" spans="1:10" x14ac:dyDescent="0.25">
      <c r="A5" s="40" t="s">
        <v>3</v>
      </c>
      <c r="B5" s="41"/>
      <c r="C5" s="41"/>
    </row>
    <row r="6" spans="1:10" x14ac:dyDescent="0.25">
      <c r="A6" s="40" t="s">
        <v>4</v>
      </c>
      <c r="B6" s="41"/>
      <c r="C6" s="41"/>
    </row>
    <row r="7" spans="1:10" x14ac:dyDescent="0.25">
      <c r="A7" s="40" t="s">
        <v>5</v>
      </c>
      <c r="B7" s="41"/>
      <c r="C7" s="41"/>
    </row>
    <row r="8" spans="1:10" x14ac:dyDescent="0.25">
      <c r="A8" s="41"/>
      <c r="B8" s="41"/>
      <c r="C8" s="41"/>
    </row>
    <row r="9" spans="1:10" ht="15.75" thickBot="1" x14ac:dyDescent="0.3">
      <c r="A9" s="42"/>
      <c r="B9" s="42"/>
      <c r="C9" s="42"/>
      <c r="D9" s="42"/>
      <c r="E9" s="42"/>
      <c r="F9" s="42"/>
      <c r="G9" s="42"/>
      <c r="H9" s="43"/>
      <c r="I9" s="43"/>
      <c r="J9" s="42"/>
    </row>
    <row r="10" spans="1:10" ht="24" thickBot="1" x14ac:dyDescent="0.4">
      <c r="A10" s="428" t="s">
        <v>6</v>
      </c>
      <c r="B10" s="429"/>
      <c r="C10" s="429"/>
      <c r="D10" s="429"/>
      <c r="E10" s="429"/>
      <c r="F10" s="429"/>
      <c r="G10" s="429"/>
      <c r="H10" s="429"/>
      <c r="I10" s="429"/>
      <c r="J10" s="430"/>
    </row>
    <row r="12" spans="1:10" ht="18.75" customHeight="1" x14ac:dyDescent="0.25">
      <c r="A12" s="44" t="s">
        <v>7</v>
      </c>
      <c r="B12" s="44" t="s">
        <v>35</v>
      </c>
      <c r="C12" s="44"/>
      <c r="D12" s="44"/>
      <c r="E12" s="44"/>
      <c r="F12" s="44"/>
      <c r="G12" s="44"/>
      <c r="H12" s="45" t="s">
        <v>8</v>
      </c>
      <c r="I12" s="45" t="s">
        <v>9</v>
      </c>
      <c r="J12" s="8" t="s">
        <v>264</v>
      </c>
    </row>
    <row r="13" spans="1:10" ht="18.75" customHeight="1" x14ac:dyDescent="0.25">
      <c r="A13" s="44"/>
      <c r="B13" s="44" t="s">
        <v>253</v>
      </c>
      <c r="C13" s="44"/>
      <c r="D13" s="44"/>
      <c r="E13" s="44"/>
      <c r="F13" s="44"/>
      <c r="G13" s="44"/>
      <c r="H13" s="45" t="s">
        <v>10</v>
      </c>
      <c r="I13" s="45" t="s">
        <v>9</v>
      </c>
      <c r="J13" s="9" t="s">
        <v>218</v>
      </c>
    </row>
    <row r="14" spans="1:10" ht="18.75" customHeight="1" x14ac:dyDescent="0.25">
      <c r="A14" s="44"/>
      <c r="B14" s="44"/>
      <c r="C14" s="44"/>
      <c r="D14" s="44"/>
      <c r="E14" s="44"/>
      <c r="F14" s="44"/>
      <c r="G14" s="44"/>
      <c r="H14" s="45" t="s">
        <v>11</v>
      </c>
      <c r="I14" s="45" t="s">
        <v>9</v>
      </c>
      <c r="J14" s="44" t="s">
        <v>252</v>
      </c>
    </row>
    <row r="15" spans="1:10" ht="18.75" customHeight="1" x14ac:dyDescent="0.25">
      <c r="A15" s="44"/>
      <c r="B15" s="44"/>
      <c r="C15" s="44"/>
      <c r="D15" s="44"/>
      <c r="E15" s="44"/>
      <c r="F15" s="44"/>
      <c r="G15" s="44"/>
      <c r="H15" s="45" t="s">
        <v>37</v>
      </c>
      <c r="I15" s="45" t="s">
        <v>9</v>
      </c>
      <c r="J15" s="44" t="s">
        <v>268</v>
      </c>
    </row>
    <row r="16" spans="1:10" ht="19.5" customHeight="1" x14ac:dyDescent="0.25">
      <c r="A16" s="44" t="s">
        <v>12</v>
      </c>
      <c r="B16" s="44" t="s">
        <v>36</v>
      </c>
      <c r="C16" s="46"/>
      <c r="D16" s="46"/>
      <c r="E16" s="46"/>
      <c r="F16" s="46"/>
      <c r="G16" s="46"/>
      <c r="H16" s="47" t="s">
        <v>74</v>
      </c>
      <c r="I16" s="47" t="s">
        <v>9</v>
      </c>
      <c r="J16" s="185" t="s">
        <v>265</v>
      </c>
    </row>
    <row r="17" spans="1:13" ht="11.25" customHeight="1" thickBot="1" x14ac:dyDescent="0.3">
      <c r="A17" s="46"/>
      <c r="B17" s="46"/>
      <c r="C17" s="46"/>
      <c r="D17" s="46"/>
      <c r="E17" s="46"/>
      <c r="F17" s="46"/>
      <c r="G17" s="46"/>
      <c r="H17" s="47"/>
      <c r="I17" s="47"/>
      <c r="J17" s="46"/>
    </row>
    <row r="18" spans="1:13" ht="43.5" customHeight="1" x14ac:dyDescent="0.25">
      <c r="A18" s="48" t="s">
        <v>13</v>
      </c>
      <c r="B18" s="49" t="s">
        <v>38</v>
      </c>
      <c r="C18" s="50" t="s">
        <v>15</v>
      </c>
      <c r="D18" s="49" t="s">
        <v>39</v>
      </c>
      <c r="E18" s="49" t="s">
        <v>17</v>
      </c>
      <c r="F18" s="50" t="s">
        <v>32</v>
      </c>
      <c r="G18" s="51" t="s">
        <v>29</v>
      </c>
      <c r="H18" s="431" t="s">
        <v>18</v>
      </c>
      <c r="I18" s="432"/>
      <c r="J18" s="52" t="s">
        <v>19</v>
      </c>
      <c r="M18" s="39"/>
    </row>
    <row r="19" spans="1:13" s="46" customFormat="1" ht="40.5" customHeight="1" x14ac:dyDescent="0.25">
      <c r="A19" s="53">
        <v>1</v>
      </c>
      <c r="B19" s="54">
        <v>44508</v>
      </c>
      <c r="C19" s="55">
        <v>402461</v>
      </c>
      <c r="D19" s="57" t="s">
        <v>266</v>
      </c>
      <c r="E19" s="57" t="s">
        <v>267</v>
      </c>
      <c r="F19" s="58">
        <v>1</v>
      </c>
      <c r="G19" s="82">
        <v>10</v>
      </c>
      <c r="H19" s="426">
        <v>23000</v>
      </c>
      <c r="I19" s="427"/>
      <c r="J19" s="81">
        <f t="shared" ref="J19" si="0">G19*H19</f>
        <v>230000</v>
      </c>
      <c r="M19" s="47"/>
    </row>
    <row r="20" spans="1:13" ht="37.5" customHeight="1" thickBot="1" x14ac:dyDescent="0.3">
      <c r="A20" s="433" t="s">
        <v>20</v>
      </c>
      <c r="B20" s="434"/>
      <c r="C20" s="434"/>
      <c r="D20" s="434"/>
      <c r="E20" s="434"/>
      <c r="F20" s="434"/>
      <c r="G20" s="434"/>
      <c r="H20" s="434"/>
      <c r="I20" s="435"/>
      <c r="J20" s="59">
        <f>SUM(J19:J19)</f>
        <v>230000</v>
      </c>
    </row>
    <row r="21" spans="1:13" ht="11.25" customHeight="1" x14ac:dyDescent="0.25">
      <c r="A21" s="436"/>
      <c r="B21" s="436"/>
      <c r="C21" s="436"/>
      <c r="D21" s="436"/>
      <c r="E21" s="60"/>
      <c r="H21" s="61"/>
      <c r="I21" s="61"/>
      <c r="J21" s="62"/>
    </row>
    <row r="22" spans="1:13" ht="22.5" customHeight="1" x14ac:dyDescent="0.25">
      <c r="A22" s="63"/>
      <c r="B22" s="63"/>
      <c r="D22" s="63"/>
      <c r="E22" s="63"/>
      <c r="H22" s="37" t="s">
        <v>215</v>
      </c>
      <c r="I22" s="37"/>
      <c r="J22" s="36">
        <v>0</v>
      </c>
    </row>
    <row r="23" spans="1:13" ht="22.5" customHeight="1" thickBot="1" x14ac:dyDescent="0.3">
      <c r="A23" s="117"/>
      <c r="B23" s="117"/>
      <c r="D23" s="117"/>
      <c r="E23" s="117"/>
      <c r="H23" s="64" t="s">
        <v>40</v>
      </c>
      <c r="I23" s="64"/>
      <c r="J23" s="65">
        <v>0</v>
      </c>
    </row>
    <row r="24" spans="1:13" ht="22.5" customHeight="1" x14ac:dyDescent="0.25">
      <c r="A24" s="44"/>
      <c r="B24" s="44"/>
      <c r="D24" s="44"/>
      <c r="E24" s="66"/>
      <c r="H24" s="67" t="s">
        <v>22</v>
      </c>
      <c r="I24" s="68"/>
      <c r="J24" s="69">
        <f>J20-J22</f>
        <v>230000</v>
      </c>
    </row>
    <row r="25" spans="1:13" ht="13.5" customHeight="1" x14ac:dyDescent="0.25">
      <c r="A25" s="44"/>
      <c r="B25" s="44"/>
      <c r="D25" s="44"/>
      <c r="E25" s="66"/>
      <c r="H25" s="68"/>
      <c r="I25" s="68"/>
      <c r="J25" s="70"/>
    </row>
    <row r="26" spans="1:13" ht="18.75" x14ac:dyDescent="0.25">
      <c r="A26" s="71" t="s">
        <v>269</v>
      </c>
      <c r="B26" s="66"/>
      <c r="D26" s="44"/>
      <c r="E26" s="66"/>
      <c r="H26" s="68"/>
      <c r="I26" s="68"/>
      <c r="J26" s="70"/>
    </row>
    <row r="27" spans="1:13" ht="15.75" x14ac:dyDescent="0.25">
      <c r="A27" s="44"/>
      <c r="B27" s="44"/>
      <c r="D27" s="44"/>
      <c r="E27" s="66"/>
      <c r="H27" s="68"/>
      <c r="I27" s="68"/>
      <c r="J27" s="70"/>
    </row>
    <row r="28" spans="1:13" ht="17.25" customHeight="1" x14ac:dyDescent="0.3">
      <c r="A28" s="72" t="s">
        <v>23</v>
      </c>
      <c r="B28" s="73"/>
      <c r="D28" s="73"/>
      <c r="E28" s="44"/>
      <c r="H28" s="45"/>
      <c r="I28" s="45"/>
      <c r="J28" s="44"/>
    </row>
    <row r="29" spans="1:13" ht="17.25" customHeight="1" x14ac:dyDescent="0.3">
      <c r="A29" s="83" t="s">
        <v>24</v>
      </c>
      <c r="B29" s="66"/>
      <c r="D29" s="66"/>
      <c r="E29" s="44"/>
      <c r="H29" s="45"/>
      <c r="I29" s="45"/>
      <c r="J29" s="44"/>
      <c r="M29" s="74"/>
    </row>
    <row r="30" spans="1:13" ht="17.25" customHeight="1" x14ac:dyDescent="0.3">
      <c r="A30" s="83" t="s">
        <v>25</v>
      </c>
      <c r="B30" s="66"/>
      <c r="D30" s="44"/>
      <c r="E30" s="44"/>
      <c r="H30" s="45"/>
      <c r="I30" s="45"/>
      <c r="J30" s="44"/>
    </row>
    <row r="31" spans="1:13" ht="17.25" customHeight="1" x14ac:dyDescent="0.3">
      <c r="A31" s="84" t="s">
        <v>26</v>
      </c>
      <c r="B31" s="75"/>
      <c r="D31" s="75"/>
      <c r="E31" s="44"/>
      <c r="H31" s="45"/>
      <c r="I31" s="45"/>
      <c r="J31" s="44"/>
    </row>
    <row r="32" spans="1:13" ht="17.25" customHeight="1" x14ac:dyDescent="0.3">
      <c r="A32" s="85" t="s">
        <v>27</v>
      </c>
      <c r="B32" s="76"/>
      <c r="D32" s="77"/>
      <c r="E32" s="44"/>
      <c r="H32" s="45"/>
      <c r="I32" s="45"/>
      <c r="J32" s="44"/>
    </row>
    <row r="33" spans="1:13" ht="15.75" x14ac:dyDescent="0.25">
      <c r="A33" s="76"/>
      <c r="B33" s="76"/>
      <c r="D33" s="78"/>
      <c r="E33" s="44"/>
      <c r="H33" s="45"/>
      <c r="I33" s="45"/>
      <c r="J33" s="44"/>
    </row>
    <row r="34" spans="1:13" ht="15.75" x14ac:dyDescent="0.25">
      <c r="A34" s="44"/>
      <c r="B34" s="44"/>
      <c r="D34" s="44"/>
      <c r="E34" s="44"/>
      <c r="H34" s="79" t="s">
        <v>41</v>
      </c>
      <c r="I34" s="437" t="str">
        <f>J13</f>
        <v xml:space="preserve"> 07 Desember 2021</v>
      </c>
      <c r="J34" s="437"/>
    </row>
    <row r="35" spans="1:13" ht="15.75" x14ac:dyDescent="0.25">
      <c r="A35" s="44"/>
      <c r="B35" s="44"/>
      <c r="D35" s="44"/>
      <c r="E35" s="44"/>
      <c r="H35" s="45"/>
      <c r="I35" s="45"/>
      <c r="J35" s="44"/>
    </row>
    <row r="36" spans="1:13" ht="15.75" x14ac:dyDescent="0.25">
      <c r="A36" s="44"/>
      <c r="B36" s="44"/>
      <c r="D36" s="44"/>
      <c r="E36" s="44"/>
      <c r="H36" s="45"/>
      <c r="I36" s="45"/>
      <c r="J36" s="44"/>
    </row>
    <row r="37" spans="1:13" ht="15.75" x14ac:dyDescent="0.25">
      <c r="A37" s="44"/>
      <c r="B37" s="44"/>
      <c r="D37" s="44"/>
      <c r="E37" s="44"/>
      <c r="H37" s="45"/>
      <c r="I37" s="45"/>
      <c r="J37" s="44"/>
    </row>
    <row r="38" spans="1:13" ht="15.75" x14ac:dyDescent="0.25">
      <c r="A38" s="44"/>
      <c r="B38" s="44"/>
      <c r="D38" s="44"/>
      <c r="E38" s="44"/>
      <c r="H38" s="45"/>
      <c r="I38" s="45"/>
      <c r="J38" s="44"/>
    </row>
    <row r="39" spans="1:13" ht="15.75" x14ac:dyDescent="0.25">
      <c r="A39" s="44"/>
      <c r="B39" s="44"/>
      <c r="D39" s="44"/>
      <c r="E39" s="44"/>
      <c r="H39" s="45"/>
      <c r="I39" s="45"/>
      <c r="J39" s="44"/>
    </row>
    <row r="40" spans="1:13" ht="15.75" x14ac:dyDescent="0.25">
      <c r="A40" s="44"/>
      <c r="B40" s="44"/>
      <c r="D40" s="44"/>
      <c r="E40" s="44"/>
      <c r="H40" s="45"/>
      <c r="I40" s="45"/>
      <c r="J40" s="44"/>
    </row>
    <row r="41" spans="1:13" ht="15.75" x14ac:dyDescent="0.25">
      <c r="A41" s="33"/>
      <c r="B41" s="33"/>
      <c r="D41" s="33"/>
      <c r="E41" s="33"/>
      <c r="H41" s="373" t="s">
        <v>42</v>
      </c>
      <c r="I41" s="373"/>
      <c r="J41" s="373"/>
    </row>
    <row r="42" spans="1:13" ht="15.75" x14ac:dyDescent="0.25">
      <c r="A42" s="33"/>
      <c r="B42" s="33"/>
      <c r="D42" s="33"/>
      <c r="E42" s="33"/>
      <c r="H42" s="35"/>
      <c r="I42" s="35"/>
      <c r="J42" s="33"/>
    </row>
    <row r="43" spans="1:13" ht="15.75" x14ac:dyDescent="0.25">
      <c r="A43" s="33"/>
      <c r="B43" s="33"/>
      <c r="D43" s="33"/>
      <c r="E43" s="33"/>
      <c r="H43" s="35"/>
      <c r="I43" s="35"/>
      <c r="J43" s="33"/>
    </row>
    <row r="44" spans="1:13" ht="15.75" x14ac:dyDescent="0.25">
      <c r="A44" s="33"/>
      <c r="B44" s="33"/>
      <c r="D44" s="33"/>
      <c r="E44" s="33"/>
      <c r="H44" s="35"/>
      <c r="I44" s="35"/>
      <c r="J44" s="33"/>
      <c r="M44" s="80"/>
    </row>
    <row r="45" spans="1:13" ht="15.75" x14ac:dyDescent="0.25">
      <c r="A45" s="33"/>
      <c r="B45" s="33"/>
      <c r="D45" s="33"/>
      <c r="E45" s="33"/>
      <c r="H45" s="35"/>
      <c r="I45" s="35"/>
      <c r="J45" s="33"/>
    </row>
    <row r="46" spans="1:13" ht="15.75" x14ac:dyDescent="0.25">
      <c r="A46" s="33"/>
      <c r="B46" s="33"/>
      <c r="D46" s="33"/>
      <c r="E46" s="33"/>
      <c r="H46" s="35"/>
      <c r="I46" s="35"/>
      <c r="J46" s="33"/>
    </row>
    <row r="47" spans="1:13" ht="15.75" x14ac:dyDescent="0.25">
      <c r="A47" s="33"/>
      <c r="B47" s="33"/>
      <c r="D47" s="33"/>
      <c r="E47" s="33"/>
      <c r="H47" s="35"/>
      <c r="I47" s="35"/>
      <c r="J47" s="33"/>
    </row>
    <row r="48" spans="1:13" ht="15.75" x14ac:dyDescent="0.25">
      <c r="A48" s="33"/>
      <c r="B48" s="33"/>
      <c r="D48" s="33"/>
      <c r="E48" s="33"/>
      <c r="H48" s="35"/>
      <c r="I48" s="35"/>
      <c r="J48" s="33"/>
    </row>
    <row r="49" spans="1:10" ht="15.75" x14ac:dyDescent="0.25">
      <c r="A49" s="33"/>
      <c r="B49" s="33"/>
      <c r="D49" s="33"/>
      <c r="E49" s="33"/>
      <c r="H49" s="35"/>
      <c r="I49" s="35"/>
      <c r="J49" s="33"/>
    </row>
  </sheetData>
  <autoFilter ref="A18:J20">
    <filterColumn colId="7" showButton="0"/>
  </autoFilter>
  <mergeCells count="7">
    <mergeCell ref="A20:I20"/>
    <mergeCell ref="A21:D21"/>
    <mergeCell ref="I34:J34"/>
    <mergeCell ref="H41:J41"/>
    <mergeCell ref="A10:J10"/>
    <mergeCell ref="H18:I18"/>
    <mergeCell ref="H19:I19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9"/>
  <sheetViews>
    <sheetView topLeftCell="A10" zoomScale="86" zoomScaleNormal="86" workbookViewId="0">
      <selection activeCell="A20" sqref="A20:I20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8" customWidth="1"/>
    <col min="5" max="5" width="23.140625" customWidth="1"/>
    <col min="6" max="6" width="6.28515625" customWidth="1"/>
    <col min="7" max="7" width="8" customWidth="1"/>
    <col min="8" max="8" width="13.5703125" style="39" customWidth="1"/>
    <col min="9" max="9" width="2.140625" style="39" customWidth="1"/>
    <col min="10" max="10" width="21.42578125" customWidth="1"/>
    <col min="13" max="13" width="16.85546875" bestFit="1" customWidth="1"/>
    <col min="16" max="16" width="16.42578125" bestFit="1" customWidth="1"/>
  </cols>
  <sheetData>
    <row r="2" spans="1:10" ht="18.75" x14ac:dyDescent="0.3">
      <c r="A2" s="38" t="s">
        <v>0</v>
      </c>
      <c r="B2" s="34"/>
      <c r="C2" s="33"/>
    </row>
    <row r="3" spans="1:10" x14ac:dyDescent="0.25">
      <c r="A3" s="40" t="s">
        <v>1</v>
      </c>
      <c r="B3" s="41"/>
      <c r="C3" s="41"/>
    </row>
    <row r="4" spans="1:10" x14ac:dyDescent="0.25">
      <c r="A4" s="40" t="s">
        <v>2</v>
      </c>
      <c r="B4" s="41"/>
      <c r="C4" s="41"/>
    </row>
    <row r="5" spans="1:10" x14ac:dyDescent="0.25">
      <c r="A5" s="40" t="s">
        <v>3</v>
      </c>
      <c r="B5" s="41"/>
      <c r="C5" s="41"/>
    </row>
    <row r="6" spans="1:10" x14ac:dyDescent="0.25">
      <c r="A6" s="40" t="s">
        <v>4</v>
      </c>
      <c r="B6" s="41"/>
      <c r="C6" s="41"/>
    </row>
    <row r="7" spans="1:10" x14ac:dyDescent="0.25">
      <c r="A7" s="40" t="s">
        <v>5</v>
      </c>
      <c r="B7" s="41"/>
      <c r="C7" s="41"/>
    </row>
    <row r="8" spans="1:10" x14ac:dyDescent="0.25">
      <c r="A8" s="41"/>
      <c r="B8" s="41"/>
      <c r="C8" s="41"/>
    </row>
    <row r="9" spans="1:10" ht="15.75" thickBot="1" x14ac:dyDescent="0.3">
      <c r="A9" s="42"/>
      <c r="B9" s="42"/>
      <c r="C9" s="42"/>
      <c r="D9" s="42"/>
      <c r="E9" s="42"/>
      <c r="F9" s="42"/>
      <c r="G9" s="42"/>
      <c r="H9" s="43"/>
      <c r="I9" s="43"/>
      <c r="J9" s="42"/>
    </row>
    <row r="10" spans="1:10" ht="24" thickBot="1" x14ac:dyDescent="0.4">
      <c r="A10" s="428" t="s">
        <v>6</v>
      </c>
      <c r="B10" s="429"/>
      <c r="C10" s="429"/>
      <c r="D10" s="429"/>
      <c r="E10" s="429"/>
      <c r="F10" s="429"/>
      <c r="G10" s="429"/>
      <c r="H10" s="429"/>
      <c r="I10" s="429"/>
      <c r="J10" s="430"/>
    </row>
    <row r="12" spans="1:10" ht="18.75" customHeight="1" x14ac:dyDescent="0.25">
      <c r="A12" s="44" t="s">
        <v>7</v>
      </c>
      <c r="B12" s="44" t="s">
        <v>35</v>
      </c>
      <c r="C12" s="44"/>
      <c r="D12" s="44"/>
      <c r="E12" s="44"/>
      <c r="F12" s="44"/>
      <c r="G12" s="44"/>
      <c r="H12" s="45" t="s">
        <v>8</v>
      </c>
      <c r="I12" s="45" t="s">
        <v>9</v>
      </c>
      <c r="J12" s="8" t="s">
        <v>275</v>
      </c>
    </row>
    <row r="13" spans="1:10" ht="18.75" customHeight="1" x14ac:dyDescent="0.25">
      <c r="A13" s="44"/>
      <c r="B13" s="44"/>
      <c r="C13" s="44"/>
      <c r="D13" s="44"/>
      <c r="E13" s="44"/>
      <c r="F13" s="44"/>
      <c r="G13" s="44"/>
      <c r="H13" s="45" t="s">
        <v>10</v>
      </c>
      <c r="I13" s="45" t="s">
        <v>9</v>
      </c>
      <c r="J13" s="9" t="s">
        <v>218</v>
      </c>
    </row>
    <row r="14" spans="1:10" ht="18.75" customHeight="1" x14ac:dyDescent="0.25">
      <c r="A14" s="44"/>
      <c r="B14" s="44"/>
      <c r="C14" s="44"/>
      <c r="D14" s="44"/>
      <c r="E14" s="44"/>
      <c r="F14" s="44"/>
      <c r="G14" s="44"/>
      <c r="H14" s="45" t="s">
        <v>11</v>
      </c>
      <c r="I14" s="45" t="s">
        <v>9</v>
      </c>
      <c r="J14" s="9" t="s">
        <v>252</v>
      </c>
    </row>
    <row r="15" spans="1:10" ht="18.75" customHeight="1" x14ac:dyDescent="0.25">
      <c r="A15" s="44" t="s">
        <v>12</v>
      </c>
      <c r="B15" s="44" t="s">
        <v>36</v>
      </c>
      <c r="C15" s="44"/>
      <c r="D15" s="44"/>
      <c r="E15" s="44"/>
      <c r="F15" s="44"/>
      <c r="G15" s="44"/>
      <c r="H15" s="45" t="s">
        <v>74</v>
      </c>
      <c r="I15" s="45" t="s">
        <v>9</v>
      </c>
      <c r="J15" s="186" t="s">
        <v>270</v>
      </c>
    </row>
    <row r="16" spans="1:10" ht="11.25" customHeight="1" thickBot="1" x14ac:dyDescent="0.3">
      <c r="A16" s="46"/>
      <c r="B16" s="46"/>
      <c r="C16" s="46"/>
      <c r="D16" s="46"/>
      <c r="E16" s="46"/>
      <c r="F16" s="46"/>
      <c r="G16" s="46"/>
      <c r="H16" s="47"/>
      <c r="I16" s="47"/>
      <c r="J16" s="46"/>
    </row>
    <row r="17" spans="1:13" ht="43.5" customHeight="1" x14ac:dyDescent="0.25">
      <c r="A17" s="48" t="s">
        <v>13</v>
      </c>
      <c r="B17" s="49" t="s">
        <v>38</v>
      </c>
      <c r="C17" s="50" t="s">
        <v>15</v>
      </c>
      <c r="D17" s="49" t="s">
        <v>39</v>
      </c>
      <c r="E17" s="49" t="s">
        <v>17</v>
      </c>
      <c r="F17" s="50" t="s">
        <v>32</v>
      </c>
      <c r="G17" s="51" t="s">
        <v>29</v>
      </c>
      <c r="H17" s="431" t="s">
        <v>18</v>
      </c>
      <c r="I17" s="432"/>
      <c r="J17" s="52" t="s">
        <v>19</v>
      </c>
      <c r="M17" s="39"/>
    </row>
    <row r="18" spans="1:13" s="46" customFormat="1" ht="40.5" customHeight="1" x14ac:dyDescent="0.25">
      <c r="A18" s="53">
        <v>1</v>
      </c>
      <c r="B18" s="54">
        <v>44505</v>
      </c>
      <c r="C18" s="55">
        <v>402458</v>
      </c>
      <c r="D18" s="56" t="s">
        <v>271</v>
      </c>
      <c r="E18" s="57" t="s">
        <v>268</v>
      </c>
      <c r="F18" s="58">
        <v>1</v>
      </c>
      <c r="G18" s="82">
        <v>10</v>
      </c>
      <c r="H18" s="426">
        <v>25000</v>
      </c>
      <c r="I18" s="427"/>
      <c r="J18" s="81">
        <f>G18*H18</f>
        <v>250000</v>
      </c>
      <c r="M18" s="47"/>
    </row>
    <row r="19" spans="1:13" s="46" customFormat="1" ht="40.5" customHeight="1" x14ac:dyDescent="0.25">
      <c r="A19" s="53">
        <v>2</v>
      </c>
      <c r="B19" s="54">
        <v>44505</v>
      </c>
      <c r="C19" s="55">
        <v>402459</v>
      </c>
      <c r="D19" s="56" t="s">
        <v>274</v>
      </c>
      <c r="E19" s="57" t="s">
        <v>272</v>
      </c>
      <c r="F19" s="58">
        <v>1</v>
      </c>
      <c r="G19" s="82">
        <v>17</v>
      </c>
      <c r="H19" s="426">
        <v>55000</v>
      </c>
      <c r="I19" s="427"/>
      <c r="J19" s="81">
        <f t="shared" ref="J19" si="0">G19*H19</f>
        <v>935000</v>
      </c>
      <c r="M19" s="47">
        <f>935000/17</f>
        <v>55000</v>
      </c>
    </row>
    <row r="20" spans="1:13" ht="37.5" customHeight="1" thickBot="1" x14ac:dyDescent="0.3">
      <c r="A20" s="433" t="s">
        <v>20</v>
      </c>
      <c r="B20" s="434"/>
      <c r="C20" s="434"/>
      <c r="D20" s="434"/>
      <c r="E20" s="434"/>
      <c r="F20" s="434"/>
      <c r="G20" s="434"/>
      <c r="H20" s="434"/>
      <c r="I20" s="435"/>
      <c r="J20" s="59">
        <f>SUM(J18:J19)</f>
        <v>1185000</v>
      </c>
    </row>
    <row r="21" spans="1:13" ht="11.25" customHeight="1" x14ac:dyDescent="0.25">
      <c r="A21" s="436"/>
      <c r="B21" s="436"/>
      <c r="C21" s="436"/>
      <c r="D21" s="436"/>
      <c r="E21" s="60"/>
      <c r="H21" s="61"/>
      <c r="I21" s="61"/>
      <c r="J21" s="62"/>
    </row>
    <row r="22" spans="1:13" ht="22.5" customHeight="1" x14ac:dyDescent="0.25">
      <c r="A22" s="63"/>
      <c r="B22" s="63"/>
      <c r="D22" s="63"/>
      <c r="E22" s="63"/>
      <c r="H22" s="37" t="s">
        <v>33</v>
      </c>
      <c r="I22" s="37"/>
      <c r="J22" s="36">
        <v>0</v>
      </c>
    </row>
    <row r="23" spans="1:13" ht="22.5" customHeight="1" thickBot="1" x14ac:dyDescent="0.3">
      <c r="A23" s="117"/>
      <c r="B23" s="117"/>
      <c r="D23" s="117"/>
      <c r="E23" s="117"/>
      <c r="H23" s="64" t="s">
        <v>40</v>
      </c>
      <c r="I23" s="64"/>
      <c r="J23" s="65">
        <v>0</v>
      </c>
    </row>
    <row r="24" spans="1:13" ht="22.5" customHeight="1" x14ac:dyDescent="0.25">
      <c r="A24" s="44"/>
      <c r="B24" s="44"/>
      <c r="D24" s="44"/>
      <c r="E24" s="66"/>
      <c r="H24" s="67" t="s">
        <v>22</v>
      </c>
      <c r="I24" s="68"/>
      <c r="J24" s="69">
        <f>J20</f>
        <v>1185000</v>
      </c>
    </row>
    <row r="25" spans="1:13" ht="13.5" customHeight="1" x14ac:dyDescent="0.25">
      <c r="A25" s="44"/>
      <c r="B25" s="44"/>
      <c r="D25" s="44"/>
      <c r="E25" s="66"/>
      <c r="H25" s="68"/>
      <c r="I25" s="68"/>
      <c r="J25" s="70"/>
    </row>
    <row r="26" spans="1:13" ht="18.75" x14ac:dyDescent="0.25">
      <c r="A26" s="71" t="s">
        <v>273</v>
      </c>
      <c r="B26" s="66"/>
      <c r="D26" s="44"/>
      <c r="E26" s="66"/>
      <c r="H26" s="68"/>
      <c r="I26" s="68"/>
      <c r="J26" s="70"/>
    </row>
    <row r="27" spans="1:13" ht="15.75" x14ac:dyDescent="0.25">
      <c r="A27" s="44"/>
      <c r="B27" s="44"/>
      <c r="D27" s="44"/>
      <c r="E27" s="66"/>
      <c r="H27" s="68"/>
      <c r="I27" s="68"/>
      <c r="J27" s="70"/>
    </row>
    <row r="28" spans="1:13" ht="17.25" customHeight="1" x14ac:dyDescent="0.3">
      <c r="A28" s="72" t="s">
        <v>23</v>
      </c>
      <c r="B28" s="73"/>
      <c r="D28" s="73"/>
      <c r="E28" s="44"/>
      <c r="H28" s="45"/>
      <c r="I28" s="45"/>
      <c r="J28" s="44"/>
    </row>
    <row r="29" spans="1:13" ht="17.25" customHeight="1" x14ac:dyDescent="0.3">
      <c r="A29" s="83" t="s">
        <v>24</v>
      </c>
      <c r="B29" s="66"/>
      <c r="D29" s="66"/>
      <c r="E29" s="44"/>
      <c r="H29" s="45"/>
      <c r="I29" s="45"/>
      <c r="J29" s="44"/>
      <c r="M29" s="74"/>
    </row>
    <row r="30" spans="1:13" ht="17.25" customHeight="1" x14ac:dyDescent="0.3">
      <c r="A30" s="83" t="s">
        <v>25</v>
      </c>
      <c r="B30" s="66"/>
      <c r="D30" s="44"/>
      <c r="E30" s="44"/>
      <c r="H30" s="45"/>
      <c r="I30" s="45"/>
      <c r="J30" s="44"/>
    </row>
    <row r="31" spans="1:13" ht="17.25" customHeight="1" x14ac:dyDescent="0.3">
      <c r="A31" s="84" t="s">
        <v>26</v>
      </c>
      <c r="B31" s="75"/>
      <c r="D31" s="75"/>
      <c r="E31" s="44"/>
      <c r="H31" s="45"/>
      <c r="I31" s="45"/>
      <c r="J31" s="44"/>
    </row>
    <row r="32" spans="1:13" ht="17.25" customHeight="1" x14ac:dyDescent="0.3">
      <c r="A32" s="85" t="s">
        <v>27</v>
      </c>
      <c r="B32" s="76"/>
      <c r="D32" s="77"/>
      <c r="E32" s="44"/>
      <c r="H32" s="45"/>
      <c r="I32" s="45"/>
      <c r="J32" s="44"/>
    </row>
    <row r="33" spans="1:13" ht="15.75" x14ac:dyDescent="0.25">
      <c r="A33" s="76"/>
      <c r="B33" s="76"/>
      <c r="D33" s="78"/>
      <c r="E33" s="44"/>
      <c r="H33" s="45"/>
      <c r="I33" s="45"/>
      <c r="J33" s="44"/>
    </row>
    <row r="34" spans="1:13" ht="15.75" x14ac:dyDescent="0.25">
      <c r="A34" s="44"/>
      <c r="B34" s="44"/>
      <c r="D34" s="44"/>
      <c r="E34" s="44"/>
      <c r="H34" s="79" t="s">
        <v>41</v>
      </c>
      <c r="I34" s="437" t="str">
        <f>J13</f>
        <v xml:space="preserve"> 07 Desember 2021</v>
      </c>
      <c r="J34" s="437"/>
    </row>
    <row r="35" spans="1:13" ht="15.75" x14ac:dyDescent="0.25">
      <c r="A35" s="44"/>
      <c r="B35" s="44"/>
      <c r="D35" s="44"/>
      <c r="E35" s="44"/>
      <c r="H35" s="45"/>
      <c r="I35" s="45"/>
      <c r="J35" s="44"/>
    </row>
    <row r="36" spans="1:13" ht="15.75" x14ac:dyDescent="0.25">
      <c r="A36" s="44"/>
      <c r="B36" s="44"/>
      <c r="D36" s="44"/>
      <c r="E36" s="44"/>
      <c r="H36" s="45"/>
      <c r="I36" s="45"/>
      <c r="J36" s="44"/>
    </row>
    <row r="37" spans="1:13" ht="15.75" x14ac:dyDescent="0.25">
      <c r="A37" s="44"/>
      <c r="B37" s="44"/>
      <c r="D37" s="44"/>
      <c r="E37" s="44"/>
      <c r="H37" s="45"/>
      <c r="I37" s="45"/>
      <c r="J37" s="44"/>
    </row>
    <row r="38" spans="1:13" ht="15.75" x14ac:dyDescent="0.25">
      <c r="A38" s="44"/>
      <c r="B38" s="44"/>
      <c r="D38" s="44"/>
      <c r="E38" s="44"/>
      <c r="H38" s="45"/>
      <c r="I38" s="45"/>
      <c r="J38" s="44"/>
    </row>
    <row r="39" spans="1:13" ht="15.75" x14ac:dyDescent="0.25">
      <c r="A39" s="44"/>
      <c r="B39" s="44"/>
      <c r="D39" s="44"/>
      <c r="E39" s="44"/>
      <c r="H39" s="45"/>
      <c r="I39" s="45"/>
      <c r="J39" s="44"/>
    </row>
    <row r="40" spans="1:13" ht="15.75" x14ac:dyDescent="0.25">
      <c r="A40" s="44"/>
      <c r="B40" s="44"/>
      <c r="D40" s="44"/>
      <c r="E40" s="44"/>
      <c r="H40" s="45"/>
      <c r="I40" s="45"/>
      <c r="J40" s="44"/>
    </row>
    <row r="41" spans="1:13" ht="15.75" x14ac:dyDescent="0.25">
      <c r="A41" s="33"/>
      <c r="B41" s="33"/>
      <c r="D41" s="33"/>
      <c r="E41" s="33"/>
      <c r="H41" s="373" t="s">
        <v>42</v>
      </c>
      <c r="I41" s="373"/>
      <c r="J41" s="373"/>
    </row>
    <row r="42" spans="1:13" ht="15.75" x14ac:dyDescent="0.25">
      <c r="A42" s="33"/>
      <c r="B42" s="33"/>
      <c r="D42" s="33"/>
      <c r="E42" s="33"/>
      <c r="H42" s="35"/>
      <c r="I42" s="35"/>
      <c r="J42" s="33"/>
    </row>
    <row r="43" spans="1:13" ht="15.75" x14ac:dyDescent="0.25">
      <c r="A43" s="33"/>
      <c r="B43" s="33"/>
      <c r="D43" s="33"/>
      <c r="E43" s="33"/>
      <c r="H43" s="35"/>
      <c r="I43" s="35"/>
      <c r="J43" s="33"/>
    </row>
    <row r="44" spans="1:13" ht="15.75" x14ac:dyDescent="0.25">
      <c r="A44" s="33"/>
      <c r="B44" s="33"/>
      <c r="D44" s="33"/>
      <c r="E44" s="33"/>
      <c r="H44" s="35"/>
      <c r="I44" s="35"/>
      <c r="J44" s="33"/>
      <c r="M44" s="80"/>
    </row>
    <row r="45" spans="1:13" ht="15.75" x14ac:dyDescent="0.25">
      <c r="A45" s="33"/>
      <c r="B45" s="33"/>
      <c r="D45" s="33"/>
      <c r="E45" s="33"/>
      <c r="H45" s="35"/>
      <c r="I45" s="35"/>
      <c r="J45" s="33"/>
    </row>
    <row r="46" spans="1:13" ht="15.75" x14ac:dyDescent="0.25">
      <c r="A46" s="33"/>
      <c r="B46" s="33"/>
      <c r="D46" s="33"/>
      <c r="E46" s="33"/>
      <c r="H46" s="35"/>
      <c r="I46" s="35"/>
      <c r="J46" s="33"/>
    </row>
    <row r="47" spans="1:13" ht="15.75" x14ac:dyDescent="0.25">
      <c r="A47" s="33"/>
      <c r="B47" s="33"/>
      <c r="D47" s="33"/>
      <c r="E47" s="33"/>
      <c r="H47" s="35"/>
      <c r="I47" s="35"/>
      <c r="J47" s="33"/>
    </row>
    <row r="48" spans="1:13" ht="15.75" x14ac:dyDescent="0.25">
      <c r="A48" s="33"/>
      <c r="B48" s="33"/>
      <c r="D48" s="33"/>
      <c r="E48" s="33"/>
      <c r="H48" s="35"/>
      <c r="I48" s="35"/>
      <c r="J48" s="33"/>
    </row>
    <row r="49" spans="1:10" ht="15.75" x14ac:dyDescent="0.25">
      <c r="A49" s="33"/>
      <c r="B49" s="33"/>
      <c r="D49" s="33"/>
      <c r="E49" s="33"/>
      <c r="H49" s="35"/>
      <c r="I49" s="35"/>
      <c r="J49" s="33"/>
    </row>
  </sheetData>
  <autoFilter ref="A17:J20">
    <filterColumn colId="7" showButton="0"/>
  </autoFilter>
  <mergeCells count="8">
    <mergeCell ref="I34:J34"/>
    <mergeCell ref="H41:J41"/>
    <mergeCell ref="A10:J10"/>
    <mergeCell ref="H17:I17"/>
    <mergeCell ref="H18:I18"/>
    <mergeCell ref="H19:I19"/>
    <mergeCell ref="A20:I20"/>
    <mergeCell ref="A21:D21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6"/>
  <sheetViews>
    <sheetView topLeftCell="A4" workbookViewId="0">
      <selection activeCell="C18" sqref="C18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10.85546875" style="2" customWidth="1"/>
    <col min="4" max="4" width="23.85546875" style="2" customWidth="1"/>
    <col min="5" max="5" width="13" style="2" customWidth="1"/>
    <col min="6" max="7" width="6.28515625" style="2" customWidth="1"/>
    <col min="8" max="8" width="14.28515625" style="3" customWidth="1"/>
    <col min="9" max="9" width="1.42578125" style="3" customWidth="1"/>
    <col min="10" max="10" width="18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398" t="s">
        <v>6</v>
      </c>
      <c r="B10" s="399"/>
      <c r="C10" s="399"/>
      <c r="D10" s="399"/>
      <c r="E10" s="399"/>
      <c r="F10" s="399"/>
      <c r="G10" s="399"/>
      <c r="H10" s="399"/>
      <c r="I10" s="399"/>
      <c r="J10" s="400"/>
    </row>
    <row r="12" spans="1:10" x14ac:dyDescent="0.25">
      <c r="A12" s="2" t="s">
        <v>7</v>
      </c>
      <c r="B12" s="2" t="s">
        <v>148</v>
      </c>
      <c r="H12" s="3" t="s">
        <v>8</v>
      </c>
      <c r="I12" s="7" t="s">
        <v>9</v>
      </c>
      <c r="J12" s="8" t="s">
        <v>282</v>
      </c>
    </row>
    <row r="13" spans="1:10" x14ac:dyDescent="0.25">
      <c r="H13" s="3" t="s">
        <v>10</v>
      </c>
      <c r="I13" s="7" t="s">
        <v>9</v>
      </c>
      <c r="J13" s="9" t="s">
        <v>280</v>
      </c>
    </row>
    <row r="14" spans="1:10" x14ac:dyDescent="0.25">
      <c r="H14" s="3" t="s">
        <v>11</v>
      </c>
      <c r="I14" s="7" t="s">
        <v>9</v>
      </c>
      <c r="J14" s="9" t="s">
        <v>279</v>
      </c>
    </row>
    <row r="15" spans="1:10" x14ac:dyDescent="0.25">
      <c r="A15" s="2" t="s">
        <v>12</v>
      </c>
      <c r="B15" s="2" t="s">
        <v>149</v>
      </c>
      <c r="H15" s="3" t="s">
        <v>74</v>
      </c>
      <c r="I15" s="3" t="s">
        <v>9</v>
      </c>
      <c r="J15" s="116" t="s">
        <v>276</v>
      </c>
    </row>
    <row r="16" spans="1:10" ht="16.5" thickBot="1" x14ac:dyDescent="0.3">
      <c r="F16" s="10"/>
      <c r="G16" s="10"/>
    </row>
    <row r="17" spans="1:11" ht="20.100000000000001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32</v>
      </c>
      <c r="G17" s="178" t="s">
        <v>29</v>
      </c>
      <c r="H17" s="401" t="s">
        <v>18</v>
      </c>
      <c r="I17" s="402"/>
      <c r="J17" s="31" t="s">
        <v>19</v>
      </c>
    </row>
    <row r="18" spans="1:11" ht="37.5" customHeight="1" x14ac:dyDescent="0.25">
      <c r="A18" s="86">
        <v>1</v>
      </c>
      <c r="B18" s="54">
        <v>44516</v>
      </c>
      <c r="C18" s="176">
        <v>405795</v>
      </c>
      <c r="D18" s="32" t="s">
        <v>277</v>
      </c>
      <c r="E18" s="177" t="s">
        <v>278</v>
      </c>
      <c r="F18" s="104">
        <v>7</v>
      </c>
      <c r="G18" s="104">
        <v>118</v>
      </c>
      <c r="H18" s="379">
        <v>11446000</v>
      </c>
      <c r="I18" s="380"/>
      <c r="J18" s="115">
        <f>H18</f>
        <v>11446000</v>
      </c>
    </row>
    <row r="19" spans="1:11" ht="25.5" customHeight="1" thickBot="1" x14ac:dyDescent="0.3">
      <c r="A19" s="403" t="s">
        <v>20</v>
      </c>
      <c r="B19" s="404"/>
      <c r="C19" s="404"/>
      <c r="D19" s="404"/>
      <c r="E19" s="404"/>
      <c r="F19" s="404"/>
      <c r="G19" s="404"/>
      <c r="H19" s="404"/>
      <c r="I19" s="405"/>
      <c r="J19" s="87">
        <f>SUM(J18:J18)</f>
        <v>11446000</v>
      </c>
    </row>
    <row r="20" spans="1:11" x14ac:dyDescent="0.25">
      <c r="A20" s="384"/>
      <c r="B20" s="384"/>
      <c r="C20" s="175"/>
      <c r="D20" s="175"/>
      <c r="E20" s="175"/>
      <c r="F20" s="175"/>
      <c r="G20" s="175"/>
      <c r="H20" s="11"/>
      <c r="I20" s="11"/>
      <c r="J20" s="12"/>
    </row>
    <row r="21" spans="1:11" x14ac:dyDescent="0.25">
      <c r="A21" s="175"/>
      <c r="B21" s="175"/>
      <c r="C21" s="175"/>
      <c r="D21" s="175"/>
      <c r="E21" s="175"/>
      <c r="F21" s="175"/>
      <c r="G21" s="175"/>
      <c r="H21" s="88" t="s">
        <v>49</v>
      </c>
      <c r="I21" s="88"/>
      <c r="J21" s="89">
        <v>0</v>
      </c>
    </row>
    <row r="22" spans="1:11" ht="16.5" thickBot="1" x14ac:dyDescent="0.3">
      <c r="D22" s="1"/>
      <c r="E22" s="1"/>
      <c r="F22" s="1"/>
      <c r="G22" s="1"/>
      <c r="H22" s="15" t="s">
        <v>30</v>
      </c>
      <c r="I22" s="15"/>
      <c r="J22" s="110">
        <v>0</v>
      </c>
      <c r="K22" s="14"/>
    </row>
    <row r="23" spans="1:11" x14ac:dyDescent="0.25">
      <c r="D23" s="1"/>
      <c r="E23" s="1"/>
      <c r="F23" s="1"/>
      <c r="G23" s="1"/>
      <c r="H23" s="17" t="s">
        <v>50</v>
      </c>
      <c r="I23" s="17"/>
      <c r="J23" s="18">
        <f>+J19</f>
        <v>11446000</v>
      </c>
    </row>
    <row r="24" spans="1:11" x14ac:dyDescent="0.25">
      <c r="A24" s="1" t="s">
        <v>281</v>
      </c>
      <c r="D24" s="1"/>
      <c r="E24" s="1"/>
      <c r="F24" s="1"/>
      <c r="G24" s="1"/>
      <c r="H24" s="17"/>
      <c r="I24" s="17"/>
      <c r="J24" s="18"/>
    </row>
    <row r="25" spans="1:11" x14ac:dyDescent="0.25">
      <c r="A25" s="19"/>
      <c r="D25" s="1"/>
      <c r="E25" s="1"/>
      <c r="F25" s="1"/>
      <c r="G25" s="1"/>
      <c r="H25" s="17"/>
      <c r="I25" s="17"/>
      <c r="J25" s="18"/>
    </row>
    <row r="26" spans="1:11" x14ac:dyDescent="0.25">
      <c r="A26" s="20" t="s">
        <v>23</v>
      </c>
    </row>
    <row r="27" spans="1:11" x14ac:dyDescent="0.25">
      <c r="A27" s="21" t="s">
        <v>24</v>
      </c>
      <c r="B27" s="21"/>
      <c r="C27" s="21"/>
      <c r="D27" s="10"/>
      <c r="E27" s="10"/>
    </row>
    <row r="28" spans="1:11" x14ac:dyDescent="0.25">
      <c r="A28" s="21" t="s">
        <v>25</v>
      </c>
      <c r="B28" s="21"/>
      <c r="C28" s="21"/>
      <c r="D28" s="10"/>
      <c r="E28" s="10"/>
    </row>
    <row r="29" spans="1:11" x14ac:dyDescent="0.25">
      <c r="A29" s="22" t="s">
        <v>26</v>
      </c>
      <c r="B29" s="23"/>
      <c r="C29" s="23"/>
      <c r="D29" s="10"/>
      <c r="E29" s="10"/>
    </row>
    <row r="30" spans="1:11" x14ac:dyDescent="0.25">
      <c r="A30" s="24" t="s">
        <v>27</v>
      </c>
      <c r="B30" s="24"/>
      <c r="C30" s="24"/>
      <c r="D30" s="10"/>
      <c r="E30" s="10"/>
    </row>
    <row r="31" spans="1:11" x14ac:dyDescent="0.25">
      <c r="A31" s="25"/>
      <c r="B31" s="25"/>
      <c r="C31" s="25"/>
    </row>
    <row r="32" spans="1:11" x14ac:dyDescent="0.25">
      <c r="A32" s="26"/>
      <c r="B32" s="26"/>
      <c r="C32" s="26"/>
    </row>
    <row r="33" spans="4:10" x14ac:dyDescent="0.25">
      <c r="H33" s="27" t="s">
        <v>41</v>
      </c>
      <c r="I33" s="385" t="str">
        <f>J13</f>
        <v xml:space="preserve"> 09 Desember 2021</v>
      </c>
      <c r="J33" s="386"/>
    </row>
    <row r="37" spans="4:10" ht="24.75" customHeight="1" x14ac:dyDescent="0.25"/>
    <row r="39" spans="4:10" x14ac:dyDescent="0.25">
      <c r="H39" s="397" t="s">
        <v>28</v>
      </c>
      <c r="I39" s="397"/>
      <c r="J39" s="397"/>
    </row>
    <row r="44" spans="4:10" ht="16.5" thickBot="1" x14ac:dyDescent="0.3"/>
    <row r="45" spans="4:10" x14ac:dyDescent="0.25">
      <c r="D45" s="90"/>
      <c r="E45" s="91"/>
      <c r="F45" s="91"/>
      <c r="G45" s="10"/>
    </row>
    <row r="46" spans="4:10" ht="18" x14ac:dyDescent="0.25">
      <c r="D46" s="92" t="s">
        <v>51</v>
      </c>
      <c r="E46" s="10"/>
      <c r="F46" s="10"/>
      <c r="G46" s="10"/>
      <c r="H46" s="2"/>
      <c r="I46" s="2"/>
    </row>
    <row r="47" spans="4:10" ht="18" x14ac:dyDescent="0.25">
      <c r="D47" s="92" t="s">
        <v>52</v>
      </c>
      <c r="E47" s="10"/>
      <c r="F47" s="10"/>
      <c r="G47" s="10"/>
      <c r="H47" s="2"/>
      <c r="I47" s="2"/>
    </row>
    <row r="48" spans="4:10" ht="18" x14ac:dyDescent="0.25">
      <c r="D48" s="92" t="s">
        <v>53</v>
      </c>
      <c r="E48" s="10"/>
      <c r="F48" s="10"/>
      <c r="G48" s="10"/>
      <c r="H48" s="2"/>
      <c r="I48" s="2"/>
    </row>
    <row r="49" spans="4:9" ht="18" x14ac:dyDescent="0.25">
      <c r="D49" s="92" t="s">
        <v>54</v>
      </c>
      <c r="E49" s="10"/>
      <c r="F49" s="10"/>
      <c r="G49" s="10"/>
      <c r="H49" s="2"/>
      <c r="I49" s="2"/>
    </row>
    <row r="50" spans="4:9" ht="18" x14ac:dyDescent="0.25">
      <c r="D50" s="92" t="s">
        <v>55</v>
      </c>
      <c r="E50" s="10"/>
      <c r="F50" s="10"/>
      <c r="G50" s="10"/>
      <c r="H50" s="2"/>
      <c r="I50" s="2"/>
    </row>
    <row r="51" spans="4:9" ht="16.5" thickBot="1" x14ac:dyDescent="0.3">
      <c r="D51" s="93"/>
      <c r="E51" s="5"/>
      <c r="F51" s="5"/>
      <c r="G51" s="10"/>
      <c r="H51" s="2"/>
      <c r="I51" s="2"/>
    </row>
    <row r="52" spans="4:9" x14ac:dyDescent="0.25">
      <c r="H52" s="2"/>
      <c r="I52" s="2"/>
    </row>
    <row r="53" spans="4:9" x14ac:dyDescent="0.25">
      <c r="H53" s="2"/>
      <c r="I53" s="2"/>
    </row>
    <row r="54" spans="4:9" ht="16.5" thickBot="1" x14ac:dyDescent="0.3">
      <c r="H54" s="2"/>
      <c r="I54" s="2"/>
    </row>
    <row r="55" spans="4:9" x14ac:dyDescent="0.25">
      <c r="D55" s="90"/>
      <c r="E55" s="91"/>
      <c r="F55" s="94"/>
      <c r="G55" s="10"/>
      <c r="H55" s="2"/>
      <c r="I55" s="2"/>
    </row>
    <row r="56" spans="4:9" ht="18" x14ac:dyDescent="0.25">
      <c r="D56" s="92" t="s">
        <v>56</v>
      </c>
      <c r="E56" s="10"/>
      <c r="F56" s="95"/>
      <c r="G56" s="10"/>
      <c r="H56" s="2"/>
      <c r="I56" s="2"/>
    </row>
    <row r="57" spans="4:9" ht="18" x14ac:dyDescent="0.25">
      <c r="D57" s="92" t="s">
        <v>57</v>
      </c>
      <c r="E57" s="10"/>
      <c r="F57" s="95"/>
      <c r="G57" s="10"/>
      <c r="H57" s="2"/>
      <c r="I57" s="2"/>
    </row>
    <row r="58" spans="4:9" ht="18" x14ac:dyDescent="0.25">
      <c r="D58" s="92" t="s">
        <v>58</v>
      </c>
      <c r="E58" s="10"/>
      <c r="F58" s="95"/>
      <c r="G58" s="10"/>
      <c r="H58" s="2"/>
      <c r="I58" s="2"/>
    </row>
    <row r="59" spans="4:9" ht="18" x14ac:dyDescent="0.25">
      <c r="D59" s="92" t="s">
        <v>59</v>
      </c>
      <c r="E59" s="10"/>
      <c r="F59" s="95"/>
      <c r="G59" s="10"/>
      <c r="H59" s="2"/>
      <c r="I59" s="2"/>
    </row>
    <row r="60" spans="4:9" ht="18" x14ac:dyDescent="0.25">
      <c r="D60" s="96" t="s">
        <v>60</v>
      </c>
      <c r="E60" s="10"/>
      <c r="F60" s="95"/>
      <c r="G60" s="10"/>
      <c r="H60" s="2"/>
      <c r="I60" s="2"/>
    </row>
    <row r="61" spans="4:9" ht="16.5" thickBot="1" x14ac:dyDescent="0.3">
      <c r="D61" s="93"/>
      <c r="E61" s="5"/>
      <c r="F61" s="97"/>
      <c r="G61" s="10"/>
      <c r="H61" s="2"/>
      <c r="I61" s="2"/>
    </row>
    <row r="62" spans="4:9" x14ac:dyDescent="0.25">
      <c r="H62" s="2"/>
      <c r="I62" s="2"/>
    </row>
    <row r="63" spans="4:9" x14ac:dyDescent="0.25">
      <c r="H63" s="2"/>
      <c r="I63" s="2"/>
    </row>
    <row r="64" spans="4:9" x14ac:dyDescent="0.25">
      <c r="H64" s="2"/>
      <c r="I64" s="2"/>
    </row>
    <row r="65" spans="4:9" ht="16.5" thickBot="1" x14ac:dyDescent="0.3">
      <c r="H65" s="2"/>
      <c r="I65" s="2"/>
    </row>
    <row r="66" spans="4:9" x14ac:dyDescent="0.25">
      <c r="D66" s="90"/>
      <c r="E66" s="91"/>
      <c r="F66" s="91"/>
      <c r="G66" s="10"/>
      <c r="H66" s="2"/>
      <c r="I66" s="2"/>
    </row>
    <row r="67" spans="4:9" ht="18" x14ac:dyDescent="0.25">
      <c r="D67" s="92" t="s">
        <v>51</v>
      </c>
      <c r="E67" s="10"/>
      <c r="F67" s="10"/>
      <c r="G67" s="10"/>
      <c r="H67" s="2"/>
      <c r="I67" s="2"/>
    </row>
    <row r="68" spans="4:9" ht="18" x14ac:dyDescent="0.25">
      <c r="D68" s="92" t="s">
        <v>61</v>
      </c>
      <c r="E68" s="10"/>
      <c r="F68" s="10"/>
      <c r="G68" s="10"/>
      <c r="H68" s="2"/>
      <c r="I68" s="2"/>
    </row>
    <row r="69" spans="4:9" ht="18" x14ac:dyDescent="0.25">
      <c r="D69" s="92" t="s">
        <v>62</v>
      </c>
      <c r="E69" s="10"/>
      <c r="F69" s="10"/>
      <c r="G69" s="10"/>
      <c r="H69" s="2"/>
      <c r="I69" s="2"/>
    </row>
    <row r="70" spans="4:9" ht="18" x14ac:dyDescent="0.25">
      <c r="D70" s="92" t="s">
        <v>63</v>
      </c>
      <c r="E70" s="10"/>
      <c r="F70" s="10"/>
      <c r="G70" s="10"/>
      <c r="H70" s="2"/>
      <c r="I70" s="2"/>
    </row>
    <row r="71" spans="4:9" ht="18" x14ac:dyDescent="0.25">
      <c r="D71" s="92" t="s">
        <v>64</v>
      </c>
      <c r="E71" s="10"/>
      <c r="F71" s="10"/>
      <c r="G71" s="10"/>
      <c r="H71" s="2"/>
      <c r="I71" s="2"/>
    </row>
    <row r="72" spans="4:9" ht="16.5" thickBot="1" x14ac:dyDescent="0.3">
      <c r="D72" s="93"/>
      <c r="E72" s="5"/>
      <c r="F72" s="5"/>
      <c r="G72" s="10"/>
      <c r="H72" s="2"/>
      <c r="I72" s="2"/>
    </row>
    <row r="73" spans="4:9" ht="16.5" thickBot="1" x14ac:dyDescent="0.3">
      <c r="H73" s="2"/>
      <c r="I73" s="2"/>
    </row>
    <row r="74" spans="4:9" x14ac:dyDescent="0.25">
      <c r="D74" s="90"/>
      <c r="E74" s="91"/>
      <c r="F74" s="91"/>
      <c r="G74" s="10"/>
      <c r="H74" s="2"/>
      <c r="I74" s="2"/>
    </row>
    <row r="75" spans="4:9" ht="18" x14ac:dyDescent="0.25">
      <c r="D75" s="98" t="s">
        <v>65</v>
      </c>
      <c r="E75" s="10"/>
      <c r="F75" s="10"/>
      <c r="G75" s="10"/>
    </row>
    <row r="76" spans="4:9" ht="18" x14ac:dyDescent="0.25">
      <c r="D76" s="98" t="s">
        <v>66</v>
      </c>
      <c r="E76" s="10"/>
      <c r="F76" s="10"/>
      <c r="G76" s="10"/>
    </row>
    <row r="77" spans="4:9" ht="18" x14ac:dyDescent="0.25">
      <c r="D77" s="98" t="s">
        <v>67</v>
      </c>
      <c r="E77" s="10"/>
      <c r="F77" s="10"/>
      <c r="G77" s="10"/>
    </row>
    <row r="78" spans="4:9" ht="18" x14ac:dyDescent="0.25">
      <c r="D78" s="98" t="s">
        <v>68</v>
      </c>
      <c r="E78" s="10"/>
      <c r="F78" s="10"/>
      <c r="G78" s="10"/>
    </row>
    <row r="79" spans="4:9" ht="18" x14ac:dyDescent="0.25">
      <c r="D79" s="99" t="s">
        <v>69</v>
      </c>
      <c r="E79" s="10"/>
      <c r="F79" s="10"/>
      <c r="G79" s="10"/>
    </row>
    <row r="80" spans="4:9" ht="16.5" thickBot="1" x14ac:dyDescent="0.3">
      <c r="D80" s="93"/>
      <c r="E80" s="5"/>
      <c r="F80" s="5"/>
      <c r="G80" s="10"/>
      <c r="H80" s="2"/>
      <c r="I80" s="2"/>
    </row>
    <row r="81" spans="1:12" ht="16.5" thickBot="1" x14ac:dyDescent="0.3"/>
    <row r="82" spans="1:12" x14ac:dyDescent="0.25">
      <c r="D82" s="90"/>
      <c r="E82" s="91"/>
      <c r="F82" s="94"/>
      <c r="G82" s="10"/>
    </row>
    <row r="83" spans="1:12" ht="18" x14ac:dyDescent="0.25">
      <c r="D83" s="92" t="s">
        <v>56</v>
      </c>
      <c r="E83" s="10"/>
      <c r="F83" s="95"/>
      <c r="G83" s="10"/>
    </row>
    <row r="84" spans="1:12" ht="18" x14ac:dyDescent="0.25">
      <c r="D84" s="92" t="s">
        <v>57</v>
      </c>
      <c r="E84" s="10"/>
      <c r="F84" s="95"/>
      <c r="G84" s="10"/>
    </row>
    <row r="85" spans="1:12" ht="18" x14ac:dyDescent="0.25">
      <c r="D85" s="92" t="s">
        <v>58</v>
      </c>
      <c r="E85" s="10"/>
      <c r="F85" s="95"/>
      <c r="G85" s="10"/>
    </row>
    <row r="86" spans="1:12" ht="18" x14ac:dyDescent="0.25">
      <c r="D86" s="92" t="s">
        <v>59</v>
      </c>
      <c r="E86" s="10"/>
      <c r="F86" s="95"/>
      <c r="G86" s="10"/>
    </row>
    <row r="87" spans="1:12" ht="18" x14ac:dyDescent="0.25">
      <c r="D87" s="96" t="s">
        <v>60</v>
      </c>
      <c r="E87" s="10"/>
      <c r="F87" s="95"/>
      <c r="G87" s="10"/>
    </row>
    <row r="88" spans="1:12" ht="16.5" thickBot="1" x14ac:dyDescent="0.3">
      <c r="D88" s="93"/>
      <c r="E88" s="5"/>
      <c r="F88" s="97"/>
      <c r="G88" s="10"/>
    </row>
    <row r="89" spans="1:12" ht="16.5" thickBot="1" x14ac:dyDescent="0.3"/>
    <row r="90" spans="1:12" x14ac:dyDescent="0.25">
      <c r="D90" s="90"/>
      <c r="E90" s="91"/>
      <c r="F90" s="94"/>
      <c r="G90" s="10"/>
    </row>
    <row r="91" spans="1:12" ht="18" x14ac:dyDescent="0.25">
      <c r="D91" s="92" t="s">
        <v>56</v>
      </c>
      <c r="E91" s="10"/>
      <c r="F91" s="95"/>
      <c r="G91" s="10"/>
    </row>
    <row r="92" spans="1:12" ht="18" x14ac:dyDescent="0.25">
      <c r="D92" s="92" t="s">
        <v>57</v>
      </c>
      <c r="E92" s="10"/>
      <c r="F92" s="95"/>
      <c r="G92" s="10"/>
    </row>
    <row r="93" spans="1:12" ht="18" x14ac:dyDescent="0.25">
      <c r="D93" s="92" t="s">
        <v>58</v>
      </c>
      <c r="E93" s="10"/>
      <c r="F93" s="95"/>
      <c r="G93" s="10"/>
    </row>
    <row r="94" spans="1:12" ht="18" x14ac:dyDescent="0.25">
      <c r="D94" s="92" t="s">
        <v>59</v>
      </c>
      <c r="E94" s="10"/>
      <c r="F94" s="95"/>
      <c r="G94" s="10"/>
    </row>
    <row r="95" spans="1:12" s="3" customFormat="1" ht="18" x14ac:dyDescent="0.25">
      <c r="A95" s="2"/>
      <c r="B95" s="2"/>
      <c r="C95" s="2"/>
      <c r="D95" s="96" t="s">
        <v>60</v>
      </c>
      <c r="E95" s="10"/>
      <c r="F95" s="95"/>
      <c r="G95" s="10"/>
      <c r="J95" s="2"/>
      <c r="K95" s="2"/>
      <c r="L95" s="2"/>
    </row>
    <row r="96" spans="1:12" s="3" customFormat="1" ht="16.5" thickBot="1" x14ac:dyDescent="0.3">
      <c r="A96" s="2"/>
      <c r="B96" s="2"/>
      <c r="C96" s="2"/>
      <c r="D96" s="93"/>
      <c r="E96" s="5"/>
      <c r="F96" s="97"/>
      <c r="G96" s="10"/>
      <c r="J96" s="2"/>
      <c r="K96" s="2"/>
      <c r="L96" s="2"/>
    </row>
  </sheetData>
  <mergeCells count="7">
    <mergeCell ref="A20:B20"/>
    <mergeCell ref="I33:J33"/>
    <mergeCell ref="H39:J39"/>
    <mergeCell ref="A10:J10"/>
    <mergeCell ref="H17:I17"/>
    <mergeCell ref="H18:I18"/>
    <mergeCell ref="A19:I19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8"/>
  <sheetViews>
    <sheetView topLeftCell="A9" zoomScale="86" zoomScaleNormal="86" workbookViewId="0">
      <selection activeCell="H21" sqref="H21"/>
    </sheetView>
  </sheetViews>
  <sheetFormatPr defaultRowHeight="15" x14ac:dyDescent="0.25"/>
  <cols>
    <col min="1" max="1" width="5.140625" customWidth="1"/>
    <col min="2" max="2" width="12.85546875" customWidth="1"/>
    <col min="3" max="3" width="10" customWidth="1"/>
    <col min="4" max="4" width="28" customWidth="1"/>
    <col min="5" max="5" width="23.140625" customWidth="1"/>
    <col min="6" max="6" width="6.28515625" customWidth="1"/>
    <col min="7" max="7" width="8" customWidth="1"/>
    <col min="8" max="8" width="13.5703125" style="39" customWidth="1"/>
    <col min="9" max="9" width="2.140625" style="39" customWidth="1"/>
    <col min="10" max="10" width="21" customWidth="1"/>
    <col min="13" max="13" width="16.85546875" bestFit="1" customWidth="1"/>
    <col min="16" max="16" width="16.42578125" bestFit="1" customWidth="1"/>
  </cols>
  <sheetData>
    <row r="2" spans="1:10" ht="18.75" x14ac:dyDescent="0.3">
      <c r="A2" s="38" t="s">
        <v>0</v>
      </c>
      <c r="B2" s="34"/>
      <c r="C2" s="33"/>
    </row>
    <row r="3" spans="1:10" x14ac:dyDescent="0.25">
      <c r="A3" s="40" t="s">
        <v>1</v>
      </c>
      <c r="B3" s="41"/>
      <c r="C3" s="41"/>
    </row>
    <row r="4" spans="1:10" x14ac:dyDescent="0.25">
      <c r="A4" s="40" t="s">
        <v>2</v>
      </c>
      <c r="B4" s="41"/>
      <c r="C4" s="41"/>
    </row>
    <row r="5" spans="1:10" x14ac:dyDescent="0.25">
      <c r="A5" s="40" t="s">
        <v>3</v>
      </c>
      <c r="B5" s="41"/>
      <c r="C5" s="41"/>
    </row>
    <row r="6" spans="1:10" x14ac:dyDescent="0.25">
      <c r="A6" s="40" t="s">
        <v>4</v>
      </c>
      <c r="B6" s="41"/>
      <c r="C6" s="41"/>
    </row>
    <row r="7" spans="1:10" x14ac:dyDescent="0.25">
      <c r="A7" s="40" t="s">
        <v>5</v>
      </c>
      <c r="B7" s="41"/>
      <c r="C7" s="41"/>
    </row>
    <row r="8" spans="1:10" x14ac:dyDescent="0.25">
      <c r="A8" s="41"/>
      <c r="B8" s="41"/>
      <c r="C8" s="41"/>
    </row>
    <row r="9" spans="1:10" ht="15.75" thickBot="1" x14ac:dyDescent="0.3">
      <c r="A9" s="42"/>
      <c r="B9" s="42"/>
      <c r="C9" s="42"/>
      <c r="D9" s="42"/>
      <c r="E9" s="42"/>
      <c r="F9" s="42"/>
      <c r="G9" s="42"/>
      <c r="H9" s="43"/>
      <c r="I9" s="43"/>
      <c r="J9" s="42"/>
    </row>
    <row r="10" spans="1:10" ht="24" thickBot="1" x14ac:dyDescent="0.4">
      <c r="A10" s="428" t="s">
        <v>6</v>
      </c>
      <c r="B10" s="429"/>
      <c r="C10" s="429"/>
      <c r="D10" s="429"/>
      <c r="E10" s="429"/>
      <c r="F10" s="429"/>
      <c r="G10" s="429"/>
      <c r="H10" s="429"/>
      <c r="I10" s="429"/>
      <c r="J10" s="430"/>
    </row>
    <row r="12" spans="1:10" ht="18.75" customHeight="1" x14ac:dyDescent="0.25">
      <c r="A12" s="44" t="s">
        <v>7</v>
      </c>
      <c r="B12" s="44" t="s">
        <v>35</v>
      </c>
      <c r="C12" s="44"/>
      <c r="D12" s="44"/>
      <c r="E12" s="44"/>
      <c r="F12" s="44"/>
      <c r="G12" s="44"/>
      <c r="H12" s="45" t="s">
        <v>8</v>
      </c>
      <c r="I12" s="45" t="s">
        <v>9</v>
      </c>
      <c r="J12" s="8" t="s">
        <v>283</v>
      </c>
    </row>
    <row r="13" spans="1:10" ht="18.75" customHeight="1" x14ac:dyDescent="0.25">
      <c r="A13" s="44"/>
      <c r="B13" s="44" t="s">
        <v>253</v>
      </c>
      <c r="C13" s="44"/>
      <c r="D13" s="44"/>
      <c r="E13" s="44"/>
      <c r="F13" s="44"/>
      <c r="G13" s="44"/>
      <c r="H13" s="45" t="s">
        <v>10</v>
      </c>
      <c r="I13" s="45" t="s">
        <v>9</v>
      </c>
      <c r="J13" s="9" t="s">
        <v>280</v>
      </c>
    </row>
    <row r="14" spans="1:10" ht="18.75" customHeight="1" x14ac:dyDescent="0.25">
      <c r="A14" s="44"/>
      <c r="B14" s="44"/>
      <c r="C14" s="44"/>
      <c r="D14" s="44"/>
      <c r="E14" s="44"/>
      <c r="F14" s="44"/>
      <c r="G14" s="44"/>
      <c r="H14" s="45" t="s">
        <v>11</v>
      </c>
      <c r="I14" s="45" t="s">
        <v>9</v>
      </c>
      <c r="J14" s="44" t="s">
        <v>279</v>
      </c>
    </row>
    <row r="15" spans="1:10" ht="19.5" customHeight="1" x14ac:dyDescent="0.25">
      <c r="A15" s="44" t="s">
        <v>12</v>
      </c>
      <c r="B15" s="44" t="s">
        <v>36</v>
      </c>
      <c r="C15" s="46"/>
      <c r="D15" s="46"/>
      <c r="E15" s="46"/>
      <c r="F15" s="46"/>
      <c r="G15" s="46"/>
      <c r="H15" s="47" t="s">
        <v>74</v>
      </c>
      <c r="I15" s="47" t="s">
        <v>9</v>
      </c>
      <c r="J15" s="185" t="s">
        <v>284</v>
      </c>
    </row>
    <row r="16" spans="1:10" ht="11.25" customHeight="1" thickBot="1" x14ac:dyDescent="0.3">
      <c r="A16" s="46"/>
      <c r="B16" s="46"/>
      <c r="C16" s="46"/>
      <c r="D16" s="46"/>
      <c r="E16" s="46"/>
      <c r="F16" s="46"/>
      <c r="G16" s="46"/>
      <c r="H16" s="47"/>
      <c r="I16" s="47"/>
      <c r="J16" s="46"/>
    </row>
    <row r="17" spans="1:13" ht="43.5" customHeight="1" x14ac:dyDescent="0.25">
      <c r="A17" s="48" t="s">
        <v>13</v>
      </c>
      <c r="B17" s="49" t="s">
        <v>38</v>
      </c>
      <c r="C17" s="50" t="s">
        <v>15</v>
      </c>
      <c r="D17" s="49" t="s">
        <v>39</v>
      </c>
      <c r="E17" s="49" t="s">
        <v>17</v>
      </c>
      <c r="F17" s="50" t="s">
        <v>32</v>
      </c>
      <c r="G17" s="51" t="s">
        <v>29</v>
      </c>
      <c r="H17" s="431" t="s">
        <v>18</v>
      </c>
      <c r="I17" s="432"/>
      <c r="J17" s="52" t="s">
        <v>19</v>
      </c>
      <c r="M17" s="39"/>
    </row>
    <row r="18" spans="1:13" s="46" customFormat="1" ht="40.5" customHeight="1" x14ac:dyDescent="0.25">
      <c r="A18" s="53">
        <v>1</v>
      </c>
      <c r="B18" s="54">
        <v>44504</v>
      </c>
      <c r="C18" s="55" t="s">
        <v>285</v>
      </c>
      <c r="D18" s="57" t="s">
        <v>259</v>
      </c>
      <c r="E18" s="57" t="s">
        <v>286</v>
      </c>
      <c r="F18" s="58">
        <v>4</v>
      </c>
      <c r="G18" s="82">
        <v>50</v>
      </c>
      <c r="H18" s="426">
        <v>8000</v>
      </c>
      <c r="I18" s="427"/>
      <c r="J18" s="81">
        <f t="shared" ref="J18" si="0">G18*H18</f>
        <v>400000</v>
      </c>
      <c r="M18" s="47"/>
    </row>
    <row r="19" spans="1:13" ht="37.5" customHeight="1" thickBot="1" x14ac:dyDescent="0.3">
      <c r="A19" s="433" t="s">
        <v>20</v>
      </c>
      <c r="B19" s="434"/>
      <c r="C19" s="434"/>
      <c r="D19" s="434"/>
      <c r="E19" s="434"/>
      <c r="F19" s="434"/>
      <c r="G19" s="434"/>
      <c r="H19" s="434"/>
      <c r="I19" s="435"/>
      <c r="J19" s="59">
        <f>SUM(J18:J18)</f>
        <v>400000</v>
      </c>
    </row>
    <row r="20" spans="1:13" ht="11.25" customHeight="1" x14ac:dyDescent="0.25">
      <c r="A20" s="436"/>
      <c r="B20" s="436"/>
      <c r="C20" s="436"/>
      <c r="D20" s="436"/>
      <c r="E20" s="60"/>
      <c r="H20" s="61"/>
      <c r="I20" s="61"/>
      <c r="J20" s="62"/>
    </row>
    <row r="21" spans="1:13" ht="22.5" customHeight="1" x14ac:dyDescent="0.25">
      <c r="A21" s="63"/>
      <c r="B21" s="63"/>
      <c r="D21" s="63"/>
      <c r="E21" s="63"/>
      <c r="H21" s="37" t="s">
        <v>215</v>
      </c>
      <c r="I21" s="37"/>
      <c r="J21" s="36">
        <v>0</v>
      </c>
    </row>
    <row r="22" spans="1:13" ht="22.5" customHeight="1" thickBot="1" x14ac:dyDescent="0.3">
      <c r="A22" s="117"/>
      <c r="B22" s="117"/>
      <c r="D22" s="117"/>
      <c r="E22" s="117"/>
      <c r="H22" s="64" t="s">
        <v>40</v>
      </c>
      <c r="I22" s="64"/>
      <c r="J22" s="65">
        <v>0</v>
      </c>
    </row>
    <row r="23" spans="1:13" ht="22.5" customHeight="1" x14ac:dyDescent="0.25">
      <c r="A23" s="44"/>
      <c r="B23" s="44"/>
      <c r="D23" s="44"/>
      <c r="E23" s="66"/>
      <c r="H23" s="67" t="s">
        <v>22</v>
      </c>
      <c r="I23" s="68"/>
      <c r="J23" s="69">
        <f>J19-J21</f>
        <v>400000</v>
      </c>
    </row>
    <row r="24" spans="1:13" ht="13.5" customHeight="1" x14ac:dyDescent="0.25">
      <c r="A24" s="44"/>
      <c r="B24" s="44"/>
      <c r="D24" s="44"/>
      <c r="E24" s="66"/>
      <c r="H24" s="68"/>
      <c r="I24" s="68"/>
      <c r="J24" s="70"/>
    </row>
    <row r="25" spans="1:13" ht="18.75" x14ac:dyDescent="0.25">
      <c r="A25" s="71" t="s">
        <v>287</v>
      </c>
      <c r="B25" s="66"/>
      <c r="D25" s="44"/>
      <c r="E25" s="66"/>
      <c r="H25" s="68"/>
      <c r="I25" s="68"/>
      <c r="J25" s="70"/>
    </row>
    <row r="26" spans="1:13" ht="15.75" x14ac:dyDescent="0.25">
      <c r="A26" s="44"/>
      <c r="B26" s="44"/>
      <c r="D26" s="44"/>
      <c r="E26" s="66"/>
      <c r="H26" s="68"/>
      <c r="I26" s="68"/>
      <c r="J26" s="70"/>
    </row>
    <row r="27" spans="1:13" ht="17.25" customHeight="1" x14ac:dyDescent="0.3">
      <c r="A27" s="72" t="s">
        <v>23</v>
      </c>
      <c r="B27" s="73"/>
      <c r="D27" s="73"/>
      <c r="E27" s="44"/>
      <c r="H27" s="45"/>
      <c r="I27" s="45"/>
      <c r="J27" s="44"/>
    </row>
    <row r="28" spans="1:13" ht="17.25" customHeight="1" x14ac:dyDescent="0.3">
      <c r="A28" s="83" t="s">
        <v>24</v>
      </c>
      <c r="B28" s="66"/>
      <c r="D28" s="66"/>
      <c r="E28" s="44"/>
      <c r="H28" s="45"/>
      <c r="I28" s="45"/>
      <c r="J28" s="44"/>
      <c r="M28" s="74"/>
    </row>
    <row r="29" spans="1:13" ht="17.25" customHeight="1" x14ac:dyDescent="0.3">
      <c r="A29" s="83" t="s">
        <v>25</v>
      </c>
      <c r="B29" s="66"/>
      <c r="D29" s="44"/>
      <c r="E29" s="44"/>
      <c r="H29" s="45"/>
      <c r="I29" s="45"/>
      <c r="J29" s="44"/>
    </row>
    <row r="30" spans="1:13" ht="17.25" customHeight="1" x14ac:dyDescent="0.3">
      <c r="A30" s="84" t="s">
        <v>26</v>
      </c>
      <c r="B30" s="75"/>
      <c r="D30" s="75"/>
      <c r="E30" s="44"/>
      <c r="H30" s="45"/>
      <c r="I30" s="45"/>
      <c r="J30" s="44"/>
    </row>
    <row r="31" spans="1:13" ht="17.25" customHeight="1" x14ac:dyDescent="0.3">
      <c r="A31" s="85" t="s">
        <v>27</v>
      </c>
      <c r="B31" s="76"/>
      <c r="D31" s="77"/>
      <c r="E31" s="44"/>
      <c r="H31" s="45"/>
      <c r="I31" s="45"/>
      <c r="J31" s="44"/>
    </row>
    <row r="32" spans="1:13" ht="15.75" x14ac:dyDescent="0.25">
      <c r="A32" s="76"/>
      <c r="B32" s="76"/>
      <c r="D32" s="78"/>
      <c r="E32" s="44"/>
      <c r="H32" s="45"/>
      <c r="I32" s="45"/>
      <c r="J32" s="44"/>
    </row>
    <row r="33" spans="1:13" ht="15.75" x14ac:dyDescent="0.25">
      <c r="A33" s="44"/>
      <c r="B33" s="44"/>
      <c r="D33" s="44"/>
      <c r="E33" s="44"/>
      <c r="H33" s="79" t="s">
        <v>41</v>
      </c>
      <c r="I33" s="437" t="str">
        <f>J13</f>
        <v xml:space="preserve"> 09 Desember 2021</v>
      </c>
      <c r="J33" s="437"/>
    </row>
    <row r="34" spans="1:13" ht="15.75" x14ac:dyDescent="0.25">
      <c r="A34" s="44"/>
      <c r="B34" s="44"/>
      <c r="D34" s="44"/>
      <c r="E34" s="44"/>
      <c r="H34" s="45"/>
      <c r="I34" s="45"/>
      <c r="J34" s="44"/>
    </row>
    <row r="35" spans="1:13" ht="15.75" x14ac:dyDescent="0.25">
      <c r="A35" s="44"/>
      <c r="B35" s="44"/>
      <c r="D35" s="44"/>
      <c r="E35" s="44"/>
      <c r="H35" s="45"/>
      <c r="I35" s="45"/>
      <c r="J35" s="44"/>
    </row>
    <row r="36" spans="1:13" ht="15.75" x14ac:dyDescent="0.25">
      <c r="A36" s="44"/>
      <c r="B36" s="44"/>
      <c r="D36" s="44"/>
      <c r="E36" s="44"/>
      <c r="H36" s="45"/>
      <c r="I36" s="45"/>
      <c r="J36" s="44"/>
    </row>
    <row r="37" spans="1:13" ht="15.75" x14ac:dyDescent="0.25">
      <c r="A37" s="44"/>
      <c r="B37" s="44"/>
      <c r="D37" s="44"/>
      <c r="E37" s="44"/>
      <c r="H37" s="45"/>
      <c r="I37" s="45"/>
      <c r="J37" s="44"/>
    </row>
    <row r="38" spans="1:13" ht="15.75" x14ac:dyDescent="0.25">
      <c r="A38" s="44"/>
      <c r="B38" s="44"/>
      <c r="D38" s="44"/>
      <c r="E38" s="44"/>
      <c r="H38" s="45"/>
      <c r="I38" s="45"/>
      <c r="J38" s="44"/>
    </row>
    <row r="39" spans="1:13" ht="15.75" x14ac:dyDescent="0.25">
      <c r="A39" s="44"/>
      <c r="B39" s="44"/>
      <c r="D39" s="44"/>
      <c r="E39" s="44"/>
      <c r="H39" s="45"/>
      <c r="I39" s="45"/>
      <c r="J39" s="44"/>
    </row>
    <row r="40" spans="1:13" ht="15.75" x14ac:dyDescent="0.25">
      <c r="A40" s="33"/>
      <c r="B40" s="33"/>
      <c r="D40" s="33"/>
      <c r="E40" s="33"/>
      <c r="H40" s="373" t="s">
        <v>42</v>
      </c>
      <c r="I40" s="373"/>
      <c r="J40" s="373"/>
    </row>
    <row r="41" spans="1:13" ht="15.75" x14ac:dyDescent="0.25">
      <c r="A41" s="33"/>
      <c r="B41" s="33"/>
      <c r="D41" s="33"/>
      <c r="E41" s="33"/>
      <c r="H41" s="35"/>
      <c r="I41" s="35"/>
      <c r="J41" s="33"/>
    </row>
    <row r="42" spans="1:13" ht="15.75" x14ac:dyDescent="0.25">
      <c r="A42" s="33"/>
      <c r="B42" s="33"/>
      <c r="D42" s="33"/>
      <c r="E42" s="33"/>
      <c r="H42" s="35"/>
      <c r="I42" s="35"/>
      <c r="J42" s="33"/>
    </row>
    <row r="43" spans="1:13" ht="15.75" x14ac:dyDescent="0.25">
      <c r="A43" s="33"/>
      <c r="B43" s="33"/>
      <c r="D43" s="33"/>
      <c r="E43" s="33"/>
      <c r="H43" s="35"/>
      <c r="I43" s="35"/>
      <c r="J43" s="33"/>
      <c r="M43" s="80"/>
    </row>
    <row r="44" spans="1:13" ht="15.75" x14ac:dyDescent="0.25">
      <c r="A44" s="33"/>
      <c r="B44" s="33"/>
      <c r="D44" s="33"/>
      <c r="E44" s="33"/>
      <c r="H44" s="35"/>
      <c r="I44" s="35"/>
      <c r="J44" s="33"/>
    </row>
    <row r="45" spans="1:13" ht="15.75" x14ac:dyDescent="0.25">
      <c r="A45" s="33"/>
      <c r="B45" s="33"/>
      <c r="D45" s="33"/>
      <c r="E45" s="33"/>
      <c r="H45" s="35"/>
      <c r="I45" s="35"/>
      <c r="J45" s="33"/>
    </row>
    <row r="46" spans="1:13" ht="15.75" x14ac:dyDescent="0.25">
      <c r="A46" s="33"/>
      <c r="B46" s="33"/>
      <c r="D46" s="33"/>
      <c r="E46" s="33"/>
      <c r="H46" s="35"/>
      <c r="I46" s="35"/>
      <c r="J46" s="33"/>
    </row>
    <row r="47" spans="1:13" ht="15.75" x14ac:dyDescent="0.25">
      <c r="A47" s="33"/>
      <c r="B47" s="33"/>
      <c r="D47" s="33"/>
      <c r="E47" s="33"/>
      <c r="H47" s="35"/>
      <c r="I47" s="35"/>
      <c r="J47" s="33"/>
    </row>
    <row r="48" spans="1:13" ht="15.75" x14ac:dyDescent="0.25">
      <c r="A48" s="33"/>
      <c r="B48" s="33"/>
      <c r="D48" s="33"/>
      <c r="E48" s="33"/>
      <c r="H48" s="35"/>
      <c r="I48" s="35"/>
      <c r="J48" s="33"/>
    </row>
  </sheetData>
  <autoFilter ref="A17:J19">
    <filterColumn colId="7" showButton="0"/>
  </autoFilter>
  <mergeCells count="7">
    <mergeCell ref="A19:I19"/>
    <mergeCell ref="A20:D20"/>
    <mergeCell ref="I33:J33"/>
    <mergeCell ref="H40:J40"/>
    <mergeCell ref="A10:J10"/>
    <mergeCell ref="H17:I17"/>
    <mergeCell ref="H18:I18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7"/>
  <sheetViews>
    <sheetView topLeftCell="A5" workbookViewId="0">
      <selection activeCell="E25" sqref="E25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10.85546875" style="2" customWidth="1"/>
    <col min="4" max="4" width="23.8554687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8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398" t="s">
        <v>6</v>
      </c>
      <c r="B10" s="399"/>
      <c r="C10" s="399"/>
      <c r="D10" s="399"/>
      <c r="E10" s="399"/>
      <c r="F10" s="399"/>
      <c r="G10" s="399"/>
      <c r="H10" s="399"/>
      <c r="I10" s="400"/>
    </row>
    <row r="12" spans="1:9" x14ac:dyDescent="0.25">
      <c r="A12" s="2" t="s">
        <v>7</v>
      </c>
      <c r="B12" s="2" t="s">
        <v>288</v>
      </c>
      <c r="G12" s="3" t="s">
        <v>8</v>
      </c>
      <c r="H12" s="7" t="s">
        <v>9</v>
      </c>
      <c r="I12" s="8" t="s">
        <v>289</v>
      </c>
    </row>
    <row r="13" spans="1:9" x14ac:dyDescent="0.25">
      <c r="G13" s="3" t="s">
        <v>10</v>
      </c>
      <c r="H13" s="7" t="s">
        <v>9</v>
      </c>
      <c r="I13" s="9" t="s">
        <v>280</v>
      </c>
    </row>
    <row r="14" spans="1:9" x14ac:dyDescent="0.25">
      <c r="G14" s="3" t="s">
        <v>11</v>
      </c>
      <c r="H14" s="7" t="s">
        <v>9</v>
      </c>
      <c r="I14" s="9" t="s">
        <v>280</v>
      </c>
    </row>
    <row r="15" spans="1:9" x14ac:dyDescent="0.25">
      <c r="A15" s="2" t="s">
        <v>12</v>
      </c>
      <c r="B15" s="2" t="s">
        <v>288</v>
      </c>
      <c r="G15" s="3" t="s">
        <v>74</v>
      </c>
      <c r="H15" s="3" t="s">
        <v>9</v>
      </c>
      <c r="I15" s="116" t="s">
        <v>290</v>
      </c>
    </row>
    <row r="16" spans="1:9" ht="16.5" thickBot="1" x14ac:dyDescent="0.3">
      <c r="F16" s="10"/>
    </row>
    <row r="17" spans="1:10" ht="20.100000000000001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43</v>
      </c>
      <c r="G17" s="401" t="s">
        <v>18</v>
      </c>
      <c r="H17" s="402"/>
      <c r="I17" s="31" t="s">
        <v>19</v>
      </c>
    </row>
    <row r="18" spans="1:10" ht="37.5" customHeight="1" x14ac:dyDescent="0.25">
      <c r="A18" s="86">
        <v>1</v>
      </c>
      <c r="B18" s="54">
        <v>44500</v>
      </c>
      <c r="C18" s="176">
        <v>404099</v>
      </c>
      <c r="D18" s="32" t="s">
        <v>291</v>
      </c>
      <c r="E18" s="177" t="s">
        <v>292</v>
      </c>
      <c r="F18" s="104">
        <v>1</v>
      </c>
      <c r="G18" s="379">
        <v>1000000</v>
      </c>
      <c r="H18" s="380"/>
      <c r="I18" s="115">
        <f>G18</f>
        <v>1000000</v>
      </c>
    </row>
    <row r="19" spans="1:10" ht="37.5" customHeight="1" x14ac:dyDescent="0.25">
      <c r="A19" s="86">
        <v>2</v>
      </c>
      <c r="B19" s="54">
        <v>44500</v>
      </c>
      <c r="C19" s="176">
        <v>404100</v>
      </c>
      <c r="D19" s="32" t="s">
        <v>293</v>
      </c>
      <c r="E19" s="177" t="s">
        <v>292</v>
      </c>
      <c r="F19" s="104">
        <v>1</v>
      </c>
      <c r="G19" s="379">
        <v>1000000</v>
      </c>
      <c r="H19" s="380"/>
      <c r="I19" s="115">
        <f>G19</f>
        <v>1000000</v>
      </c>
    </row>
    <row r="20" spans="1:10" ht="25.5" customHeight="1" thickBot="1" x14ac:dyDescent="0.3">
      <c r="A20" s="403" t="s">
        <v>20</v>
      </c>
      <c r="B20" s="404"/>
      <c r="C20" s="404"/>
      <c r="D20" s="404"/>
      <c r="E20" s="404"/>
      <c r="F20" s="404"/>
      <c r="G20" s="404"/>
      <c r="H20" s="405"/>
      <c r="I20" s="87">
        <f>SUM(I18:I19)</f>
        <v>2000000</v>
      </c>
    </row>
    <row r="21" spans="1:10" x14ac:dyDescent="0.25">
      <c r="A21" s="384"/>
      <c r="B21" s="384"/>
      <c r="C21" s="175"/>
      <c r="D21" s="175"/>
      <c r="E21" s="175"/>
      <c r="F21" s="175"/>
      <c r="G21" s="11"/>
      <c r="H21" s="11"/>
      <c r="I21" s="12"/>
    </row>
    <row r="22" spans="1:10" x14ac:dyDescent="0.25">
      <c r="A22" s="175"/>
      <c r="B22" s="175"/>
      <c r="C22" s="175"/>
      <c r="D22" s="175"/>
      <c r="E22" s="175"/>
      <c r="F22" s="175"/>
      <c r="G22" s="88" t="s">
        <v>49</v>
      </c>
      <c r="H22" s="88"/>
      <c r="I22" s="89">
        <v>0</v>
      </c>
    </row>
    <row r="23" spans="1:10" ht="16.5" thickBot="1" x14ac:dyDescent="0.3">
      <c r="D23" s="1"/>
      <c r="E23" s="1"/>
      <c r="F23" s="1"/>
      <c r="G23" s="15" t="s">
        <v>30</v>
      </c>
      <c r="H23" s="15"/>
      <c r="I23" s="110">
        <v>0</v>
      </c>
      <c r="J23" s="14"/>
    </row>
    <row r="24" spans="1:10" x14ac:dyDescent="0.25">
      <c r="D24" s="1"/>
      <c r="E24" s="1"/>
      <c r="F24" s="1"/>
      <c r="G24" s="17" t="s">
        <v>50</v>
      </c>
      <c r="H24" s="17"/>
      <c r="I24" s="18">
        <f>+I20</f>
        <v>2000000</v>
      </c>
    </row>
    <row r="25" spans="1:10" x14ac:dyDescent="0.25">
      <c r="A25" s="1" t="s">
        <v>294</v>
      </c>
      <c r="D25" s="1"/>
      <c r="E25" s="1"/>
      <c r="F25" s="1"/>
      <c r="G25" s="17"/>
      <c r="H25" s="17"/>
      <c r="I25" s="18"/>
    </row>
    <row r="26" spans="1:10" x14ac:dyDescent="0.25">
      <c r="A26" s="19"/>
      <c r="D26" s="1"/>
      <c r="E26" s="1"/>
      <c r="F26" s="1"/>
      <c r="G26" s="17"/>
      <c r="H26" s="17"/>
      <c r="I26" s="18"/>
    </row>
    <row r="27" spans="1:10" x14ac:dyDescent="0.25">
      <c r="A27" s="20" t="s">
        <v>23</v>
      </c>
    </row>
    <row r="28" spans="1:10" x14ac:dyDescent="0.25">
      <c r="A28" s="21" t="s">
        <v>24</v>
      </c>
      <c r="B28" s="21"/>
      <c r="C28" s="21"/>
      <c r="D28" s="10"/>
      <c r="E28" s="10"/>
    </row>
    <row r="29" spans="1:10" x14ac:dyDescent="0.25">
      <c r="A29" s="21" t="s">
        <v>25</v>
      </c>
      <c r="B29" s="21"/>
      <c r="C29" s="21"/>
      <c r="D29" s="10"/>
      <c r="E29" s="10"/>
    </row>
    <row r="30" spans="1:10" x14ac:dyDescent="0.25">
      <c r="A30" s="22" t="s">
        <v>26</v>
      </c>
      <c r="B30" s="23"/>
      <c r="C30" s="23"/>
      <c r="D30" s="10"/>
      <c r="E30" s="10"/>
    </row>
    <row r="31" spans="1:10" x14ac:dyDescent="0.25">
      <c r="A31" s="24" t="s">
        <v>27</v>
      </c>
      <c r="B31" s="24"/>
      <c r="C31" s="24"/>
      <c r="D31" s="10"/>
      <c r="E31" s="10"/>
    </row>
    <row r="32" spans="1:10" x14ac:dyDescent="0.25">
      <c r="A32" s="25"/>
      <c r="B32" s="25"/>
      <c r="C32" s="25"/>
    </row>
    <row r="33" spans="1:9" x14ac:dyDescent="0.25">
      <c r="A33" s="26"/>
      <c r="B33" s="26"/>
      <c r="C33" s="26"/>
    </row>
    <row r="34" spans="1:9" x14ac:dyDescent="0.25">
      <c r="G34" s="27" t="s">
        <v>41</v>
      </c>
      <c r="H34" s="385" t="str">
        <f>I13</f>
        <v xml:space="preserve"> 09 Desember 2021</v>
      </c>
      <c r="I34" s="386"/>
    </row>
    <row r="38" spans="1:9" ht="24.75" customHeight="1" x14ac:dyDescent="0.25"/>
    <row r="40" spans="1:9" x14ac:dyDescent="0.25">
      <c r="G40" s="397" t="s">
        <v>28</v>
      </c>
      <c r="H40" s="397"/>
      <c r="I40" s="397"/>
    </row>
    <row r="45" spans="1:9" ht="16.5" thickBot="1" x14ac:dyDescent="0.3"/>
    <row r="46" spans="1:9" x14ac:dyDescent="0.25">
      <c r="D46" s="90"/>
      <c r="E46" s="91"/>
      <c r="F46" s="91"/>
    </row>
    <row r="47" spans="1:9" ht="18" x14ac:dyDescent="0.25">
      <c r="D47" s="92" t="s">
        <v>51</v>
      </c>
      <c r="E47" s="10"/>
      <c r="F47" s="10"/>
      <c r="G47" s="2"/>
      <c r="H47" s="2"/>
    </row>
    <row r="48" spans="1:9" ht="18" x14ac:dyDescent="0.25">
      <c r="D48" s="92" t="s">
        <v>52</v>
      </c>
      <c r="E48" s="10"/>
      <c r="F48" s="10"/>
      <c r="G48" s="2"/>
      <c r="H48" s="2"/>
    </row>
    <row r="49" spans="4:8" ht="18" x14ac:dyDescent="0.25">
      <c r="D49" s="92" t="s">
        <v>53</v>
      </c>
      <c r="E49" s="10"/>
      <c r="F49" s="10"/>
      <c r="G49" s="2"/>
      <c r="H49" s="2"/>
    </row>
    <row r="50" spans="4:8" ht="18" x14ac:dyDescent="0.25">
      <c r="D50" s="92" t="s">
        <v>54</v>
      </c>
      <c r="E50" s="10"/>
      <c r="F50" s="10"/>
      <c r="G50" s="2"/>
      <c r="H50" s="2"/>
    </row>
    <row r="51" spans="4:8" ht="18" x14ac:dyDescent="0.25">
      <c r="D51" s="92" t="s">
        <v>55</v>
      </c>
      <c r="E51" s="10"/>
      <c r="F51" s="10"/>
      <c r="G51" s="2"/>
      <c r="H51" s="2"/>
    </row>
    <row r="52" spans="4:8" ht="16.5" thickBot="1" x14ac:dyDescent="0.3">
      <c r="D52" s="93"/>
      <c r="E52" s="5"/>
      <c r="F52" s="5"/>
      <c r="G52" s="2"/>
      <c r="H52" s="2"/>
    </row>
    <row r="53" spans="4:8" x14ac:dyDescent="0.25">
      <c r="G53" s="2"/>
      <c r="H53" s="2"/>
    </row>
    <row r="54" spans="4:8" x14ac:dyDescent="0.25">
      <c r="G54" s="2"/>
      <c r="H54" s="2"/>
    </row>
    <row r="55" spans="4:8" ht="16.5" thickBot="1" x14ac:dyDescent="0.3">
      <c r="G55" s="2"/>
      <c r="H55" s="2"/>
    </row>
    <row r="56" spans="4:8" x14ac:dyDescent="0.25">
      <c r="D56" s="90"/>
      <c r="E56" s="91"/>
      <c r="F56" s="94"/>
      <c r="G56" s="2"/>
      <c r="H56" s="2"/>
    </row>
    <row r="57" spans="4:8" ht="18" x14ac:dyDescent="0.25">
      <c r="D57" s="92" t="s">
        <v>56</v>
      </c>
      <c r="E57" s="10"/>
      <c r="F57" s="95"/>
      <c r="G57" s="2"/>
      <c r="H57" s="2"/>
    </row>
    <row r="58" spans="4:8" ht="18" x14ac:dyDescent="0.25">
      <c r="D58" s="92" t="s">
        <v>57</v>
      </c>
      <c r="E58" s="10"/>
      <c r="F58" s="95"/>
      <c r="G58" s="2"/>
      <c r="H58" s="2"/>
    </row>
    <row r="59" spans="4:8" ht="18" x14ac:dyDescent="0.25">
      <c r="D59" s="92" t="s">
        <v>58</v>
      </c>
      <c r="E59" s="10"/>
      <c r="F59" s="95"/>
      <c r="G59" s="2"/>
      <c r="H59" s="2"/>
    </row>
    <row r="60" spans="4:8" ht="18" x14ac:dyDescent="0.25">
      <c r="D60" s="92" t="s">
        <v>59</v>
      </c>
      <c r="E60" s="10"/>
      <c r="F60" s="95"/>
      <c r="G60" s="2"/>
      <c r="H60" s="2"/>
    </row>
    <row r="61" spans="4:8" ht="18" x14ac:dyDescent="0.25">
      <c r="D61" s="96" t="s">
        <v>60</v>
      </c>
      <c r="E61" s="10"/>
      <c r="F61" s="95"/>
      <c r="G61" s="2"/>
      <c r="H61" s="2"/>
    </row>
    <row r="62" spans="4:8" ht="16.5" thickBot="1" x14ac:dyDescent="0.3">
      <c r="D62" s="93"/>
      <c r="E62" s="5"/>
      <c r="F62" s="97"/>
      <c r="G62" s="2"/>
      <c r="H62" s="2"/>
    </row>
    <row r="63" spans="4:8" x14ac:dyDescent="0.25"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ht="16.5" thickBot="1" x14ac:dyDescent="0.3">
      <c r="G66" s="2"/>
      <c r="H66" s="2"/>
    </row>
    <row r="67" spans="4:8" x14ac:dyDescent="0.25">
      <c r="D67" s="90"/>
      <c r="E67" s="91"/>
      <c r="F67" s="91"/>
      <c r="G67" s="2"/>
      <c r="H67" s="2"/>
    </row>
    <row r="68" spans="4:8" ht="18" x14ac:dyDescent="0.25">
      <c r="D68" s="92" t="s">
        <v>51</v>
      </c>
      <c r="E68" s="10"/>
      <c r="F68" s="10"/>
      <c r="G68" s="2"/>
      <c r="H68" s="2"/>
    </row>
    <row r="69" spans="4:8" ht="18" x14ac:dyDescent="0.25">
      <c r="D69" s="92" t="s">
        <v>61</v>
      </c>
      <c r="E69" s="10"/>
      <c r="F69" s="10"/>
      <c r="G69" s="2"/>
      <c r="H69" s="2"/>
    </row>
    <row r="70" spans="4:8" ht="18" x14ac:dyDescent="0.25">
      <c r="D70" s="92" t="s">
        <v>62</v>
      </c>
      <c r="E70" s="10"/>
      <c r="F70" s="10"/>
      <c r="G70" s="2"/>
      <c r="H70" s="2"/>
    </row>
    <row r="71" spans="4:8" ht="18" x14ac:dyDescent="0.25">
      <c r="D71" s="92" t="s">
        <v>63</v>
      </c>
      <c r="E71" s="10"/>
      <c r="F71" s="10"/>
      <c r="G71" s="2"/>
      <c r="H71" s="2"/>
    </row>
    <row r="72" spans="4:8" ht="18" x14ac:dyDescent="0.25">
      <c r="D72" s="92" t="s">
        <v>64</v>
      </c>
      <c r="E72" s="10"/>
      <c r="F72" s="10"/>
      <c r="G72" s="2"/>
      <c r="H72" s="2"/>
    </row>
    <row r="73" spans="4:8" ht="16.5" thickBot="1" x14ac:dyDescent="0.3">
      <c r="D73" s="93"/>
      <c r="E73" s="5"/>
      <c r="F73" s="5"/>
      <c r="G73" s="2"/>
      <c r="H73" s="2"/>
    </row>
    <row r="74" spans="4:8" ht="16.5" thickBot="1" x14ac:dyDescent="0.3">
      <c r="G74" s="2"/>
      <c r="H74" s="2"/>
    </row>
    <row r="75" spans="4:8" x14ac:dyDescent="0.25">
      <c r="D75" s="90"/>
      <c r="E75" s="91"/>
      <c r="F75" s="91"/>
      <c r="G75" s="2"/>
      <c r="H75" s="2"/>
    </row>
    <row r="76" spans="4:8" ht="18" x14ac:dyDescent="0.25">
      <c r="D76" s="98" t="s">
        <v>65</v>
      </c>
      <c r="E76" s="10"/>
      <c r="F76" s="10"/>
    </row>
    <row r="77" spans="4:8" ht="18" x14ac:dyDescent="0.25">
      <c r="D77" s="98" t="s">
        <v>66</v>
      </c>
      <c r="E77" s="10"/>
      <c r="F77" s="10"/>
    </row>
    <row r="78" spans="4:8" ht="18" x14ac:dyDescent="0.25">
      <c r="D78" s="98" t="s">
        <v>67</v>
      </c>
      <c r="E78" s="10"/>
      <c r="F78" s="10"/>
    </row>
    <row r="79" spans="4:8" ht="18" x14ac:dyDescent="0.25">
      <c r="D79" s="98" t="s">
        <v>68</v>
      </c>
      <c r="E79" s="10"/>
      <c r="F79" s="10"/>
    </row>
    <row r="80" spans="4:8" ht="18" x14ac:dyDescent="0.25">
      <c r="D80" s="99" t="s">
        <v>69</v>
      </c>
      <c r="E80" s="10"/>
      <c r="F80" s="10"/>
    </row>
    <row r="81" spans="1:11" ht="16.5" thickBot="1" x14ac:dyDescent="0.3">
      <c r="D81" s="93"/>
      <c r="E81" s="5"/>
      <c r="F81" s="5"/>
      <c r="G81" s="2"/>
      <c r="H81" s="2"/>
    </row>
    <row r="82" spans="1:11" ht="16.5" thickBot="1" x14ac:dyDescent="0.3"/>
    <row r="83" spans="1:11" x14ac:dyDescent="0.25">
      <c r="D83" s="90"/>
      <c r="E83" s="91"/>
      <c r="F83" s="94"/>
    </row>
    <row r="84" spans="1:11" ht="18" x14ac:dyDescent="0.25">
      <c r="D84" s="92" t="s">
        <v>56</v>
      </c>
      <c r="E84" s="10"/>
      <c r="F84" s="95"/>
    </row>
    <row r="85" spans="1:11" ht="18" x14ac:dyDescent="0.25">
      <c r="D85" s="92" t="s">
        <v>57</v>
      </c>
      <c r="E85" s="10"/>
      <c r="F85" s="95"/>
    </row>
    <row r="86" spans="1:11" ht="18" x14ac:dyDescent="0.25">
      <c r="D86" s="92" t="s">
        <v>58</v>
      </c>
      <c r="E86" s="10"/>
      <c r="F86" s="95"/>
    </row>
    <row r="87" spans="1:11" ht="18" x14ac:dyDescent="0.25">
      <c r="D87" s="92" t="s">
        <v>59</v>
      </c>
      <c r="E87" s="10"/>
      <c r="F87" s="95"/>
    </row>
    <row r="88" spans="1:11" ht="18" x14ac:dyDescent="0.25">
      <c r="D88" s="96" t="s">
        <v>60</v>
      </c>
      <c r="E88" s="10"/>
      <c r="F88" s="95"/>
    </row>
    <row r="89" spans="1:11" ht="16.5" thickBot="1" x14ac:dyDescent="0.3">
      <c r="D89" s="93"/>
      <c r="E89" s="5"/>
      <c r="F89" s="97"/>
    </row>
    <row r="90" spans="1:11" ht="16.5" thickBot="1" x14ac:dyDescent="0.3"/>
    <row r="91" spans="1:11" x14ac:dyDescent="0.25">
      <c r="D91" s="90"/>
      <c r="E91" s="91"/>
      <c r="F91" s="94"/>
    </row>
    <row r="92" spans="1:11" ht="18" x14ac:dyDescent="0.25">
      <c r="D92" s="92" t="s">
        <v>56</v>
      </c>
      <c r="E92" s="10"/>
      <c r="F92" s="95"/>
    </row>
    <row r="93" spans="1:11" ht="18" x14ac:dyDescent="0.25">
      <c r="D93" s="92" t="s">
        <v>57</v>
      </c>
      <c r="E93" s="10"/>
      <c r="F93" s="95"/>
    </row>
    <row r="94" spans="1:11" ht="18" x14ac:dyDescent="0.25">
      <c r="D94" s="92" t="s">
        <v>58</v>
      </c>
      <c r="E94" s="10"/>
      <c r="F94" s="95"/>
    </row>
    <row r="95" spans="1:11" ht="18" x14ac:dyDescent="0.25">
      <c r="D95" s="92" t="s">
        <v>59</v>
      </c>
      <c r="E95" s="10"/>
      <c r="F95" s="95"/>
    </row>
    <row r="96" spans="1:11" s="3" customFormat="1" ht="18" x14ac:dyDescent="0.25">
      <c r="A96" s="2"/>
      <c r="B96" s="2"/>
      <c r="C96" s="2"/>
      <c r="D96" s="96" t="s">
        <v>60</v>
      </c>
      <c r="E96" s="10"/>
      <c r="F96" s="95"/>
      <c r="I96" s="2"/>
      <c r="J96" s="2"/>
      <c r="K96" s="2"/>
    </row>
    <row r="97" spans="1:11" s="3" customFormat="1" ht="16.5" thickBot="1" x14ac:dyDescent="0.3">
      <c r="A97" s="2"/>
      <c r="B97" s="2"/>
      <c r="C97" s="2"/>
      <c r="D97" s="93"/>
      <c r="E97" s="5"/>
      <c r="F97" s="97"/>
      <c r="I97" s="2"/>
      <c r="J97" s="2"/>
      <c r="K97" s="2"/>
    </row>
  </sheetData>
  <mergeCells count="8">
    <mergeCell ref="G40:I40"/>
    <mergeCell ref="G19:H19"/>
    <mergeCell ref="A10:I10"/>
    <mergeCell ref="G17:H17"/>
    <mergeCell ref="G18:H18"/>
    <mergeCell ref="A20:H20"/>
    <mergeCell ref="A21:B21"/>
    <mergeCell ref="H34:I34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7"/>
  <sheetViews>
    <sheetView workbookViewId="0">
      <selection activeCell="O9" sqref="O9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10.85546875" style="2" customWidth="1"/>
    <col min="4" max="4" width="23.8554687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8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398" t="s">
        <v>6</v>
      </c>
      <c r="B10" s="399"/>
      <c r="C10" s="399"/>
      <c r="D10" s="399"/>
      <c r="E10" s="399"/>
      <c r="F10" s="399"/>
      <c r="G10" s="399"/>
      <c r="H10" s="399"/>
      <c r="I10" s="400"/>
    </row>
    <row r="12" spans="1:9" x14ac:dyDescent="0.25">
      <c r="A12" s="2" t="s">
        <v>7</v>
      </c>
      <c r="B12" s="2" t="s">
        <v>297</v>
      </c>
      <c r="G12" s="3" t="s">
        <v>8</v>
      </c>
      <c r="H12" s="7" t="s">
        <v>9</v>
      </c>
      <c r="I12" s="8" t="s">
        <v>296</v>
      </c>
    </row>
    <row r="13" spans="1:9" x14ac:dyDescent="0.25">
      <c r="G13" s="3" t="s">
        <v>10</v>
      </c>
      <c r="H13" s="7" t="s">
        <v>9</v>
      </c>
      <c r="I13" s="9" t="s">
        <v>280</v>
      </c>
    </row>
    <row r="14" spans="1:9" x14ac:dyDescent="0.25">
      <c r="G14" s="3" t="s">
        <v>11</v>
      </c>
      <c r="H14" s="7" t="s">
        <v>9</v>
      </c>
      <c r="I14" s="9" t="s">
        <v>280</v>
      </c>
    </row>
    <row r="15" spans="1:9" x14ac:dyDescent="0.25">
      <c r="A15" s="2" t="s">
        <v>12</v>
      </c>
      <c r="B15" s="2" t="s">
        <v>297</v>
      </c>
      <c r="G15" s="3" t="s">
        <v>74</v>
      </c>
      <c r="H15" s="3" t="s">
        <v>9</v>
      </c>
      <c r="I15" s="116" t="s">
        <v>295</v>
      </c>
    </row>
    <row r="16" spans="1:9" ht="16.5" thickBot="1" x14ac:dyDescent="0.3">
      <c r="F16" s="10"/>
    </row>
    <row r="17" spans="1:10" ht="20.100000000000001" customHeight="1" x14ac:dyDescent="0.25">
      <c r="A17" s="190" t="s">
        <v>13</v>
      </c>
      <c r="B17" s="191" t="s">
        <v>14</v>
      </c>
      <c r="C17" s="191" t="s">
        <v>15</v>
      </c>
      <c r="D17" s="191" t="s">
        <v>16</v>
      </c>
      <c r="E17" s="191" t="s">
        <v>17</v>
      </c>
      <c r="F17" s="191" t="s">
        <v>43</v>
      </c>
      <c r="G17" s="438" t="s">
        <v>18</v>
      </c>
      <c r="H17" s="439"/>
      <c r="I17" s="192" t="s">
        <v>19</v>
      </c>
    </row>
    <row r="18" spans="1:10" ht="37.5" customHeight="1" x14ac:dyDescent="0.25">
      <c r="A18" s="86">
        <v>1</v>
      </c>
      <c r="B18" s="54">
        <v>44539</v>
      </c>
      <c r="C18" s="188"/>
      <c r="D18" s="32" t="s">
        <v>298</v>
      </c>
      <c r="E18" s="189" t="s">
        <v>199</v>
      </c>
      <c r="F18" s="104">
        <v>1</v>
      </c>
      <c r="G18" s="379">
        <v>6000000</v>
      </c>
      <c r="H18" s="380"/>
      <c r="I18" s="115">
        <f>G18</f>
        <v>6000000</v>
      </c>
    </row>
    <row r="19" spans="1:10" ht="37.5" customHeight="1" x14ac:dyDescent="0.25">
      <c r="A19" s="86">
        <v>2</v>
      </c>
      <c r="B19" s="54">
        <v>44539</v>
      </c>
      <c r="C19" s="188"/>
      <c r="D19" s="32" t="s">
        <v>299</v>
      </c>
      <c r="E19" s="189" t="s">
        <v>199</v>
      </c>
      <c r="F19" s="104">
        <v>1</v>
      </c>
      <c r="G19" s="379">
        <v>1882000</v>
      </c>
      <c r="H19" s="380"/>
      <c r="I19" s="115">
        <f>G19</f>
        <v>1882000</v>
      </c>
    </row>
    <row r="20" spans="1:10" ht="25.5" customHeight="1" thickBot="1" x14ac:dyDescent="0.3">
      <c r="A20" s="403" t="s">
        <v>20</v>
      </c>
      <c r="B20" s="404"/>
      <c r="C20" s="404"/>
      <c r="D20" s="404"/>
      <c r="E20" s="404"/>
      <c r="F20" s="404"/>
      <c r="G20" s="404"/>
      <c r="H20" s="405"/>
      <c r="I20" s="87">
        <f>SUM(I18:I19)</f>
        <v>7882000</v>
      </c>
    </row>
    <row r="21" spans="1:10" x14ac:dyDescent="0.25">
      <c r="A21" s="384"/>
      <c r="B21" s="384"/>
      <c r="C21" s="187"/>
      <c r="D21" s="187"/>
      <c r="E21" s="187"/>
      <c r="F21" s="187"/>
      <c r="G21" s="11"/>
      <c r="H21" s="11"/>
      <c r="I21" s="12"/>
    </row>
    <row r="22" spans="1:10" x14ac:dyDescent="0.25">
      <c r="A22" s="187"/>
      <c r="B22" s="187"/>
      <c r="C22" s="187"/>
      <c r="D22" s="187"/>
      <c r="E22" s="187"/>
      <c r="F22" s="187"/>
      <c r="G22" s="88" t="s">
        <v>49</v>
      </c>
      <c r="H22" s="88"/>
      <c r="I22" s="89">
        <v>0</v>
      </c>
    </row>
    <row r="23" spans="1:10" ht="16.5" thickBot="1" x14ac:dyDescent="0.3">
      <c r="D23" s="1"/>
      <c r="E23" s="1"/>
      <c r="F23" s="1"/>
      <c r="G23" s="15" t="s">
        <v>30</v>
      </c>
      <c r="H23" s="15"/>
      <c r="I23" s="110">
        <v>0</v>
      </c>
      <c r="J23" s="14"/>
    </row>
    <row r="24" spans="1:10" x14ac:dyDescent="0.25">
      <c r="D24" s="1"/>
      <c r="E24" s="1"/>
      <c r="F24" s="1"/>
      <c r="G24" s="17" t="s">
        <v>50</v>
      </c>
      <c r="H24" s="17"/>
      <c r="I24" s="18">
        <f>+I20</f>
        <v>7882000</v>
      </c>
    </row>
    <row r="25" spans="1:10" x14ac:dyDescent="0.25">
      <c r="A25" s="1" t="s">
        <v>300</v>
      </c>
      <c r="D25" s="1"/>
      <c r="E25" s="1"/>
      <c r="F25" s="1"/>
      <c r="G25" s="17"/>
      <c r="H25" s="17"/>
      <c r="I25" s="18"/>
    </row>
    <row r="26" spans="1:10" x14ac:dyDescent="0.25">
      <c r="A26" s="19"/>
      <c r="D26" s="1"/>
      <c r="E26" s="1"/>
      <c r="F26" s="1"/>
      <c r="G26" s="17"/>
      <c r="H26" s="17"/>
      <c r="I26" s="18"/>
    </row>
    <row r="27" spans="1:10" x14ac:dyDescent="0.25">
      <c r="A27" s="20" t="s">
        <v>23</v>
      </c>
    </row>
    <row r="28" spans="1:10" x14ac:dyDescent="0.25">
      <c r="A28" s="21" t="s">
        <v>24</v>
      </c>
      <c r="B28" s="21"/>
      <c r="C28" s="21"/>
      <c r="D28" s="10"/>
      <c r="E28" s="10"/>
    </row>
    <row r="29" spans="1:10" x14ac:dyDescent="0.25">
      <c r="A29" s="21" t="s">
        <v>25</v>
      </c>
      <c r="B29" s="21"/>
      <c r="C29" s="21"/>
      <c r="D29" s="10"/>
      <c r="E29" s="10"/>
    </row>
    <row r="30" spans="1:10" x14ac:dyDescent="0.25">
      <c r="A30" s="22" t="s">
        <v>26</v>
      </c>
      <c r="B30" s="23"/>
      <c r="C30" s="23"/>
      <c r="D30" s="10"/>
      <c r="E30" s="10"/>
    </row>
    <row r="31" spans="1:10" x14ac:dyDescent="0.25">
      <c r="A31" s="24" t="s">
        <v>27</v>
      </c>
      <c r="B31" s="24"/>
      <c r="C31" s="24"/>
      <c r="D31" s="10"/>
      <c r="E31" s="10"/>
    </row>
    <row r="32" spans="1:10" x14ac:dyDescent="0.25">
      <c r="A32" s="25"/>
      <c r="B32" s="25"/>
      <c r="C32" s="25"/>
    </row>
    <row r="33" spans="1:9" x14ac:dyDescent="0.25">
      <c r="A33" s="26"/>
      <c r="B33" s="26"/>
      <c r="C33" s="26"/>
    </row>
    <row r="34" spans="1:9" x14ac:dyDescent="0.25">
      <c r="G34" s="27" t="s">
        <v>41</v>
      </c>
      <c r="H34" s="385" t="str">
        <f>I13</f>
        <v xml:space="preserve"> 09 Desember 2021</v>
      </c>
      <c r="I34" s="386"/>
    </row>
    <row r="38" spans="1:9" ht="24.75" customHeight="1" x14ac:dyDescent="0.25"/>
    <row r="40" spans="1:9" x14ac:dyDescent="0.25">
      <c r="G40" s="397" t="s">
        <v>28</v>
      </c>
      <c r="H40" s="397"/>
      <c r="I40" s="397"/>
    </row>
    <row r="45" spans="1:9" ht="16.5" thickBot="1" x14ac:dyDescent="0.3"/>
    <row r="46" spans="1:9" x14ac:dyDescent="0.25">
      <c r="D46" s="90"/>
      <c r="E46" s="91"/>
      <c r="F46" s="91"/>
    </row>
    <row r="47" spans="1:9" ht="18" x14ac:dyDescent="0.25">
      <c r="D47" s="92" t="s">
        <v>51</v>
      </c>
      <c r="E47" s="10"/>
      <c r="F47" s="10"/>
      <c r="G47" s="2"/>
      <c r="H47" s="2"/>
    </row>
    <row r="48" spans="1:9" ht="18" x14ac:dyDescent="0.25">
      <c r="D48" s="92" t="s">
        <v>52</v>
      </c>
      <c r="E48" s="10"/>
      <c r="F48" s="10"/>
      <c r="G48" s="2"/>
      <c r="H48" s="2"/>
    </row>
    <row r="49" spans="4:8" ht="18" x14ac:dyDescent="0.25">
      <c r="D49" s="92" t="s">
        <v>53</v>
      </c>
      <c r="E49" s="10"/>
      <c r="F49" s="10"/>
      <c r="G49" s="2"/>
      <c r="H49" s="2"/>
    </row>
    <row r="50" spans="4:8" ht="18" x14ac:dyDescent="0.25">
      <c r="D50" s="92" t="s">
        <v>54</v>
      </c>
      <c r="E50" s="10"/>
      <c r="F50" s="10"/>
      <c r="G50" s="2"/>
      <c r="H50" s="2"/>
    </row>
    <row r="51" spans="4:8" ht="18" x14ac:dyDescent="0.25">
      <c r="D51" s="92" t="s">
        <v>55</v>
      </c>
      <c r="E51" s="10"/>
      <c r="F51" s="10"/>
      <c r="G51" s="2"/>
      <c r="H51" s="2"/>
    </row>
    <row r="52" spans="4:8" ht="16.5" thickBot="1" x14ac:dyDescent="0.3">
      <c r="D52" s="93"/>
      <c r="E52" s="5"/>
      <c r="F52" s="5"/>
      <c r="G52" s="2"/>
      <c r="H52" s="2"/>
    </row>
    <row r="53" spans="4:8" x14ac:dyDescent="0.25">
      <c r="G53" s="2"/>
      <c r="H53" s="2"/>
    </row>
    <row r="54" spans="4:8" x14ac:dyDescent="0.25">
      <c r="G54" s="2"/>
      <c r="H54" s="2"/>
    </row>
    <row r="55" spans="4:8" ht="16.5" thickBot="1" x14ac:dyDescent="0.3">
      <c r="G55" s="2"/>
      <c r="H55" s="2"/>
    </row>
    <row r="56" spans="4:8" x14ac:dyDescent="0.25">
      <c r="D56" s="90"/>
      <c r="E56" s="91"/>
      <c r="F56" s="94"/>
      <c r="G56" s="2"/>
      <c r="H56" s="2"/>
    </row>
    <row r="57" spans="4:8" ht="18" x14ac:dyDescent="0.25">
      <c r="D57" s="92" t="s">
        <v>56</v>
      </c>
      <c r="E57" s="10"/>
      <c r="F57" s="95"/>
      <c r="G57" s="2"/>
      <c r="H57" s="2"/>
    </row>
    <row r="58" spans="4:8" ht="18" x14ac:dyDescent="0.25">
      <c r="D58" s="92" t="s">
        <v>57</v>
      </c>
      <c r="E58" s="10"/>
      <c r="F58" s="95"/>
      <c r="G58" s="2"/>
      <c r="H58" s="2"/>
    </row>
    <row r="59" spans="4:8" ht="18" x14ac:dyDescent="0.25">
      <c r="D59" s="92" t="s">
        <v>58</v>
      </c>
      <c r="E59" s="10"/>
      <c r="F59" s="95"/>
      <c r="G59" s="2"/>
      <c r="H59" s="2"/>
    </row>
    <row r="60" spans="4:8" ht="18" x14ac:dyDescent="0.25">
      <c r="D60" s="92" t="s">
        <v>59</v>
      </c>
      <c r="E60" s="10"/>
      <c r="F60" s="95"/>
      <c r="G60" s="2"/>
      <c r="H60" s="2"/>
    </row>
    <row r="61" spans="4:8" ht="18" x14ac:dyDescent="0.25">
      <c r="D61" s="96" t="s">
        <v>60</v>
      </c>
      <c r="E61" s="10"/>
      <c r="F61" s="95"/>
      <c r="G61" s="2"/>
      <c r="H61" s="2"/>
    </row>
    <row r="62" spans="4:8" ht="16.5" thickBot="1" x14ac:dyDescent="0.3">
      <c r="D62" s="93"/>
      <c r="E62" s="5"/>
      <c r="F62" s="97"/>
      <c r="G62" s="2"/>
      <c r="H62" s="2"/>
    </row>
    <row r="63" spans="4:8" x14ac:dyDescent="0.25"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ht="16.5" thickBot="1" x14ac:dyDescent="0.3">
      <c r="G66" s="2"/>
      <c r="H66" s="2"/>
    </row>
    <row r="67" spans="4:8" x14ac:dyDescent="0.25">
      <c r="D67" s="90"/>
      <c r="E67" s="91"/>
      <c r="F67" s="91"/>
      <c r="G67" s="2"/>
      <c r="H67" s="2"/>
    </row>
    <row r="68" spans="4:8" ht="18" x14ac:dyDescent="0.25">
      <c r="D68" s="92" t="s">
        <v>51</v>
      </c>
      <c r="E68" s="10"/>
      <c r="F68" s="10"/>
      <c r="G68" s="2"/>
      <c r="H68" s="2"/>
    </row>
    <row r="69" spans="4:8" ht="18" x14ac:dyDescent="0.25">
      <c r="D69" s="92" t="s">
        <v>61</v>
      </c>
      <c r="E69" s="10"/>
      <c r="F69" s="10"/>
      <c r="G69" s="2"/>
      <c r="H69" s="2"/>
    </row>
    <row r="70" spans="4:8" ht="18" x14ac:dyDescent="0.25">
      <c r="D70" s="92" t="s">
        <v>62</v>
      </c>
      <c r="E70" s="10"/>
      <c r="F70" s="10"/>
      <c r="G70" s="2"/>
      <c r="H70" s="2"/>
    </row>
    <row r="71" spans="4:8" ht="18" x14ac:dyDescent="0.25">
      <c r="D71" s="92" t="s">
        <v>63</v>
      </c>
      <c r="E71" s="10"/>
      <c r="F71" s="10"/>
      <c r="G71" s="2"/>
      <c r="H71" s="2"/>
    </row>
    <row r="72" spans="4:8" ht="18" x14ac:dyDescent="0.25">
      <c r="D72" s="92" t="s">
        <v>64</v>
      </c>
      <c r="E72" s="10"/>
      <c r="F72" s="10"/>
      <c r="G72" s="2"/>
      <c r="H72" s="2"/>
    </row>
    <row r="73" spans="4:8" ht="16.5" thickBot="1" x14ac:dyDescent="0.3">
      <c r="D73" s="93"/>
      <c r="E73" s="5"/>
      <c r="F73" s="5"/>
      <c r="G73" s="2"/>
      <c r="H73" s="2"/>
    </row>
    <row r="74" spans="4:8" ht="16.5" thickBot="1" x14ac:dyDescent="0.3">
      <c r="G74" s="2"/>
      <c r="H74" s="2"/>
    </row>
    <row r="75" spans="4:8" x14ac:dyDescent="0.25">
      <c r="D75" s="90"/>
      <c r="E75" s="91"/>
      <c r="F75" s="91"/>
      <c r="G75" s="2"/>
      <c r="H75" s="2"/>
    </row>
    <row r="76" spans="4:8" ht="18" x14ac:dyDescent="0.25">
      <c r="D76" s="98" t="s">
        <v>65</v>
      </c>
      <c r="E76" s="10"/>
      <c r="F76" s="10"/>
    </row>
    <row r="77" spans="4:8" ht="18" x14ac:dyDescent="0.25">
      <c r="D77" s="98" t="s">
        <v>66</v>
      </c>
      <c r="E77" s="10"/>
      <c r="F77" s="10"/>
    </row>
    <row r="78" spans="4:8" ht="18" x14ac:dyDescent="0.25">
      <c r="D78" s="98" t="s">
        <v>67</v>
      </c>
      <c r="E78" s="10"/>
      <c r="F78" s="10"/>
    </row>
    <row r="79" spans="4:8" ht="18" x14ac:dyDescent="0.25">
      <c r="D79" s="98" t="s">
        <v>68</v>
      </c>
      <c r="E79" s="10"/>
      <c r="F79" s="10"/>
    </row>
    <row r="80" spans="4:8" ht="18" x14ac:dyDescent="0.25">
      <c r="D80" s="99" t="s">
        <v>69</v>
      </c>
      <c r="E80" s="10"/>
      <c r="F80" s="10"/>
    </row>
    <row r="81" spans="1:11" ht="16.5" thickBot="1" x14ac:dyDescent="0.3">
      <c r="D81" s="93"/>
      <c r="E81" s="5"/>
      <c r="F81" s="5"/>
      <c r="G81" s="2"/>
      <c r="H81" s="2"/>
    </row>
    <row r="82" spans="1:11" ht="16.5" thickBot="1" x14ac:dyDescent="0.3"/>
    <row r="83" spans="1:11" x14ac:dyDescent="0.25">
      <c r="D83" s="90"/>
      <c r="E83" s="91"/>
      <c r="F83" s="94"/>
    </row>
    <row r="84" spans="1:11" ht="18" x14ac:dyDescent="0.25">
      <c r="D84" s="92" t="s">
        <v>56</v>
      </c>
      <c r="E84" s="10"/>
      <c r="F84" s="95"/>
    </row>
    <row r="85" spans="1:11" ht="18" x14ac:dyDescent="0.25">
      <c r="D85" s="92" t="s">
        <v>57</v>
      </c>
      <c r="E85" s="10"/>
      <c r="F85" s="95"/>
    </row>
    <row r="86" spans="1:11" ht="18" x14ac:dyDescent="0.25">
      <c r="D86" s="92" t="s">
        <v>58</v>
      </c>
      <c r="E86" s="10"/>
      <c r="F86" s="95"/>
    </row>
    <row r="87" spans="1:11" ht="18" x14ac:dyDescent="0.25">
      <c r="D87" s="92" t="s">
        <v>59</v>
      </c>
      <c r="E87" s="10"/>
      <c r="F87" s="95"/>
    </row>
    <row r="88" spans="1:11" ht="18" x14ac:dyDescent="0.25">
      <c r="D88" s="96" t="s">
        <v>60</v>
      </c>
      <c r="E88" s="10"/>
      <c r="F88" s="95"/>
    </row>
    <row r="89" spans="1:11" ht="16.5" thickBot="1" x14ac:dyDescent="0.3">
      <c r="D89" s="93"/>
      <c r="E89" s="5"/>
      <c r="F89" s="97"/>
    </row>
    <row r="90" spans="1:11" ht="16.5" thickBot="1" x14ac:dyDescent="0.3"/>
    <row r="91" spans="1:11" x14ac:dyDescent="0.25">
      <c r="D91" s="90"/>
      <c r="E91" s="91"/>
      <c r="F91" s="94"/>
    </row>
    <row r="92" spans="1:11" ht="18" x14ac:dyDescent="0.25">
      <c r="D92" s="92" t="s">
        <v>56</v>
      </c>
      <c r="E92" s="10"/>
      <c r="F92" s="95"/>
    </row>
    <row r="93" spans="1:11" ht="18" x14ac:dyDescent="0.25">
      <c r="D93" s="92" t="s">
        <v>57</v>
      </c>
      <c r="E93" s="10"/>
      <c r="F93" s="95"/>
    </row>
    <row r="94" spans="1:11" ht="18" x14ac:dyDescent="0.25">
      <c r="D94" s="92" t="s">
        <v>58</v>
      </c>
      <c r="E94" s="10"/>
      <c r="F94" s="95"/>
    </row>
    <row r="95" spans="1:11" ht="18" x14ac:dyDescent="0.25">
      <c r="D95" s="92" t="s">
        <v>59</v>
      </c>
      <c r="E95" s="10"/>
      <c r="F95" s="95"/>
    </row>
    <row r="96" spans="1:11" s="3" customFormat="1" ht="18" x14ac:dyDescent="0.25">
      <c r="A96" s="2"/>
      <c r="B96" s="2"/>
      <c r="C96" s="2"/>
      <c r="D96" s="96" t="s">
        <v>60</v>
      </c>
      <c r="E96" s="10"/>
      <c r="F96" s="95"/>
      <c r="I96" s="2"/>
      <c r="J96" s="2"/>
      <c r="K96" s="2"/>
    </row>
    <row r="97" spans="1:11" s="3" customFormat="1" ht="16.5" thickBot="1" x14ac:dyDescent="0.3">
      <c r="A97" s="2"/>
      <c r="B97" s="2"/>
      <c r="C97" s="2"/>
      <c r="D97" s="93"/>
      <c r="E97" s="5"/>
      <c r="F97" s="97"/>
      <c r="I97" s="2"/>
      <c r="J97" s="2"/>
      <c r="K97" s="2"/>
    </row>
  </sheetData>
  <mergeCells count="8">
    <mergeCell ref="H34:I34"/>
    <mergeCell ref="G40:I40"/>
    <mergeCell ref="A10:I10"/>
    <mergeCell ref="G17:H17"/>
    <mergeCell ref="G18:H18"/>
    <mergeCell ref="G19:H19"/>
    <mergeCell ref="A20:H20"/>
    <mergeCell ref="A21:B21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8" workbookViewId="0">
      <selection activeCell="J14" sqref="J14"/>
    </sheetView>
  </sheetViews>
  <sheetFormatPr defaultRowHeight="15.75" x14ac:dyDescent="0.25"/>
  <cols>
    <col min="1" max="1" width="4" style="2" customWidth="1"/>
    <col min="2" max="2" width="12.5703125" style="2" customWidth="1"/>
    <col min="3" max="3" width="9.5703125" style="2" customWidth="1"/>
    <col min="4" max="4" width="26.28515625" style="2" customWidth="1"/>
    <col min="5" max="5" width="14.85546875" style="2" customWidth="1"/>
    <col min="6" max="6" width="6.42578125" style="2" customWidth="1"/>
    <col min="7" max="7" width="5.5703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8" t="s">
        <v>6</v>
      </c>
      <c r="B9" s="399"/>
      <c r="C9" s="399"/>
      <c r="D9" s="399"/>
      <c r="E9" s="399"/>
      <c r="F9" s="399"/>
      <c r="G9" s="399"/>
      <c r="H9" s="399"/>
      <c r="I9" s="399"/>
      <c r="J9" s="400"/>
    </row>
    <row r="10" spans="1:10" ht="11.25" customHeight="1" x14ac:dyDescent="0.25"/>
    <row r="11" spans="1:10" x14ac:dyDescent="0.25">
      <c r="A11" s="2" t="s">
        <v>7</v>
      </c>
      <c r="B11" s="2" t="s">
        <v>301</v>
      </c>
      <c r="H11" s="3" t="s">
        <v>8</v>
      </c>
      <c r="I11" s="7" t="s">
        <v>9</v>
      </c>
      <c r="J11" s="8" t="s">
        <v>303</v>
      </c>
    </row>
    <row r="12" spans="1:10" x14ac:dyDescent="0.25">
      <c r="H12" s="3" t="s">
        <v>10</v>
      </c>
      <c r="I12" s="7" t="s">
        <v>9</v>
      </c>
      <c r="J12" s="9" t="s">
        <v>304</v>
      </c>
    </row>
    <row r="13" spans="1:10" x14ac:dyDescent="0.25">
      <c r="H13" s="3" t="s">
        <v>11</v>
      </c>
      <c r="I13" s="7" t="s">
        <v>9</v>
      </c>
      <c r="J13" s="9" t="s">
        <v>305</v>
      </c>
    </row>
    <row r="14" spans="1:10" x14ac:dyDescent="0.25">
      <c r="H14" s="3" t="s">
        <v>74</v>
      </c>
      <c r="I14" s="7" t="s">
        <v>9</v>
      </c>
      <c r="J14" s="118" t="s">
        <v>306</v>
      </c>
    </row>
    <row r="15" spans="1:10" x14ac:dyDescent="0.25">
      <c r="A15" s="2" t="s">
        <v>12</v>
      </c>
      <c r="B15" s="2" t="s">
        <v>31</v>
      </c>
    </row>
    <row r="16" spans="1:10" ht="4.5" customHeight="1" thickBot="1" x14ac:dyDescent="0.3">
      <c r="F16" s="5"/>
      <c r="G16" s="10"/>
    </row>
    <row r="17" spans="1:19" ht="20.100000000000001" customHeight="1" x14ac:dyDescent="0.25">
      <c r="A17" s="100" t="s">
        <v>13</v>
      </c>
      <c r="B17" s="101" t="s">
        <v>14</v>
      </c>
      <c r="C17" s="101" t="s">
        <v>15</v>
      </c>
      <c r="D17" s="101" t="s">
        <v>16</v>
      </c>
      <c r="E17" s="101" t="s">
        <v>17</v>
      </c>
      <c r="F17" s="101" t="s">
        <v>32</v>
      </c>
      <c r="G17" s="109" t="s">
        <v>29</v>
      </c>
      <c r="H17" s="377" t="s">
        <v>18</v>
      </c>
      <c r="I17" s="378"/>
      <c r="J17" s="102" t="s">
        <v>19</v>
      </c>
    </row>
    <row r="18" spans="1:19" s="193" customFormat="1" ht="35.25" customHeight="1" x14ac:dyDescent="0.25">
      <c r="A18" s="86">
        <v>1</v>
      </c>
      <c r="B18" s="194">
        <v>44539</v>
      </c>
      <c r="C18" s="195">
        <v>404379</v>
      </c>
      <c r="D18" s="108" t="s">
        <v>307</v>
      </c>
      <c r="E18" s="197" t="s">
        <v>308</v>
      </c>
      <c r="F18" s="196">
        <v>2</v>
      </c>
      <c r="G18" s="123">
        <v>785</v>
      </c>
      <c r="H18" s="387">
        <v>2500000</v>
      </c>
      <c r="I18" s="388"/>
      <c r="J18" s="198">
        <f>H18</f>
        <v>2500000</v>
      </c>
    </row>
    <row r="19" spans="1:19" ht="25.5" customHeight="1" thickBot="1" x14ac:dyDescent="0.3">
      <c r="A19" s="381" t="s">
        <v>20</v>
      </c>
      <c r="B19" s="382"/>
      <c r="C19" s="382"/>
      <c r="D19" s="382"/>
      <c r="E19" s="382"/>
      <c r="F19" s="382"/>
      <c r="G19" s="382"/>
      <c r="H19" s="382"/>
      <c r="I19" s="383"/>
      <c r="J19" s="105">
        <f>SUM(J18:J18)</f>
        <v>2500000</v>
      </c>
    </row>
    <row r="20" spans="1:19" ht="12" customHeight="1" x14ac:dyDescent="0.25">
      <c r="A20" s="205"/>
      <c r="B20" s="205"/>
      <c r="C20" s="205"/>
      <c r="D20" s="205"/>
      <c r="E20" s="205"/>
      <c r="F20" s="205"/>
      <c r="G20" s="205"/>
      <c r="H20" s="205"/>
      <c r="I20" s="205"/>
      <c r="J20" s="206"/>
    </row>
    <row r="21" spans="1:19" x14ac:dyDescent="0.25">
      <c r="E21" s="1"/>
      <c r="F21" s="1"/>
      <c r="G21" s="1"/>
      <c r="H21" s="13" t="s">
        <v>33</v>
      </c>
      <c r="I21" s="13"/>
      <c r="J21" s="28">
        <v>0</v>
      </c>
      <c r="K21" s="14"/>
      <c r="S21" s="2" t="s">
        <v>21</v>
      </c>
    </row>
    <row r="22" spans="1:19" ht="16.5" thickBot="1" x14ac:dyDescent="0.3">
      <c r="E22" s="1"/>
      <c r="F22" s="1"/>
      <c r="G22" s="1"/>
      <c r="H22" s="15" t="s">
        <v>34</v>
      </c>
      <c r="I22" s="15"/>
      <c r="J22" s="16">
        <v>0</v>
      </c>
      <c r="K22" s="14"/>
    </row>
    <row r="23" spans="1:19" ht="16.5" customHeight="1" x14ac:dyDescent="0.25">
      <c r="E23" s="1"/>
      <c r="F23" s="1"/>
      <c r="G23" s="1"/>
      <c r="H23" s="17" t="s">
        <v>22</v>
      </c>
      <c r="I23" s="17"/>
      <c r="J23" s="18">
        <f>J19</f>
        <v>2500000</v>
      </c>
    </row>
    <row r="24" spans="1:19" x14ac:dyDescent="0.25">
      <c r="A24" s="1" t="s">
        <v>309</v>
      </c>
      <c r="E24" s="1"/>
      <c r="F24" s="1"/>
      <c r="G24" s="1"/>
      <c r="H24" s="17"/>
      <c r="I24" s="17"/>
      <c r="J24" s="18"/>
    </row>
    <row r="25" spans="1:19" ht="10.5" customHeight="1" x14ac:dyDescent="0.25">
      <c r="A25" s="19"/>
      <c r="E25" s="1"/>
      <c r="F25" s="1"/>
      <c r="G25" s="1"/>
      <c r="H25" s="17"/>
      <c r="I25" s="17"/>
      <c r="J25" s="18"/>
    </row>
    <row r="26" spans="1:19" x14ac:dyDescent="0.25">
      <c r="A26" s="20" t="s">
        <v>23</v>
      </c>
    </row>
    <row r="27" spans="1:19" x14ac:dyDescent="0.25">
      <c r="A27" s="21" t="s">
        <v>24</v>
      </c>
      <c r="B27" s="21"/>
      <c r="C27" s="21"/>
      <c r="D27" s="21"/>
      <c r="E27" s="10"/>
    </row>
    <row r="28" spans="1:19" x14ac:dyDescent="0.25">
      <c r="A28" s="21" t="s">
        <v>25</v>
      </c>
      <c r="B28" s="21"/>
      <c r="C28" s="21"/>
      <c r="D28" s="10"/>
      <c r="E28" s="10"/>
    </row>
    <row r="29" spans="1:19" x14ac:dyDescent="0.25">
      <c r="A29" s="22" t="s">
        <v>26</v>
      </c>
      <c r="B29" s="23"/>
      <c r="C29" s="23"/>
      <c r="D29" s="22"/>
      <c r="E29" s="10"/>
    </row>
    <row r="30" spans="1:19" x14ac:dyDescent="0.25">
      <c r="A30" s="24" t="s">
        <v>27</v>
      </c>
      <c r="B30" s="24"/>
      <c r="C30" s="24"/>
      <c r="D30" s="23"/>
      <c r="E30" s="10"/>
    </row>
    <row r="31" spans="1:19" ht="8.25" customHeight="1" x14ac:dyDescent="0.25">
      <c r="A31" s="25"/>
      <c r="B31" s="25"/>
      <c r="C31" s="25"/>
      <c r="D31" s="25"/>
    </row>
    <row r="32" spans="1:19" x14ac:dyDescent="0.25">
      <c r="H32" s="27" t="s">
        <v>41</v>
      </c>
      <c r="I32" s="385" t="str">
        <f>+J12</f>
        <v xml:space="preserve"> 13 Desember 21</v>
      </c>
      <c r="J32" s="386"/>
    </row>
    <row r="36" spans="8:10" x14ac:dyDescent="0.25">
      <c r="I36" s="3" t="s">
        <v>21</v>
      </c>
    </row>
    <row r="38" spans="8:10" x14ac:dyDescent="0.25">
      <c r="H38" s="373" t="s">
        <v>28</v>
      </c>
      <c r="I38" s="373"/>
      <c r="J38" s="373"/>
    </row>
  </sheetData>
  <mergeCells count="6">
    <mergeCell ref="A19:I19"/>
    <mergeCell ref="I32:J32"/>
    <mergeCell ref="H38:J38"/>
    <mergeCell ref="A9:J9"/>
    <mergeCell ref="H17:I17"/>
    <mergeCell ref="H18:I18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workbookViewId="0">
      <selection activeCell="B18" sqref="B18"/>
    </sheetView>
  </sheetViews>
  <sheetFormatPr defaultRowHeight="15.75" x14ac:dyDescent="0.25"/>
  <cols>
    <col min="1" max="1" width="4" style="2" customWidth="1"/>
    <col min="2" max="2" width="12.5703125" style="2" customWidth="1"/>
    <col min="3" max="3" width="9.5703125" style="2" customWidth="1"/>
    <col min="4" max="4" width="26.28515625" style="2" customWidth="1"/>
    <col min="5" max="5" width="14.85546875" style="2" customWidth="1"/>
    <col min="6" max="6" width="6.42578125" style="2" customWidth="1"/>
    <col min="7" max="7" width="5.5703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8" t="s">
        <v>6</v>
      </c>
      <c r="B9" s="399"/>
      <c r="C9" s="399"/>
      <c r="D9" s="399"/>
      <c r="E9" s="399"/>
      <c r="F9" s="399"/>
      <c r="G9" s="399"/>
      <c r="H9" s="399"/>
      <c r="I9" s="399"/>
      <c r="J9" s="400"/>
    </row>
    <row r="10" spans="1:10" ht="11.25" customHeight="1" x14ac:dyDescent="0.25"/>
    <row r="11" spans="1:10" x14ac:dyDescent="0.25">
      <c r="A11" s="2" t="s">
        <v>7</v>
      </c>
      <c r="B11" s="2" t="s">
        <v>311</v>
      </c>
      <c r="H11" s="3" t="s">
        <v>8</v>
      </c>
      <c r="I11" s="7" t="s">
        <v>9</v>
      </c>
      <c r="J11" s="8" t="s">
        <v>310</v>
      </c>
    </row>
    <row r="12" spans="1:10" x14ac:dyDescent="0.25">
      <c r="H12" s="3" t="s">
        <v>10</v>
      </c>
      <c r="I12" s="7" t="s">
        <v>9</v>
      </c>
      <c r="J12" s="9" t="s">
        <v>304</v>
      </c>
    </row>
    <row r="13" spans="1:10" x14ac:dyDescent="0.25">
      <c r="H13" s="3" t="s">
        <v>11</v>
      </c>
      <c r="I13" s="7" t="s">
        <v>9</v>
      </c>
      <c r="J13" s="9" t="s">
        <v>305</v>
      </c>
    </row>
    <row r="14" spans="1:10" x14ac:dyDescent="0.25">
      <c r="H14" s="3" t="s">
        <v>74</v>
      </c>
      <c r="I14" s="7" t="s">
        <v>9</v>
      </c>
      <c r="J14" s="118" t="s">
        <v>315</v>
      </c>
    </row>
    <row r="15" spans="1:10" x14ac:dyDescent="0.25">
      <c r="A15" s="2" t="s">
        <v>12</v>
      </c>
      <c r="B15" s="2" t="s">
        <v>31</v>
      </c>
    </row>
    <row r="16" spans="1:10" ht="4.5" customHeight="1" thickBot="1" x14ac:dyDescent="0.3">
      <c r="F16" s="5"/>
      <c r="G16" s="10"/>
    </row>
    <row r="17" spans="1:19" ht="20.100000000000001" customHeight="1" x14ac:dyDescent="0.25">
      <c r="A17" s="100" t="s">
        <v>13</v>
      </c>
      <c r="B17" s="101" t="s">
        <v>14</v>
      </c>
      <c r="C17" s="101" t="s">
        <v>15</v>
      </c>
      <c r="D17" s="101" t="s">
        <v>16</v>
      </c>
      <c r="E17" s="101" t="s">
        <v>17</v>
      </c>
      <c r="F17" s="101" t="s">
        <v>32</v>
      </c>
      <c r="G17" s="109" t="s">
        <v>29</v>
      </c>
      <c r="H17" s="377" t="s">
        <v>18</v>
      </c>
      <c r="I17" s="378"/>
      <c r="J17" s="102" t="s">
        <v>19</v>
      </c>
    </row>
    <row r="18" spans="1:19" s="199" customFormat="1" ht="35.25" customHeight="1" x14ac:dyDescent="0.25">
      <c r="A18" s="86">
        <v>1</v>
      </c>
      <c r="B18" s="201">
        <v>44504</v>
      </c>
      <c r="C18" s="200" t="s">
        <v>316</v>
      </c>
      <c r="D18" s="108" t="s">
        <v>313</v>
      </c>
      <c r="E18" s="203" t="s">
        <v>312</v>
      </c>
      <c r="F18" s="202">
        <v>1352</v>
      </c>
      <c r="G18" s="123"/>
      <c r="H18" s="387">
        <v>200</v>
      </c>
      <c r="I18" s="388"/>
      <c r="J18" s="204">
        <f>H18*F18</f>
        <v>270400</v>
      </c>
    </row>
    <row r="19" spans="1:19" ht="25.5" customHeight="1" thickBot="1" x14ac:dyDescent="0.3">
      <c r="A19" s="381" t="s">
        <v>20</v>
      </c>
      <c r="B19" s="382"/>
      <c r="C19" s="382"/>
      <c r="D19" s="382"/>
      <c r="E19" s="382"/>
      <c r="F19" s="382"/>
      <c r="G19" s="382"/>
      <c r="H19" s="382"/>
      <c r="I19" s="383"/>
      <c r="J19" s="105">
        <f>SUM(J18:J18)</f>
        <v>270400</v>
      </c>
    </row>
    <row r="20" spans="1:19" ht="12" customHeight="1" x14ac:dyDescent="0.25">
      <c r="A20" s="205"/>
      <c r="B20" s="205"/>
      <c r="C20" s="205"/>
      <c r="D20" s="205"/>
      <c r="E20" s="205"/>
      <c r="F20" s="205"/>
      <c r="G20" s="205"/>
      <c r="H20" s="205"/>
      <c r="I20" s="205"/>
      <c r="J20" s="206"/>
    </row>
    <row r="21" spans="1:19" x14ac:dyDescent="0.25">
      <c r="E21" s="1"/>
      <c r="F21" s="1"/>
      <c r="G21" s="1"/>
      <c r="H21" s="13" t="s">
        <v>33</v>
      </c>
      <c r="I21" s="13"/>
      <c r="J21" s="28">
        <v>0</v>
      </c>
      <c r="K21" s="14"/>
      <c r="S21" s="2" t="s">
        <v>21</v>
      </c>
    </row>
    <row r="22" spans="1:19" ht="16.5" thickBot="1" x14ac:dyDescent="0.3">
      <c r="E22" s="1"/>
      <c r="F22" s="1"/>
      <c r="G22" s="1"/>
      <c r="H22" s="15" t="s">
        <v>34</v>
      </c>
      <c r="I22" s="15"/>
      <c r="J22" s="16">
        <v>0</v>
      </c>
      <c r="K22" s="14"/>
    </row>
    <row r="23" spans="1:19" ht="16.5" customHeight="1" x14ac:dyDescent="0.25">
      <c r="E23" s="1"/>
      <c r="F23" s="1"/>
      <c r="G23" s="1"/>
      <c r="H23" s="17" t="s">
        <v>22</v>
      </c>
      <c r="I23" s="17"/>
      <c r="J23" s="18">
        <f>J19</f>
        <v>270400</v>
      </c>
    </row>
    <row r="24" spans="1:19" x14ac:dyDescent="0.25">
      <c r="A24" s="1" t="s">
        <v>314</v>
      </c>
      <c r="E24" s="1"/>
      <c r="F24" s="1"/>
      <c r="G24" s="1"/>
      <c r="H24" s="17"/>
      <c r="I24" s="17"/>
      <c r="J24" s="18"/>
    </row>
    <row r="25" spans="1:19" ht="10.5" customHeight="1" x14ac:dyDescent="0.25">
      <c r="A25" s="19"/>
      <c r="E25" s="1"/>
      <c r="F25" s="1"/>
      <c r="G25" s="1"/>
      <c r="H25" s="17"/>
      <c r="I25" s="17"/>
      <c r="J25" s="18"/>
    </row>
    <row r="26" spans="1:19" x14ac:dyDescent="0.25">
      <c r="A26" s="20" t="s">
        <v>23</v>
      </c>
    </row>
    <row r="27" spans="1:19" x14ac:dyDescent="0.25">
      <c r="A27" s="21" t="s">
        <v>24</v>
      </c>
      <c r="B27" s="21"/>
      <c r="C27" s="21"/>
      <c r="D27" s="21"/>
      <c r="E27" s="10"/>
    </row>
    <row r="28" spans="1:19" x14ac:dyDescent="0.25">
      <c r="A28" s="21" t="s">
        <v>25</v>
      </c>
      <c r="B28" s="21"/>
      <c r="C28" s="21"/>
      <c r="D28" s="10"/>
      <c r="E28" s="10"/>
    </row>
    <row r="29" spans="1:19" x14ac:dyDescent="0.25">
      <c r="A29" s="22" t="s">
        <v>26</v>
      </c>
      <c r="B29" s="23"/>
      <c r="C29" s="23"/>
      <c r="D29" s="22"/>
      <c r="E29" s="10"/>
    </row>
    <row r="30" spans="1:19" x14ac:dyDescent="0.25">
      <c r="A30" s="24" t="s">
        <v>27</v>
      </c>
      <c r="B30" s="24"/>
      <c r="C30" s="24"/>
      <c r="D30" s="23"/>
      <c r="E30" s="10"/>
    </row>
    <row r="31" spans="1:19" ht="8.25" customHeight="1" x14ac:dyDescent="0.25">
      <c r="A31" s="25"/>
      <c r="B31" s="25"/>
      <c r="C31" s="25"/>
      <c r="D31" s="25"/>
    </row>
    <row r="32" spans="1:19" x14ac:dyDescent="0.25">
      <c r="H32" s="27" t="s">
        <v>41</v>
      </c>
      <c r="I32" s="385" t="str">
        <f>+J12</f>
        <v xml:space="preserve"> 13 Desember 21</v>
      </c>
      <c r="J32" s="386"/>
    </row>
    <row r="36" spans="8:10" x14ac:dyDescent="0.25">
      <c r="I36" s="3" t="s">
        <v>21</v>
      </c>
    </row>
    <row r="38" spans="8:10" x14ac:dyDescent="0.25">
      <c r="H38" s="373" t="s">
        <v>28</v>
      </c>
      <c r="I38" s="373"/>
      <c r="J38" s="373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1"/>
  <sheetViews>
    <sheetView topLeftCell="A7" workbookViewId="0">
      <selection activeCell="E22" sqref="E22"/>
    </sheetView>
  </sheetViews>
  <sheetFormatPr defaultColWidth="9.140625" defaultRowHeight="15.75" x14ac:dyDescent="0.25"/>
  <cols>
    <col min="1" max="1" width="4" style="2" customWidth="1"/>
    <col min="2" max="2" width="12.5703125" style="2" customWidth="1"/>
    <col min="3" max="3" width="10.5703125" style="2" bestFit="1" customWidth="1"/>
    <col min="4" max="4" width="24" style="2" customWidth="1"/>
    <col min="5" max="5" width="12.7109375" style="2" customWidth="1"/>
    <col min="6" max="6" width="6.85546875" style="2" bestFit="1" customWidth="1"/>
    <col min="7" max="7" width="6.140625" style="2" customWidth="1"/>
    <col min="8" max="8" width="13.85546875" style="3" customWidth="1"/>
    <col min="9" max="9" width="1.42578125" style="3" customWidth="1"/>
    <col min="10" max="10" width="17.57031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374" t="s">
        <v>6</v>
      </c>
      <c r="B10" s="375"/>
      <c r="C10" s="375"/>
      <c r="D10" s="375"/>
      <c r="E10" s="375"/>
      <c r="F10" s="375"/>
      <c r="G10" s="375"/>
      <c r="H10" s="375"/>
      <c r="I10" s="375"/>
      <c r="J10" s="376"/>
    </row>
    <row r="12" spans="1:10" x14ac:dyDescent="0.25">
      <c r="A12" s="2" t="s">
        <v>7</v>
      </c>
      <c r="B12" s="2" t="s">
        <v>97</v>
      </c>
      <c r="H12" s="3" t="s">
        <v>8</v>
      </c>
      <c r="I12" s="7" t="s">
        <v>9</v>
      </c>
      <c r="J12" s="8" t="s">
        <v>91</v>
      </c>
    </row>
    <row r="13" spans="1:10" x14ac:dyDescent="0.25">
      <c r="H13" s="3" t="s">
        <v>10</v>
      </c>
      <c r="I13" s="7" t="s">
        <v>9</v>
      </c>
      <c r="J13" s="9" t="s">
        <v>83</v>
      </c>
    </row>
    <row r="14" spans="1:10" x14ac:dyDescent="0.25">
      <c r="H14" s="3" t="s">
        <v>11</v>
      </c>
      <c r="I14" s="7" t="s">
        <v>9</v>
      </c>
      <c r="J14" s="9" t="s">
        <v>83</v>
      </c>
    </row>
    <row r="15" spans="1:10" x14ac:dyDescent="0.25">
      <c r="A15" s="2" t="s">
        <v>12</v>
      </c>
      <c r="B15" s="2" t="s">
        <v>81</v>
      </c>
      <c r="H15" s="3" t="s">
        <v>74</v>
      </c>
      <c r="I15" s="3" t="s">
        <v>9</v>
      </c>
      <c r="J15" s="116" t="s">
        <v>93</v>
      </c>
    </row>
    <row r="16" spans="1:10" ht="16.5" thickBot="1" x14ac:dyDescent="0.3">
      <c r="F16" s="5"/>
      <c r="G16" s="10"/>
    </row>
    <row r="17" spans="1:19" ht="20.100000000000001" customHeight="1" x14ac:dyDescent="0.25">
      <c r="A17" s="100" t="s">
        <v>13</v>
      </c>
      <c r="B17" s="101" t="s">
        <v>14</v>
      </c>
      <c r="C17" s="101" t="s">
        <v>15</v>
      </c>
      <c r="D17" s="101" t="s">
        <v>16</v>
      </c>
      <c r="E17" s="101" t="s">
        <v>17</v>
      </c>
      <c r="F17" s="101" t="s">
        <v>32</v>
      </c>
      <c r="G17" s="109" t="s">
        <v>29</v>
      </c>
      <c r="H17" s="377" t="s">
        <v>18</v>
      </c>
      <c r="I17" s="378"/>
      <c r="J17" s="102" t="s">
        <v>19</v>
      </c>
    </row>
    <row r="18" spans="1:19" ht="54" customHeight="1" x14ac:dyDescent="0.25">
      <c r="A18" s="86">
        <v>1</v>
      </c>
      <c r="B18" s="134">
        <v>44512</v>
      </c>
      <c r="C18" s="131">
        <v>402464</v>
      </c>
      <c r="D18" s="103" t="s">
        <v>94</v>
      </c>
      <c r="E18" s="124" t="s">
        <v>95</v>
      </c>
      <c r="F18" s="104">
        <v>3</v>
      </c>
      <c r="G18" s="104">
        <v>193</v>
      </c>
      <c r="H18" s="387">
        <v>4000</v>
      </c>
      <c r="I18" s="388"/>
      <c r="J18" s="121">
        <f>G18*H18</f>
        <v>772000</v>
      </c>
    </row>
    <row r="19" spans="1:19" ht="25.5" customHeight="1" thickBot="1" x14ac:dyDescent="0.3">
      <c r="A19" s="381" t="s">
        <v>20</v>
      </c>
      <c r="B19" s="382"/>
      <c r="C19" s="382"/>
      <c r="D19" s="382"/>
      <c r="E19" s="382"/>
      <c r="F19" s="382"/>
      <c r="G19" s="382"/>
      <c r="H19" s="382"/>
      <c r="I19" s="383"/>
      <c r="J19" s="105">
        <f>SUM(J18:J18)</f>
        <v>772000</v>
      </c>
    </row>
    <row r="20" spans="1:19" x14ac:dyDescent="0.25">
      <c r="A20" s="384"/>
      <c r="B20" s="384"/>
      <c r="C20" s="384"/>
      <c r="D20" s="384"/>
      <c r="E20" s="119"/>
      <c r="F20" s="119"/>
      <c r="G20" s="119"/>
      <c r="H20" s="11"/>
      <c r="I20" s="11"/>
      <c r="J20" s="12"/>
    </row>
    <row r="21" spans="1:19" x14ac:dyDescent="0.25">
      <c r="E21" s="1"/>
      <c r="F21" s="1"/>
      <c r="G21" s="1"/>
      <c r="H21" s="13" t="s">
        <v>33</v>
      </c>
      <c r="I21" s="13"/>
      <c r="J21" s="28">
        <v>0</v>
      </c>
      <c r="K21" s="14"/>
      <c r="S21" s="2" t="s">
        <v>21</v>
      </c>
    </row>
    <row r="22" spans="1:19" ht="16.5" thickBot="1" x14ac:dyDescent="0.3">
      <c r="E22" s="1"/>
      <c r="F22" s="1"/>
      <c r="G22" s="1"/>
      <c r="H22" s="15" t="s">
        <v>34</v>
      </c>
      <c r="I22" s="15"/>
      <c r="J22" s="16">
        <v>0</v>
      </c>
      <c r="K22" s="14"/>
    </row>
    <row r="23" spans="1:19" ht="16.5" customHeight="1" x14ac:dyDescent="0.25">
      <c r="E23" s="1"/>
      <c r="F23" s="1"/>
      <c r="G23" s="1"/>
      <c r="H23" s="17" t="s">
        <v>22</v>
      </c>
      <c r="I23" s="17"/>
      <c r="J23" s="18">
        <f>J19</f>
        <v>772000</v>
      </c>
    </row>
    <row r="24" spans="1:19" x14ac:dyDescent="0.25">
      <c r="A24" s="1" t="s">
        <v>96</v>
      </c>
      <c r="E24" s="1"/>
      <c r="F24" s="1"/>
      <c r="G24" s="1"/>
      <c r="H24" s="17"/>
      <c r="I24" s="17"/>
      <c r="J24" s="18"/>
    </row>
    <row r="25" spans="1:19" x14ac:dyDescent="0.25">
      <c r="A25" s="19"/>
      <c r="E25" s="1"/>
      <c r="F25" s="1"/>
      <c r="G25" s="1"/>
      <c r="H25" s="17"/>
      <c r="I25" s="17"/>
      <c r="J25" s="18"/>
    </row>
    <row r="26" spans="1:19" x14ac:dyDescent="0.25">
      <c r="E26" s="1"/>
      <c r="F26" s="1"/>
      <c r="G26" s="1"/>
      <c r="H26" s="17"/>
      <c r="I26" s="17"/>
      <c r="J26" s="18"/>
    </row>
    <row r="27" spans="1:19" x14ac:dyDescent="0.25">
      <c r="A27" s="20" t="s">
        <v>23</v>
      </c>
    </row>
    <row r="28" spans="1:19" x14ac:dyDescent="0.25">
      <c r="A28" s="21" t="s">
        <v>24</v>
      </c>
      <c r="B28" s="21"/>
      <c r="C28" s="21"/>
      <c r="D28" s="21"/>
      <c r="E28" s="10"/>
    </row>
    <row r="29" spans="1:19" x14ac:dyDescent="0.25">
      <c r="A29" s="21" t="s">
        <v>25</v>
      </c>
      <c r="B29" s="21"/>
      <c r="C29" s="21"/>
      <c r="D29" s="10"/>
      <c r="E29" s="10"/>
    </row>
    <row r="30" spans="1:19" x14ac:dyDescent="0.25">
      <c r="A30" s="22" t="s">
        <v>26</v>
      </c>
      <c r="B30" s="23"/>
      <c r="C30" s="23"/>
      <c r="D30" s="22"/>
      <c r="E30" s="10"/>
    </row>
    <row r="31" spans="1:19" x14ac:dyDescent="0.25">
      <c r="A31" s="24" t="s">
        <v>27</v>
      </c>
      <c r="B31" s="24"/>
      <c r="C31" s="24"/>
      <c r="D31" s="23"/>
      <c r="E31" s="10"/>
    </row>
    <row r="32" spans="1:19" x14ac:dyDescent="0.25">
      <c r="A32" s="25"/>
      <c r="B32" s="25"/>
      <c r="C32" s="25"/>
      <c r="D32" s="25"/>
    </row>
    <row r="33" spans="1:10" x14ac:dyDescent="0.25">
      <c r="A33" s="26"/>
      <c r="B33" s="26"/>
      <c r="C33" s="26"/>
      <c r="D33" s="106"/>
    </row>
    <row r="34" spans="1:10" x14ac:dyDescent="0.25">
      <c r="H34" s="27" t="s">
        <v>41</v>
      </c>
      <c r="I34" s="385" t="str">
        <f>+J13</f>
        <v xml:space="preserve"> 01 Desember 2021</v>
      </c>
      <c r="J34" s="386"/>
    </row>
    <row r="38" spans="1:10" x14ac:dyDescent="0.25">
      <c r="I38" s="3" t="s">
        <v>21</v>
      </c>
    </row>
    <row r="41" spans="1:10" x14ac:dyDescent="0.25">
      <c r="H41" s="373" t="s">
        <v>28</v>
      </c>
      <c r="I41" s="373"/>
      <c r="J41" s="373"/>
    </row>
  </sheetData>
  <mergeCells count="7">
    <mergeCell ref="A19:I19"/>
    <mergeCell ref="A20:D20"/>
    <mergeCell ref="I34:J34"/>
    <mergeCell ref="H41:J41"/>
    <mergeCell ref="A10:J10"/>
    <mergeCell ref="H17:I17"/>
    <mergeCell ref="H18:I18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4" workbookViewId="0">
      <selection activeCell="D18" sqref="D18"/>
    </sheetView>
  </sheetViews>
  <sheetFormatPr defaultRowHeight="15.75" x14ac:dyDescent="0.25"/>
  <cols>
    <col min="1" max="1" width="4" style="2" customWidth="1"/>
    <col min="2" max="2" width="12.5703125" style="2" customWidth="1"/>
    <col min="3" max="3" width="9.5703125" style="2" customWidth="1"/>
    <col min="4" max="4" width="26.28515625" style="2" customWidth="1"/>
    <col min="5" max="5" width="12.5703125" style="2" bestFit="1" customWidth="1"/>
    <col min="6" max="6" width="6.42578125" style="2" customWidth="1"/>
    <col min="7" max="7" width="5.5703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98" t="s">
        <v>6</v>
      </c>
      <c r="B9" s="399"/>
      <c r="C9" s="399"/>
      <c r="D9" s="399"/>
      <c r="E9" s="399"/>
      <c r="F9" s="399"/>
      <c r="G9" s="399"/>
      <c r="H9" s="399"/>
      <c r="I9" s="399"/>
      <c r="J9" s="400"/>
    </row>
    <row r="10" spans="1:10" ht="11.25" customHeight="1" x14ac:dyDescent="0.25"/>
    <row r="11" spans="1:10" x14ac:dyDescent="0.25">
      <c r="A11" s="2" t="s">
        <v>7</v>
      </c>
      <c r="B11" s="2" t="s">
        <v>311</v>
      </c>
      <c r="H11" s="3" t="s">
        <v>8</v>
      </c>
      <c r="I11" s="7" t="s">
        <v>9</v>
      </c>
      <c r="J11" s="8" t="s">
        <v>317</v>
      </c>
    </row>
    <row r="12" spans="1:10" x14ac:dyDescent="0.25">
      <c r="H12" s="3" t="s">
        <v>10</v>
      </c>
      <c r="I12" s="7" t="s">
        <v>9</v>
      </c>
      <c r="J12" s="9" t="s">
        <v>304</v>
      </c>
    </row>
    <row r="13" spans="1:10" x14ac:dyDescent="0.25">
      <c r="H13" s="3" t="s">
        <v>11</v>
      </c>
      <c r="I13" s="7" t="s">
        <v>9</v>
      </c>
      <c r="J13" s="9" t="s">
        <v>305</v>
      </c>
    </row>
    <row r="14" spans="1:10" x14ac:dyDescent="0.25">
      <c r="H14" s="3" t="s">
        <v>74</v>
      </c>
      <c r="I14" s="7" t="s">
        <v>9</v>
      </c>
      <c r="J14" s="118" t="s">
        <v>321</v>
      </c>
    </row>
    <row r="15" spans="1:10" x14ac:dyDescent="0.25">
      <c r="A15" s="2" t="s">
        <v>12</v>
      </c>
      <c r="B15" s="2" t="s">
        <v>31</v>
      </c>
    </row>
    <row r="16" spans="1:10" ht="4.5" customHeight="1" thickBot="1" x14ac:dyDescent="0.3">
      <c r="F16" s="5"/>
      <c r="G16" s="10"/>
    </row>
    <row r="17" spans="1:19" ht="20.100000000000001" customHeight="1" x14ac:dyDescent="0.25">
      <c r="A17" s="100" t="s">
        <v>13</v>
      </c>
      <c r="B17" s="101" t="s">
        <v>14</v>
      </c>
      <c r="C17" s="101" t="s">
        <v>15</v>
      </c>
      <c r="D17" s="101" t="s">
        <v>16</v>
      </c>
      <c r="E17" s="101" t="s">
        <v>17</v>
      </c>
      <c r="F17" s="101" t="s">
        <v>32</v>
      </c>
      <c r="G17" s="109" t="s">
        <v>29</v>
      </c>
      <c r="H17" s="377" t="s">
        <v>18</v>
      </c>
      <c r="I17" s="378"/>
      <c r="J17" s="102" t="s">
        <v>19</v>
      </c>
    </row>
    <row r="18" spans="1:19" s="199" customFormat="1" ht="60" customHeight="1" x14ac:dyDescent="0.25">
      <c r="A18" s="86">
        <v>1</v>
      </c>
      <c r="B18" s="201">
        <v>44534</v>
      </c>
      <c r="C18" s="200">
        <v>403685</v>
      </c>
      <c r="D18" s="108" t="s">
        <v>318</v>
      </c>
      <c r="E18" s="203" t="s">
        <v>319</v>
      </c>
      <c r="F18" s="202">
        <v>304</v>
      </c>
      <c r="G18" s="123"/>
      <c r="H18" s="387">
        <v>500</v>
      </c>
      <c r="I18" s="388"/>
      <c r="J18" s="204">
        <f>H18*F18</f>
        <v>152000</v>
      </c>
    </row>
    <row r="19" spans="1:19" ht="25.5" customHeight="1" thickBot="1" x14ac:dyDescent="0.3">
      <c r="A19" s="381" t="s">
        <v>20</v>
      </c>
      <c r="B19" s="382"/>
      <c r="C19" s="382"/>
      <c r="D19" s="382"/>
      <c r="E19" s="382"/>
      <c r="F19" s="382"/>
      <c r="G19" s="382"/>
      <c r="H19" s="382"/>
      <c r="I19" s="383"/>
      <c r="J19" s="105">
        <f>SUM(J18:J18)</f>
        <v>152000</v>
      </c>
    </row>
    <row r="20" spans="1:19" ht="12" customHeight="1" x14ac:dyDescent="0.25">
      <c r="A20" s="205"/>
      <c r="B20" s="205"/>
      <c r="C20" s="205"/>
      <c r="D20" s="205"/>
      <c r="E20" s="205"/>
      <c r="F20" s="205"/>
      <c r="G20" s="205"/>
      <c r="H20" s="205"/>
      <c r="I20" s="205"/>
      <c r="J20" s="206"/>
    </row>
    <row r="21" spans="1:19" x14ac:dyDescent="0.25">
      <c r="E21" s="1"/>
      <c r="F21" s="1"/>
      <c r="G21" s="1"/>
      <c r="H21" s="13" t="s">
        <v>33</v>
      </c>
      <c r="I21" s="13"/>
      <c r="J21" s="28">
        <v>0</v>
      </c>
      <c r="K21" s="14"/>
      <c r="S21" s="2" t="s">
        <v>21</v>
      </c>
    </row>
    <row r="22" spans="1:19" ht="16.5" thickBot="1" x14ac:dyDescent="0.3">
      <c r="E22" s="1"/>
      <c r="F22" s="1"/>
      <c r="G22" s="1"/>
      <c r="H22" s="15" t="s">
        <v>34</v>
      </c>
      <c r="I22" s="15"/>
      <c r="J22" s="16">
        <v>0</v>
      </c>
      <c r="K22" s="14"/>
    </row>
    <row r="23" spans="1:19" ht="16.5" customHeight="1" x14ac:dyDescent="0.25">
      <c r="E23" s="1"/>
      <c r="F23" s="1"/>
      <c r="G23" s="1"/>
      <c r="H23" s="17" t="s">
        <v>22</v>
      </c>
      <c r="I23" s="17"/>
      <c r="J23" s="18">
        <f>J19</f>
        <v>152000</v>
      </c>
    </row>
    <row r="24" spans="1:19" x14ac:dyDescent="0.25">
      <c r="A24" s="1" t="s">
        <v>320</v>
      </c>
      <c r="E24" s="1"/>
      <c r="F24" s="1"/>
      <c r="G24" s="1"/>
      <c r="H24" s="17"/>
      <c r="I24" s="17"/>
      <c r="J24" s="18"/>
    </row>
    <row r="25" spans="1:19" ht="10.5" customHeight="1" x14ac:dyDescent="0.25">
      <c r="A25" s="19"/>
      <c r="E25" s="1"/>
      <c r="F25" s="1"/>
      <c r="G25" s="1"/>
      <c r="H25" s="17"/>
      <c r="I25" s="17"/>
      <c r="J25" s="18"/>
    </row>
    <row r="26" spans="1:19" x14ac:dyDescent="0.25">
      <c r="A26" s="20" t="s">
        <v>23</v>
      </c>
    </row>
    <row r="27" spans="1:19" x14ac:dyDescent="0.25">
      <c r="A27" s="21" t="s">
        <v>24</v>
      </c>
      <c r="B27" s="21"/>
      <c r="C27" s="21"/>
      <c r="D27" s="21"/>
      <c r="E27" s="10"/>
    </row>
    <row r="28" spans="1:19" x14ac:dyDescent="0.25">
      <c r="A28" s="21" t="s">
        <v>25</v>
      </c>
      <c r="B28" s="21"/>
      <c r="C28" s="21"/>
      <c r="D28" s="10"/>
      <c r="E28" s="10"/>
    </row>
    <row r="29" spans="1:19" x14ac:dyDescent="0.25">
      <c r="A29" s="22" t="s">
        <v>26</v>
      </c>
      <c r="B29" s="23"/>
      <c r="C29" s="23"/>
      <c r="D29" s="22"/>
      <c r="E29" s="10"/>
    </row>
    <row r="30" spans="1:19" x14ac:dyDescent="0.25">
      <c r="A30" s="24" t="s">
        <v>27</v>
      </c>
      <c r="B30" s="24"/>
      <c r="C30" s="24"/>
      <c r="D30" s="23"/>
      <c r="E30" s="10"/>
    </row>
    <row r="31" spans="1:19" ht="8.25" customHeight="1" x14ac:dyDescent="0.25">
      <c r="A31" s="25"/>
      <c r="B31" s="25"/>
      <c r="C31" s="25"/>
      <c r="D31" s="25"/>
    </row>
    <row r="32" spans="1:19" x14ac:dyDescent="0.25">
      <c r="H32" s="27" t="s">
        <v>41</v>
      </c>
      <c r="I32" s="385" t="str">
        <f>+J12</f>
        <v xml:space="preserve"> 13 Desember 21</v>
      </c>
      <c r="J32" s="386"/>
    </row>
    <row r="36" spans="8:10" x14ac:dyDescent="0.25">
      <c r="I36" s="3" t="s">
        <v>21</v>
      </c>
    </row>
    <row r="38" spans="8:10" x14ac:dyDescent="0.25">
      <c r="H38" s="373" t="s">
        <v>28</v>
      </c>
      <c r="I38" s="373"/>
      <c r="J38" s="373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7"/>
  <sheetViews>
    <sheetView topLeftCell="A4" workbookViewId="0">
      <selection activeCell="J18" sqref="J18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9.85546875" style="2" customWidth="1"/>
    <col min="4" max="4" width="25" style="2" customWidth="1"/>
    <col min="5" max="5" width="12" style="2" customWidth="1"/>
    <col min="6" max="6" width="6.28515625" style="2" customWidth="1"/>
    <col min="7" max="7" width="5.42578125" style="2" customWidth="1"/>
    <col min="8" max="8" width="14.28515625" style="3" customWidth="1"/>
    <col min="9" max="9" width="1.42578125" style="3" customWidth="1"/>
    <col min="10" max="10" width="17.28515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thickBot="1" x14ac:dyDescent="0.3">
      <c r="A10" s="440" t="s">
        <v>6</v>
      </c>
      <c r="B10" s="441"/>
      <c r="C10" s="441"/>
      <c r="D10" s="441"/>
      <c r="E10" s="441"/>
      <c r="F10" s="441"/>
      <c r="G10" s="441"/>
      <c r="H10" s="441"/>
      <c r="I10" s="441"/>
      <c r="J10" s="442"/>
    </row>
    <row r="12" spans="1:10" x14ac:dyDescent="0.25">
      <c r="A12" s="2" t="s">
        <v>7</v>
      </c>
      <c r="B12" s="2" t="s">
        <v>322</v>
      </c>
      <c r="H12" s="3" t="s">
        <v>8</v>
      </c>
      <c r="I12" s="7" t="s">
        <v>9</v>
      </c>
      <c r="J12" s="8" t="s">
        <v>325</v>
      </c>
    </row>
    <row r="13" spans="1:10" x14ac:dyDescent="0.25">
      <c r="H13" s="3" t="s">
        <v>10</v>
      </c>
      <c r="I13" s="7" t="s">
        <v>9</v>
      </c>
      <c r="J13" s="9" t="s">
        <v>304</v>
      </c>
    </row>
    <row r="14" spans="1:10" x14ac:dyDescent="0.25">
      <c r="H14" s="3" t="s">
        <v>11</v>
      </c>
      <c r="I14" s="7" t="s">
        <v>9</v>
      </c>
      <c r="J14" s="9" t="s">
        <v>304</v>
      </c>
    </row>
    <row r="15" spans="1:10" x14ac:dyDescent="0.25">
      <c r="H15" s="3" t="s">
        <v>74</v>
      </c>
      <c r="I15" s="7" t="s">
        <v>9</v>
      </c>
      <c r="J15" s="118" t="s">
        <v>326</v>
      </c>
    </row>
    <row r="16" spans="1:10" x14ac:dyDescent="0.25">
      <c r="A16" s="2" t="s">
        <v>12</v>
      </c>
      <c r="B16" s="2" t="s">
        <v>323</v>
      </c>
    </row>
    <row r="17" spans="1:11" ht="7.5" customHeight="1" thickBot="1" x14ac:dyDescent="0.3">
      <c r="F17" s="10"/>
      <c r="G17" s="10"/>
    </row>
    <row r="18" spans="1:11" ht="20.100000000000001" customHeight="1" x14ac:dyDescent="0.25">
      <c r="A18" s="29" t="s">
        <v>13</v>
      </c>
      <c r="B18" s="30" t="s">
        <v>14</v>
      </c>
      <c r="C18" s="30" t="s">
        <v>15</v>
      </c>
      <c r="D18" s="30" t="s">
        <v>16</v>
      </c>
      <c r="E18" s="30" t="s">
        <v>17</v>
      </c>
      <c r="F18" s="30" t="s">
        <v>32</v>
      </c>
      <c r="G18" s="30" t="s">
        <v>29</v>
      </c>
      <c r="H18" s="443" t="s">
        <v>18</v>
      </c>
      <c r="I18" s="444"/>
      <c r="J18" s="31" t="s">
        <v>19</v>
      </c>
    </row>
    <row r="19" spans="1:11" ht="47.25" customHeight="1" x14ac:dyDescent="0.25">
      <c r="A19" s="86">
        <v>1</v>
      </c>
      <c r="B19" s="211">
        <v>44543</v>
      </c>
      <c r="C19" s="208"/>
      <c r="D19" s="32" t="s">
        <v>324</v>
      </c>
      <c r="E19" s="212" t="s">
        <v>72</v>
      </c>
      <c r="F19" s="209">
        <v>1</v>
      </c>
      <c r="G19" s="209">
        <v>1</v>
      </c>
      <c r="H19" s="387">
        <v>800000</v>
      </c>
      <c r="I19" s="388"/>
      <c r="J19" s="210">
        <f>H19</f>
        <v>800000</v>
      </c>
    </row>
    <row r="20" spans="1:11" ht="25.5" customHeight="1" thickBot="1" x14ac:dyDescent="0.3">
      <c r="A20" s="403" t="s">
        <v>20</v>
      </c>
      <c r="B20" s="404"/>
      <c r="C20" s="404"/>
      <c r="D20" s="404"/>
      <c r="E20" s="404"/>
      <c r="F20" s="404"/>
      <c r="G20" s="404"/>
      <c r="H20" s="404"/>
      <c r="I20" s="405"/>
      <c r="J20" s="87">
        <f>SUM(J19:J19)</f>
        <v>800000</v>
      </c>
    </row>
    <row r="21" spans="1:11" x14ac:dyDescent="0.25">
      <c r="A21" s="384"/>
      <c r="B21" s="384"/>
      <c r="C21" s="207"/>
      <c r="D21" s="207"/>
      <c r="E21" s="207"/>
      <c r="F21" s="207"/>
      <c r="G21" s="207"/>
      <c r="H21" s="11"/>
      <c r="I21" s="11"/>
      <c r="J21" s="12"/>
    </row>
    <row r="22" spans="1:11" x14ac:dyDescent="0.25">
      <c r="A22" s="207"/>
      <c r="B22" s="207"/>
      <c r="C22" s="207"/>
      <c r="D22" s="207"/>
      <c r="E22" s="207"/>
      <c r="F22" s="207"/>
      <c r="G22" s="207"/>
      <c r="H22" s="88" t="s">
        <v>49</v>
      </c>
      <c r="I22" s="88"/>
      <c r="J22" s="89">
        <v>0</v>
      </c>
    </row>
    <row r="23" spans="1:11" ht="16.5" thickBot="1" x14ac:dyDescent="0.3">
      <c r="D23" s="1"/>
      <c r="E23" s="1"/>
      <c r="F23" s="1"/>
      <c r="G23" s="1"/>
      <c r="H23" s="15" t="s">
        <v>30</v>
      </c>
      <c r="I23" s="15"/>
      <c r="J23" s="110">
        <v>0</v>
      </c>
      <c r="K23" s="14"/>
    </row>
    <row r="24" spans="1:11" x14ac:dyDescent="0.25">
      <c r="D24" s="1"/>
      <c r="E24" s="1"/>
      <c r="F24" s="1"/>
      <c r="G24" s="1"/>
      <c r="H24" s="17" t="s">
        <v>50</v>
      </c>
      <c r="I24" s="17"/>
      <c r="J24" s="18">
        <f>J20</f>
        <v>800000</v>
      </c>
    </row>
    <row r="25" spans="1:11" x14ac:dyDescent="0.25">
      <c r="A25" s="19" t="s">
        <v>327</v>
      </c>
      <c r="D25" s="1"/>
      <c r="E25" s="1"/>
      <c r="F25" s="1"/>
      <c r="G25" s="1"/>
      <c r="H25" s="17"/>
      <c r="I25" s="17"/>
      <c r="J25" s="18"/>
    </row>
    <row r="26" spans="1:11" x14ac:dyDescent="0.25">
      <c r="A26" s="19"/>
      <c r="D26" s="1"/>
      <c r="E26" s="1"/>
      <c r="F26" s="1"/>
      <c r="G26" s="1"/>
      <c r="H26" s="17"/>
      <c r="I26" s="17"/>
      <c r="J26" s="18"/>
    </row>
    <row r="27" spans="1:11" x14ac:dyDescent="0.25">
      <c r="A27" s="20" t="s">
        <v>23</v>
      </c>
    </row>
    <row r="28" spans="1:11" x14ac:dyDescent="0.25">
      <c r="A28" s="21" t="s">
        <v>24</v>
      </c>
      <c r="B28" s="21"/>
      <c r="C28" s="21"/>
      <c r="D28" s="10"/>
      <c r="E28" s="10"/>
    </row>
    <row r="29" spans="1:11" x14ac:dyDescent="0.25">
      <c r="A29" s="21" t="s">
        <v>25</v>
      </c>
      <c r="B29" s="21"/>
      <c r="C29" s="21"/>
      <c r="D29" s="10"/>
      <c r="E29" s="10"/>
    </row>
    <row r="30" spans="1:11" x14ac:dyDescent="0.25">
      <c r="A30" s="22" t="s">
        <v>26</v>
      </c>
      <c r="B30" s="23"/>
      <c r="C30" s="23"/>
      <c r="D30" s="10"/>
      <c r="E30" s="10"/>
    </row>
    <row r="31" spans="1:11" x14ac:dyDescent="0.25">
      <c r="A31" s="24" t="s">
        <v>27</v>
      </c>
      <c r="B31" s="24"/>
      <c r="C31" s="24"/>
      <c r="D31" s="10"/>
      <c r="E31" s="10"/>
    </row>
    <row r="32" spans="1:11" x14ac:dyDescent="0.25">
      <c r="A32" s="25"/>
      <c r="B32" s="25"/>
      <c r="C32" s="25"/>
    </row>
    <row r="33" spans="1:10" x14ac:dyDescent="0.25">
      <c r="A33" s="26"/>
      <c r="B33" s="26"/>
      <c r="C33" s="26"/>
    </row>
    <row r="34" spans="1:10" x14ac:dyDescent="0.25">
      <c r="H34" s="27" t="s">
        <v>41</v>
      </c>
      <c r="I34" s="385" t="str">
        <f>J13</f>
        <v xml:space="preserve"> 13 Desember 21</v>
      </c>
      <c r="J34" s="386"/>
    </row>
    <row r="38" spans="1:10" ht="24.75" customHeight="1" x14ac:dyDescent="0.25"/>
    <row r="40" spans="1:10" x14ac:dyDescent="0.25">
      <c r="H40" s="397" t="s">
        <v>28</v>
      </c>
      <c r="I40" s="397"/>
      <c r="J40" s="397"/>
    </row>
    <row r="45" spans="1:10" ht="16.5" thickBot="1" x14ac:dyDescent="0.3"/>
    <row r="46" spans="1:10" x14ac:dyDescent="0.25">
      <c r="D46" s="90"/>
      <c r="E46" s="91"/>
      <c r="F46" s="91"/>
      <c r="G46" s="91"/>
    </row>
    <row r="47" spans="1:10" ht="18" x14ac:dyDescent="0.25">
      <c r="D47" s="92" t="s">
        <v>51</v>
      </c>
      <c r="E47" s="10"/>
      <c r="F47" s="10"/>
      <c r="G47" s="10"/>
      <c r="H47" s="2"/>
      <c r="I47" s="2"/>
    </row>
    <row r="48" spans="1:10" ht="18" x14ac:dyDescent="0.25">
      <c r="D48" s="92" t="s">
        <v>52</v>
      </c>
      <c r="E48" s="10"/>
      <c r="F48" s="10"/>
      <c r="G48" s="10"/>
      <c r="H48" s="2"/>
      <c r="I48" s="2"/>
    </row>
    <row r="49" spans="4:9" ht="18" x14ac:dyDescent="0.25">
      <c r="D49" s="92" t="s">
        <v>53</v>
      </c>
      <c r="E49" s="10"/>
      <c r="F49" s="10"/>
      <c r="G49" s="10"/>
      <c r="H49" s="2"/>
      <c r="I49" s="2"/>
    </row>
    <row r="50" spans="4:9" ht="18" x14ac:dyDescent="0.25">
      <c r="D50" s="92" t="s">
        <v>54</v>
      </c>
      <c r="E50" s="10"/>
      <c r="F50" s="10"/>
      <c r="G50" s="10"/>
      <c r="H50" s="2"/>
      <c r="I50" s="2"/>
    </row>
    <row r="51" spans="4:9" ht="18" x14ac:dyDescent="0.25">
      <c r="D51" s="92" t="s">
        <v>55</v>
      </c>
      <c r="E51" s="10"/>
      <c r="F51" s="10"/>
      <c r="G51" s="10"/>
      <c r="H51" s="2"/>
      <c r="I51" s="2"/>
    </row>
    <row r="52" spans="4:9" ht="16.5" thickBot="1" x14ac:dyDescent="0.3">
      <c r="D52" s="93"/>
      <c r="E52" s="5"/>
      <c r="F52" s="5"/>
      <c r="G52" s="5"/>
      <c r="H52" s="2"/>
      <c r="I52" s="2"/>
    </row>
    <row r="53" spans="4:9" x14ac:dyDescent="0.25">
      <c r="H53" s="2"/>
      <c r="I53" s="2"/>
    </row>
    <row r="54" spans="4:9" x14ac:dyDescent="0.25">
      <c r="H54" s="2"/>
      <c r="I54" s="2"/>
    </row>
    <row r="55" spans="4:9" ht="16.5" thickBot="1" x14ac:dyDescent="0.3">
      <c r="H55" s="2"/>
      <c r="I55" s="2"/>
    </row>
    <row r="56" spans="4:9" x14ac:dyDescent="0.25">
      <c r="D56" s="90"/>
      <c r="E56" s="91"/>
      <c r="F56" s="94"/>
      <c r="G56" s="94"/>
      <c r="H56" s="2"/>
      <c r="I56" s="2"/>
    </row>
    <row r="57" spans="4:9" ht="18" x14ac:dyDescent="0.25">
      <c r="D57" s="92" t="s">
        <v>56</v>
      </c>
      <c r="E57" s="10"/>
      <c r="F57" s="95"/>
      <c r="G57" s="95"/>
      <c r="H57" s="2"/>
      <c r="I57" s="2"/>
    </row>
    <row r="58" spans="4:9" ht="18" x14ac:dyDescent="0.25">
      <c r="D58" s="92" t="s">
        <v>57</v>
      </c>
      <c r="E58" s="10"/>
      <c r="F58" s="95"/>
      <c r="G58" s="95"/>
      <c r="H58" s="2"/>
      <c r="I58" s="2"/>
    </row>
    <row r="59" spans="4:9" ht="18" x14ac:dyDescent="0.25">
      <c r="D59" s="92" t="s">
        <v>58</v>
      </c>
      <c r="E59" s="10"/>
      <c r="F59" s="95"/>
      <c r="G59" s="95"/>
      <c r="H59" s="2"/>
      <c r="I59" s="2"/>
    </row>
    <row r="60" spans="4:9" ht="18" x14ac:dyDescent="0.25">
      <c r="D60" s="92" t="s">
        <v>59</v>
      </c>
      <c r="E60" s="10"/>
      <c r="F60" s="95"/>
      <c r="G60" s="95"/>
      <c r="H60" s="2"/>
      <c r="I60" s="2"/>
    </row>
    <row r="61" spans="4:9" ht="18" x14ac:dyDescent="0.25">
      <c r="D61" s="96" t="s">
        <v>60</v>
      </c>
      <c r="E61" s="10"/>
      <c r="F61" s="95"/>
      <c r="G61" s="95"/>
      <c r="H61" s="2"/>
      <c r="I61" s="2"/>
    </row>
    <row r="62" spans="4:9" ht="16.5" thickBot="1" x14ac:dyDescent="0.3">
      <c r="D62" s="93"/>
      <c r="E62" s="5"/>
      <c r="F62" s="97"/>
      <c r="G62" s="97"/>
      <c r="H62" s="2"/>
      <c r="I62" s="2"/>
    </row>
    <row r="63" spans="4:9" x14ac:dyDescent="0.25">
      <c r="H63" s="2"/>
      <c r="I63" s="2"/>
    </row>
    <row r="64" spans="4:9" x14ac:dyDescent="0.25">
      <c r="H64" s="2"/>
      <c r="I64" s="2"/>
    </row>
    <row r="65" spans="4:9" x14ac:dyDescent="0.25">
      <c r="H65" s="2"/>
      <c r="I65" s="2"/>
    </row>
    <row r="66" spans="4:9" ht="16.5" thickBot="1" x14ac:dyDescent="0.3">
      <c r="H66" s="2"/>
      <c r="I66" s="2"/>
    </row>
    <row r="67" spans="4:9" x14ac:dyDescent="0.25">
      <c r="D67" s="90"/>
      <c r="E67" s="91"/>
      <c r="F67" s="91"/>
      <c r="G67" s="91"/>
      <c r="H67" s="2"/>
      <c r="I67" s="2"/>
    </row>
    <row r="68" spans="4:9" ht="18" x14ac:dyDescent="0.25">
      <c r="D68" s="92" t="s">
        <v>51</v>
      </c>
      <c r="E68" s="10"/>
      <c r="F68" s="10"/>
      <c r="G68" s="10"/>
      <c r="H68" s="2"/>
      <c r="I68" s="2"/>
    </row>
    <row r="69" spans="4:9" ht="18" x14ac:dyDescent="0.25">
      <c r="D69" s="92" t="s">
        <v>61</v>
      </c>
      <c r="E69" s="10"/>
      <c r="F69" s="10"/>
      <c r="G69" s="10"/>
      <c r="H69" s="2"/>
      <c r="I69" s="2"/>
    </row>
    <row r="70" spans="4:9" ht="18" x14ac:dyDescent="0.25">
      <c r="D70" s="92" t="s">
        <v>62</v>
      </c>
      <c r="E70" s="10"/>
      <c r="F70" s="10"/>
      <c r="G70" s="10"/>
      <c r="H70" s="2"/>
      <c r="I70" s="2"/>
    </row>
    <row r="71" spans="4:9" ht="18" x14ac:dyDescent="0.25">
      <c r="D71" s="92" t="s">
        <v>63</v>
      </c>
      <c r="E71" s="10"/>
      <c r="F71" s="10"/>
      <c r="G71" s="10"/>
      <c r="H71" s="2"/>
      <c r="I71" s="2"/>
    </row>
    <row r="72" spans="4:9" ht="18" x14ac:dyDescent="0.25">
      <c r="D72" s="92" t="s">
        <v>64</v>
      </c>
      <c r="E72" s="10"/>
      <c r="F72" s="10"/>
      <c r="G72" s="10"/>
      <c r="H72" s="2"/>
      <c r="I72" s="2"/>
    </row>
    <row r="73" spans="4:9" ht="16.5" thickBot="1" x14ac:dyDescent="0.3">
      <c r="D73" s="93"/>
      <c r="E73" s="5"/>
      <c r="F73" s="5"/>
      <c r="G73" s="5"/>
      <c r="H73" s="2"/>
      <c r="I73" s="2"/>
    </row>
    <row r="74" spans="4:9" ht="16.5" thickBot="1" x14ac:dyDescent="0.3">
      <c r="H74" s="2"/>
      <c r="I74" s="2"/>
    </row>
    <row r="75" spans="4:9" x14ac:dyDescent="0.25">
      <c r="D75" s="90"/>
      <c r="E75" s="91"/>
      <c r="F75" s="91"/>
      <c r="G75" s="91"/>
      <c r="H75" s="2"/>
      <c r="I75" s="2"/>
    </row>
    <row r="76" spans="4:9" ht="18" x14ac:dyDescent="0.25">
      <c r="D76" s="98" t="s">
        <v>65</v>
      </c>
      <c r="E76" s="10"/>
      <c r="F76" s="10"/>
      <c r="G76" s="10"/>
    </row>
    <row r="77" spans="4:9" ht="18" x14ac:dyDescent="0.25">
      <c r="D77" s="98" t="s">
        <v>66</v>
      </c>
      <c r="E77" s="10"/>
      <c r="F77" s="10"/>
      <c r="G77" s="10"/>
    </row>
    <row r="78" spans="4:9" ht="18" x14ac:dyDescent="0.25">
      <c r="D78" s="98" t="s">
        <v>67</v>
      </c>
      <c r="E78" s="10"/>
      <c r="F78" s="10"/>
      <c r="G78" s="10"/>
    </row>
    <row r="79" spans="4:9" ht="18" x14ac:dyDescent="0.25">
      <c r="D79" s="98" t="s">
        <v>68</v>
      </c>
      <c r="E79" s="10"/>
      <c r="F79" s="10"/>
      <c r="G79" s="10"/>
    </row>
    <row r="80" spans="4:9" ht="18" x14ac:dyDescent="0.25">
      <c r="D80" s="99" t="s">
        <v>69</v>
      </c>
      <c r="E80" s="10"/>
      <c r="F80" s="10"/>
      <c r="G80" s="10"/>
    </row>
    <row r="81" spans="1:12" ht="16.5" thickBot="1" x14ac:dyDescent="0.3">
      <c r="D81" s="93"/>
      <c r="E81" s="5"/>
      <c r="F81" s="5"/>
      <c r="G81" s="5"/>
      <c r="H81" s="2"/>
      <c r="I81" s="2"/>
    </row>
    <row r="82" spans="1:12" ht="16.5" thickBot="1" x14ac:dyDescent="0.3"/>
    <row r="83" spans="1:12" x14ac:dyDescent="0.25">
      <c r="D83" s="90"/>
      <c r="E83" s="91"/>
      <c r="F83" s="94"/>
      <c r="G83" s="94"/>
    </row>
    <row r="84" spans="1:12" ht="18" x14ac:dyDescent="0.25">
      <c r="D84" s="92" t="s">
        <v>56</v>
      </c>
      <c r="E84" s="10"/>
      <c r="F84" s="95"/>
      <c r="G84" s="95"/>
    </row>
    <row r="85" spans="1:12" ht="18" x14ac:dyDescent="0.25">
      <c r="D85" s="92" t="s">
        <v>57</v>
      </c>
      <c r="E85" s="10"/>
      <c r="F85" s="95"/>
      <c r="G85" s="95"/>
    </row>
    <row r="86" spans="1:12" ht="18" x14ac:dyDescent="0.25">
      <c r="D86" s="92" t="s">
        <v>58</v>
      </c>
      <c r="E86" s="10"/>
      <c r="F86" s="95"/>
      <c r="G86" s="95"/>
    </row>
    <row r="87" spans="1:12" ht="18" x14ac:dyDescent="0.25">
      <c r="D87" s="92" t="s">
        <v>59</v>
      </c>
      <c r="E87" s="10"/>
      <c r="F87" s="95"/>
      <c r="G87" s="95"/>
    </row>
    <row r="88" spans="1:12" ht="18" x14ac:dyDescent="0.25">
      <c r="D88" s="96" t="s">
        <v>60</v>
      </c>
      <c r="E88" s="10"/>
      <c r="F88" s="95"/>
      <c r="G88" s="95"/>
    </row>
    <row r="89" spans="1:12" ht="16.5" thickBot="1" x14ac:dyDescent="0.3">
      <c r="D89" s="93"/>
      <c r="E89" s="5"/>
      <c r="F89" s="97"/>
      <c r="G89" s="97"/>
    </row>
    <row r="90" spans="1:12" ht="16.5" thickBot="1" x14ac:dyDescent="0.3"/>
    <row r="91" spans="1:12" x14ac:dyDescent="0.25">
      <c r="D91" s="90"/>
      <c r="E91" s="91"/>
      <c r="F91" s="94"/>
      <c r="G91" s="94"/>
    </row>
    <row r="92" spans="1:12" ht="18" x14ac:dyDescent="0.25">
      <c r="D92" s="92" t="s">
        <v>56</v>
      </c>
      <c r="E92" s="10"/>
      <c r="F92" s="95"/>
      <c r="G92" s="95"/>
    </row>
    <row r="93" spans="1:12" ht="18" x14ac:dyDescent="0.25">
      <c r="D93" s="92" t="s">
        <v>57</v>
      </c>
      <c r="E93" s="10"/>
      <c r="F93" s="95"/>
      <c r="G93" s="95"/>
    </row>
    <row r="94" spans="1:12" ht="18" x14ac:dyDescent="0.25">
      <c r="D94" s="92" t="s">
        <v>58</v>
      </c>
      <c r="E94" s="10"/>
      <c r="F94" s="95"/>
      <c r="G94" s="95"/>
    </row>
    <row r="95" spans="1:12" ht="18" x14ac:dyDescent="0.25">
      <c r="D95" s="92" t="s">
        <v>59</v>
      </c>
      <c r="E95" s="10"/>
      <c r="F95" s="95"/>
      <c r="G95" s="95"/>
    </row>
    <row r="96" spans="1:12" s="3" customFormat="1" ht="18" x14ac:dyDescent="0.25">
      <c r="A96" s="2"/>
      <c r="B96" s="2"/>
      <c r="C96" s="2"/>
      <c r="D96" s="96" t="s">
        <v>60</v>
      </c>
      <c r="E96" s="10"/>
      <c r="F96" s="95"/>
      <c r="G96" s="95"/>
      <c r="J96" s="2"/>
      <c r="K96" s="2"/>
      <c r="L96" s="2"/>
    </row>
    <row r="97" spans="1:12" s="3" customFormat="1" ht="16.5" thickBot="1" x14ac:dyDescent="0.3">
      <c r="A97" s="2"/>
      <c r="B97" s="2"/>
      <c r="C97" s="2"/>
      <c r="D97" s="93"/>
      <c r="E97" s="5"/>
      <c r="F97" s="97"/>
      <c r="G97" s="97"/>
      <c r="J97" s="2"/>
      <c r="K97" s="2"/>
      <c r="L97" s="2"/>
    </row>
  </sheetData>
  <mergeCells count="7">
    <mergeCell ref="H40:J40"/>
    <mergeCell ref="A10:J10"/>
    <mergeCell ref="H18:I18"/>
    <mergeCell ref="H19:I19"/>
    <mergeCell ref="A20:I20"/>
    <mergeCell ref="A21:B21"/>
    <mergeCell ref="I34:J34"/>
  </mergeCells>
  <printOptions horizontalCentered="1"/>
  <pageMargins left="0.39370078740157483" right="0.19685039370078741" top="0.74803149606299213" bottom="0.74803149606299213" header="0.31496062992125984" footer="0.31496062992125984"/>
  <pageSetup paperSize="9" scale="90" orientation="portrait" horizontalDpi="4294967293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8"/>
  <sheetViews>
    <sheetView topLeftCell="A7" workbookViewId="0">
      <selection activeCell="J15" sqref="J15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10.85546875" style="2" customWidth="1"/>
    <col min="4" max="4" width="23.85546875" style="2" customWidth="1"/>
    <col min="5" max="5" width="13" style="2" customWidth="1"/>
    <col min="6" max="7" width="6.28515625" style="2" customWidth="1"/>
    <col min="8" max="8" width="14.28515625" style="3" customWidth="1"/>
    <col min="9" max="9" width="1.42578125" style="3" customWidth="1"/>
    <col min="10" max="10" width="18" style="2" customWidth="1"/>
    <col min="11" max="12" width="9.140625" style="2"/>
    <col min="13" max="13" width="14.570312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398" t="s">
        <v>6</v>
      </c>
      <c r="B10" s="399"/>
      <c r="C10" s="399"/>
      <c r="D10" s="399"/>
      <c r="E10" s="399"/>
      <c r="F10" s="399"/>
      <c r="G10" s="399"/>
      <c r="H10" s="399"/>
      <c r="I10" s="399"/>
      <c r="J10" s="400"/>
    </row>
    <row r="12" spans="1:10" x14ac:dyDescent="0.25">
      <c r="A12" s="2" t="s">
        <v>7</v>
      </c>
      <c r="B12" s="2" t="s">
        <v>148</v>
      </c>
      <c r="H12" s="3" t="s">
        <v>8</v>
      </c>
      <c r="I12" s="7" t="s">
        <v>9</v>
      </c>
      <c r="J12" s="8" t="s">
        <v>328</v>
      </c>
    </row>
    <row r="13" spans="1:10" x14ac:dyDescent="0.25">
      <c r="H13" s="3" t="s">
        <v>10</v>
      </c>
      <c r="I13" s="7" t="s">
        <v>9</v>
      </c>
      <c r="J13" s="9" t="s">
        <v>225</v>
      </c>
    </row>
    <row r="14" spans="1:10" x14ac:dyDescent="0.25">
      <c r="H14" s="3" t="s">
        <v>11</v>
      </c>
      <c r="I14" s="7" t="s">
        <v>9</v>
      </c>
      <c r="J14" s="9" t="s">
        <v>329</v>
      </c>
    </row>
    <row r="15" spans="1:10" x14ac:dyDescent="0.25">
      <c r="A15" s="2" t="s">
        <v>12</v>
      </c>
      <c r="B15" s="2" t="s">
        <v>149</v>
      </c>
      <c r="H15" s="3" t="s">
        <v>74</v>
      </c>
      <c r="I15" s="3" t="s">
        <v>9</v>
      </c>
      <c r="J15" s="116" t="s">
        <v>336</v>
      </c>
    </row>
    <row r="16" spans="1:10" ht="16.5" thickBot="1" x14ac:dyDescent="0.3">
      <c r="F16" s="10"/>
      <c r="G16" s="10"/>
    </row>
    <row r="17" spans="1:13" ht="20.100000000000001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32</v>
      </c>
      <c r="G17" s="217" t="s">
        <v>29</v>
      </c>
      <c r="H17" s="401" t="s">
        <v>18</v>
      </c>
      <c r="I17" s="402"/>
      <c r="J17" s="31" t="s">
        <v>19</v>
      </c>
    </row>
    <row r="18" spans="1:13" ht="37.5" customHeight="1" x14ac:dyDescent="0.25">
      <c r="A18" s="86">
        <v>1</v>
      </c>
      <c r="B18" s="54">
        <v>44515</v>
      </c>
      <c r="C18" s="214">
        <v>405786</v>
      </c>
      <c r="D18" s="32" t="s">
        <v>330</v>
      </c>
      <c r="E18" s="215" t="s">
        <v>333</v>
      </c>
      <c r="F18" s="104">
        <v>7</v>
      </c>
      <c r="G18" s="104">
        <v>118</v>
      </c>
      <c r="H18" s="379">
        <v>6879400</v>
      </c>
      <c r="I18" s="380"/>
      <c r="J18" s="115">
        <f>H18</f>
        <v>6879400</v>
      </c>
      <c r="M18" s="222"/>
    </row>
    <row r="19" spans="1:13" ht="37.5" customHeight="1" x14ac:dyDescent="0.25">
      <c r="A19" s="86">
        <f>A18+1</f>
        <v>2</v>
      </c>
      <c r="B19" s="54">
        <v>44515</v>
      </c>
      <c r="C19" s="214">
        <v>405785</v>
      </c>
      <c r="D19" s="32" t="s">
        <v>331</v>
      </c>
      <c r="E19" s="216" t="s">
        <v>334</v>
      </c>
      <c r="F19" s="104">
        <v>7</v>
      </c>
      <c r="G19" s="104">
        <v>118</v>
      </c>
      <c r="H19" s="379">
        <v>5947200</v>
      </c>
      <c r="I19" s="380"/>
      <c r="J19" s="115">
        <f t="shared" ref="J19:J20" si="0">H19</f>
        <v>5947200</v>
      </c>
      <c r="M19" s="222"/>
    </row>
    <row r="20" spans="1:13" ht="37.5" customHeight="1" x14ac:dyDescent="0.25">
      <c r="A20" s="86">
        <f>A19+1</f>
        <v>3</v>
      </c>
      <c r="B20" s="54">
        <v>44515</v>
      </c>
      <c r="C20" s="214">
        <v>405788</v>
      </c>
      <c r="D20" s="32" t="s">
        <v>332</v>
      </c>
      <c r="E20" s="216" t="s">
        <v>335</v>
      </c>
      <c r="F20" s="104">
        <v>7</v>
      </c>
      <c r="G20" s="104">
        <v>118</v>
      </c>
      <c r="H20" s="379">
        <v>7103600</v>
      </c>
      <c r="I20" s="380"/>
      <c r="J20" s="115">
        <f t="shared" si="0"/>
        <v>7103600</v>
      </c>
      <c r="M20" s="222"/>
    </row>
    <row r="21" spans="1:13" ht="25.5" customHeight="1" thickBot="1" x14ac:dyDescent="0.3">
      <c r="A21" s="403" t="s">
        <v>20</v>
      </c>
      <c r="B21" s="404"/>
      <c r="C21" s="404"/>
      <c r="D21" s="404"/>
      <c r="E21" s="404"/>
      <c r="F21" s="404"/>
      <c r="G21" s="404"/>
      <c r="H21" s="404"/>
      <c r="I21" s="405"/>
      <c r="J21" s="87">
        <f>SUM(J18:J20)</f>
        <v>19930200</v>
      </c>
    </row>
    <row r="22" spans="1:13" x14ac:dyDescent="0.25">
      <c r="A22" s="384"/>
      <c r="B22" s="384"/>
      <c r="C22" s="213"/>
      <c r="D22" s="213"/>
      <c r="E22" s="213"/>
      <c r="F22" s="213"/>
      <c r="G22" s="213"/>
      <c r="H22" s="11"/>
      <c r="I22" s="11"/>
      <c r="J22" s="12"/>
    </row>
    <row r="23" spans="1:13" x14ac:dyDescent="0.25">
      <c r="A23" s="213"/>
      <c r="B23" s="213"/>
      <c r="C23" s="213"/>
      <c r="D23" s="213"/>
      <c r="E23" s="213"/>
      <c r="F23" s="213"/>
      <c r="G23" s="213"/>
      <c r="H23" s="88" t="s">
        <v>49</v>
      </c>
      <c r="I23" s="88"/>
      <c r="J23" s="89">
        <v>0</v>
      </c>
    </row>
    <row r="24" spans="1:13" ht="16.5" thickBot="1" x14ac:dyDescent="0.3">
      <c r="D24" s="1"/>
      <c r="E24" s="1"/>
      <c r="F24" s="1"/>
      <c r="G24" s="1"/>
      <c r="H24" s="15" t="s">
        <v>30</v>
      </c>
      <c r="I24" s="15"/>
      <c r="J24" s="110">
        <v>0</v>
      </c>
      <c r="K24" s="14"/>
    </row>
    <row r="25" spans="1:13" x14ac:dyDescent="0.25">
      <c r="D25" s="1"/>
      <c r="E25" s="1"/>
      <c r="F25" s="1"/>
      <c r="G25" s="1"/>
      <c r="H25" s="17" t="s">
        <v>50</v>
      </c>
      <c r="I25" s="17"/>
      <c r="J25" s="18">
        <f>+J21</f>
        <v>19930200</v>
      </c>
    </row>
    <row r="26" spans="1:13" x14ac:dyDescent="0.25">
      <c r="A26" s="1" t="s">
        <v>337</v>
      </c>
      <c r="D26" s="1"/>
      <c r="E26" s="1"/>
      <c r="F26" s="1"/>
      <c r="G26" s="1"/>
      <c r="H26" s="17"/>
      <c r="I26" s="17"/>
      <c r="J26" s="18"/>
    </row>
    <row r="27" spans="1:13" x14ac:dyDescent="0.25">
      <c r="A27" s="19"/>
      <c r="D27" s="1"/>
      <c r="E27" s="1"/>
      <c r="F27" s="1"/>
      <c r="G27" s="1"/>
      <c r="H27" s="17"/>
      <c r="I27" s="17"/>
      <c r="J27" s="18"/>
    </row>
    <row r="28" spans="1:13" x14ac:dyDescent="0.25">
      <c r="A28" s="20" t="s">
        <v>23</v>
      </c>
    </row>
    <row r="29" spans="1:13" x14ac:dyDescent="0.25">
      <c r="A29" s="21" t="s">
        <v>24</v>
      </c>
      <c r="B29" s="21"/>
      <c r="C29" s="21"/>
      <c r="D29" s="10"/>
      <c r="E29" s="10"/>
    </row>
    <row r="30" spans="1:13" x14ac:dyDescent="0.25">
      <c r="A30" s="21" t="s">
        <v>25</v>
      </c>
      <c r="B30" s="21"/>
      <c r="C30" s="21"/>
      <c r="D30" s="10"/>
      <c r="E30" s="10"/>
    </row>
    <row r="31" spans="1:13" x14ac:dyDescent="0.25">
      <c r="A31" s="22" t="s">
        <v>26</v>
      </c>
      <c r="B31" s="23"/>
      <c r="C31" s="23"/>
      <c r="D31" s="10"/>
      <c r="E31" s="10"/>
    </row>
    <row r="32" spans="1:13" x14ac:dyDescent="0.25">
      <c r="A32" s="24" t="s">
        <v>27</v>
      </c>
      <c r="B32" s="24"/>
      <c r="C32" s="24"/>
      <c r="D32" s="10"/>
      <c r="E32" s="10"/>
    </row>
    <row r="33" spans="1:10" x14ac:dyDescent="0.25">
      <c r="A33" s="25"/>
      <c r="B33" s="25"/>
      <c r="C33" s="25"/>
    </row>
    <row r="34" spans="1:10" x14ac:dyDescent="0.25">
      <c r="A34" s="26"/>
      <c r="B34" s="26"/>
      <c r="C34" s="26"/>
    </row>
    <row r="35" spans="1:10" x14ac:dyDescent="0.25">
      <c r="H35" s="27" t="s">
        <v>41</v>
      </c>
      <c r="I35" s="385" t="str">
        <f>J13</f>
        <v xml:space="preserve"> 14 Desember 2021</v>
      </c>
      <c r="J35" s="386"/>
    </row>
    <row r="39" spans="1:10" ht="24.75" customHeight="1" x14ac:dyDescent="0.25"/>
    <row r="41" spans="1:10" x14ac:dyDescent="0.25">
      <c r="H41" s="397" t="s">
        <v>28</v>
      </c>
      <c r="I41" s="397"/>
      <c r="J41" s="397"/>
    </row>
    <row r="46" spans="1:10" ht="16.5" thickBot="1" x14ac:dyDescent="0.3"/>
    <row r="47" spans="1:10" x14ac:dyDescent="0.25">
      <c r="D47" s="90"/>
      <c r="E47" s="91"/>
      <c r="F47" s="91"/>
      <c r="G47" s="10"/>
    </row>
    <row r="48" spans="1:10" ht="18" x14ac:dyDescent="0.25">
      <c r="D48" s="92" t="s">
        <v>51</v>
      </c>
      <c r="E48" s="10"/>
      <c r="F48" s="10"/>
      <c r="G48" s="10"/>
      <c r="H48" s="2"/>
      <c r="I48" s="2"/>
    </row>
    <row r="49" spans="4:9" ht="18" x14ac:dyDescent="0.25">
      <c r="D49" s="92" t="s">
        <v>52</v>
      </c>
      <c r="E49" s="10"/>
      <c r="F49" s="10"/>
      <c r="G49" s="10"/>
      <c r="H49" s="2"/>
      <c r="I49" s="2"/>
    </row>
    <row r="50" spans="4:9" ht="18" x14ac:dyDescent="0.25">
      <c r="D50" s="92" t="s">
        <v>53</v>
      </c>
      <c r="E50" s="10"/>
      <c r="F50" s="10"/>
      <c r="G50" s="10"/>
      <c r="H50" s="2"/>
      <c r="I50" s="2"/>
    </row>
    <row r="51" spans="4:9" ht="18" x14ac:dyDescent="0.25">
      <c r="D51" s="92" t="s">
        <v>54</v>
      </c>
      <c r="E51" s="10"/>
      <c r="F51" s="10"/>
      <c r="G51" s="10"/>
      <c r="H51" s="2"/>
      <c r="I51" s="2"/>
    </row>
    <row r="52" spans="4:9" ht="18" x14ac:dyDescent="0.25">
      <c r="D52" s="92" t="s">
        <v>55</v>
      </c>
      <c r="E52" s="10"/>
      <c r="F52" s="10"/>
      <c r="G52" s="10"/>
      <c r="H52" s="2"/>
      <c r="I52" s="2"/>
    </row>
    <row r="53" spans="4:9" ht="16.5" thickBot="1" x14ac:dyDescent="0.3">
      <c r="D53" s="93"/>
      <c r="E53" s="5"/>
      <c r="F53" s="5"/>
      <c r="G53" s="10"/>
      <c r="H53" s="2"/>
      <c r="I53" s="2"/>
    </row>
    <row r="54" spans="4:9" x14ac:dyDescent="0.25">
      <c r="H54" s="2"/>
      <c r="I54" s="2"/>
    </row>
    <row r="55" spans="4:9" x14ac:dyDescent="0.25">
      <c r="H55" s="2"/>
      <c r="I55" s="2"/>
    </row>
    <row r="56" spans="4:9" ht="16.5" thickBot="1" x14ac:dyDescent="0.3">
      <c r="H56" s="2"/>
      <c r="I56" s="2"/>
    </row>
    <row r="57" spans="4:9" x14ac:dyDescent="0.25">
      <c r="D57" s="90"/>
      <c r="E57" s="91"/>
      <c r="F57" s="94"/>
      <c r="G57" s="10"/>
      <c r="H57" s="2"/>
      <c r="I57" s="2"/>
    </row>
    <row r="58" spans="4:9" ht="18" x14ac:dyDescent="0.25">
      <c r="D58" s="92" t="s">
        <v>56</v>
      </c>
      <c r="E58" s="10"/>
      <c r="F58" s="95"/>
      <c r="G58" s="10"/>
      <c r="H58" s="2"/>
      <c r="I58" s="2"/>
    </row>
    <row r="59" spans="4:9" ht="18" x14ac:dyDescent="0.25">
      <c r="D59" s="92" t="s">
        <v>57</v>
      </c>
      <c r="E59" s="10"/>
      <c r="F59" s="95"/>
      <c r="G59" s="10"/>
      <c r="H59" s="2"/>
      <c r="I59" s="2"/>
    </row>
    <row r="60" spans="4:9" ht="18" x14ac:dyDescent="0.25">
      <c r="D60" s="92" t="s">
        <v>58</v>
      </c>
      <c r="E60" s="10"/>
      <c r="F60" s="95"/>
      <c r="G60" s="10"/>
      <c r="H60" s="2"/>
      <c r="I60" s="2"/>
    </row>
    <row r="61" spans="4:9" ht="18" x14ac:dyDescent="0.25">
      <c r="D61" s="92" t="s">
        <v>59</v>
      </c>
      <c r="E61" s="10"/>
      <c r="F61" s="95"/>
      <c r="G61" s="10"/>
      <c r="H61" s="2"/>
      <c r="I61" s="2"/>
    </row>
    <row r="62" spans="4:9" ht="18" x14ac:dyDescent="0.25">
      <c r="D62" s="96" t="s">
        <v>60</v>
      </c>
      <c r="E62" s="10"/>
      <c r="F62" s="95"/>
      <c r="G62" s="10"/>
      <c r="H62" s="2"/>
      <c r="I62" s="2"/>
    </row>
    <row r="63" spans="4:9" ht="16.5" thickBot="1" x14ac:dyDescent="0.3">
      <c r="D63" s="93"/>
      <c r="E63" s="5"/>
      <c r="F63" s="97"/>
      <c r="G63" s="10"/>
      <c r="H63" s="2"/>
      <c r="I63" s="2"/>
    </row>
    <row r="64" spans="4:9" x14ac:dyDescent="0.25">
      <c r="H64" s="2"/>
      <c r="I64" s="2"/>
    </row>
    <row r="65" spans="4:9" x14ac:dyDescent="0.25">
      <c r="H65" s="2"/>
      <c r="I65" s="2"/>
    </row>
    <row r="66" spans="4:9" x14ac:dyDescent="0.25">
      <c r="H66" s="2"/>
      <c r="I66" s="2"/>
    </row>
    <row r="67" spans="4:9" ht="16.5" thickBot="1" x14ac:dyDescent="0.3">
      <c r="H67" s="2"/>
      <c r="I67" s="2"/>
    </row>
    <row r="68" spans="4:9" x14ac:dyDescent="0.25">
      <c r="D68" s="90"/>
      <c r="E68" s="91"/>
      <c r="F68" s="91"/>
      <c r="G68" s="10"/>
      <c r="H68" s="2"/>
      <c r="I68" s="2"/>
    </row>
    <row r="69" spans="4:9" ht="18" x14ac:dyDescent="0.25">
      <c r="D69" s="92" t="s">
        <v>51</v>
      </c>
      <c r="E69" s="10"/>
      <c r="F69" s="10"/>
      <c r="G69" s="10"/>
      <c r="H69" s="2"/>
      <c r="I69" s="2"/>
    </row>
    <row r="70" spans="4:9" ht="18" x14ac:dyDescent="0.25">
      <c r="D70" s="92" t="s">
        <v>61</v>
      </c>
      <c r="E70" s="10"/>
      <c r="F70" s="10"/>
      <c r="G70" s="10"/>
      <c r="H70" s="2"/>
      <c r="I70" s="2"/>
    </row>
    <row r="71" spans="4:9" ht="18" x14ac:dyDescent="0.25">
      <c r="D71" s="92" t="s">
        <v>62</v>
      </c>
      <c r="E71" s="10"/>
      <c r="F71" s="10"/>
      <c r="G71" s="10"/>
      <c r="H71" s="2"/>
      <c r="I71" s="2"/>
    </row>
    <row r="72" spans="4:9" ht="18" x14ac:dyDescent="0.25">
      <c r="D72" s="92" t="s">
        <v>63</v>
      </c>
      <c r="E72" s="10"/>
      <c r="F72" s="10"/>
      <c r="G72" s="10"/>
      <c r="H72" s="2"/>
      <c r="I72" s="2"/>
    </row>
    <row r="73" spans="4:9" ht="18" x14ac:dyDescent="0.25">
      <c r="D73" s="92" t="s">
        <v>64</v>
      </c>
      <c r="E73" s="10"/>
      <c r="F73" s="10"/>
      <c r="G73" s="10"/>
      <c r="H73" s="2"/>
      <c r="I73" s="2"/>
    </row>
    <row r="74" spans="4:9" ht="16.5" thickBot="1" x14ac:dyDescent="0.3">
      <c r="D74" s="93"/>
      <c r="E74" s="5"/>
      <c r="F74" s="5"/>
      <c r="G74" s="10"/>
      <c r="H74" s="2"/>
      <c r="I74" s="2"/>
    </row>
    <row r="75" spans="4:9" ht="16.5" thickBot="1" x14ac:dyDescent="0.3">
      <c r="H75" s="2"/>
      <c r="I75" s="2"/>
    </row>
    <row r="76" spans="4:9" x14ac:dyDescent="0.25">
      <c r="D76" s="90"/>
      <c r="E76" s="91"/>
      <c r="F76" s="91"/>
      <c r="G76" s="10"/>
      <c r="H76" s="2"/>
      <c r="I76" s="2"/>
    </row>
    <row r="77" spans="4:9" ht="18" x14ac:dyDescent="0.25">
      <c r="D77" s="98" t="s">
        <v>65</v>
      </c>
      <c r="E77" s="10"/>
      <c r="F77" s="10"/>
      <c r="G77" s="10"/>
    </row>
    <row r="78" spans="4:9" ht="18" x14ac:dyDescent="0.25">
      <c r="D78" s="98" t="s">
        <v>66</v>
      </c>
      <c r="E78" s="10"/>
      <c r="F78" s="10"/>
      <c r="G78" s="10"/>
    </row>
    <row r="79" spans="4:9" ht="18" x14ac:dyDescent="0.25">
      <c r="D79" s="98" t="s">
        <v>67</v>
      </c>
      <c r="E79" s="10"/>
      <c r="F79" s="10"/>
      <c r="G79" s="10"/>
    </row>
    <row r="80" spans="4:9" ht="18" x14ac:dyDescent="0.25">
      <c r="D80" s="98" t="s">
        <v>68</v>
      </c>
      <c r="E80" s="10"/>
      <c r="F80" s="10"/>
      <c r="G80" s="10"/>
    </row>
    <row r="81" spans="4:9" ht="18" x14ac:dyDescent="0.25">
      <c r="D81" s="99" t="s">
        <v>69</v>
      </c>
      <c r="E81" s="10"/>
      <c r="F81" s="10"/>
      <c r="G81" s="10"/>
    </row>
    <row r="82" spans="4:9" ht="16.5" thickBot="1" x14ac:dyDescent="0.3">
      <c r="D82" s="93"/>
      <c r="E82" s="5"/>
      <c r="F82" s="5"/>
      <c r="G82" s="10"/>
      <c r="H82" s="2"/>
      <c r="I82" s="2"/>
    </row>
    <row r="83" spans="4:9" ht="16.5" thickBot="1" x14ac:dyDescent="0.3"/>
    <row r="84" spans="4:9" x14ac:dyDescent="0.25">
      <c r="D84" s="90"/>
      <c r="E84" s="91"/>
      <c r="F84" s="94"/>
      <c r="G84" s="10"/>
    </row>
    <row r="85" spans="4:9" ht="18" x14ac:dyDescent="0.25">
      <c r="D85" s="92" t="s">
        <v>56</v>
      </c>
      <c r="E85" s="10"/>
      <c r="F85" s="95"/>
      <c r="G85" s="10"/>
    </row>
    <row r="86" spans="4:9" ht="18" x14ac:dyDescent="0.25">
      <c r="D86" s="92" t="s">
        <v>57</v>
      </c>
      <c r="E86" s="10"/>
      <c r="F86" s="95"/>
      <c r="G86" s="10"/>
    </row>
    <row r="87" spans="4:9" ht="18" x14ac:dyDescent="0.25">
      <c r="D87" s="92" t="s">
        <v>58</v>
      </c>
      <c r="E87" s="10"/>
      <c r="F87" s="95"/>
      <c r="G87" s="10"/>
    </row>
    <row r="88" spans="4:9" ht="18" x14ac:dyDescent="0.25">
      <c r="D88" s="92" t="s">
        <v>59</v>
      </c>
      <c r="E88" s="10"/>
      <c r="F88" s="95"/>
      <c r="G88" s="10"/>
    </row>
    <row r="89" spans="4:9" ht="18" x14ac:dyDescent="0.25">
      <c r="D89" s="96" t="s">
        <v>60</v>
      </c>
      <c r="E89" s="10"/>
      <c r="F89" s="95"/>
      <c r="G89" s="10"/>
    </row>
    <row r="90" spans="4:9" ht="16.5" thickBot="1" x14ac:dyDescent="0.3">
      <c r="D90" s="93"/>
      <c r="E90" s="5"/>
      <c r="F90" s="97"/>
      <c r="G90" s="10"/>
    </row>
    <row r="91" spans="4:9" ht="16.5" thickBot="1" x14ac:dyDescent="0.3"/>
    <row r="92" spans="4:9" x14ac:dyDescent="0.25">
      <c r="D92" s="90"/>
      <c r="E92" s="91"/>
      <c r="F92" s="94"/>
      <c r="G92" s="10"/>
    </row>
    <row r="93" spans="4:9" ht="18" x14ac:dyDescent="0.25">
      <c r="D93" s="92" t="s">
        <v>56</v>
      </c>
      <c r="E93" s="10"/>
      <c r="F93" s="95"/>
      <c r="G93" s="10"/>
    </row>
    <row r="94" spans="4:9" ht="18" x14ac:dyDescent="0.25">
      <c r="D94" s="92" t="s">
        <v>57</v>
      </c>
      <c r="E94" s="10"/>
      <c r="F94" s="95"/>
      <c r="G94" s="10"/>
    </row>
    <row r="95" spans="4:9" ht="18" x14ac:dyDescent="0.25">
      <c r="D95" s="92" t="s">
        <v>58</v>
      </c>
      <c r="E95" s="10"/>
      <c r="F95" s="95"/>
      <c r="G95" s="10"/>
    </row>
    <row r="96" spans="4:9" ht="18" x14ac:dyDescent="0.25">
      <c r="D96" s="92" t="s">
        <v>59</v>
      </c>
      <c r="E96" s="10"/>
      <c r="F96" s="95"/>
      <c r="G96" s="10"/>
    </row>
    <row r="97" spans="1:12" s="3" customFormat="1" ht="18" x14ac:dyDescent="0.25">
      <c r="A97" s="2"/>
      <c r="B97" s="2"/>
      <c r="C97" s="2"/>
      <c r="D97" s="96" t="s">
        <v>60</v>
      </c>
      <c r="E97" s="10"/>
      <c r="F97" s="95"/>
      <c r="G97" s="10"/>
      <c r="J97" s="2"/>
      <c r="K97" s="2"/>
      <c r="L97" s="2"/>
    </row>
    <row r="98" spans="1:12" s="3" customFormat="1" ht="16.5" thickBot="1" x14ac:dyDescent="0.3">
      <c r="A98" s="2"/>
      <c r="B98" s="2"/>
      <c r="C98" s="2"/>
      <c r="D98" s="93"/>
      <c r="E98" s="5"/>
      <c r="F98" s="97"/>
      <c r="G98" s="10"/>
      <c r="J98" s="2"/>
      <c r="K98" s="2"/>
      <c r="L98" s="2"/>
    </row>
  </sheetData>
  <mergeCells count="9">
    <mergeCell ref="A22:B22"/>
    <mergeCell ref="I35:J35"/>
    <mergeCell ref="H41:J41"/>
    <mergeCell ref="A10:J10"/>
    <mergeCell ref="H17:I17"/>
    <mergeCell ref="H18:I18"/>
    <mergeCell ref="H19:I19"/>
    <mergeCell ref="H20:I20"/>
    <mergeCell ref="A21:I21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6"/>
  <sheetViews>
    <sheetView topLeftCell="A7" workbookViewId="0">
      <selection activeCell="A19" sqref="A19:I19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9.5703125" style="2" customWidth="1"/>
    <col min="4" max="4" width="25.85546875" style="2" customWidth="1"/>
    <col min="5" max="5" width="13" style="2" customWidth="1"/>
    <col min="6" max="7" width="6.28515625" style="2" customWidth="1"/>
    <col min="8" max="8" width="14.28515625" style="3" customWidth="1"/>
    <col min="9" max="9" width="1.42578125" style="3" customWidth="1"/>
    <col min="10" max="10" width="18" style="2" customWidth="1"/>
    <col min="11" max="12" width="9.140625" style="2"/>
    <col min="13" max="13" width="14.570312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398" t="s">
        <v>6</v>
      </c>
      <c r="B10" s="399"/>
      <c r="C10" s="399"/>
      <c r="D10" s="399"/>
      <c r="E10" s="399"/>
      <c r="F10" s="399"/>
      <c r="G10" s="399"/>
      <c r="H10" s="399"/>
      <c r="I10" s="399"/>
      <c r="J10" s="400"/>
    </row>
    <row r="12" spans="1:10" x14ac:dyDescent="0.25">
      <c r="A12" s="2" t="s">
        <v>7</v>
      </c>
      <c r="B12" s="2" t="s">
        <v>148</v>
      </c>
      <c r="H12" s="3" t="s">
        <v>8</v>
      </c>
      <c r="I12" s="7" t="s">
        <v>9</v>
      </c>
      <c r="J12" s="8" t="s">
        <v>338</v>
      </c>
    </row>
    <row r="13" spans="1:10" x14ac:dyDescent="0.25">
      <c r="H13" s="3" t="s">
        <v>10</v>
      </c>
      <c r="I13" s="7" t="s">
        <v>9</v>
      </c>
      <c r="J13" s="9" t="s">
        <v>225</v>
      </c>
    </row>
    <row r="14" spans="1:10" x14ac:dyDescent="0.25">
      <c r="H14" s="3" t="s">
        <v>11</v>
      </c>
      <c r="I14" s="7" t="s">
        <v>9</v>
      </c>
      <c r="J14" s="9" t="s">
        <v>329</v>
      </c>
    </row>
    <row r="15" spans="1:10" x14ac:dyDescent="0.25">
      <c r="A15" s="2" t="s">
        <v>12</v>
      </c>
      <c r="B15" s="2" t="s">
        <v>149</v>
      </c>
      <c r="H15" s="3" t="s">
        <v>74</v>
      </c>
      <c r="I15" s="3" t="s">
        <v>9</v>
      </c>
      <c r="J15" s="116" t="s">
        <v>339</v>
      </c>
    </row>
    <row r="16" spans="1:10" ht="16.5" thickBot="1" x14ac:dyDescent="0.3">
      <c r="F16" s="10"/>
      <c r="G16" s="10"/>
    </row>
    <row r="17" spans="1:13" ht="20.100000000000001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32</v>
      </c>
      <c r="G17" s="221" t="s">
        <v>29</v>
      </c>
      <c r="H17" s="401" t="s">
        <v>18</v>
      </c>
      <c r="I17" s="402"/>
      <c r="J17" s="31" t="s">
        <v>19</v>
      </c>
    </row>
    <row r="18" spans="1:13" ht="37.5" customHeight="1" x14ac:dyDescent="0.25">
      <c r="A18" s="86">
        <v>1</v>
      </c>
      <c r="B18" s="54">
        <v>44538</v>
      </c>
      <c r="C18" s="219">
        <v>404376</v>
      </c>
      <c r="D18" s="32" t="s">
        <v>340</v>
      </c>
      <c r="E18" s="220" t="s">
        <v>341</v>
      </c>
      <c r="F18" s="104">
        <v>18</v>
      </c>
      <c r="G18" s="104">
        <v>224</v>
      </c>
      <c r="H18" s="379">
        <v>8288000</v>
      </c>
      <c r="I18" s="380"/>
      <c r="J18" s="115">
        <f>H18</f>
        <v>8288000</v>
      </c>
      <c r="M18" s="222"/>
    </row>
    <row r="19" spans="1:13" ht="25.5" customHeight="1" thickBot="1" x14ac:dyDescent="0.3">
      <c r="A19" s="403" t="s">
        <v>20</v>
      </c>
      <c r="B19" s="404"/>
      <c r="C19" s="404"/>
      <c r="D19" s="404"/>
      <c r="E19" s="404"/>
      <c r="F19" s="404"/>
      <c r="G19" s="404"/>
      <c r="H19" s="404"/>
      <c r="I19" s="405"/>
      <c r="J19" s="87">
        <f>SUM(J18:J18)</f>
        <v>8288000</v>
      </c>
    </row>
    <row r="20" spans="1:13" x14ac:dyDescent="0.25">
      <c r="A20" s="384"/>
      <c r="B20" s="384"/>
      <c r="C20" s="218"/>
      <c r="D20" s="218"/>
      <c r="E20" s="218"/>
      <c r="F20" s="218"/>
      <c r="G20" s="218"/>
      <c r="H20" s="11"/>
      <c r="I20" s="11"/>
      <c r="J20" s="12"/>
    </row>
    <row r="21" spans="1:13" x14ac:dyDescent="0.25">
      <c r="A21" s="218"/>
      <c r="B21" s="218"/>
      <c r="C21" s="218"/>
      <c r="D21" s="218"/>
      <c r="E21" s="218"/>
      <c r="F21" s="218"/>
      <c r="G21" s="218"/>
      <c r="H21" s="88" t="s">
        <v>49</v>
      </c>
      <c r="I21" s="88"/>
      <c r="J21" s="89">
        <v>0</v>
      </c>
    </row>
    <row r="22" spans="1:13" ht="16.5" thickBot="1" x14ac:dyDescent="0.3">
      <c r="D22" s="1"/>
      <c r="E22" s="1"/>
      <c r="F22" s="1"/>
      <c r="G22" s="1"/>
      <c r="H22" s="15" t="s">
        <v>30</v>
      </c>
      <c r="I22" s="15"/>
      <c r="J22" s="110">
        <v>0</v>
      </c>
      <c r="K22" s="14"/>
    </row>
    <row r="23" spans="1:13" x14ac:dyDescent="0.25">
      <c r="D23" s="1"/>
      <c r="E23" s="1"/>
      <c r="F23" s="1"/>
      <c r="G23" s="1"/>
      <c r="H23" s="17" t="s">
        <v>50</v>
      </c>
      <c r="I23" s="17"/>
      <c r="J23" s="18">
        <f>+J19</f>
        <v>8288000</v>
      </c>
    </row>
    <row r="24" spans="1:13" x14ac:dyDescent="0.25">
      <c r="A24" s="1" t="s">
        <v>342</v>
      </c>
      <c r="D24" s="1"/>
      <c r="E24" s="1"/>
      <c r="F24" s="1"/>
      <c r="G24" s="1"/>
      <c r="H24" s="17"/>
      <c r="I24" s="17"/>
      <c r="J24" s="18"/>
    </row>
    <row r="25" spans="1:13" x14ac:dyDescent="0.25">
      <c r="A25" s="19"/>
      <c r="D25" s="1"/>
      <c r="E25" s="1"/>
      <c r="F25" s="1"/>
      <c r="G25" s="1"/>
      <c r="H25" s="17"/>
      <c r="I25" s="17"/>
      <c r="J25" s="18"/>
    </row>
    <row r="26" spans="1:13" x14ac:dyDescent="0.25">
      <c r="A26" s="20" t="s">
        <v>23</v>
      </c>
    </row>
    <row r="27" spans="1:13" x14ac:dyDescent="0.25">
      <c r="A27" s="21" t="s">
        <v>24</v>
      </c>
      <c r="B27" s="21"/>
      <c r="C27" s="21"/>
      <c r="D27" s="10"/>
      <c r="E27" s="10"/>
    </row>
    <row r="28" spans="1:13" x14ac:dyDescent="0.25">
      <c r="A28" s="21" t="s">
        <v>25</v>
      </c>
      <c r="B28" s="21"/>
      <c r="C28" s="21"/>
      <c r="D28" s="10"/>
      <c r="E28" s="10"/>
    </row>
    <row r="29" spans="1:13" x14ac:dyDescent="0.25">
      <c r="A29" s="22" t="s">
        <v>26</v>
      </c>
      <c r="B29" s="23"/>
      <c r="C29" s="23"/>
      <c r="D29" s="10"/>
      <c r="E29" s="10"/>
    </row>
    <row r="30" spans="1:13" x14ac:dyDescent="0.25">
      <c r="A30" s="24" t="s">
        <v>27</v>
      </c>
      <c r="B30" s="24"/>
      <c r="C30" s="24"/>
      <c r="D30" s="10"/>
      <c r="E30" s="10"/>
    </row>
    <row r="31" spans="1:13" x14ac:dyDescent="0.25">
      <c r="A31" s="25"/>
      <c r="B31" s="25"/>
      <c r="C31" s="25"/>
    </row>
    <row r="32" spans="1:13" x14ac:dyDescent="0.25">
      <c r="A32" s="26"/>
      <c r="B32" s="26"/>
      <c r="C32" s="26"/>
    </row>
    <row r="33" spans="4:10" x14ac:dyDescent="0.25">
      <c r="H33" s="27" t="s">
        <v>41</v>
      </c>
      <c r="I33" s="385" t="str">
        <f>J13</f>
        <v xml:space="preserve"> 14 Desember 2021</v>
      </c>
      <c r="J33" s="386"/>
    </row>
    <row r="37" spans="4:10" ht="24.75" customHeight="1" x14ac:dyDescent="0.25"/>
    <row r="39" spans="4:10" x14ac:dyDescent="0.25">
      <c r="H39" s="397" t="s">
        <v>28</v>
      </c>
      <c r="I39" s="397"/>
      <c r="J39" s="397"/>
    </row>
    <row r="44" spans="4:10" ht="16.5" thickBot="1" x14ac:dyDescent="0.3"/>
    <row r="45" spans="4:10" x14ac:dyDescent="0.25">
      <c r="D45" s="90"/>
      <c r="E45" s="91"/>
      <c r="F45" s="91"/>
      <c r="G45" s="10"/>
    </row>
    <row r="46" spans="4:10" ht="18" x14ac:dyDescent="0.25">
      <c r="D46" s="92" t="s">
        <v>51</v>
      </c>
      <c r="E46" s="10"/>
      <c r="F46" s="10"/>
      <c r="G46" s="10"/>
      <c r="H46" s="2"/>
      <c r="I46" s="2"/>
    </row>
    <row r="47" spans="4:10" ht="18" x14ac:dyDescent="0.25">
      <c r="D47" s="92" t="s">
        <v>52</v>
      </c>
      <c r="E47" s="10"/>
      <c r="F47" s="10"/>
      <c r="G47" s="10"/>
      <c r="H47" s="2"/>
      <c r="I47" s="2"/>
    </row>
    <row r="48" spans="4:10" ht="18" x14ac:dyDescent="0.25">
      <c r="D48" s="92" t="s">
        <v>53</v>
      </c>
      <c r="E48" s="10"/>
      <c r="F48" s="10"/>
      <c r="G48" s="10"/>
      <c r="H48" s="2"/>
      <c r="I48" s="2"/>
    </row>
    <row r="49" spans="4:9" ht="18" x14ac:dyDescent="0.25">
      <c r="D49" s="92" t="s">
        <v>54</v>
      </c>
      <c r="E49" s="10"/>
      <c r="F49" s="10"/>
      <c r="G49" s="10"/>
      <c r="H49" s="2"/>
      <c r="I49" s="2"/>
    </row>
    <row r="50" spans="4:9" ht="18" x14ac:dyDescent="0.25">
      <c r="D50" s="92" t="s">
        <v>55</v>
      </c>
      <c r="E50" s="10"/>
      <c r="F50" s="10"/>
      <c r="G50" s="10"/>
      <c r="H50" s="2"/>
      <c r="I50" s="2"/>
    </row>
    <row r="51" spans="4:9" ht="16.5" thickBot="1" x14ac:dyDescent="0.3">
      <c r="D51" s="93"/>
      <c r="E51" s="5"/>
      <c r="F51" s="5"/>
      <c r="G51" s="10"/>
      <c r="H51" s="2"/>
      <c r="I51" s="2"/>
    </row>
    <row r="52" spans="4:9" x14ac:dyDescent="0.25">
      <c r="H52" s="2"/>
      <c r="I52" s="2"/>
    </row>
    <row r="53" spans="4:9" x14ac:dyDescent="0.25">
      <c r="H53" s="2"/>
      <c r="I53" s="2"/>
    </row>
    <row r="54" spans="4:9" ht="16.5" thickBot="1" x14ac:dyDescent="0.3">
      <c r="H54" s="2"/>
      <c r="I54" s="2"/>
    </row>
    <row r="55" spans="4:9" x14ac:dyDescent="0.25">
      <c r="D55" s="90"/>
      <c r="E55" s="91"/>
      <c r="F55" s="94"/>
      <c r="G55" s="10"/>
      <c r="H55" s="2"/>
      <c r="I55" s="2"/>
    </row>
    <row r="56" spans="4:9" ht="18" x14ac:dyDescent="0.25">
      <c r="D56" s="92" t="s">
        <v>56</v>
      </c>
      <c r="E56" s="10"/>
      <c r="F56" s="95"/>
      <c r="G56" s="10"/>
      <c r="H56" s="2"/>
      <c r="I56" s="2"/>
    </row>
    <row r="57" spans="4:9" ht="18" x14ac:dyDescent="0.25">
      <c r="D57" s="92" t="s">
        <v>57</v>
      </c>
      <c r="E57" s="10"/>
      <c r="F57" s="95"/>
      <c r="G57" s="10"/>
      <c r="H57" s="2"/>
      <c r="I57" s="2"/>
    </row>
    <row r="58" spans="4:9" ht="18" x14ac:dyDescent="0.25">
      <c r="D58" s="92" t="s">
        <v>58</v>
      </c>
      <c r="E58" s="10"/>
      <c r="F58" s="95"/>
      <c r="G58" s="10"/>
      <c r="H58" s="2"/>
      <c r="I58" s="2"/>
    </row>
    <row r="59" spans="4:9" ht="18" x14ac:dyDescent="0.25">
      <c r="D59" s="92" t="s">
        <v>59</v>
      </c>
      <c r="E59" s="10"/>
      <c r="F59" s="95"/>
      <c r="G59" s="10"/>
      <c r="H59" s="2"/>
      <c r="I59" s="2"/>
    </row>
    <row r="60" spans="4:9" ht="18" x14ac:dyDescent="0.25">
      <c r="D60" s="96" t="s">
        <v>60</v>
      </c>
      <c r="E60" s="10"/>
      <c r="F60" s="95"/>
      <c r="G60" s="10"/>
      <c r="H60" s="2"/>
      <c r="I60" s="2"/>
    </row>
    <row r="61" spans="4:9" ht="16.5" thickBot="1" x14ac:dyDescent="0.3">
      <c r="D61" s="93"/>
      <c r="E61" s="5"/>
      <c r="F61" s="97"/>
      <c r="G61" s="10"/>
      <c r="H61" s="2"/>
      <c r="I61" s="2"/>
    </row>
    <row r="62" spans="4:9" x14ac:dyDescent="0.25">
      <c r="H62" s="2"/>
      <c r="I62" s="2"/>
    </row>
    <row r="63" spans="4:9" x14ac:dyDescent="0.25">
      <c r="H63" s="2"/>
      <c r="I63" s="2"/>
    </row>
    <row r="64" spans="4:9" x14ac:dyDescent="0.25">
      <c r="H64" s="2"/>
      <c r="I64" s="2"/>
    </row>
    <row r="65" spans="4:9" ht="16.5" thickBot="1" x14ac:dyDescent="0.3">
      <c r="H65" s="2"/>
      <c r="I65" s="2"/>
    </row>
    <row r="66" spans="4:9" x14ac:dyDescent="0.25">
      <c r="D66" s="90"/>
      <c r="E66" s="91"/>
      <c r="F66" s="91"/>
      <c r="G66" s="10"/>
      <c r="H66" s="2"/>
      <c r="I66" s="2"/>
    </row>
    <row r="67" spans="4:9" ht="18" x14ac:dyDescent="0.25">
      <c r="D67" s="92" t="s">
        <v>51</v>
      </c>
      <c r="E67" s="10"/>
      <c r="F67" s="10"/>
      <c r="G67" s="10"/>
      <c r="H67" s="2"/>
      <c r="I67" s="2"/>
    </row>
    <row r="68" spans="4:9" ht="18" x14ac:dyDescent="0.25">
      <c r="D68" s="92" t="s">
        <v>61</v>
      </c>
      <c r="E68" s="10"/>
      <c r="F68" s="10"/>
      <c r="G68" s="10"/>
      <c r="H68" s="2"/>
      <c r="I68" s="2"/>
    </row>
    <row r="69" spans="4:9" ht="18" x14ac:dyDescent="0.25">
      <c r="D69" s="92" t="s">
        <v>62</v>
      </c>
      <c r="E69" s="10"/>
      <c r="F69" s="10"/>
      <c r="G69" s="10"/>
      <c r="H69" s="2"/>
      <c r="I69" s="2"/>
    </row>
    <row r="70" spans="4:9" ht="18" x14ac:dyDescent="0.25">
      <c r="D70" s="92" t="s">
        <v>63</v>
      </c>
      <c r="E70" s="10"/>
      <c r="F70" s="10"/>
      <c r="G70" s="10"/>
      <c r="H70" s="2"/>
      <c r="I70" s="2"/>
    </row>
    <row r="71" spans="4:9" ht="18" x14ac:dyDescent="0.25">
      <c r="D71" s="92" t="s">
        <v>64</v>
      </c>
      <c r="E71" s="10"/>
      <c r="F71" s="10"/>
      <c r="G71" s="10"/>
      <c r="H71" s="2"/>
      <c r="I71" s="2"/>
    </row>
    <row r="72" spans="4:9" ht="16.5" thickBot="1" x14ac:dyDescent="0.3">
      <c r="D72" s="93"/>
      <c r="E72" s="5"/>
      <c r="F72" s="5"/>
      <c r="G72" s="10"/>
      <c r="H72" s="2"/>
      <c r="I72" s="2"/>
    </row>
    <row r="73" spans="4:9" ht="16.5" thickBot="1" x14ac:dyDescent="0.3">
      <c r="H73" s="2"/>
      <c r="I73" s="2"/>
    </row>
    <row r="74" spans="4:9" x14ac:dyDescent="0.25">
      <c r="D74" s="90"/>
      <c r="E74" s="91"/>
      <c r="F74" s="91"/>
      <c r="G74" s="10"/>
      <c r="H74" s="2"/>
      <c r="I74" s="2"/>
    </row>
    <row r="75" spans="4:9" ht="18" x14ac:dyDescent="0.25">
      <c r="D75" s="98" t="s">
        <v>65</v>
      </c>
      <c r="E75" s="10"/>
      <c r="F75" s="10"/>
      <c r="G75" s="10"/>
    </row>
    <row r="76" spans="4:9" ht="18" x14ac:dyDescent="0.25">
      <c r="D76" s="98" t="s">
        <v>66</v>
      </c>
      <c r="E76" s="10"/>
      <c r="F76" s="10"/>
      <c r="G76" s="10"/>
    </row>
    <row r="77" spans="4:9" ht="18" x14ac:dyDescent="0.25">
      <c r="D77" s="98" t="s">
        <v>67</v>
      </c>
      <c r="E77" s="10"/>
      <c r="F77" s="10"/>
      <c r="G77" s="10"/>
    </row>
    <row r="78" spans="4:9" ht="18" x14ac:dyDescent="0.25">
      <c r="D78" s="98" t="s">
        <v>68</v>
      </c>
      <c r="E78" s="10"/>
      <c r="F78" s="10"/>
      <c r="G78" s="10"/>
    </row>
    <row r="79" spans="4:9" ht="18" x14ac:dyDescent="0.25">
      <c r="D79" s="99" t="s">
        <v>69</v>
      </c>
      <c r="E79" s="10"/>
      <c r="F79" s="10"/>
      <c r="G79" s="10"/>
    </row>
    <row r="80" spans="4:9" ht="16.5" thickBot="1" x14ac:dyDescent="0.3">
      <c r="D80" s="93"/>
      <c r="E80" s="5"/>
      <c r="F80" s="5"/>
      <c r="G80" s="10"/>
      <c r="H80" s="2"/>
      <c r="I80" s="2"/>
    </row>
    <row r="81" spans="1:12" ht="16.5" thickBot="1" x14ac:dyDescent="0.3"/>
    <row r="82" spans="1:12" x14ac:dyDescent="0.25">
      <c r="D82" s="90"/>
      <c r="E82" s="91"/>
      <c r="F82" s="94"/>
      <c r="G82" s="10"/>
    </row>
    <row r="83" spans="1:12" ht="18" x14ac:dyDescent="0.25">
      <c r="D83" s="92" t="s">
        <v>56</v>
      </c>
      <c r="E83" s="10"/>
      <c r="F83" s="95"/>
      <c r="G83" s="10"/>
    </row>
    <row r="84" spans="1:12" ht="18" x14ac:dyDescent="0.25">
      <c r="D84" s="92" t="s">
        <v>57</v>
      </c>
      <c r="E84" s="10"/>
      <c r="F84" s="95"/>
      <c r="G84" s="10"/>
    </row>
    <row r="85" spans="1:12" ht="18" x14ac:dyDescent="0.25">
      <c r="D85" s="92" t="s">
        <v>58</v>
      </c>
      <c r="E85" s="10"/>
      <c r="F85" s="95"/>
      <c r="G85" s="10"/>
    </row>
    <row r="86" spans="1:12" ht="18" x14ac:dyDescent="0.25">
      <c r="D86" s="92" t="s">
        <v>59</v>
      </c>
      <c r="E86" s="10"/>
      <c r="F86" s="95"/>
      <c r="G86" s="10"/>
    </row>
    <row r="87" spans="1:12" ht="18" x14ac:dyDescent="0.25">
      <c r="D87" s="96" t="s">
        <v>60</v>
      </c>
      <c r="E87" s="10"/>
      <c r="F87" s="95"/>
      <c r="G87" s="10"/>
    </row>
    <row r="88" spans="1:12" ht="16.5" thickBot="1" x14ac:dyDescent="0.3">
      <c r="D88" s="93"/>
      <c r="E88" s="5"/>
      <c r="F88" s="97"/>
      <c r="G88" s="10"/>
    </row>
    <row r="89" spans="1:12" ht="16.5" thickBot="1" x14ac:dyDescent="0.3"/>
    <row r="90" spans="1:12" x14ac:dyDescent="0.25">
      <c r="D90" s="90"/>
      <c r="E90" s="91"/>
      <c r="F90" s="94"/>
      <c r="G90" s="10"/>
    </row>
    <row r="91" spans="1:12" ht="18" x14ac:dyDescent="0.25">
      <c r="D91" s="92" t="s">
        <v>56</v>
      </c>
      <c r="E91" s="10"/>
      <c r="F91" s="95"/>
      <c r="G91" s="10"/>
    </row>
    <row r="92" spans="1:12" ht="18" x14ac:dyDescent="0.25">
      <c r="D92" s="92" t="s">
        <v>57</v>
      </c>
      <c r="E92" s="10"/>
      <c r="F92" s="95"/>
      <c r="G92" s="10"/>
    </row>
    <row r="93" spans="1:12" ht="18" x14ac:dyDescent="0.25">
      <c r="D93" s="92" t="s">
        <v>58</v>
      </c>
      <c r="E93" s="10"/>
      <c r="F93" s="95"/>
      <c r="G93" s="10"/>
    </row>
    <row r="94" spans="1:12" ht="18" x14ac:dyDescent="0.25">
      <c r="D94" s="92" t="s">
        <v>59</v>
      </c>
      <c r="E94" s="10"/>
      <c r="F94" s="95"/>
      <c r="G94" s="10"/>
    </row>
    <row r="95" spans="1:12" s="3" customFormat="1" ht="18" x14ac:dyDescent="0.25">
      <c r="A95" s="2"/>
      <c r="B95" s="2"/>
      <c r="C95" s="2"/>
      <c r="D95" s="96" t="s">
        <v>60</v>
      </c>
      <c r="E95" s="10"/>
      <c r="F95" s="95"/>
      <c r="G95" s="10"/>
      <c r="J95" s="2"/>
      <c r="K95" s="2"/>
      <c r="L95" s="2"/>
    </row>
    <row r="96" spans="1:12" s="3" customFormat="1" ht="16.5" thickBot="1" x14ac:dyDescent="0.3">
      <c r="A96" s="2"/>
      <c r="B96" s="2"/>
      <c r="C96" s="2"/>
      <c r="D96" s="93"/>
      <c r="E96" s="5"/>
      <c r="F96" s="97"/>
      <c r="G96" s="10"/>
      <c r="J96" s="2"/>
      <c r="K96" s="2"/>
      <c r="L96" s="2"/>
    </row>
  </sheetData>
  <mergeCells count="7">
    <mergeCell ref="A20:B20"/>
    <mergeCell ref="I33:J33"/>
    <mergeCell ref="H39:J39"/>
    <mergeCell ref="A10:J10"/>
    <mergeCell ref="H17:I17"/>
    <mergeCell ref="H18:I18"/>
    <mergeCell ref="A19:I19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2"/>
  <sheetViews>
    <sheetView topLeftCell="A16" workbookViewId="0">
      <selection activeCell="I33" sqref="I33"/>
    </sheetView>
  </sheetViews>
  <sheetFormatPr defaultColWidth="9.140625" defaultRowHeight="15.75" x14ac:dyDescent="0.25"/>
  <cols>
    <col min="1" max="1" width="4.85546875" style="33" customWidth="1"/>
    <col min="2" max="2" width="11.7109375" style="33" customWidth="1"/>
    <col min="3" max="3" width="10.42578125" style="33" customWidth="1"/>
    <col min="4" max="4" width="6.28515625" style="33" customWidth="1"/>
    <col min="5" max="5" width="25" style="33" customWidth="1"/>
    <col min="6" max="6" width="6" style="33" customWidth="1"/>
    <col min="7" max="7" width="15.42578125" style="35" customWidth="1"/>
    <col min="8" max="8" width="2.140625" style="35" customWidth="1"/>
    <col min="9" max="9" width="18.85546875" style="33" customWidth="1"/>
    <col min="10" max="16384" width="9.140625" style="33"/>
  </cols>
  <sheetData>
    <row r="2" spans="1:13" x14ac:dyDescent="0.25">
      <c r="A2" s="34" t="s">
        <v>0</v>
      </c>
    </row>
    <row r="3" spans="1:13" x14ac:dyDescent="0.25">
      <c r="A3" s="4" t="s">
        <v>1</v>
      </c>
    </row>
    <row r="4" spans="1:13" x14ac:dyDescent="0.25">
      <c r="A4" s="4" t="s">
        <v>2</v>
      </c>
    </row>
    <row r="5" spans="1:13" x14ac:dyDescent="0.25">
      <c r="A5" s="4" t="s">
        <v>3</v>
      </c>
    </row>
    <row r="6" spans="1:13" x14ac:dyDescent="0.25">
      <c r="A6" s="4" t="s">
        <v>4</v>
      </c>
    </row>
    <row r="7" spans="1:13" x14ac:dyDescent="0.25">
      <c r="A7" s="4" t="s">
        <v>5</v>
      </c>
    </row>
    <row r="9" spans="1:13" ht="16.5" thickBot="1" x14ac:dyDescent="0.3">
      <c r="A9" s="226"/>
      <c r="B9" s="226"/>
      <c r="C9" s="226"/>
      <c r="D9" s="226"/>
      <c r="E9" s="226"/>
      <c r="F9" s="226"/>
      <c r="G9" s="227"/>
      <c r="H9" s="227"/>
      <c r="I9" s="226"/>
    </row>
    <row r="10" spans="1:13" ht="25.5" customHeight="1" thickBot="1" x14ac:dyDescent="0.4">
      <c r="A10" s="445" t="s">
        <v>6</v>
      </c>
      <c r="B10" s="446"/>
      <c r="C10" s="446"/>
      <c r="D10" s="446"/>
      <c r="E10" s="446"/>
      <c r="F10" s="446"/>
      <c r="G10" s="446"/>
      <c r="H10" s="446"/>
      <c r="I10" s="447"/>
    </row>
    <row r="12" spans="1:13" x14ac:dyDescent="0.25">
      <c r="A12" s="33" t="s">
        <v>7</v>
      </c>
      <c r="B12" s="33" t="s">
        <v>343</v>
      </c>
      <c r="G12" s="35" t="s">
        <v>8</v>
      </c>
      <c r="H12" s="35" t="s">
        <v>9</v>
      </c>
      <c r="I12" s="8" t="s">
        <v>350</v>
      </c>
    </row>
    <row r="13" spans="1:13" x14ac:dyDescent="0.25">
      <c r="B13" s="33" t="s">
        <v>344</v>
      </c>
      <c r="G13" s="35" t="s">
        <v>10</v>
      </c>
      <c r="H13" s="35" t="s">
        <v>9</v>
      </c>
      <c r="I13" s="9" t="s">
        <v>346</v>
      </c>
    </row>
    <row r="14" spans="1:13" x14ac:dyDescent="0.25">
      <c r="B14" s="33" t="s">
        <v>345</v>
      </c>
      <c r="G14" s="35" t="s">
        <v>11</v>
      </c>
      <c r="H14" s="35" t="s">
        <v>9</v>
      </c>
      <c r="I14" s="9" t="s">
        <v>351</v>
      </c>
      <c r="M14" s="33" t="s">
        <v>21</v>
      </c>
    </row>
    <row r="15" spans="1:13" x14ac:dyDescent="0.25">
      <c r="G15" s="35" t="s">
        <v>74</v>
      </c>
      <c r="H15" s="35" t="s">
        <v>9</v>
      </c>
      <c r="I15" s="252" t="s">
        <v>348</v>
      </c>
    </row>
    <row r="16" spans="1:13" x14ac:dyDescent="0.25">
      <c r="A16" s="33" t="s">
        <v>12</v>
      </c>
      <c r="B16" s="33" t="s">
        <v>31</v>
      </c>
    </row>
    <row r="17" spans="1:16" ht="16.5" thickBot="1" x14ac:dyDescent="0.3"/>
    <row r="18" spans="1:16" ht="31.5" x14ac:dyDescent="0.25">
      <c r="A18" s="228" t="s">
        <v>13</v>
      </c>
      <c r="B18" s="229" t="s">
        <v>14</v>
      </c>
      <c r="C18" s="230" t="s">
        <v>15</v>
      </c>
      <c r="D18" s="230" t="s">
        <v>347</v>
      </c>
      <c r="E18" s="231" t="s">
        <v>17</v>
      </c>
      <c r="F18" s="229" t="s">
        <v>43</v>
      </c>
      <c r="G18" s="448" t="s">
        <v>18</v>
      </c>
      <c r="H18" s="449"/>
      <c r="I18" s="232" t="s">
        <v>19</v>
      </c>
    </row>
    <row r="19" spans="1:16" ht="48" customHeight="1" x14ac:dyDescent="0.25">
      <c r="A19" s="233">
        <v>1</v>
      </c>
      <c r="B19" s="234">
        <v>44536</v>
      </c>
      <c r="C19" s="235"/>
      <c r="D19" s="236">
        <v>628</v>
      </c>
      <c r="E19" s="237" t="s">
        <v>349</v>
      </c>
      <c r="F19" s="238">
        <v>1</v>
      </c>
      <c r="G19" s="450">
        <v>7000000</v>
      </c>
      <c r="H19" s="451"/>
      <c r="I19" s="239">
        <f>+G19</f>
        <v>7000000</v>
      </c>
    </row>
    <row r="20" spans="1:16" ht="24" customHeight="1" thickBot="1" x14ac:dyDescent="0.3">
      <c r="A20" s="452" t="s">
        <v>20</v>
      </c>
      <c r="B20" s="453"/>
      <c r="C20" s="453"/>
      <c r="D20" s="453"/>
      <c r="E20" s="453"/>
      <c r="F20" s="453"/>
      <c r="G20" s="453"/>
      <c r="H20" s="454"/>
      <c r="I20" s="240">
        <f>+I19</f>
        <v>7000000</v>
      </c>
    </row>
    <row r="21" spans="1:16" x14ac:dyDescent="0.25">
      <c r="A21" s="455"/>
      <c r="B21" s="455"/>
      <c r="C21" s="455"/>
      <c r="D21" s="455"/>
      <c r="E21" s="455"/>
      <c r="F21" s="117"/>
      <c r="G21" s="223"/>
      <c r="H21" s="223"/>
      <c r="I21" s="36"/>
    </row>
    <row r="22" spans="1:16" x14ac:dyDescent="0.25">
      <c r="A22" s="117"/>
      <c r="B22" s="117"/>
      <c r="C22" s="117"/>
      <c r="D22" s="117"/>
      <c r="E22" s="117"/>
      <c r="F22" s="117"/>
      <c r="G22" s="37" t="s">
        <v>33</v>
      </c>
      <c r="H22" s="37"/>
      <c r="I22" s="36">
        <v>0</v>
      </c>
    </row>
    <row r="23" spans="1:16" ht="16.5" thickBot="1" x14ac:dyDescent="0.3">
      <c r="F23" s="34"/>
      <c r="G23" s="241" t="s">
        <v>34</v>
      </c>
      <c r="H23" s="241"/>
      <c r="I23" s="242">
        <v>0</v>
      </c>
      <c r="J23" s="243"/>
      <c r="P23" s="33" t="s">
        <v>21</v>
      </c>
    </row>
    <row r="24" spans="1:16" x14ac:dyDescent="0.25">
      <c r="F24" s="34"/>
      <c r="G24" s="244" t="s">
        <v>22</v>
      </c>
      <c r="H24" s="244"/>
      <c r="I24" s="245">
        <f>I20+I22-I23</f>
        <v>7000000</v>
      </c>
    </row>
    <row r="25" spans="1:16" x14ac:dyDescent="0.25">
      <c r="A25" s="34" t="s">
        <v>387</v>
      </c>
      <c r="F25" s="34"/>
      <c r="G25" s="244"/>
      <c r="H25" s="244"/>
      <c r="I25" s="245"/>
    </row>
    <row r="26" spans="1:16" x14ac:dyDescent="0.25">
      <c r="A26" s="2"/>
      <c r="F26" s="34"/>
      <c r="G26" s="244"/>
      <c r="H26" s="244"/>
      <c r="I26" s="245"/>
    </row>
    <row r="27" spans="1:16" x14ac:dyDescent="0.25">
      <c r="A27" s="20" t="s">
        <v>23</v>
      </c>
      <c r="B27" s="20"/>
      <c r="C27" s="20"/>
      <c r="D27" s="20"/>
      <c r="E27" s="20"/>
    </row>
    <row r="28" spans="1:16" x14ac:dyDescent="0.25">
      <c r="A28" s="1" t="s">
        <v>24</v>
      </c>
      <c r="B28" s="34"/>
      <c r="C28" s="34"/>
      <c r="D28" s="34"/>
      <c r="E28" s="34"/>
    </row>
    <row r="29" spans="1:16" x14ac:dyDescent="0.25">
      <c r="A29" s="1" t="s">
        <v>25</v>
      </c>
      <c r="B29" s="34"/>
      <c r="C29" s="34"/>
      <c r="D29" s="34"/>
    </row>
    <row r="30" spans="1:16" x14ac:dyDescent="0.25">
      <c r="A30" s="246" t="s">
        <v>26</v>
      </c>
      <c r="B30" s="247"/>
      <c r="C30" s="247"/>
      <c r="D30" s="247"/>
      <c r="E30" s="248"/>
    </row>
    <row r="31" spans="1:16" x14ac:dyDescent="0.25">
      <c r="A31" s="26" t="s">
        <v>27</v>
      </c>
      <c r="B31" s="249"/>
      <c r="C31" s="249"/>
      <c r="D31" s="249"/>
      <c r="E31" s="247"/>
    </row>
    <row r="32" spans="1:16" x14ac:dyDescent="0.25">
      <c r="A32" s="247"/>
      <c r="B32" s="247"/>
      <c r="C32" s="247"/>
      <c r="D32" s="247"/>
      <c r="E32" s="247"/>
    </row>
    <row r="33" spans="1:9" x14ac:dyDescent="0.25">
      <c r="A33" s="249"/>
      <c r="B33" s="249"/>
      <c r="C33" s="249"/>
      <c r="D33" s="249"/>
      <c r="E33" s="250"/>
    </row>
    <row r="34" spans="1:9" x14ac:dyDescent="0.25">
      <c r="G34" s="251" t="s">
        <v>173</v>
      </c>
      <c r="H34" s="456" t="str">
        <f>+I13</f>
        <v xml:space="preserve"> 15 Desember 2021</v>
      </c>
      <c r="I34" s="457"/>
    </row>
    <row r="42" spans="1:9" x14ac:dyDescent="0.25">
      <c r="G42" s="373" t="s">
        <v>28</v>
      </c>
      <c r="H42" s="373"/>
      <c r="I42" s="373"/>
    </row>
  </sheetData>
  <mergeCells count="7">
    <mergeCell ref="G42:I42"/>
    <mergeCell ref="A10:I10"/>
    <mergeCell ref="G18:H18"/>
    <mergeCell ref="G19:H19"/>
    <mergeCell ref="A20:H20"/>
    <mergeCell ref="A21:E21"/>
    <mergeCell ref="H34:I34"/>
  </mergeCells>
  <printOptions horizontalCentered="1"/>
  <pageMargins left="0.5" right="0" top="0.75" bottom="0.75" header="0.3" footer="0.3"/>
  <pageSetup paperSize="9" scale="90" orientation="portrait" horizontalDpi="4294967293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9"/>
  <sheetViews>
    <sheetView topLeftCell="A7" zoomScale="86" zoomScaleNormal="86" workbookViewId="0">
      <selection activeCell="E19" sqref="E19"/>
    </sheetView>
  </sheetViews>
  <sheetFormatPr defaultRowHeight="15" x14ac:dyDescent="0.25"/>
  <cols>
    <col min="1" max="1" width="5.140625" customWidth="1"/>
    <col min="2" max="2" width="12.85546875" customWidth="1"/>
    <col min="3" max="3" width="10" customWidth="1"/>
    <col min="4" max="4" width="28" customWidth="1"/>
    <col min="5" max="5" width="23.140625" customWidth="1"/>
    <col min="6" max="6" width="6.28515625" customWidth="1"/>
    <col min="7" max="7" width="7.140625" customWidth="1"/>
    <col min="8" max="8" width="13.5703125" style="39" customWidth="1"/>
    <col min="9" max="9" width="2.140625" style="39" customWidth="1"/>
    <col min="10" max="10" width="21.85546875" customWidth="1"/>
    <col min="13" max="13" width="16.85546875" bestFit="1" customWidth="1"/>
    <col min="16" max="16" width="16.42578125" bestFit="1" customWidth="1"/>
  </cols>
  <sheetData>
    <row r="2" spans="1:10" ht="18.75" x14ac:dyDescent="0.3">
      <c r="A2" s="38" t="s">
        <v>0</v>
      </c>
      <c r="B2" s="34"/>
      <c r="C2" s="33"/>
    </row>
    <row r="3" spans="1:10" x14ac:dyDescent="0.25">
      <c r="A3" s="40" t="s">
        <v>1</v>
      </c>
      <c r="B3" s="41"/>
      <c r="C3" s="41"/>
    </row>
    <row r="4" spans="1:10" x14ac:dyDescent="0.25">
      <c r="A4" s="40" t="s">
        <v>2</v>
      </c>
      <c r="B4" s="41"/>
      <c r="C4" s="41"/>
    </row>
    <row r="5" spans="1:10" x14ac:dyDescent="0.25">
      <c r="A5" s="40" t="s">
        <v>3</v>
      </c>
      <c r="B5" s="41"/>
      <c r="C5" s="41"/>
    </row>
    <row r="6" spans="1:10" x14ac:dyDescent="0.25">
      <c r="A6" s="40" t="s">
        <v>4</v>
      </c>
      <c r="B6" s="41"/>
      <c r="C6" s="41"/>
    </row>
    <row r="7" spans="1:10" x14ac:dyDescent="0.25">
      <c r="A7" s="40" t="s">
        <v>5</v>
      </c>
      <c r="B7" s="41"/>
      <c r="C7" s="41"/>
    </row>
    <row r="8" spans="1:10" x14ac:dyDescent="0.25">
      <c r="A8" s="41"/>
      <c r="B8" s="41"/>
      <c r="C8" s="41"/>
    </row>
    <row r="9" spans="1:10" ht="15.75" thickBot="1" x14ac:dyDescent="0.3">
      <c r="A9" s="42"/>
      <c r="B9" s="42"/>
      <c r="C9" s="42"/>
      <c r="D9" s="42"/>
      <c r="E9" s="42"/>
      <c r="F9" s="42"/>
      <c r="G9" s="42"/>
      <c r="H9" s="43"/>
      <c r="I9" s="43"/>
      <c r="J9" s="42"/>
    </row>
    <row r="10" spans="1:10" ht="24" thickBot="1" x14ac:dyDescent="0.4">
      <c r="A10" s="428" t="s">
        <v>6</v>
      </c>
      <c r="B10" s="429"/>
      <c r="C10" s="429"/>
      <c r="D10" s="429"/>
      <c r="E10" s="429"/>
      <c r="F10" s="429"/>
      <c r="G10" s="429"/>
      <c r="H10" s="429"/>
      <c r="I10" s="429"/>
      <c r="J10" s="430"/>
    </row>
    <row r="12" spans="1:10" ht="18.75" customHeight="1" x14ac:dyDescent="0.25">
      <c r="A12" s="44" t="s">
        <v>7</v>
      </c>
      <c r="B12" s="44" t="s">
        <v>35</v>
      </c>
      <c r="C12" s="44"/>
      <c r="D12" s="44"/>
      <c r="E12" s="44"/>
      <c r="F12" s="44"/>
      <c r="G12" s="44"/>
      <c r="H12" s="45" t="s">
        <v>8</v>
      </c>
      <c r="I12" s="45" t="s">
        <v>9</v>
      </c>
      <c r="J12" s="8" t="s">
        <v>352</v>
      </c>
    </row>
    <row r="13" spans="1:10" ht="18.75" customHeight="1" x14ac:dyDescent="0.25">
      <c r="A13" s="44"/>
      <c r="B13" s="44" t="s">
        <v>253</v>
      </c>
      <c r="C13" s="44"/>
      <c r="D13" s="44"/>
      <c r="E13" s="44"/>
      <c r="F13" s="44"/>
      <c r="G13" s="44"/>
      <c r="H13" s="45" t="s">
        <v>10</v>
      </c>
      <c r="I13" s="45" t="s">
        <v>9</v>
      </c>
      <c r="J13" s="9" t="s">
        <v>346</v>
      </c>
    </row>
    <row r="14" spans="1:10" ht="18.75" customHeight="1" x14ac:dyDescent="0.25">
      <c r="A14" s="44"/>
      <c r="B14" s="44"/>
      <c r="C14" s="44"/>
      <c r="D14" s="44"/>
      <c r="E14" s="44"/>
      <c r="F14" s="44"/>
      <c r="G14" s="44"/>
      <c r="H14" s="45" t="s">
        <v>11</v>
      </c>
      <c r="I14" s="45" t="s">
        <v>9</v>
      </c>
      <c r="J14" s="44" t="s">
        <v>351</v>
      </c>
    </row>
    <row r="15" spans="1:10" ht="18.75" customHeight="1" x14ac:dyDescent="0.25">
      <c r="A15" s="44"/>
      <c r="B15" s="44"/>
      <c r="C15" s="44"/>
      <c r="D15" s="44"/>
      <c r="E15" s="44"/>
      <c r="F15" s="44"/>
      <c r="G15" s="44"/>
      <c r="H15" s="45" t="s">
        <v>37</v>
      </c>
      <c r="I15" s="45" t="s">
        <v>9</v>
      </c>
      <c r="J15" s="44" t="s">
        <v>268</v>
      </c>
    </row>
    <row r="16" spans="1:10" ht="19.5" customHeight="1" x14ac:dyDescent="0.25">
      <c r="A16" s="44" t="s">
        <v>12</v>
      </c>
      <c r="B16" s="44" t="s">
        <v>36</v>
      </c>
      <c r="C16" s="46"/>
      <c r="D16" s="46"/>
      <c r="E16" s="46"/>
      <c r="F16" s="46"/>
      <c r="G16" s="46"/>
      <c r="H16" s="47" t="s">
        <v>74</v>
      </c>
      <c r="I16" s="47" t="s">
        <v>9</v>
      </c>
      <c r="J16" s="185" t="s">
        <v>284</v>
      </c>
    </row>
    <row r="17" spans="1:13" ht="11.25" customHeight="1" thickBot="1" x14ac:dyDescent="0.3">
      <c r="A17" s="46"/>
      <c r="B17" s="46"/>
      <c r="C17" s="46"/>
      <c r="D17" s="46"/>
      <c r="E17" s="46"/>
      <c r="F17" s="46"/>
      <c r="G17" s="46"/>
      <c r="H17" s="47"/>
      <c r="I17" s="47"/>
      <c r="J17" s="46"/>
    </row>
    <row r="18" spans="1:13" ht="43.5" customHeight="1" x14ac:dyDescent="0.25">
      <c r="A18" s="48" t="s">
        <v>13</v>
      </c>
      <c r="B18" s="49" t="s">
        <v>38</v>
      </c>
      <c r="C18" s="50" t="s">
        <v>15</v>
      </c>
      <c r="D18" s="49" t="s">
        <v>39</v>
      </c>
      <c r="E18" s="49" t="s">
        <v>17</v>
      </c>
      <c r="F18" s="50" t="s">
        <v>32</v>
      </c>
      <c r="G18" s="51" t="s">
        <v>29</v>
      </c>
      <c r="H18" s="431" t="s">
        <v>18</v>
      </c>
      <c r="I18" s="432"/>
      <c r="J18" s="52" t="s">
        <v>19</v>
      </c>
      <c r="M18" s="39"/>
    </row>
    <row r="19" spans="1:13" s="46" customFormat="1" ht="40.5" customHeight="1" x14ac:dyDescent="0.25">
      <c r="A19" s="53">
        <v>1</v>
      </c>
      <c r="B19" s="54">
        <v>44503</v>
      </c>
      <c r="C19" s="55" t="s">
        <v>353</v>
      </c>
      <c r="D19" s="57" t="s">
        <v>255</v>
      </c>
      <c r="E19" s="57" t="s">
        <v>258</v>
      </c>
      <c r="F19" s="58">
        <v>3</v>
      </c>
      <c r="G19" s="82">
        <v>50</v>
      </c>
      <c r="H19" s="426">
        <v>8000</v>
      </c>
      <c r="I19" s="427"/>
      <c r="J19" s="81">
        <f t="shared" ref="J19" si="0">G19*H19</f>
        <v>400000</v>
      </c>
      <c r="M19" s="47"/>
    </row>
    <row r="20" spans="1:13" ht="37.5" customHeight="1" thickBot="1" x14ac:dyDescent="0.3">
      <c r="A20" s="433" t="s">
        <v>20</v>
      </c>
      <c r="B20" s="434"/>
      <c r="C20" s="434"/>
      <c r="D20" s="434"/>
      <c r="E20" s="434"/>
      <c r="F20" s="434"/>
      <c r="G20" s="434"/>
      <c r="H20" s="434"/>
      <c r="I20" s="435"/>
      <c r="J20" s="59">
        <f>SUM(J19:J19)</f>
        <v>400000</v>
      </c>
    </row>
    <row r="21" spans="1:13" ht="11.25" customHeight="1" x14ac:dyDescent="0.25">
      <c r="A21" s="436"/>
      <c r="B21" s="436"/>
      <c r="C21" s="436"/>
      <c r="D21" s="436"/>
      <c r="E21" s="60"/>
      <c r="H21" s="61"/>
      <c r="I21" s="61"/>
      <c r="J21" s="62"/>
    </row>
    <row r="22" spans="1:13" ht="22.5" customHeight="1" x14ac:dyDescent="0.25">
      <c r="A22" s="63"/>
      <c r="B22" s="63"/>
      <c r="D22" s="63"/>
      <c r="E22" s="63"/>
      <c r="H22" s="37" t="s">
        <v>215</v>
      </c>
      <c r="I22" s="37"/>
      <c r="J22" s="36">
        <v>0</v>
      </c>
    </row>
    <row r="23" spans="1:13" ht="22.5" customHeight="1" thickBot="1" x14ac:dyDescent="0.3">
      <c r="A23" s="117"/>
      <c r="B23" s="117"/>
      <c r="D23" s="117"/>
      <c r="E23" s="117"/>
      <c r="H23" s="64" t="s">
        <v>40</v>
      </c>
      <c r="I23" s="64"/>
      <c r="J23" s="65">
        <v>0</v>
      </c>
    </row>
    <row r="24" spans="1:13" ht="22.5" customHeight="1" x14ac:dyDescent="0.25">
      <c r="A24" s="44"/>
      <c r="B24" s="44"/>
      <c r="D24" s="44"/>
      <c r="E24" s="66"/>
      <c r="H24" s="67" t="s">
        <v>22</v>
      </c>
      <c r="I24" s="68"/>
      <c r="J24" s="69">
        <f>J20-J22</f>
        <v>400000</v>
      </c>
    </row>
    <row r="25" spans="1:13" ht="13.5" customHeight="1" x14ac:dyDescent="0.25">
      <c r="A25" s="44"/>
      <c r="B25" s="44"/>
      <c r="D25" s="44"/>
      <c r="E25" s="66"/>
      <c r="H25" s="68"/>
      <c r="I25" s="68"/>
      <c r="J25" s="70"/>
    </row>
    <row r="26" spans="1:13" ht="18.75" x14ac:dyDescent="0.25">
      <c r="A26" s="71" t="s">
        <v>287</v>
      </c>
      <c r="B26" s="66"/>
      <c r="D26" s="44"/>
      <c r="E26" s="66"/>
      <c r="H26" s="68"/>
      <c r="I26" s="68"/>
      <c r="J26" s="70"/>
    </row>
    <row r="27" spans="1:13" ht="15.75" x14ac:dyDescent="0.25">
      <c r="A27" s="44"/>
      <c r="B27" s="44"/>
      <c r="D27" s="44"/>
      <c r="E27" s="66"/>
      <c r="H27" s="68"/>
      <c r="I27" s="68"/>
      <c r="J27" s="70"/>
    </row>
    <row r="28" spans="1:13" ht="17.25" customHeight="1" x14ac:dyDescent="0.3">
      <c r="A28" s="72" t="s">
        <v>23</v>
      </c>
      <c r="B28" s="73"/>
      <c r="D28" s="73"/>
      <c r="E28" s="44"/>
      <c r="H28" s="45"/>
      <c r="I28" s="45"/>
      <c r="J28" s="44"/>
    </row>
    <row r="29" spans="1:13" ht="17.25" customHeight="1" x14ac:dyDescent="0.3">
      <c r="A29" s="83" t="s">
        <v>24</v>
      </c>
      <c r="B29" s="66"/>
      <c r="D29" s="66"/>
      <c r="E29" s="44"/>
      <c r="H29" s="45"/>
      <c r="I29" s="45"/>
      <c r="J29" s="44"/>
      <c r="M29" s="74"/>
    </row>
    <row r="30" spans="1:13" ht="17.25" customHeight="1" x14ac:dyDescent="0.3">
      <c r="A30" s="83" t="s">
        <v>25</v>
      </c>
      <c r="B30" s="66"/>
      <c r="D30" s="44"/>
      <c r="E30" s="44"/>
      <c r="H30" s="45"/>
      <c r="I30" s="45"/>
      <c r="J30" s="44"/>
    </row>
    <row r="31" spans="1:13" ht="17.25" customHeight="1" x14ac:dyDescent="0.3">
      <c r="A31" s="84" t="s">
        <v>26</v>
      </c>
      <c r="B31" s="75"/>
      <c r="D31" s="75"/>
      <c r="E31" s="44"/>
      <c r="H31" s="45"/>
      <c r="I31" s="45"/>
      <c r="J31" s="44"/>
    </row>
    <row r="32" spans="1:13" ht="17.25" customHeight="1" x14ac:dyDescent="0.3">
      <c r="A32" s="85" t="s">
        <v>27</v>
      </c>
      <c r="B32" s="76"/>
      <c r="D32" s="77"/>
      <c r="E32" s="44"/>
      <c r="H32" s="45"/>
      <c r="I32" s="45"/>
      <c r="J32" s="44"/>
    </row>
    <row r="33" spans="1:13" ht="15.75" x14ac:dyDescent="0.25">
      <c r="A33" s="76"/>
      <c r="B33" s="76"/>
      <c r="D33" s="78"/>
      <c r="E33" s="44"/>
      <c r="H33" s="45"/>
      <c r="I33" s="45"/>
      <c r="J33" s="44"/>
    </row>
    <row r="34" spans="1:13" ht="15.75" x14ac:dyDescent="0.25">
      <c r="A34" s="44"/>
      <c r="B34" s="44"/>
      <c r="D34" s="44"/>
      <c r="E34" s="44"/>
      <c r="H34" s="79" t="s">
        <v>41</v>
      </c>
      <c r="I34" s="437" t="str">
        <f>J13</f>
        <v xml:space="preserve"> 15 Desember 2021</v>
      </c>
      <c r="J34" s="437"/>
    </row>
    <row r="35" spans="1:13" ht="15.75" x14ac:dyDescent="0.25">
      <c r="A35" s="44"/>
      <c r="B35" s="44"/>
      <c r="D35" s="44"/>
      <c r="E35" s="44"/>
      <c r="H35" s="45"/>
      <c r="I35" s="45"/>
      <c r="J35" s="44"/>
    </row>
    <row r="36" spans="1:13" ht="15.75" x14ac:dyDescent="0.25">
      <c r="A36" s="44"/>
      <c r="B36" s="44"/>
      <c r="D36" s="44"/>
      <c r="E36" s="44"/>
      <c r="H36" s="45"/>
      <c r="I36" s="45"/>
      <c r="J36" s="44"/>
    </row>
    <row r="37" spans="1:13" ht="15.75" x14ac:dyDescent="0.25">
      <c r="A37" s="44"/>
      <c r="B37" s="44"/>
      <c r="D37" s="44"/>
      <c r="E37" s="44"/>
      <c r="H37" s="45"/>
      <c r="I37" s="45"/>
      <c r="J37" s="44"/>
    </row>
    <row r="38" spans="1:13" ht="15.75" x14ac:dyDescent="0.25">
      <c r="A38" s="44"/>
      <c r="B38" s="44"/>
      <c r="D38" s="44"/>
      <c r="E38" s="44"/>
      <c r="H38" s="45"/>
      <c r="I38" s="45"/>
      <c r="J38" s="44"/>
    </row>
    <row r="39" spans="1:13" ht="15.75" x14ac:dyDescent="0.25">
      <c r="A39" s="44"/>
      <c r="B39" s="44"/>
      <c r="D39" s="44"/>
      <c r="E39" s="44"/>
      <c r="H39" s="45"/>
      <c r="I39" s="45"/>
      <c r="J39" s="44"/>
    </row>
    <row r="40" spans="1:13" ht="15.75" x14ac:dyDescent="0.25">
      <c r="A40" s="44"/>
      <c r="B40" s="44"/>
      <c r="D40" s="44"/>
      <c r="E40" s="44"/>
      <c r="H40" s="45"/>
      <c r="I40" s="45"/>
      <c r="J40" s="44"/>
    </row>
    <row r="41" spans="1:13" ht="15.75" x14ac:dyDescent="0.25">
      <c r="A41" s="33"/>
      <c r="B41" s="33"/>
      <c r="D41" s="33"/>
      <c r="E41" s="33"/>
      <c r="H41" s="373" t="s">
        <v>42</v>
      </c>
      <c r="I41" s="373"/>
      <c r="J41" s="373"/>
    </row>
    <row r="42" spans="1:13" ht="15.75" x14ac:dyDescent="0.25">
      <c r="A42" s="33"/>
      <c r="B42" s="33"/>
      <c r="D42" s="33"/>
      <c r="E42" s="33"/>
      <c r="H42" s="35"/>
      <c r="I42" s="35"/>
      <c r="J42" s="33"/>
    </row>
    <row r="43" spans="1:13" ht="15.75" x14ac:dyDescent="0.25">
      <c r="A43" s="33"/>
      <c r="B43" s="33"/>
      <c r="D43" s="33"/>
      <c r="E43" s="33"/>
      <c r="H43" s="35"/>
      <c r="I43" s="35"/>
      <c r="J43" s="33"/>
    </row>
    <row r="44" spans="1:13" ht="15.75" x14ac:dyDescent="0.25">
      <c r="A44" s="33"/>
      <c r="B44" s="33"/>
      <c r="D44" s="33"/>
      <c r="E44" s="33"/>
      <c r="H44" s="35"/>
      <c r="I44" s="35"/>
      <c r="J44" s="33"/>
      <c r="M44" s="80"/>
    </row>
    <row r="45" spans="1:13" ht="15.75" x14ac:dyDescent="0.25">
      <c r="A45" s="33"/>
      <c r="B45" s="33"/>
      <c r="D45" s="33"/>
      <c r="E45" s="33"/>
      <c r="H45" s="35"/>
      <c r="I45" s="35"/>
      <c r="J45" s="33"/>
    </row>
    <row r="46" spans="1:13" ht="15.75" x14ac:dyDescent="0.25">
      <c r="A46" s="33"/>
      <c r="B46" s="33"/>
      <c r="D46" s="33"/>
      <c r="E46" s="33"/>
      <c r="H46" s="35"/>
      <c r="I46" s="35"/>
      <c r="J46" s="33"/>
    </row>
    <row r="47" spans="1:13" ht="15.75" x14ac:dyDescent="0.25">
      <c r="A47" s="33"/>
      <c r="B47" s="33"/>
      <c r="D47" s="33"/>
      <c r="E47" s="33"/>
      <c r="H47" s="35"/>
      <c r="I47" s="35"/>
      <c r="J47" s="33"/>
    </row>
    <row r="48" spans="1:13" ht="15.75" x14ac:dyDescent="0.25">
      <c r="A48" s="33"/>
      <c r="B48" s="33"/>
      <c r="D48" s="33"/>
      <c r="E48" s="33"/>
      <c r="H48" s="35"/>
      <c r="I48" s="35"/>
      <c r="J48" s="33"/>
    </row>
    <row r="49" spans="1:10" ht="15.75" x14ac:dyDescent="0.25">
      <c r="A49" s="33"/>
      <c r="B49" s="33"/>
      <c r="D49" s="33"/>
      <c r="E49" s="33"/>
      <c r="H49" s="35"/>
      <c r="I49" s="35"/>
      <c r="J49" s="33"/>
    </row>
  </sheetData>
  <autoFilter ref="A18:J20">
    <filterColumn colId="7" showButton="0"/>
  </autoFilter>
  <mergeCells count="7">
    <mergeCell ref="H41:J41"/>
    <mergeCell ref="A10:J10"/>
    <mergeCell ref="H18:I18"/>
    <mergeCell ref="H19:I19"/>
    <mergeCell ref="A20:I20"/>
    <mergeCell ref="A21:D21"/>
    <mergeCell ref="I34:J34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6"/>
  <sheetViews>
    <sheetView topLeftCell="A41" workbookViewId="0">
      <selection activeCell="E53" sqref="E53"/>
    </sheetView>
  </sheetViews>
  <sheetFormatPr defaultRowHeight="15.75" x14ac:dyDescent="0.25"/>
  <cols>
    <col min="1" max="1" width="4.85546875" style="2" customWidth="1"/>
    <col min="2" max="2" width="10.5703125" style="2" customWidth="1"/>
    <col min="3" max="3" width="10" style="2" customWidth="1"/>
    <col min="4" max="4" width="30.5703125" style="2" customWidth="1"/>
    <col min="5" max="5" width="15.42578125" style="2" customWidth="1"/>
    <col min="6" max="6" width="7.42578125" style="2" customWidth="1"/>
    <col min="7" max="7" width="13.140625" style="3" customWidth="1"/>
    <col min="8" max="8" width="1.42578125" style="3" customWidth="1"/>
    <col min="9" max="9" width="16.7109375" style="2" customWidth="1"/>
    <col min="10" max="13" width="9.140625" style="2"/>
    <col min="14" max="14" width="25" style="2" customWidth="1"/>
    <col min="15" max="16" width="9.140625" style="2"/>
    <col min="17" max="17" width="11.7109375" style="2" customWidth="1"/>
    <col min="18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2.5" customHeight="1" thickBot="1" x14ac:dyDescent="0.3">
      <c r="A10" s="460" t="s">
        <v>6</v>
      </c>
      <c r="B10" s="461"/>
      <c r="C10" s="461"/>
      <c r="D10" s="461"/>
      <c r="E10" s="461"/>
      <c r="F10" s="461"/>
      <c r="G10" s="461"/>
      <c r="H10" s="461"/>
      <c r="I10" s="462"/>
    </row>
    <row r="12" spans="1:9" x14ac:dyDescent="0.25">
      <c r="A12" s="2" t="s">
        <v>7</v>
      </c>
      <c r="B12" s="2" t="s">
        <v>222</v>
      </c>
      <c r="G12" s="3" t="s">
        <v>8</v>
      </c>
      <c r="H12" s="7" t="s">
        <v>9</v>
      </c>
      <c r="I12" s="170" t="s">
        <v>367</v>
      </c>
    </row>
    <row r="13" spans="1:9" x14ac:dyDescent="0.25">
      <c r="G13" s="3" t="s">
        <v>10</v>
      </c>
      <c r="H13" s="7" t="s">
        <v>9</v>
      </c>
      <c r="I13" s="171" t="s">
        <v>346</v>
      </c>
    </row>
    <row r="14" spans="1:9" x14ac:dyDescent="0.25">
      <c r="G14" s="3" t="s">
        <v>11</v>
      </c>
      <c r="H14" s="7" t="s">
        <v>9</v>
      </c>
      <c r="I14" s="171" t="s">
        <v>368</v>
      </c>
    </row>
    <row r="15" spans="1:9" x14ac:dyDescent="0.25">
      <c r="G15" s="168" t="s">
        <v>74</v>
      </c>
      <c r="H15" s="7" t="s">
        <v>9</v>
      </c>
      <c r="I15" s="1" t="s">
        <v>369</v>
      </c>
    </row>
    <row r="16" spans="1:9" x14ac:dyDescent="0.25">
      <c r="A16" s="2" t="s">
        <v>12</v>
      </c>
      <c r="B16" s="2" t="s">
        <v>223</v>
      </c>
    </row>
    <row r="17" spans="1:22" ht="16.5" thickBot="1" x14ac:dyDescent="0.3"/>
    <row r="18" spans="1:22" ht="20.100000000000001" customHeight="1" x14ac:dyDescent="0.25">
      <c r="A18" s="29" t="s">
        <v>13</v>
      </c>
      <c r="B18" s="30" t="s">
        <v>14</v>
      </c>
      <c r="C18" s="30" t="s">
        <v>15</v>
      </c>
      <c r="D18" s="30" t="s">
        <v>16</v>
      </c>
      <c r="E18" s="30" t="s">
        <v>17</v>
      </c>
      <c r="F18" s="30" t="s">
        <v>43</v>
      </c>
      <c r="G18" s="401" t="s">
        <v>18</v>
      </c>
      <c r="H18" s="402"/>
      <c r="I18" s="31" t="s">
        <v>19</v>
      </c>
    </row>
    <row r="19" spans="1:22" ht="33.75" customHeight="1" x14ac:dyDescent="0.25">
      <c r="A19" s="86">
        <v>1</v>
      </c>
      <c r="B19" s="179">
        <v>44530</v>
      </c>
      <c r="C19" s="146">
        <v>406086</v>
      </c>
      <c r="D19" s="32" t="s">
        <v>354</v>
      </c>
      <c r="E19" s="32" t="s">
        <v>359</v>
      </c>
      <c r="F19" s="32" t="s">
        <v>224</v>
      </c>
      <c r="G19" s="463">
        <v>14000000</v>
      </c>
      <c r="H19" s="464"/>
      <c r="I19" s="469">
        <f>G19</f>
        <v>14000000</v>
      </c>
    </row>
    <row r="20" spans="1:22" ht="28.5" customHeight="1" x14ac:dyDescent="0.25">
      <c r="A20" s="86">
        <v>2</v>
      </c>
      <c r="B20" s="179">
        <v>44530</v>
      </c>
      <c r="C20" s="146">
        <v>406085</v>
      </c>
      <c r="D20" s="32" t="s">
        <v>355</v>
      </c>
      <c r="E20" s="32" t="s">
        <v>360</v>
      </c>
      <c r="F20" s="32" t="s">
        <v>224</v>
      </c>
      <c r="G20" s="465"/>
      <c r="H20" s="466"/>
      <c r="I20" s="470"/>
    </row>
    <row r="21" spans="1:22" ht="28.5" customHeight="1" x14ac:dyDescent="0.25">
      <c r="A21" s="86">
        <v>3</v>
      </c>
      <c r="B21" s="179">
        <v>44530</v>
      </c>
      <c r="C21" s="146">
        <v>406083</v>
      </c>
      <c r="D21" s="32" t="s">
        <v>356</v>
      </c>
      <c r="E21" s="32" t="s">
        <v>361</v>
      </c>
      <c r="F21" s="32" t="s">
        <v>224</v>
      </c>
      <c r="G21" s="465"/>
      <c r="H21" s="466"/>
      <c r="I21" s="470"/>
    </row>
    <row r="22" spans="1:22" ht="28.5" customHeight="1" x14ac:dyDescent="0.25">
      <c r="A22" s="86">
        <v>4</v>
      </c>
      <c r="B22" s="179">
        <v>44530</v>
      </c>
      <c r="C22" s="146">
        <v>406082</v>
      </c>
      <c r="D22" s="32" t="s">
        <v>357</v>
      </c>
      <c r="E22" s="257" t="s">
        <v>362</v>
      </c>
      <c r="F22" s="32" t="s">
        <v>224</v>
      </c>
      <c r="G22" s="465"/>
      <c r="H22" s="466"/>
      <c r="I22" s="470"/>
    </row>
    <row r="23" spans="1:22" ht="33.75" customHeight="1" x14ac:dyDescent="0.25">
      <c r="A23" s="86">
        <v>5</v>
      </c>
      <c r="B23" s="179">
        <v>44530</v>
      </c>
      <c r="C23" s="146">
        <v>406084</v>
      </c>
      <c r="D23" s="32" t="s">
        <v>358</v>
      </c>
      <c r="E23" s="32" t="s">
        <v>363</v>
      </c>
      <c r="F23" s="32" t="s">
        <v>224</v>
      </c>
      <c r="G23" s="467"/>
      <c r="H23" s="468"/>
      <c r="I23" s="471"/>
    </row>
    <row r="24" spans="1:22" ht="33.75" customHeight="1" x14ac:dyDescent="0.25">
      <c r="A24" s="86">
        <v>6</v>
      </c>
      <c r="B24" s="179">
        <v>44533</v>
      </c>
      <c r="C24" s="146">
        <v>406082</v>
      </c>
      <c r="D24" s="32" t="s">
        <v>364</v>
      </c>
      <c r="E24" s="257" t="s">
        <v>362</v>
      </c>
      <c r="F24" s="104">
        <v>1</v>
      </c>
      <c r="G24" s="458">
        <v>900000</v>
      </c>
      <c r="H24" s="459"/>
      <c r="I24" s="258">
        <f>G24</f>
        <v>900000</v>
      </c>
    </row>
    <row r="25" spans="1:22" ht="33.75" customHeight="1" x14ac:dyDescent="0.25">
      <c r="A25" s="86">
        <v>7</v>
      </c>
      <c r="B25" s="179">
        <v>44532</v>
      </c>
      <c r="C25" s="146">
        <v>406085</v>
      </c>
      <c r="D25" s="32" t="s">
        <v>365</v>
      </c>
      <c r="E25" s="32" t="s">
        <v>360</v>
      </c>
      <c r="F25" s="104">
        <v>1</v>
      </c>
      <c r="G25" s="458">
        <v>200000</v>
      </c>
      <c r="H25" s="459"/>
      <c r="I25" s="258">
        <f t="shared" ref="I25:I26" si="0">G25</f>
        <v>200000</v>
      </c>
    </row>
    <row r="26" spans="1:22" ht="33.75" customHeight="1" x14ac:dyDescent="0.25">
      <c r="A26" s="86">
        <v>8</v>
      </c>
      <c r="B26" s="179">
        <v>44537</v>
      </c>
      <c r="C26" s="146">
        <v>406084</v>
      </c>
      <c r="D26" s="32" t="s">
        <v>366</v>
      </c>
      <c r="E26" s="32" t="s">
        <v>363</v>
      </c>
      <c r="F26" s="104">
        <v>1</v>
      </c>
      <c r="G26" s="458">
        <v>300000</v>
      </c>
      <c r="H26" s="459"/>
      <c r="I26" s="258">
        <f t="shared" si="0"/>
        <v>300000</v>
      </c>
      <c r="K26" s="2" t="s">
        <v>370</v>
      </c>
      <c r="N26" s="222">
        <v>10300000</v>
      </c>
    </row>
    <row r="27" spans="1:22" ht="25.5" customHeight="1" thickBot="1" x14ac:dyDescent="0.3">
      <c r="A27" s="403" t="s">
        <v>20</v>
      </c>
      <c r="B27" s="412"/>
      <c r="C27" s="412"/>
      <c r="D27" s="412"/>
      <c r="E27" s="404"/>
      <c r="F27" s="404"/>
      <c r="G27" s="404"/>
      <c r="H27" s="405"/>
      <c r="I27" s="87">
        <f>SUM(I19:I26)</f>
        <v>15400000</v>
      </c>
      <c r="K27" s="2" t="s">
        <v>384</v>
      </c>
      <c r="N27" s="222">
        <v>8000000</v>
      </c>
      <c r="O27" s="2" t="s">
        <v>384</v>
      </c>
    </row>
    <row r="28" spans="1:22" ht="8.25" customHeight="1" x14ac:dyDescent="0.25">
      <c r="A28" s="384"/>
      <c r="B28" s="384"/>
      <c r="C28" s="161"/>
      <c r="D28" s="161"/>
      <c r="E28" s="161"/>
      <c r="F28" s="161"/>
      <c r="G28" s="11"/>
      <c r="H28" s="11"/>
      <c r="I28" s="12"/>
      <c r="N28" s="222"/>
      <c r="Q28" s="180"/>
      <c r="R28" s="181"/>
      <c r="S28" s="182"/>
      <c r="U28" s="182"/>
      <c r="V28" s="182">
        <v>298</v>
      </c>
    </row>
    <row r="29" spans="1:22" ht="21.75" customHeight="1" x14ac:dyDescent="0.25">
      <c r="A29" s="161"/>
      <c r="B29" s="161"/>
      <c r="C29" s="161"/>
      <c r="D29" s="161"/>
      <c r="E29" s="161"/>
      <c r="F29" s="161"/>
      <c r="G29" s="88" t="s">
        <v>49</v>
      </c>
      <c r="H29" s="88"/>
      <c r="I29" s="89">
        <v>10300000</v>
      </c>
      <c r="K29" s="2" t="s">
        <v>385</v>
      </c>
      <c r="N29" s="222">
        <v>700000</v>
      </c>
      <c r="Q29" s="180"/>
      <c r="R29" s="181"/>
      <c r="S29" s="182"/>
      <c r="U29" s="182"/>
      <c r="V29" s="182">
        <v>66</v>
      </c>
    </row>
    <row r="30" spans="1:22" ht="21.75" customHeight="1" thickBot="1" x14ac:dyDescent="0.3">
      <c r="D30" s="1"/>
      <c r="E30" s="1"/>
      <c r="F30" s="1"/>
      <c r="G30" s="15" t="s">
        <v>34</v>
      </c>
      <c r="H30" s="15"/>
      <c r="I30" s="110">
        <f>I27-I29</f>
        <v>5100000</v>
      </c>
      <c r="J30" s="14"/>
      <c r="K30" s="2" t="s">
        <v>386</v>
      </c>
      <c r="N30" s="222">
        <f>N26-N27-N29</f>
        <v>1600000</v>
      </c>
      <c r="Q30" s="180"/>
      <c r="R30" s="181"/>
      <c r="S30" s="182"/>
      <c r="U30" s="182"/>
      <c r="V30" s="182">
        <v>5</v>
      </c>
    </row>
    <row r="31" spans="1:22" x14ac:dyDescent="0.25">
      <c r="D31" s="1"/>
      <c r="E31" s="1"/>
      <c r="F31" s="1"/>
      <c r="G31" s="17" t="s">
        <v>50</v>
      </c>
      <c r="H31" s="17"/>
      <c r="I31" s="18">
        <f>I30</f>
        <v>5100000</v>
      </c>
      <c r="Q31" s="180"/>
      <c r="R31" s="181"/>
    </row>
    <row r="32" spans="1:22" x14ac:dyDescent="0.25">
      <c r="A32" s="1" t="s">
        <v>383</v>
      </c>
      <c r="D32" s="1"/>
      <c r="E32" s="1"/>
      <c r="F32" s="1"/>
      <c r="G32" s="17"/>
      <c r="H32" s="17"/>
      <c r="I32" s="18"/>
    </row>
    <row r="33" spans="1:9" ht="8.25" customHeight="1" x14ac:dyDescent="0.25">
      <c r="A33" s="19"/>
      <c r="D33" s="1"/>
      <c r="E33" s="1"/>
      <c r="F33" s="1"/>
      <c r="G33" s="17"/>
      <c r="H33" s="17"/>
      <c r="I33" s="18"/>
    </row>
    <row r="34" spans="1:9" x14ac:dyDescent="0.25">
      <c r="A34" s="20" t="s">
        <v>23</v>
      </c>
    </row>
    <row r="35" spans="1:9" x14ac:dyDescent="0.25">
      <c r="A35" s="21" t="s">
        <v>24</v>
      </c>
      <c r="B35" s="21"/>
      <c r="C35" s="21"/>
      <c r="D35" s="10"/>
      <c r="E35" s="10"/>
      <c r="F35" s="10"/>
    </row>
    <row r="36" spans="1:9" x14ac:dyDescent="0.25">
      <c r="A36" s="21" t="s">
        <v>25</v>
      </c>
      <c r="B36" s="21"/>
      <c r="C36" s="21"/>
      <c r="D36" s="10"/>
      <c r="E36" s="10"/>
      <c r="F36" s="10"/>
    </row>
    <row r="37" spans="1:9" x14ac:dyDescent="0.25">
      <c r="A37" s="22" t="s">
        <v>26</v>
      </c>
      <c r="B37" s="23"/>
      <c r="C37" s="23"/>
      <c r="D37" s="10"/>
      <c r="E37" s="10"/>
      <c r="F37" s="10"/>
    </row>
    <row r="38" spans="1:9" x14ac:dyDescent="0.25">
      <c r="A38" s="24" t="s">
        <v>27</v>
      </c>
      <c r="B38" s="24"/>
      <c r="C38" s="24"/>
      <c r="D38" s="10"/>
      <c r="E38" s="10"/>
      <c r="F38" s="10"/>
    </row>
    <row r="39" spans="1:9" x14ac:dyDescent="0.25">
      <c r="A39" s="25"/>
      <c r="B39" s="25"/>
      <c r="C39" s="25"/>
    </row>
    <row r="40" spans="1:9" x14ac:dyDescent="0.25">
      <c r="G40" s="27" t="s">
        <v>41</v>
      </c>
      <c r="H40" s="385" t="str">
        <f>I13</f>
        <v xml:space="preserve"> 15 Desember 2021</v>
      </c>
      <c r="I40" s="386"/>
    </row>
    <row r="44" spans="1:9" ht="24.75" customHeight="1" x14ac:dyDescent="0.25"/>
    <row r="46" spans="1:9" x14ac:dyDescent="0.25">
      <c r="G46" s="397" t="s">
        <v>28</v>
      </c>
      <c r="H46" s="397"/>
      <c r="I46" s="397"/>
    </row>
  </sheetData>
  <mergeCells count="11">
    <mergeCell ref="G25:H25"/>
    <mergeCell ref="G26:H26"/>
    <mergeCell ref="G46:I46"/>
    <mergeCell ref="A10:I10"/>
    <mergeCell ref="G18:H18"/>
    <mergeCell ref="A27:H27"/>
    <mergeCell ref="A28:B28"/>
    <mergeCell ref="H40:I40"/>
    <mergeCell ref="G24:H24"/>
    <mergeCell ref="G19:H23"/>
    <mergeCell ref="I19:I23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2"/>
  <sheetViews>
    <sheetView topLeftCell="A10" workbookViewId="0">
      <selection activeCell="J12" sqref="J12"/>
    </sheetView>
  </sheetViews>
  <sheetFormatPr defaultColWidth="9.140625" defaultRowHeight="15.75" x14ac:dyDescent="0.25"/>
  <cols>
    <col min="1" max="1" width="4" style="2" customWidth="1"/>
    <col min="2" max="2" width="11" style="2" customWidth="1"/>
    <col min="3" max="3" width="9.5703125" style="2" customWidth="1"/>
    <col min="4" max="4" width="22.85546875" style="2" customWidth="1"/>
    <col min="5" max="5" width="13.5703125" style="2" customWidth="1"/>
    <col min="6" max="6" width="7" style="2" customWidth="1"/>
    <col min="7" max="7" width="5.5703125" style="2" customWidth="1"/>
    <col min="8" max="8" width="13.42578125" style="3" customWidth="1"/>
    <col min="9" max="9" width="1.42578125" style="3" customWidth="1"/>
    <col min="10" max="10" width="20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374" t="s">
        <v>6</v>
      </c>
      <c r="B10" s="375"/>
      <c r="C10" s="375"/>
      <c r="D10" s="375"/>
      <c r="E10" s="375"/>
      <c r="F10" s="375"/>
      <c r="G10" s="375"/>
      <c r="H10" s="375"/>
      <c r="I10" s="375"/>
      <c r="J10" s="376"/>
    </row>
    <row r="12" spans="1:10" x14ac:dyDescent="0.25">
      <c r="A12" s="2" t="s">
        <v>7</v>
      </c>
      <c r="B12" s="2" t="s">
        <v>371</v>
      </c>
      <c r="H12" s="3" t="s">
        <v>8</v>
      </c>
      <c r="I12" s="7" t="s">
        <v>9</v>
      </c>
      <c r="J12" s="8" t="s">
        <v>380</v>
      </c>
    </row>
    <row r="13" spans="1:10" x14ac:dyDescent="0.25">
      <c r="H13" s="3" t="s">
        <v>10</v>
      </c>
      <c r="I13" s="7" t="s">
        <v>9</v>
      </c>
      <c r="J13" s="9" t="s">
        <v>346</v>
      </c>
    </row>
    <row r="14" spans="1:10" x14ac:dyDescent="0.25">
      <c r="H14" s="3" t="s">
        <v>11</v>
      </c>
      <c r="I14" s="7" t="s">
        <v>9</v>
      </c>
      <c r="J14" s="9" t="s">
        <v>368</v>
      </c>
    </row>
    <row r="15" spans="1:10" x14ac:dyDescent="0.25">
      <c r="H15" s="3" t="s">
        <v>74</v>
      </c>
      <c r="I15" s="3" t="s">
        <v>9</v>
      </c>
    </row>
    <row r="16" spans="1:10" x14ac:dyDescent="0.25">
      <c r="A16" s="2" t="s">
        <v>12</v>
      </c>
      <c r="B16" s="2" t="s">
        <v>371</v>
      </c>
    </row>
    <row r="17" spans="1:19" ht="16.5" thickBot="1" x14ac:dyDescent="0.3">
      <c r="F17" s="5"/>
      <c r="G17" s="10"/>
    </row>
    <row r="18" spans="1:19" ht="20.100000000000001" customHeight="1" x14ac:dyDescent="0.25">
      <c r="A18" s="100" t="s">
        <v>13</v>
      </c>
      <c r="B18" s="101" t="s">
        <v>14</v>
      </c>
      <c r="C18" s="101" t="s">
        <v>15</v>
      </c>
      <c r="D18" s="101" t="s">
        <v>16</v>
      </c>
      <c r="E18" s="101" t="s">
        <v>17</v>
      </c>
      <c r="F18" s="101" t="s">
        <v>32</v>
      </c>
      <c r="G18" s="109" t="s">
        <v>29</v>
      </c>
      <c r="H18" s="377" t="s">
        <v>18</v>
      </c>
      <c r="I18" s="378"/>
      <c r="J18" s="102" t="s">
        <v>19</v>
      </c>
    </row>
    <row r="19" spans="1:19" ht="55.5" customHeight="1" x14ac:dyDescent="0.25">
      <c r="A19" s="86">
        <v>1</v>
      </c>
      <c r="B19" s="143">
        <v>44499</v>
      </c>
      <c r="C19" s="259" t="s">
        <v>377</v>
      </c>
      <c r="D19" s="103" t="s">
        <v>378</v>
      </c>
      <c r="E19" s="260" t="s">
        <v>80</v>
      </c>
      <c r="F19" s="104">
        <v>1</v>
      </c>
      <c r="G19" s="104">
        <v>118</v>
      </c>
      <c r="H19" s="387">
        <v>18000000</v>
      </c>
      <c r="I19" s="388"/>
      <c r="J19" s="225">
        <f>H19</f>
        <v>18000000</v>
      </c>
    </row>
    <row r="20" spans="1:19" ht="25.5" customHeight="1" thickBot="1" x14ac:dyDescent="0.3">
      <c r="A20" s="381" t="s">
        <v>20</v>
      </c>
      <c r="B20" s="382"/>
      <c r="C20" s="382"/>
      <c r="D20" s="382"/>
      <c r="E20" s="382"/>
      <c r="F20" s="382"/>
      <c r="G20" s="382"/>
      <c r="H20" s="382"/>
      <c r="I20" s="383"/>
      <c r="J20" s="105">
        <f>J19</f>
        <v>18000000</v>
      </c>
    </row>
    <row r="21" spans="1:19" x14ac:dyDescent="0.25">
      <c r="A21" s="384"/>
      <c r="B21" s="384"/>
      <c r="C21" s="384"/>
      <c r="D21" s="384"/>
      <c r="E21" s="224"/>
      <c r="F21" s="224"/>
      <c r="G21" s="224"/>
      <c r="H21" s="11"/>
      <c r="I21" s="11"/>
      <c r="J21" s="12"/>
    </row>
    <row r="22" spans="1:19" x14ac:dyDescent="0.25">
      <c r="E22" s="1"/>
      <c r="F22" s="1"/>
      <c r="G22" s="1"/>
      <c r="H22" s="13" t="s">
        <v>33</v>
      </c>
      <c r="I22" s="13"/>
      <c r="J22" s="28"/>
      <c r="K22" s="14"/>
      <c r="S22" s="2" t="s">
        <v>21</v>
      </c>
    </row>
    <row r="23" spans="1:19" ht="16.5" thickBot="1" x14ac:dyDescent="0.3">
      <c r="E23" s="1"/>
      <c r="F23" s="1"/>
      <c r="G23" s="1"/>
      <c r="H23" s="15" t="s">
        <v>34</v>
      </c>
      <c r="I23" s="15"/>
      <c r="J23" s="16">
        <v>0</v>
      </c>
      <c r="K23" s="14"/>
      <c r="M23" s="2" t="s">
        <v>372</v>
      </c>
    </row>
    <row r="24" spans="1:19" ht="16.5" customHeight="1" x14ac:dyDescent="0.25">
      <c r="E24" s="1"/>
      <c r="F24" s="1"/>
      <c r="G24" s="1"/>
      <c r="H24" s="17" t="s">
        <v>22</v>
      </c>
      <c r="I24" s="17"/>
      <c r="J24" s="18">
        <f>J20-J22</f>
        <v>18000000</v>
      </c>
      <c r="M24" s="2" t="s">
        <v>373</v>
      </c>
    </row>
    <row r="25" spans="1:19" x14ac:dyDescent="0.25">
      <c r="A25" s="1" t="s">
        <v>379</v>
      </c>
      <c r="E25" s="1"/>
      <c r="F25" s="1"/>
      <c r="G25" s="1"/>
      <c r="H25" s="17"/>
      <c r="I25" s="17"/>
      <c r="J25" s="18"/>
      <c r="M25" s="2" t="s">
        <v>374</v>
      </c>
    </row>
    <row r="26" spans="1:19" x14ac:dyDescent="0.25">
      <c r="A26" s="19"/>
      <c r="E26" s="1"/>
      <c r="F26" s="1"/>
      <c r="G26" s="1"/>
      <c r="H26" s="17"/>
      <c r="I26" s="17"/>
      <c r="J26" s="18"/>
      <c r="M26" s="2" t="s">
        <v>375</v>
      </c>
    </row>
    <row r="27" spans="1:19" x14ac:dyDescent="0.25">
      <c r="E27" s="1"/>
      <c r="F27" s="1"/>
      <c r="G27" s="1"/>
      <c r="H27" s="17"/>
      <c r="I27" s="17"/>
      <c r="J27" s="18"/>
      <c r="M27" s="2" t="s">
        <v>376</v>
      </c>
    </row>
    <row r="28" spans="1:19" x14ac:dyDescent="0.25">
      <c r="A28" s="20" t="s">
        <v>23</v>
      </c>
    </row>
    <row r="29" spans="1:19" x14ac:dyDescent="0.25">
      <c r="A29" s="21" t="s">
        <v>24</v>
      </c>
      <c r="B29" s="21"/>
      <c r="C29" s="21"/>
      <c r="D29" s="21"/>
      <c r="E29" s="10"/>
    </row>
    <row r="30" spans="1:19" x14ac:dyDescent="0.25">
      <c r="A30" s="21" t="s">
        <v>25</v>
      </c>
      <c r="B30" s="21"/>
      <c r="C30" s="21"/>
      <c r="D30" s="10"/>
      <c r="E30" s="10"/>
    </row>
    <row r="31" spans="1:19" x14ac:dyDescent="0.25">
      <c r="A31" s="22" t="s">
        <v>26</v>
      </c>
      <c r="B31" s="23"/>
      <c r="C31" s="23"/>
      <c r="D31" s="22"/>
      <c r="E31" s="10"/>
    </row>
    <row r="32" spans="1:19" x14ac:dyDescent="0.25">
      <c r="A32" s="24" t="s">
        <v>27</v>
      </c>
      <c r="B32" s="24"/>
      <c r="C32" s="24"/>
      <c r="D32" s="23"/>
      <c r="E32" s="10"/>
    </row>
    <row r="33" spans="1:10" x14ac:dyDescent="0.25">
      <c r="A33" s="25"/>
      <c r="B33" s="25"/>
      <c r="C33" s="25"/>
      <c r="D33" s="25"/>
    </row>
    <row r="34" spans="1:10" x14ac:dyDescent="0.25">
      <c r="A34" s="26"/>
      <c r="B34" s="26"/>
      <c r="C34" s="26"/>
      <c r="D34" s="106"/>
    </row>
    <row r="35" spans="1:10" x14ac:dyDescent="0.25">
      <c r="H35" s="27" t="s">
        <v>41</v>
      </c>
      <c r="I35" s="385" t="str">
        <f>+J13</f>
        <v xml:space="preserve"> 15 Desember 2021</v>
      </c>
      <c r="J35" s="386"/>
    </row>
    <row r="39" spans="1:10" x14ac:dyDescent="0.25">
      <c r="I39" s="3" t="s">
        <v>21</v>
      </c>
    </row>
    <row r="42" spans="1:10" x14ac:dyDescent="0.25">
      <c r="H42" s="373" t="s">
        <v>28</v>
      </c>
      <c r="I42" s="373"/>
      <c r="J42" s="373"/>
    </row>
  </sheetData>
  <mergeCells count="7">
    <mergeCell ref="H42:J42"/>
    <mergeCell ref="A10:J10"/>
    <mergeCell ref="H18:I18"/>
    <mergeCell ref="H19:I19"/>
    <mergeCell ref="A20:I20"/>
    <mergeCell ref="A21:D21"/>
    <mergeCell ref="I35:J35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6"/>
  <sheetViews>
    <sheetView topLeftCell="A7" workbookViewId="0">
      <selection activeCell="H24" sqref="H24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9.5703125" style="2" customWidth="1"/>
    <col min="4" max="4" width="25.85546875" style="2" customWidth="1"/>
    <col min="5" max="5" width="13" style="2" customWidth="1"/>
    <col min="6" max="7" width="6.28515625" style="2" customWidth="1"/>
    <col min="8" max="8" width="14.28515625" style="3" customWidth="1"/>
    <col min="9" max="9" width="1.42578125" style="3" customWidth="1"/>
    <col min="10" max="10" width="18" style="2" customWidth="1"/>
    <col min="11" max="12" width="9.140625" style="2"/>
    <col min="13" max="13" width="14.570312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398" t="s">
        <v>6</v>
      </c>
      <c r="B10" s="399"/>
      <c r="C10" s="399"/>
      <c r="D10" s="399"/>
      <c r="E10" s="399"/>
      <c r="F10" s="399"/>
      <c r="G10" s="399"/>
      <c r="H10" s="399"/>
      <c r="I10" s="399"/>
      <c r="J10" s="400"/>
    </row>
    <row r="12" spans="1:10" x14ac:dyDescent="0.25">
      <c r="A12" s="2" t="s">
        <v>7</v>
      </c>
      <c r="B12" s="2" t="s">
        <v>148</v>
      </c>
      <c r="H12" s="3" t="s">
        <v>8</v>
      </c>
      <c r="I12" s="7" t="s">
        <v>9</v>
      </c>
      <c r="J12" s="8" t="s">
        <v>380</v>
      </c>
    </row>
    <row r="13" spans="1:10" x14ac:dyDescent="0.25">
      <c r="H13" s="3" t="s">
        <v>10</v>
      </c>
      <c r="I13" s="7" t="s">
        <v>9</v>
      </c>
      <c r="J13" s="9" t="s">
        <v>381</v>
      </c>
    </row>
    <row r="14" spans="1:10" x14ac:dyDescent="0.25">
      <c r="H14" s="3" t="s">
        <v>11</v>
      </c>
      <c r="I14" s="7" t="s">
        <v>9</v>
      </c>
      <c r="J14" s="9" t="s">
        <v>329</v>
      </c>
    </row>
    <row r="15" spans="1:10" x14ac:dyDescent="0.25">
      <c r="A15" s="2" t="s">
        <v>12</v>
      </c>
      <c r="B15" s="2" t="s">
        <v>149</v>
      </c>
      <c r="H15" s="3" t="s">
        <v>74</v>
      </c>
      <c r="I15" s="3" t="s">
        <v>9</v>
      </c>
      <c r="J15" s="116" t="s">
        <v>382</v>
      </c>
    </row>
    <row r="16" spans="1:10" ht="16.5" thickBot="1" x14ac:dyDescent="0.3">
      <c r="F16" s="10"/>
      <c r="G16" s="10"/>
    </row>
    <row r="17" spans="1:13" ht="20.100000000000001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32</v>
      </c>
      <c r="G17" s="265" t="s">
        <v>29</v>
      </c>
      <c r="H17" s="401" t="s">
        <v>18</v>
      </c>
      <c r="I17" s="402"/>
      <c r="J17" s="31" t="s">
        <v>19</v>
      </c>
    </row>
    <row r="18" spans="1:13" ht="37.5" customHeight="1" x14ac:dyDescent="0.25">
      <c r="A18" s="86">
        <v>1</v>
      </c>
      <c r="B18" s="54">
        <v>44518</v>
      </c>
      <c r="C18" s="262">
        <v>406066</v>
      </c>
      <c r="D18" s="32" t="s">
        <v>416</v>
      </c>
      <c r="E18" s="264" t="s">
        <v>415</v>
      </c>
      <c r="F18" s="104">
        <v>1</v>
      </c>
      <c r="G18" s="104">
        <v>1</v>
      </c>
      <c r="H18" s="379">
        <v>6286400</v>
      </c>
      <c r="I18" s="380"/>
      <c r="J18" s="115">
        <f>H18</f>
        <v>6286400</v>
      </c>
      <c r="M18" s="222"/>
    </row>
    <row r="19" spans="1:13" ht="25.5" customHeight="1" thickBot="1" x14ac:dyDescent="0.3">
      <c r="A19" s="403" t="s">
        <v>20</v>
      </c>
      <c r="B19" s="404"/>
      <c r="C19" s="404"/>
      <c r="D19" s="404"/>
      <c r="E19" s="404"/>
      <c r="F19" s="404"/>
      <c r="G19" s="404"/>
      <c r="H19" s="404"/>
      <c r="I19" s="405"/>
      <c r="J19" s="87">
        <f>SUM(J18:J18)</f>
        <v>6286400</v>
      </c>
    </row>
    <row r="20" spans="1:13" x14ac:dyDescent="0.25">
      <c r="A20" s="384"/>
      <c r="B20" s="384"/>
      <c r="C20" s="261"/>
      <c r="D20" s="261"/>
      <c r="E20" s="261"/>
      <c r="F20" s="261"/>
      <c r="G20" s="261"/>
      <c r="H20" s="11"/>
      <c r="I20" s="11"/>
      <c r="J20" s="12"/>
    </row>
    <row r="21" spans="1:13" x14ac:dyDescent="0.25">
      <c r="A21" s="261"/>
      <c r="B21" s="261"/>
      <c r="C21" s="261"/>
      <c r="D21" s="261"/>
      <c r="E21" s="261"/>
      <c r="F21" s="261"/>
      <c r="G21" s="261"/>
      <c r="H21" s="88" t="s">
        <v>49</v>
      </c>
      <c r="I21" s="88"/>
      <c r="J21" s="89">
        <v>0</v>
      </c>
    </row>
    <row r="22" spans="1:13" ht="16.5" thickBot="1" x14ac:dyDescent="0.3">
      <c r="D22" s="1"/>
      <c r="E22" s="1"/>
      <c r="F22" s="1"/>
      <c r="G22" s="1"/>
      <c r="H22" s="15" t="s">
        <v>30</v>
      </c>
      <c r="I22" s="15"/>
      <c r="J22" s="110">
        <v>0</v>
      </c>
      <c r="K22" s="14"/>
    </row>
    <row r="23" spans="1:13" x14ac:dyDescent="0.25">
      <c r="D23" s="1"/>
      <c r="E23" s="1"/>
      <c r="F23" s="1"/>
      <c r="G23" s="1"/>
      <c r="H23" s="17" t="s">
        <v>50</v>
      </c>
      <c r="I23" s="17"/>
      <c r="J23" s="18">
        <f>+J19</f>
        <v>6286400</v>
      </c>
    </row>
    <row r="24" spans="1:13" x14ac:dyDescent="0.25">
      <c r="A24" s="1" t="s">
        <v>417</v>
      </c>
      <c r="D24" s="1"/>
      <c r="E24" s="1"/>
      <c r="F24" s="1"/>
      <c r="G24" s="1"/>
      <c r="H24" s="17"/>
      <c r="I24" s="17"/>
      <c r="J24" s="18"/>
    </row>
    <row r="25" spans="1:13" x14ac:dyDescent="0.25">
      <c r="A25" s="19"/>
      <c r="D25" s="1"/>
      <c r="E25" s="1"/>
      <c r="F25" s="1"/>
      <c r="G25" s="1"/>
      <c r="H25" s="17"/>
      <c r="I25" s="17"/>
      <c r="J25" s="18"/>
    </row>
    <row r="26" spans="1:13" x14ac:dyDescent="0.25">
      <c r="A26" s="20" t="s">
        <v>23</v>
      </c>
    </row>
    <row r="27" spans="1:13" x14ac:dyDescent="0.25">
      <c r="A27" s="21" t="s">
        <v>24</v>
      </c>
      <c r="B27" s="21"/>
      <c r="C27" s="21"/>
      <c r="D27" s="10"/>
      <c r="E27" s="10"/>
    </row>
    <row r="28" spans="1:13" x14ac:dyDescent="0.25">
      <c r="A28" s="21" t="s">
        <v>25</v>
      </c>
      <c r="B28" s="21"/>
      <c r="C28" s="21"/>
      <c r="D28" s="10"/>
      <c r="E28" s="10"/>
    </row>
    <row r="29" spans="1:13" x14ac:dyDescent="0.25">
      <c r="A29" s="22" t="s">
        <v>26</v>
      </c>
      <c r="B29" s="23"/>
      <c r="C29" s="23"/>
      <c r="D29" s="10"/>
      <c r="E29" s="10"/>
    </row>
    <row r="30" spans="1:13" x14ac:dyDescent="0.25">
      <c r="A30" s="24" t="s">
        <v>27</v>
      </c>
      <c r="B30" s="24"/>
      <c r="C30" s="24"/>
      <c r="D30" s="10"/>
      <c r="E30" s="10"/>
    </row>
    <row r="31" spans="1:13" x14ac:dyDescent="0.25">
      <c r="A31" s="25"/>
      <c r="B31" s="25"/>
      <c r="C31" s="25"/>
    </row>
    <row r="32" spans="1:13" x14ac:dyDescent="0.25">
      <c r="A32" s="26"/>
      <c r="B32" s="26"/>
      <c r="C32" s="26"/>
    </row>
    <row r="33" spans="4:10" x14ac:dyDescent="0.25">
      <c r="H33" s="27" t="s">
        <v>41</v>
      </c>
      <c r="I33" s="385" t="str">
        <f>J13</f>
        <v xml:space="preserve"> 16 Desember 2021</v>
      </c>
      <c r="J33" s="386"/>
    </row>
    <row r="37" spans="4:10" ht="24.75" customHeight="1" x14ac:dyDescent="0.25"/>
    <row r="39" spans="4:10" x14ac:dyDescent="0.25">
      <c r="H39" s="397" t="s">
        <v>28</v>
      </c>
      <c r="I39" s="397"/>
      <c r="J39" s="397"/>
    </row>
    <row r="44" spans="4:10" ht="16.5" thickBot="1" x14ac:dyDescent="0.3"/>
    <row r="45" spans="4:10" x14ac:dyDescent="0.25">
      <c r="D45" s="90"/>
      <c r="E45" s="91"/>
      <c r="F45" s="91"/>
      <c r="G45" s="10"/>
    </row>
    <row r="46" spans="4:10" ht="18" x14ac:dyDescent="0.25">
      <c r="D46" s="92" t="s">
        <v>51</v>
      </c>
      <c r="E46" s="10"/>
      <c r="F46" s="10"/>
      <c r="G46" s="10"/>
      <c r="H46" s="2"/>
      <c r="I46" s="2"/>
    </row>
    <row r="47" spans="4:10" ht="18" x14ac:dyDescent="0.25">
      <c r="D47" s="92" t="s">
        <v>52</v>
      </c>
      <c r="E47" s="10"/>
      <c r="F47" s="10"/>
      <c r="G47" s="10"/>
      <c r="H47" s="2"/>
      <c r="I47" s="2"/>
    </row>
    <row r="48" spans="4:10" ht="18" x14ac:dyDescent="0.25">
      <c r="D48" s="92" t="s">
        <v>53</v>
      </c>
      <c r="E48" s="10"/>
      <c r="F48" s="10"/>
      <c r="G48" s="10"/>
      <c r="H48" s="2"/>
      <c r="I48" s="2"/>
    </row>
    <row r="49" spans="4:9" ht="18" x14ac:dyDescent="0.25">
      <c r="D49" s="92" t="s">
        <v>54</v>
      </c>
      <c r="E49" s="10"/>
      <c r="F49" s="10"/>
      <c r="G49" s="10"/>
      <c r="H49" s="2"/>
      <c r="I49" s="2"/>
    </row>
    <row r="50" spans="4:9" ht="18" x14ac:dyDescent="0.25">
      <c r="D50" s="92" t="s">
        <v>55</v>
      </c>
      <c r="E50" s="10"/>
      <c r="F50" s="10"/>
      <c r="G50" s="10"/>
      <c r="H50" s="2"/>
      <c r="I50" s="2"/>
    </row>
    <row r="51" spans="4:9" ht="16.5" thickBot="1" x14ac:dyDescent="0.3">
      <c r="D51" s="93"/>
      <c r="E51" s="5"/>
      <c r="F51" s="5"/>
      <c r="G51" s="10"/>
      <c r="H51" s="2"/>
      <c r="I51" s="2"/>
    </row>
    <row r="52" spans="4:9" x14ac:dyDescent="0.25">
      <c r="H52" s="2"/>
      <c r="I52" s="2"/>
    </row>
    <row r="53" spans="4:9" x14ac:dyDescent="0.25">
      <c r="H53" s="2"/>
      <c r="I53" s="2"/>
    </row>
    <row r="54" spans="4:9" ht="16.5" thickBot="1" x14ac:dyDescent="0.3">
      <c r="H54" s="2"/>
      <c r="I54" s="2"/>
    </row>
    <row r="55" spans="4:9" x14ac:dyDescent="0.25">
      <c r="D55" s="90"/>
      <c r="E55" s="91"/>
      <c r="F55" s="94"/>
      <c r="G55" s="10"/>
      <c r="H55" s="2"/>
      <c r="I55" s="2"/>
    </row>
    <row r="56" spans="4:9" ht="18" x14ac:dyDescent="0.25">
      <c r="D56" s="92" t="s">
        <v>56</v>
      </c>
      <c r="E56" s="10"/>
      <c r="F56" s="95"/>
      <c r="G56" s="10"/>
      <c r="H56" s="2"/>
      <c r="I56" s="2"/>
    </row>
    <row r="57" spans="4:9" ht="18" x14ac:dyDescent="0.25">
      <c r="D57" s="92" t="s">
        <v>57</v>
      </c>
      <c r="E57" s="10"/>
      <c r="F57" s="95"/>
      <c r="G57" s="10"/>
      <c r="H57" s="2"/>
      <c r="I57" s="2"/>
    </row>
    <row r="58" spans="4:9" ht="18" x14ac:dyDescent="0.25">
      <c r="D58" s="92" t="s">
        <v>58</v>
      </c>
      <c r="E58" s="10"/>
      <c r="F58" s="95"/>
      <c r="G58" s="10"/>
      <c r="H58" s="2"/>
      <c r="I58" s="2"/>
    </row>
    <row r="59" spans="4:9" ht="18" x14ac:dyDescent="0.25">
      <c r="D59" s="92" t="s">
        <v>59</v>
      </c>
      <c r="E59" s="10"/>
      <c r="F59" s="95"/>
      <c r="G59" s="10"/>
      <c r="H59" s="2"/>
      <c r="I59" s="2"/>
    </row>
    <row r="60" spans="4:9" ht="18" x14ac:dyDescent="0.25">
      <c r="D60" s="96" t="s">
        <v>60</v>
      </c>
      <c r="E60" s="10"/>
      <c r="F60" s="95"/>
      <c r="G60" s="10"/>
      <c r="H60" s="2"/>
      <c r="I60" s="2"/>
    </row>
    <row r="61" spans="4:9" ht="16.5" thickBot="1" x14ac:dyDescent="0.3">
      <c r="D61" s="93"/>
      <c r="E61" s="5"/>
      <c r="F61" s="97"/>
      <c r="G61" s="10"/>
      <c r="H61" s="2"/>
      <c r="I61" s="2"/>
    </row>
    <row r="62" spans="4:9" x14ac:dyDescent="0.25">
      <c r="H62" s="2"/>
      <c r="I62" s="2"/>
    </row>
    <row r="63" spans="4:9" x14ac:dyDescent="0.25">
      <c r="H63" s="2"/>
      <c r="I63" s="2"/>
    </row>
    <row r="64" spans="4:9" x14ac:dyDescent="0.25">
      <c r="H64" s="2"/>
      <c r="I64" s="2"/>
    </row>
    <row r="65" spans="4:9" ht="16.5" thickBot="1" x14ac:dyDescent="0.3">
      <c r="H65" s="2"/>
      <c r="I65" s="2"/>
    </row>
    <row r="66" spans="4:9" x14ac:dyDescent="0.25">
      <c r="D66" s="90"/>
      <c r="E66" s="91"/>
      <c r="F66" s="91"/>
      <c r="G66" s="10"/>
      <c r="H66" s="2"/>
      <c r="I66" s="2"/>
    </row>
    <row r="67" spans="4:9" ht="18" x14ac:dyDescent="0.25">
      <c r="D67" s="92" t="s">
        <v>51</v>
      </c>
      <c r="E67" s="10"/>
      <c r="F67" s="10"/>
      <c r="G67" s="10"/>
      <c r="H67" s="2"/>
      <c r="I67" s="2"/>
    </row>
    <row r="68" spans="4:9" ht="18" x14ac:dyDescent="0.25">
      <c r="D68" s="92" t="s">
        <v>61</v>
      </c>
      <c r="E68" s="10"/>
      <c r="F68" s="10"/>
      <c r="G68" s="10"/>
      <c r="H68" s="2"/>
      <c r="I68" s="2"/>
    </row>
    <row r="69" spans="4:9" ht="18" x14ac:dyDescent="0.25">
      <c r="D69" s="92" t="s">
        <v>62</v>
      </c>
      <c r="E69" s="10"/>
      <c r="F69" s="10"/>
      <c r="G69" s="10"/>
      <c r="H69" s="2"/>
      <c r="I69" s="2"/>
    </row>
    <row r="70" spans="4:9" ht="18" x14ac:dyDescent="0.25">
      <c r="D70" s="92" t="s">
        <v>63</v>
      </c>
      <c r="E70" s="10"/>
      <c r="F70" s="10"/>
      <c r="G70" s="10"/>
      <c r="H70" s="2"/>
      <c r="I70" s="2"/>
    </row>
    <row r="71" spans="4:9" ht="18" x14ac:dyDescent="0.25">
      <c r="D71" s="92" t="s">
        <v>64</v>
      </c>
      <c r="E71" s="10"/>
      <c r="F71" s="10"/>
      <c r="G71" s="10"/>
      <c r="H71" s="2"/>
      <c r="I71" s="2"/>
    </row>
    <row r="72" spans="4:9" ht="16.5" thickBot="1" x14ac:dyDescent="0.3">
      <c r="D72" s="93"/>
      <c r="E72" s="5"/>
      <c r="F72" s="5"/>
      <c r="G72" s="10"/>
      <c r="H72" s="2"/>
      <c r="I72" s="2"/>
    </row>
    <row r="73" spans="4:9" ht="16.5" thickBot="1" x14ac:dyDescent="0.3">
      <c r="H73" s="2"/>
      <c r="I73" s="2"/>
    </row>
    <row r="74" spans="4:9" x14ac:dyDescent="0.25">
      <c r="D74" s="90"/>
      <c r="E74" s="91"/>
      <c r="F74" s="91"/>
      <c r="G74" s="10"/>
      <c r="H74" s="2"/>
      <c r="I74" s="2"/>
    </row>
    <row r="75" spans="4:9" ht="18" x14ac:dyDescent="0.25">
      <c r="D75" s="98" t="s">
        <v>65</v>
      </c>
      <c r="E75" s="10"/>
      <c r="F75" s="10"/>
      <c r="G75" s="10"/>
    </row>
    <row r="76" spans="4:9" ht="18" x14ac:dyDescent="0.25">
      <c r="D76" s="98" t="s">
        <v>66</v>
      </c>
      <c r="E76" s="10"/>
      <c r="F76" s="10"/>
      <c r="G76" s="10"/>
    </row>
    <row r="77" spans="4:9" ht="18" x14ac:dyDescent="0.25">
      <c r="D77" s="98" t="s">
        <v>67</v>
      </c>
      <c r="E77" s="10"/>
      <c r="F77" s="10"/>
      <c r="G77" s="10"/>
    </row>
    <row r="78" spans="4:9" ht="18" x14ac:dyDescent="0.25">
      <c r="D78" s="98" t="s">
        <v>68</v>
      </c>
      <c r="E78" s="10"/>
      <c r="F78" s="10"/>
      <c r="G78" s="10"/>
    </row>
    <row r="79" spans="4:9" ht="18" x14ac:dyDescent="0.25">
      <c r="D79" s="99" t="s">
        <v>69</v>
      </c>
      <c r="E79" s="10"/>
      <c r="F79" s="10"/>
      <c r="G79" s="10"/>
    </row>
    <row r="80" spans="4:9" ht="16.5" thickBot="1" x14ac:dyDescent="0.3">
      <c r="D80" s="93"/>
      <c r="E80" s="5"/>
      <c r="F80" s="5"/>
      <c r="G80" s="10"/>
      <c r="H80" s="2"/>
      <c r="I80" s="2"/>
    </row>
    <row r="81" spans="1:12" ht="16.5" thickBot="1" x14ac:dyDescent="0.3"/>
    <row r="82" spans="1:12" x14ac:dyDescent="0.25">
      <c r="D82" s="90"/>
      <c r="E82" s="91"/>
      <c r="F82" s="94"/>
      <c r="G82" s="10"/>
    </row>
    <row r="83" spans="1:12" ht="18" x14ac:dyDescent="0.25">
      <c r="D83" s="92" t="s">
        <v>56</v>
      </c>
      <c r="E83" s="10"/>
      <c r="F83" s="95"/>
      <c r="G83" s="10"/>
    </row>
    <row r="84" spans="1:12" ht="18" x14ac:dyDescent="0.25">
      <c r="D84" s="92" t="s">
        <v>57</v>
      </c>
      <c r="E84" s="10"/>
      <c r="F84" s="95"/>
      <c r="G84" s="10"/>
    </row>
    <row r="85" spans="1:12" ht="18" x14ac:dyDescent="0.25">
      <c r="D85" s="92" t="s">
        <v>58</v>
      </c>
      <c r="E85" s="10"/>
      <c r="F85" s="95"/>
      <c r="G85" s="10"/>
    </row>
    <row r="86" spans="1:12" ht="18" x14ac:dyDescent="0.25">
      <c r="D86" s="92" t="s">
        <v>59</v>
      </c>
      <c r="E86" s="10"/>
      <c r="F86" s="95"/>
      <c r="G86" s="10"/>
    </row>
    <row r="87" spans="1:12" ht="18" x14ac:dyDescent="0.25">
      <c r="D87" s="96" t="s">
        <v>60</v>
      </c>
      <c r="E87" s="10"/>
      <c r="F87" s="95"/>
      <c r="G87" s="10"/>
    </row>
    <row r="88" spans="1:12" ht="16.5" thickBot="1" x14ac:dyDescent="0.3">
      <c r="D88" s="93"/>
      <c r="E88" s="5"/>
      <c r="F88" s="97"/>
      <c r="G88" s="10"/>
    </row>
    <row r="89" spans="1:12" ht="16.5" thickBot="1" x14ac:dyDescent="0.3"/>
    <row r="90" spans="1:12" x14ac:dyDescent="0.25">
      <c r="D90" s="90"/>
      <c r="E90" s="91"/>
      <c r="F90" s="94"/>
      <c r="G90" s="10"/>
    </row>
    <row r="91" spans="1:12" ht="18" x14ac:dyDescent="0.25">
      <c r="D91" s="92" t="s">
        <v>56</v>
      </c>
      <c r="E91" s="10"/>
      <c r="F91" s="95"/>
      <c r="G91" s="10"/>
    </row>
    <row r="92" spans="1:12" ht="18" x14ac:dyDescent="0.25">
      <c r="D92" s="92" t="s">
        <v>57</v>
      </c>
      <c r="E92" s="10"/>
      <c r="F92" s="95"/>
      <c r="G92" s="10"/>
    </row>
    <row r="93" spans="1:12" ht="18" x14ac:dyDescent="0.25">
      <c r="D93" s="92" t="s">
        <v>58</v>
      </c>
      <c r="E93" s="10"/>
      <c r="F93" s="95"/>
      <c r="G93" s="10"/>
    </row>
    <row r="94" spans="1:12" ht="18" x14ac:dyDescent="0.25">
      <c r="D94" s="92" t="s">
        <v>59</v>
      </c>
      <c r="E94" s="10"/>
      <c r="F94" s="95"/>
      <c r="G94" s="10"/>
    </row>
    <row r="95" spans="1:12" s="3" customFormat="1" ht="18" x14ac:dyDescent="0.25">
      <c r="A95" s="2"/>
      <c r="B95" s="2"/>
      <c r="C95" s="2"/>
      <c r="D95" s="96" t="s">
        <v>60</v>
      </c>
      <c r="E95" s="10"/>
      <c r="F95" s="95"/>
      <c r="G95" s="10"/>
      <c r="J95" s="2"/>
      <c r="K95" s="2"/>
      <c r="L95" s="2"/>
    </row>
    <row r="96" spans="1:12" s="3" customFormat="1" ht="16.5" thickBot="1" x14ac:dyDescent="0.3">
      <c r="A96" s="2"/>
      <c r="B96" s="2"/>
      <c r="C96" s="2"/>
      <c r="D96" s="93"/>
      <c r="E96" s="5"/>
      <c r="F96" s="97"/>
      <c r="G96" s="10"/>
      <c r="J96" s="2"/>
      <c r="K96" s="2"/>
      <c r="L96" s="2"/>
    </row>
  </sheetData>
  <mergeCells count="7">
    <mergeCell ref="H39:J39"/>
    <mergeCell ref="A10:J10"/>
    <mergeCell ref="H17:I17"/>
    <mergeCell ref="H18:I18"/>
    <mergeCell ref="A19:I19"/>
    <mergeCell ref="A20:B20"/>
    <mergeCell ref="I33:J33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0"/>
  <sheetViews>
    <sheetView topLeftCell="A7" workbookViewId="0">
      <selection activeCell="J15" sqref="J15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9.42578125" style="2" customWidth="1"/>
    <col min="4" max="4" width="26.140625" style="2" customWidth="1"/>
    <col min="5" max="5" width="13" style="2" customWidth="1"/>
    <col min="6" max="7" width="6.28515625" style="2" customWidth="1"/>
    <col min="8" max="8" width="14.28515625" style="3" customWidth="1"/>
    <col min="9" max="9" width="1.42578125" style="3" customWidth="1"/>
    <col min="10" max="10" width="18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398" t="s">
        <v>6</v>
      </c>
      <c r="B10" s="399"/>
      <c r="C10" s="399"/>
      <c r="D10" s="399"/>
      <c r="E10" s="399"/>
      <c r="F10" s="399"/>
      <c r="G10" s="399"/>
      <c r="H10" s="399"/>
      <c r="I10" s="399"/>
      <c r="J10" s="400"/>
    </row>
    <row r="12" spans="1:10" x14ac:dyDescent="0.25">
      <c r="A12" s="2" t="s">
        <v>7</v>
      </c>
      <c r="B12" s="2" t="s">
        <v>152</v>
      </c>
      <c r="H12" s="3" t="s">
        <v>8</v>
      </c>
      <c r="I12" s="7" t="s">
        <v>9</v>
      </c>
      <c r="J12" s="8" t="s">
        <v>392</v>
      </c>
    </row>
    <row r="13" spans="1:10" x14ac:dyDescent="0.25">
      <c r="H13" s="3" t="s">
        <v>10</v>
      </c>
      <c r="I13" s="7" t="s">
        <v>9</v>
      </c>
      <c r="J13" s="9" t="s">
        <v>388</v>
      </c>
    </row>
    <row r="14" spans="1:10" x14ac:dyDescent="0.25">
      <c r="H14" s="3" t="s">
        <v>11</v>
      </c>
      <c r="I14" s="7" t="s">
        <v>9</v>
      </c>
      <c r="J14" s="9" t="s">
        <v>388</v>
      </c>
    </row>
    <row r="15" spans="1:10" x14ac:dyDescent="0.25">
      <c r="A15" s="2" t="s">
        <v>12</v>
      </c>
      <c r="B15" s="2" t="s">
        <v>153</v>
      </c>
      <c r="H15" s="3" t="s">
        <v>74</v>
      </c>
      <c r="I15" s="3" t="s">
        <v>9</v>
      </c>
      <c r="J15" s="116" t="s">
        <v>389</v>
      </c>
    </row>
    <row r="16" spans="1:10" ht="16.5" thickBot="1" x14ac:dyDescent="0.3">
      <c r="F16" s="10"/>
      <c r="G16" s="10"/>
    </row>
    <row r="17" spans="1:11" ht="20.100000000000001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32</v>
      </c>
      <c r="G17" s="265" t="s">
        <v>29</v>
      </c>
      <c r="H17" s="401" t="s">
        <v>18</v>
      </c>
      <c r="I17" s="402"/>
      <c r="J17" s="31" t="s">
        <v>19</v>
      </c>
    </row>
    <row r="18" spans="1:11" ht="37.5" customHeight="1" x14ac:dyDescent="0.25">
      <c r="A18" s="86">
        <v>1</v>
      </c>
      <c r="B18" s="54">
        <v>44548</v>
      </c>
      <c r="C18" s="262"/>
      <c r="D18" s="32" t="s">
        <v>390</v>
      </c>
      <c r="E18" s="413" t="s">
        <v>391</v>
      </c>
      <c r="F18" s="104">
        <v>1</v>
      </c>
      <c r="G18" s="104">
        <v>175</v>
      </c>
      <c r="H18" s="379">
        <v>3500</v>
      </c>
      <c r="I18" s="380"/>
      <c r="J18" s="115">
        <f>H18*G18</f>
        <v>612500</v>
      </c>
    </row>
    <row r="19" spans="1:11" ht="37.5" customHeight="1" x14ac:dyDescent="0.25">
      <c r="A19" s="86">
        <f>A18+1</f>
        <v>2</v>
      </c>
      <c r="B19" s="54">
        <v>44548</v>
      </c>
      <c r="C19" s="262"/>
      <c r="D19" s="32" t="s">
        <v>156</v>
      </c>
      <c r="E19" s="414"/>
      <c r="F19" s="104">
        <v>1</v>
      </c>
      <c r="G19" s="104"/>
      <c r="H19" s="393">
        <v>200000</v>
      </c>
      <c r="I19" s="394"/>
      <c r="J19" s="115">
        <f t="shared" ref="J19" si="0">H19</f>
        <v>200000</v>
      </c>
    </row>
    <row r="20" spans="1:11" ht="37.5" customHeight="1" x14ac:dyDescent="0.25">
      <c r="A20" s="86">
        <f>A19+1</f>
        <v>3</v>
      </c>
      <c r="B20" s="54">
        <v>44548</v>
      </c>
      <c r="C20" s="262"/>
      <c r="D20" s="32" t="s">
        <v>404</v>
      </c>
      <c r="E20" s="414"/>
      <c r="F20" s="104">
        <v>1</v>
      </c>
      <c r="G20" s="104"/>
      <c r="H20" s="393">
        <v>100000</v>
      </c>
      <c r="I20" s="394"/>
      <c r="J20" s="115">
        <f t="shared" ref="J20" si="1">H20</f>
        <v>100000</v>
      </c>
    </row>
    <row r="21" spans="1:11" ht="37.5" customHeight="1" x14ac:dyDescent="0.25">
      <c r="A21" s="86">
        <v>4</v>
      </c>
      <c r="B21" s="54">
        <v>44548</v>
      </c>
      <c r="C21" s="262"/>
      <c r="D21" s="32" t="s">
        <v>160</v>
      </c>
      <c r="E21" s="415"/>
      <c r="F21" s="263">
        <v>1</v>
      </c>
      <c r="G21" s="263"/>
      <c r="H21" s="379">
        <v>426000</v>
      </c>
      <c r="I21" s="380"/>
      <c r="J21" s="115">
        <f>H21</f>
        <v>426000</v>
      </c>
    </row>
    <row r="22" spans="1:11" ht="25.5" customHeight="1" thickBot="1" x14ac:dyDescent="0.3">
      <c r="A22" s="403" t="s">
        <v>20</v>
      </c>
      <c r="B22" s="404"/>
      <c r="C22" s="404"/>
      <c r="D22" s="404"/>
      <c r="E22" s="404"/>
      <c r="F22" s="404"/>
      <c r="G22" s="404"/>
      <c r="H22" s="404"/>
      <c r="I22" s="405"/>
      <c r="J22" s="87">
        <f>SUM(J18:J21)</f>
        <v>1338500</v>
      </c>
    </row>
    <row r="23" spans="1:11" x14ac:dyDescent="0.25">
      <c r="A23" s="384"/>
      <c r="B23" s="384"/>
      <c r="C23" s="261"/>
      <c r="D23" s="261"/>
      <c r="E23" s="261"/>
      <c r="F23" s="261"/>
      <c r="G23" s="261"/>
      <c r="H23" s="11"/>
      <c r="I23" s="11"/>
      <c r="J23" s="12"/>
    </row>
    <row r="24" spans="1:11" x14ac:dyDescent="0.25">
      <c r="A24" s="261"/>
      <c r="B24" s="261"/>
      <c r="C24" s="261"/>
      <c r="D24" s="261"/>
      <c r="E24" s="261"/>
      <c r="F24" s="261"/>
      <c r="G24" s="261"/>
      <c r="H24" s="88" t="s">
        <v>49</v>
      </c>
      <c r="I24" s="88"/>
      <c r="J24" s="89">
        <v>0</v>
      </c>
    </row>
    <row r="25" spans="1:11" ht="16.5" thickBot="1" x14ac:dyDescent="0.3">
      <c r="D25" s="1"/>
      <c r="E25" s="1"/>
      <c r="F25" s="1"/>
      <c r="G25" s="1"/>
      <c r="H25" s="15" t="s">
        <v>30</v>
      </c>
      <c r="I25" s="15"/>
      <c r="J25" s="110">
        <v>0</v>
      </c>
      <c r="K25" s="14"/>
    </row>
    <row r="26" spans="1:11" x14ac:dyDescent="0.25">
      <c r="D26" s="1"/>
      <c r="E26" s="1"/>
      <c r="F26" s="1"/>
      <c r="G26" s="1"/>
      <c r="H26" s="17" t="s">
        <v>50</v>
      </c>
      <c r="I26" s="17"/>
      <c r="J26" s="18">
        <f>+J22</f>
        <v>1338500</v>
      </c>
    </row>
    <row r="27" spans="1:11" ht="12" customHeight="1" x14ac:dyDescent="0.25">
      <c r="D27" s="1"/>
      <c r="E27" s="1"/>
      <c r="F27" s="1"/>
      <c r="G27" s="1"/>
      <c r="H27" s="17"/>
      <c r="I27" s="17"/>
      <c r="J27" s="18"/>
    </row>
    <row r="28" spans="1:11" x14ac:dyDescent="0.25">
      <c r="A28" s="1" t="s">
        <v>405</v>
      </c>
      <c r="D28" s="1"/>
      <c r="E28" s="1"/>
      <c r="F28" s="1"/>
      <c r="G28" s="1"/>
      <c r="H28" s="17"/>
      <c r="I28" s="17"/>
      <c r="J28" s="18"/>
    </row>
    <row r="29" spans="1:11" x14ac:dyDescent="0.25">
      <c r="A29" s="19"/>
      <c r="D29" s="1"/>
      <c r="E29" s="1"/>
      <c r="F29" s="1"/>
      <c r="G29" s="1"/>
      <c r="H29" s="17"/>
      <c r="I29" s="17"/>
      <c r="J29" s="18"/>
    </row>
    <row r="30" spans="1:11" x14ac:dyDescent="0.25">
      <c r="A30" s="20" t="s">
        <v>23</v>
      </c>
    </row>
    <row r="31" spans="1:11" x14ac:dyDescent="0.25">
      <c r="A31" s="21" t="s">
        <v>24</v>
      </c>
      <c r="B31" s="21"/>
      <c r="C31" s="21"/>
      <c r="D31" s="10"/>
      <c r="E31" s="10"/>
    </row>
    <row r="32" spans="1:11" x14ac:dyDescent="0.25">
      <c r="A32" s="21" t="s">
        <v>25</v>
      </c>
      <c r="B32" s="21"/>
      <c r="C32" s="21"/>
      <c r="D32" s="10"/>
      <c r="E32" s="10"/>
    </row>
    <row r="33" spans="1:10" x14ac:dyDescent="0.25">
      <c r="A33" s="22" t="s">
        <v>26</v>
      </c>
      <c r="B33" s="23"/>
      <c r="C33" s="23"/>
      <c r="D33" s="10"/>
      <c r="E33" s="10"/>
    </row>
    <row r="34" spans="1:10" x14ac:dyDescent="0.25">
      <c r="A34" s="24" t="s">
        <v>27</v>
      </c>
      <c r="B34" s="24"/>
      <c r="C34" s="24"/>
      <c r="D34" s="10"/>
      <c r="E34" s="10"/>
    </row>
    <row r="35" spans="1:10" x14ac:dyDescent="0.25">
      <c r="A35" s="25"/>
      <c r="B35" s="25"/>
      <c r="C35" s="25"/>
    </row>
    <row r="36" spans="1:10" x14ac:dyDescent="0.25">
      <c r="A36" s="26"/>
      <c r="B36" s="26"/>
      <c r="C36" s="26"/>
    </row>
    <row r="37" spans="1:10" x14ac:dyDescent="0.25">
      <c r="H37" s="27" t="s">
        <v>41</v>
      </c>
      <c r="I37" s="385" t="str">
        <f>J13</f>
        <v xml:space="preserve"> 20 Desember 2021</v>
      </c>
      <c r="J37" s="386"/>
    </row>
    <row r="41" spans="1:10" ht="24.75" customHeight="1" x14ac:dyDescent="0.25"/>
    <row r="43" spans="1:10" x14ac:dyDescent="0.25">
      <c r="H43" s="397" t="s">
        <v>28</v>
      </c>
      <c r="I43" s="397"/>
      <c r="J43" s="397"/>
    </row>
    <row r="48" spans="1:10" ht="16.5" thickBot="1" x14ac:dyDescent="0.3"/>
    <row r="49" spans="4:9" x14ac:dyDescent="0.25">
      <c r="D49" s="90"/>
      <c r="E49" s="91"/>
      <c r="F49" s="91"/>
      <c r="G49" s="10"/>
    </row>
    <row r="50" spans="4:9" ht="18" x14ac:dyDescent="0.25">
      <c r="D50" s="92" t="s">
        <v>51</v>
      </c>
      <c r="E50" s="10"/>
      <c r="F50" s="10"/>
      <c r="G50" s="10"/>
      <c r="H50" s="2"/>
      <c r="I50" s="2"/>
    </row>
    <row r="51" spans="4:9" ht="18" x14ac:dyDescent="0.25">
      <c r="D51" s="92" t="s">
        <v>52</v>
      </c>
      <c r="E51" s="10"/>
      <c r="F51" s="10"/>
      <c r="G51" s="10"/>
      <c r="H51" s="2"/>
      <c r="I51" s="2"/>
    </row>
    <row r="52" spans="4:9" ht="18" x14ac:dyDescent="0.25">
      <c r="D52" s="92" t="s">
        <v>53</v>
      </c>
      <c r="E52" s="10"/>
      <c r="F52" s="10"/>
      <c r="G52" s="10"/>
      <c r="H52" s="2"/>
      <c r="I52" s="2"/>
    </row>
    <row r="53" spans="4:9" ht="18" x14ac:dyDescent="0.25">
      <c r="D53" s="92" t="s">
        <v>54</v>
      </c>
      <c r="E53" s="10"/>
      <c r="F53" s="10"/>
      <c r="G53" s="10"/>
      <c r="H53" s="2"/>
      <c r="I53" s="2"/>
    </row>
    <row r="54" spans="4:9" ht="18" x14ac:dyDescent="0.25">
      <c r="D54" s="92" t="s">
        <v>55</v>
      </c>
      <c r="E54" s="10"/>
      <c r="F54" s="10"/>
      <c r="G54" s="10"/>
      <c r="H54" s="2"/>
      <c r="I54" s="2"/>
    </row>
    <row r="55" spans="4:9" ht="16.5" thickBot="1" x14ac:dyDescent="0.3">
      <c r="D55" s="93"/>
      <c r="E55" s="5"/>
      <c r="F55" s="5"/>
      <c r="G55" s="10"/>
      <c r="H55" s="2"/>
      <c r="I55" s="2"/>
    </row>
    <row r="56" spans="4:9" x14ac:dyDescent="0.25">
      <c r="H56" s="2"/>
      <c r="I56" s="2"/>
    </row>
    <row r="57" spans="4:9" x14ac:dyDescent="0.25">
      <c r="H57" s="2"/>
      <c r="I57" s="2"/>
    </row>
    <row r="58" spans="4:9" ht="16.5" thickBot="1" x14ac:dyDescent="0.3">
      <c r="H58" s="2"/>
      <c r="I58" s="2"/>
    </row>
    <row r="59" spans="4:9" x14ac:dyDescent="0.25">
      <c r="D59" s="90"/>
      <c r="E59" s="91"/>
      <c r="F59" s="94"/>
      <c r="G59" s="10"/>
      <c r="H59" s="2"/>
      <c r="I59" s="2"/>
    </row>
    <row r="60" spans="4:9" ht="18" x14ac:dyDescent="0.25">
      <c r="D60" s="92" t="s">
        <v>56</v>
      </c>
      <c r="E60" s="10"/>
      <c r="F60" s="95"/>
      <c r="G60" s="10"/>
      <c r="H60" s="2"/>
      <c r="I60" s="2"/>
    </row>
    <row r="61" spans="4:9" ht="18" x14ac:dyDescent="0.25">
      <c r="D61" s="92" t="s">
        <v>57</v>
      </c>
      <c r="E61" s="10"/>
      <c r="F61" s="95"/>
      <c r="G61" s="10"/>
      <c r="H61" s="2"/>
      <c r="I61" s="2"/>
    </row>
    <row r="62" spans="4:9" ht="18" x14ac:dyDescent="0.25">
      <c r="D62" s="92" t="s">
        <v>58</v>
      </c>
      <c r="E62" s="10"/>
      <c r="F62" s="95"/>
      <c r="G62" s="10"/>
      <c r="H62" s="2"/>
      <c r="I62" s="2"/>
    </row>
    <row r="63" spans="4:9" ht="18" x14ac:dyDescent="0.25">
      <c r="D63" s="92" t="s">
        <v>59</v>
      </c>
      <c r="E63" s="10"/>
      <c r="F63" s="95"/>
      <c r="G63" s="10"/>
      <c r="H63" s="2"/>
      <c r="I63" s="2"/>
    </row>
    <row r="64" spans="4:9" ht="18" x14ac:dyDescent="0.25">
      <c r="D64" s="96" t="s">
        <v>60</v>
      </c>
      <c r="E64" s="10"/>
      <c r="F64" s="95"/>
      <c r="G64" s="10"/>
      <c r="H64" s="2"/>
      <c r="I64" s="2"/>
    </row>
    <row r="65" spans="4:9" ht="16.5" thickBot="1" x14ac:dyDescent="0.3">
      <c r="D65" s="93"/>
      <c r="E65" s="5"/>
      <c r="F65" s="97"/>
      <c r="G65" s="10"/>
      <c r="H65" s="2"/>
      <c r="I65" s="2"/>
    </row>
    <row r="66" spans="4:9" x14ac:dyDescent="0.25">
      <c r="H66" s="2"/>
      <c r="I66" s="2"/>
    </row>
    <row r="67" spans="4:9" x14ac:dyDescent="0.25">
      <c r="H67" s="2"/>
      <c r="I67" s="2"/>
    </row>
    <row r="68" spans="4:9" x14ac:dyDescent="0.25">
      <c r="H68" s="2"/>
      <c r="I68" s="2"/>
    </row>
    <row r="69" spans="4:9" ht="16.5" thickBot="1" x14ac:dyDescent="0.3">
      <c r="H69" s="2"/>
      <c r="I69" s="2"/>
    </row>
    <row r="70" spans="4:9" x14ac:dyDescent="0.25">
      <c r="D70" s="90"/>
      <c r="E70" s="91"/>
      <c r="F70" s="91"/>
      <c r="G70" s="10"/>
      <c r="H70" s="2"/>
      <c r="I70" s="2"/>
    </row>
    <row r="71" spans="4:9" ht="18" x14ac:dyDescent="0.25">
      <c r="D71" s="92" t="s">
        <v>51</v>
      </c>
      <c r="E71" s="10"/>
      <c r="F71" s="10"/>
      <c r="G71" s="10"/>
      <c r="H71" s="2"/>
      <c r="I71" s="2"/>
    </row>
    <row r="72" spans="4:9" ht="18" x14ac:dyDescent="0.25">
      <c r="D72" s="92" t="s">
        <v>61</v>
      </c>
      <c r="E72" s="10"/>
      <c r="F72" s="10"/>
      <c r="G72" s="10"/>
      <c r="H72" s="2"/>
      <c r="I72" s="2"/>
    </row>
    <row r="73" spans="4:9" ht="18" x14ac:dyDescent="0.25">
      <c r="D73" s="92" t="s">
        <v>62</v>
      </c>
      <c r="E73" s="10"/>
      <c r="F73" s="10"/>
      <c r="G73" s="10"/>
      <c r="H73" s="2"/>
      <c r="I73" s="2"/>
    </row>
    <row r="74" spans="4:9" ht="18" x14ac:dyDescent="0.25">
      <c r="D74" s="92" t="s">
        <v>63</v>
      </c>
      <c r="E74" s="10"/>
      <c r="F74" s="10"/>
      <c r="G74" s="10"/>
      <c r="H74" s="2"/>
      <c r="I74" s="2"/>
    </row>
    <row r="75" spans="4:9" ht="18" x14ac:dyDescent="0.25">
      <c r="D75" s="92" t="s">
        <v>64</v>
      </c>
      <c r="E75" s="10"/>
      <c r="F75" s="10"/>
      <c r="G75" s="10"/>
      <c r="H75" s="2"/>
      <c r="I75" s="2"/>
    </row>
    <row r="76" spans="4:9" ht="16.5" thickBot="1" x14ac:dyDescent="0.3">
      <c r="D76" s="93"/>
      <c r="E76" s="5"/>
      <c r="F76" s="5"/>
      <c r="G76" s="10"/>
      <c r="H76" s="2"/>
      <c r="I76" s="2"/>
    </row>
    <row r="77" spans="4:9" ht="16.5" thickBot="1" x14ac:dyDescent="0.3">
      <c r="H77" s="2"/>
      <c r="I77" s="2"/>
    </row>
    <row r="78" spans="4:9" x14ac:dyDescent="0.25">
      <c r="D78" s="90"/>
      <c r="E78" s="91"/>
      <c r="F78" s="91"/>
      <c r="G78" s="10"/>
      <c r="H78" s="2"/>
      <c r="I78" s="2"/>
    </row>
    <row r="79" spans="4:9" ht="18" x14ac:dyDescent="0.25">
      <c r="D79" s="98" t="s">
        <v>65</v>
      </c>
      <c r="E79" s="10"/>
      <c r="F79" s="10"/>
      <c r="G79" s="10"/>
    </row>
    <row r="80" spans="4:9" ht="18" x14ac:dyDescent="0.25">
      <c r="D80" s="98" t="s">
        <v>66</v>
      </c>
      <c r="E80" s="10"/>
      <c r="F80" s="10"/>
      <c r="G80" s="10"/>
    </row>
    <row r="81" spans="4:9" ht="18" x14ac:dyDescent="0.25">
      <c r="D81" s="98" t="s">
        <v>67</v>
      </c>
      <c r="E81" s="10"/>
      <c r="F81" s="10"/>
      <c r="G81" s="10"/>
    </row>
    <row r="82" spans="4:9" ht="18" x14ac:dyDescent="0.25">
      <c r="D82" s="98" t="s">
        <v>68</v>
      </c>
      <c r="E82" s="10"/>
      <c r="F82" s="10"/>
      <c r="G82" s="10"/>
    </row>
    <row r="83" spans="4:9" ht="18" x14ac:dyDescent="0.25">
      <c r="D83" s="99" t="s">
        <v>69</v>
      </c>
      <c r="E83" s="10"/>
      <c r="F83" s="10"/>
      <c r="G83" s="10"/>
    </row>
    <row r="84" spans="4:9" ht="16.5" thickBot="1" x14ac:dyDescent="0.3">
      <c r="D84" s="93"/>
      <c r="E84" s="5"/>
      <c r="F84" s="5"/>
      <c r="G84" s="10"/>
      <c r="H84" s="2"/>
      <c r="I84" s="2"/>
    </row>
    <row r="85" spans="4:9" ht="16.5" thickBot="1" x14ac:dyDescent="0.3"/>
    <row r="86" spans="4:9" x14ac:dyDescent="0.25">
      <c r="D86" s="90"/>
      <c r="E86" s="91"/>
      <c r="F86" s="94"/>
      <c r="G86" s="10"/>
    </row>
    <row r="87" spans="4:9" ht="18" x14ac:dyDescent="0.25">
      <c r="D87" s="92" t="s">
        <v>56</v>
      </c>
      <c r="E87" s="10"/>
      <c r="F87" s="95"/>
      <c r="G87" s="10"/>
    </row>
    <row r="88" spans="4:9" ht="18" x14ac:dyDescent="0.25">
      <c r="D88" s="92" t="s">
        <v>57</v>
      </c>
      <c r="E88" s="10"/>
      <c r="F88" s="95"/>
      <c r="G88" s="10"/>
    </row>
    <row r="89" spans="4:9" ht="18" x14ac:dyDescent="0.25">
      <c r="D89" s="92" t="s">
        <v>58</v>
      </c>
      <c r="E89" s="10"/>
      <c r="F89" s="95"/>
      <c r="G89" s="10"/>
    </row>
    <row r="90" spans="4:9" ht="18" x14ac:dyDescent="0.25">
      <c r="D90" s="92" t="s">
        <v>59</v>
      </c>
      <c r="E90" s="10"/>
      <c r="F90" s="95"/>
      <c r="G90" s="10"/>
    </row>
    <row r="91" spans="4:9" ht="18" x14ac:dyDescent="0.25">
      <c r="D91" s="96" t="s">
        <v>60</v>
      </c>
      <c r="E91" s="10"/>
      <c r="F91" s="95"/>
      <c r="G91" s="10"/>
    </row>
    <row r="92" spans="4:9" ht="16.5" thickBot="1" x14ac:dyDescent="0.3">
      <c r="D92" s="93"/>
      <c r="E92" s="5"/>
      <c r="F92" s="97"/>
      <c r="G92" s="10"/>
    </row>
    <row r="93" spans="4:9" ht="16.5" thickBot="1" x14ac:dyDescent="0.3"/>
    <row r="94" spans="4:9" x14ac:dyDescent="0.25">
      <c r="D94" s="90"/>
      <c r="E94" s="91"/>
      <c r="F94" s="94"/>
      <c r="G94" s="10"/>
    </row>
    <row r="95" spans="4:9" ht="18" x14ac:dyDescent="0.25">
      <c r="D95" s="92" t="s">
        <v>56</v>
      </c>
      <c r="E95" s="10"/>
      <c r="F95" s="95"/>
      <c r="G95" s="10"/>
    </row>
    <row r="96" spans="4:9" ht="18" x14ac:dyDescent="0.25">
      <c r="D96" s="92" t="s">
        <v>57</v>
      </c>
      <c r="E96" s="10"/>
      <c r="F96" s="95"/>
      <c r="G96" s="10"/>
    </row>
    <row r="97" spans="1:12" ht="18" x14ac:dyDescent="0.25">
      <c r="D97" s="92" t="s">
        <v>58</v>
      </c>
      <c r="E97" s="10"/>
      <c r="F97" s="95"/>
      <c r="G97" s="10"/>
    </row>
    <row r="98" spans="1:12" ht="18" x14ac:dyDescent="0.25">
      <c r="D98" s="92" t="s">
        <v>59</v>
      </c>
      <c r="E98" s="10"/>
      <c r="F98" s="95"/>
      <c r="G98" s="10"/>
    </row>
    <row r="99" spans="1:12" s="3" customFormat="1" ht="18" x14ac:dyDescent="0.25">
      <c r="A99" s="2"/>
      <c r="B99" s="2"/>
      <c r="C99" s="2"/>
      <c r="D99" s="96" t="s">
        <v>60</v>
      </c>
      <c r="E99" s="10"/>
      <c r="F99" s="95"/>
      <c r="G99" s="10"/>
      <c r="J99" s="2"/>
      <c r="K99" s="2"/>
      <c r="L99" s="2"/>
    </row>
    <row r="100" spans="1:12" s="3" customFormat="1" ht="16.5" thickBot="1" x14ac:dyDescent="0.3">
      <c r="A100" s="2"/>
      <c r="B100" s="2"/>
      <c r="C100" s="2"/>
      <c r="D100" s="93"/>
      <c r="E100" s="5"/>
      <c r="F100" s="97"/>
      <c r="G100" s="10"/>
      <c r="J100" s="2"/>
      <c r="K100" s="2"/>
      <c r="L100" s="2"/>
    </row>
  </sheetData>
  <mergeCells count="11">
    <mergeCell ref="A22:I22"/>
    <mergeCell ref="A23:B23"/>
    <mergeCell ref="I37:J37"/>
    <mergeCell ref="H43:J43"/>
    <mergeCell ref="H20:I20"/>
    <mergeCell ref="A10:J10"/>
    <mergeCell ref="H17:I17"/>
    <mergeCell ref="E18:E21"/>
    <mergeCell ref="H18:I18"/>
    <mergeCell ref="H19:I19"/>
    <mergeCell ref="H21:I21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1"/>
  <sheetViews>
    <sheetView topLeftCell="A10" workbookViewId="0">
      <selection activeCell="I19" sqref="I19"/>
    </sheetView>
  </sheetViews>
  <sheetFormatPr defaultColWidth="9.140625" defaultRowHeight="15.75" x14ac:dyDescent="0.25"/>
  <cols>
    <col min="1" max="1" width="4" style="2" customWidth="1"/>
    <col min="2" max="2" width="12.5703125" style="2" customWidth="1"/>
    <col min="3" max="3" width="10.5703125" style="2" bestFit="1" customWidth="1"/>
    <col min="4" max="4" width="24" style="2" customWidth="1"/>
    <col min="5" max="5" width="15.42578125" style="2" customWidth="1"/>
    <col min="6" max="6" width="6.85546875" style="2" bestFit="1" customWidth="1"/>
    <col min="7" max="7" width="13.85546875" style="3" customWidth="1"/>
    <col min="8" max="8" width="1.42578125" style="3" customWidth="1"/>
    <col min="9" max="9" width="17.57031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374" t="s">
        <v>6</v>
      </c>
      <c r="B10" s="375"/>
      <c r="C10" s="375"/>
      <c r="D10" s="375"/>
      <c r="E10" s="375"/>
      <c r="F10" s="375"/>
      <c r="G10" s="375"/>
      <c r="H10" s="375"/>
      <c r="I10" s="376"/>
    </row>
    <row r="12" spans="1:9" x14ac:dyDescent="0.25">
      <c r="A12" s="2" t="s">
        <v>7</v>
      </c>
      <c r="B12" s="2" t="s">
        <v>99</v>
      </c>
      <c r="G12" s="3" t="s">
        <v>8</v>
      </c>
      <c r="H12" s="7" t="s">
        <v>9</v>
      </c>
      <c r="I12" s="8" t="s">
        <v>98</v>
      </c>
    </row>
    <row r="13" spans="1:9" x14ac:dyDescent="0.25">
      <c r="G13" s="3" t="s">
        <v>10</v>
      </c>
      <c r="H13" s="7" t="s">
        <v>9</v>
      </c>
      <c r="I13" s="9" t="s">
        <v>83</v>
      </c>
    </row>
    <row r="14" spans="1:9" x14ac:dyDescent="0.25">
      <c r="G14" s="3" t="s">
        <v>11</v>
      </c>
      <c r="H14" s="7" t="s">
        <v>9</v>
      </c>
      <c r="I14" s="9" t="s">
        <v>83</v>
      </c>
    </row>
    <row r="15" spans="1:9" x14ac:dyDescent="0.25">
      <c r="A15" s="2" t="s">
        <v>12</v>
      </c>
      <c r="B15" s="2" t="s">
        <v>99</v>
      </c>
      <c r="G15" s="3" t="s">
        <v>74</v>
      </c>
      <c r="H15" s="3" t="s">
        <v>9</v>
      </c>
      <c r="I15" s="116" t="s">
        <v>100</v>
      </c>
    </row>
    <row r="16" spans="1:9" ht="16.5" thickBot="1" x14ac:dyDescent="0.3">
      <c r="F16" s="5"/>
    </row>
    <row r="17" spans="1:18" ht="20.100000000000001" customHeight="1" x14ac:dyDescent="0.25">
      <c r="A17" s="100" t="s">
        <v>13</v>
      </c>
      <c r="B17" s="101" t="s">
        <v>14</v>
      </c>
      <c r="C17" s="101" t="s">
        <v>15</v>
      </c>
      <c r="D17" s="101" t="s">
        <v>16</v>
      </c>
      <c r="E17" s="101" t="s">
        <v>17</v>
      </c>
      <c r="F17" s="101" t="s">
        <v>43</v>
      </c>
      <c r="G17" s="377" t="s">
        <v>18</v>
      </c>
      <c r="H17" s="378"/>
      <c r="I17" s="102" t="s">
        <v>19</v>
      </c>
    </row>
    <row r="18" spans="1:18" ht="54" customHeight="1" x14ac:dyDescent="0.25">
      <c r="A18" s="86">
        <v>1</v>
      </c>
      <c r="B18" s="134">
        <v>44529</v>
      </c>
      <c r="C18" s="131"/>
      <c r="D18" s="103" t="s">
        <v>101</v>
      </c>
      <c r="E18" s="124" t="s">
        <v>72</v>
      </c>
      <c r="F18" s="104">
        <v>1</v>
      </c>
      <c r="G18" s="387">
        <v>600000</v>
      </c>
      <c r="H18" s="388"/>
      <c r="I18" s="121">
        <f>G18</f>
        <v>600000</v>
      </c>
    </row>
    <row r="19" spans="1:18" ht="25.5" customHeight="1" thickBot="1" x14ac:dyDescent="0.3">
      <c r="A19" s="381" t="s">
        <v>20</v>
      </c>
      <c r="B19" s="382"/>
      <c r="C19" s="382"/>
      <c r="D19" s="382"/>
      <c r="E19" s="382"/>
      <c r="F19" s="382"/>
      <c r="G19" s="382"/>
      <c r="H19" s="383"/>
      <c r="I19" s="105">
        <f>SUM(I18:I18)</f>
        <v>600000</v>
      </c>
    </row>
    <row r="20" spans="1:18" x14ac:dyDescent="0.25">
      <c r="A20" s="384"/>
      <c r="B20" s="384"/>
      <c r="C20" s="384"/>
      <c r="D20" s="384"/>
      <c r="E20" s="119"/>
      <c r="F20" s="119"/>
      <c r="G20" s="11"/>
      <c r="H20" s="11"/>
      <c r="I20" s="12"/>
    </row>
    <row r="21" spans="1:18" x14ac:dyDescent="0.25">
      <c r="E21" s="1"/>
      <c r="F21" s="1"/>
      <c r="G21" s="13" t="s">
        <v>33</v>
      </c>
      <c r="H21" s="13"/>
      <c r="I21" s="28">
        <v>0</v>
      </c>
      <c r="J21" s="14"/>
      <c r="R21" s="2" t="s">
        <v>21</v>
      </c>
    </row>
    <row r="22" spans="1:18" ht="16.5" thickBot="1" x14ac:dyDescent="0.3">
      <c r="E22" s="1"/>
      <c r="F22" s="1"/>
      <c r="G22" s="15" t="s">
        <v>34</v>
      </c>
      <c r="H22" s="15"/>
      <c r="I22" s="16">
        <v>0</v>
      </c>
      <c r="J22" s="14"/>
    </row>
    <row r="23" spans="1:18" ht="16.5" customHeight="1" x14ac:dyDescent="0.25">
      <c r="E23" s="1"/>
      <c r="F23" s="1"/>
      <c r="G23" s="17" t="s">
        <v>22</v>
      </c>
      <c r="H23" s="17"/>
      <c r="I23" s="18">
        <f>I19</f>
        <v>600000</v>
      </c>
    </row>
    <row r="24" spans="1:18" x14ac:dyDescent="0.25">
      <c r="A24" s="1" t="s">
        <v>86</v>
      </c>
      <c r="E24" s="1"/>
      <c r="F24" s="1"/>
      <c r="G24" s="17"/>
      <c r="H24" s="17"/>
      <c r="I24" s="18"/>
    </row>
    <row r="25" spans="1:18" x14ac:dyDescent="0.25">
      <c r="A25" s="19"/>
      <c r="E25" s="1"/>
      <c r="F25" s="1"/>
      <c r="G25" s="17"/>
      <c r="H25" s="17"/>
      <c r="I25" s="18"/>
    </row>
    <row r="26" spans="1:18" x14ac:dyDescent="0.25">
      <c r="E26" s="1"/>
      <c r="F26" s="1"/>
      <c r="G26" s="17"/>
      <c r="H26" s="17"/>
      <c r="I26" s="18"/>
    </row>
    <row r="27" spans="1:18" x14ac:dyDescent="0.25">
      <c r="A27" s="20" t="s">
        <v>23</v>
      </c>
    </row>
    <row r="28" spans="1:18" x14ac:dyDescent="0.25">
      <c r="A28" s="21" t="s">
        <v>24</v>
      </c>
      <c r="B28" s="21"/>
      <c r="C28" s="21"/>
      <c r="D28" s="21"/>
      <c r="E28" s="10"/>
    </row>
    <row r="29" spans="1:18" x14ac:dyDescent="0.25">
      <c r="A29" s="21" t="s">
        <v>25</v>
      </c>
      <c r="B29" s="21"/>
      <c r="C29" s="21"/>
      <c r="D29" s="10"/>
      <c r="E29" s="10"/>
    </row>
    <row r="30" spans="1:18" x14ac:dyDescent="0.25">
      <c r="A30" s="22" t="s">
        <v>26</v>
      </c>
      <c r="B30" s="23"/>
      <c r="C30" s="23"/>
      <c r="D30" s="22"/>
      <c r="E30" s="10"/>
    </row>
    <row r="31" spans="1:18" x14ac:dyDescent="0.25">
      <c r="A31" s="24" t="s">
        <v>27</v>
      </c>
      <c r="B31" s="24"/>
      <c r="C31" s="24"/>
      <c r="D31" s="23"/>
      <c r="E31" s="10"/>
    </row>
    <row r="32" spans="1:18" x14ac:dyDescent="0.25">
      <c r="A32" s="25"/>
      <c r="B32" s="25"/>
      <c r="C32" s="25"/>
      <c r="D32" s="25"/>
    </row>
    <row r="33" spans="1:9" x14ac:dyDescent="0.25">
      <c r="A33" s="26"/>
      <c r="B33" s="26"/>
      <c r="C33" s="26"/>
      <c r="D33" s="106"/>
    </row>
    <row r="34" spans="1:9" x14ac:dyDescent="0.25">
      <c r="G34" s="27" t="s">
        <v>41</v>
      </c>
      <c r="H34" s="385" t="str">
        <f>+I13</f>
        <v xml:space="preserve"> 01 Desember 2021</v>
      </c>
      <c r="I34" s="386"/>
    </row>
    <row r="38" spans="1:9" x14ac:dyDescent="0.25">
      <c r="H38" s="3" t="s">
        <v>21</v>
      </c>
    </row>
    <row r="41" spans="1:9" x14ac:dyDescent="0.25">
      <c r="G41" s="373" t="s">
        <v>28</v>
      </c>
      <c r="H41" s="373"/>
      <c r="I41" s="373"/>
    </row>
  </sheetData>
  <mergeCells count="7">
    <mergeCell ref="G41:I41"/>
    <mergeCell ref="A10:I10"/>
    <mergeCell ref="G17:H17"/>
    <mergeCell ref="G18:H18"/>
    <mergeCell ref="A19:H19"/>
    <mergeCell ref="A20:D20"/>
    <mergeCell ref="H34:I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9"/>
  <sheetViews>
    <sheetView topLeftCell="A28" zoomScale="86" zoomScaleNormal="86" workbookViewId="0">
      <selection activeCell="E47" sqref="E47"/>
    </sheetView>
  </sheetViews>
  <sheetFormatPr defaultRowHeight="15" x14ac:dyDescent="0.25"/>
  <cols>
    <col min="1" max="1" width="4.85546875" customWidth="1"/>
    <col min="2" max="2" width="12.85546875" customWidth="1"/>
    <col min="3" max="3" width="10.7109375" customWidth="1"/>
    <col min="4" max="4" width="29.7109375" customWidth="1"/>
    <col min="5" max="5" width="18.7109375" customWidth="1"/>
    <col min="6" max="7" width="7.28515625" customWidth="1"/>
    <col min="8" max="8" width="14" style="39" customWidth="1"/>
    <col min="9" max="9" width="2.140625" style="39" customWidth="1"/>
    <col min="10" max="10" width="21" customWidth="1"/>
    <col min="13" max="13" width="16.85546875" bestFit="1" customWidth="1"/>
    <col min="16" max="16" width="16.42578125" bestFit="1" customWidth="1"/>
  </cols>
  <sheetData>
    <row r="2" spans="1:10" ht="18.75" x14ac:dyDescent="0.3">
      <c r="A2" s="38" t="s">
        <v>0</v>
      </c>
      <c r="B2" s="34"/>
      <c r="C2" s="33"/>
    </row>
    <row r="3" spans="1:10" x14ac:dyDescent="0.25">
      <c r="A3" s="40" t="s">
        <v>1</v>
      </c>
      <c r="B3" s="41"/>
      <c r="C3" s="41"/>
    </row>
    <row r="4" spans="1:10" x14ac:dyDescent="0.25">
      <c r="A4" s="40" t="s">
        <v>2</v>
      </c>
      <c r="B4" s="41"/>
      <c r="C4" s="41"/>
    </row>
    <row r="5" spans="1:10" x14ac:dyDescent="0.25">
      <c r="A5" s="40" t="s">
        <v>3</v>
      </c>
      <c r="B5" s="41"/>
      <c r="C5" s="41"/>
    </row>
    <row r="6" spans="1:10" x14ac:dyDescent="0.25">
      <c r="A6" s="40" t="s">
        <v>4</v>
      </c>
      <c r="B6" s="41"/>
      <c r="C6" s="41"/>
    </row>
    <row r="7" spans="1:10" x14ac:dyDescent="0.25">
      <c r="A7" s="40" t="s">
        <v>5</v>
      </c>
      <c r="B7" s="41"/>
      <c r="C7" s="41"/>
    </row>
    <row r="8" spans="1:10" x14ac:dyDescent="0.25">
      <c r="A8" s="41"/>
      <c r="B8" s="41"/>
      <c r="C8" s="41"/>
    </row>
    <row r="9" spans="1:10" ht="15.75" thickBot="1" x14ac:dyDescent="0.3">
      <c r="A9" s="42"/>
      <c r="B9" s="42"/>
      <c r="C9" s="42"/>
      <c r="D9" s="42"/>
      <c r="E9" s="42"/>
      <c r="F9" s="42"/>
      <c r="G9" s="42"/>
      <c r="H9" s="43"/>
      <c r="I9" s="43"/>
      <c r="J9" s="42"/>
    </row>
    <row r="10" spans="1:10" ht="24" thickBot="1" x14ac:dyDescent="0.4">
      <c r="A10" s="428" t="s">
        <v>6</v>
      </c>
      <c r="B10" s="429"/>
      <c r="C10" s="429"/>
      <c r="D10" s="429"/>
      <c r="E10" s="429"/>
      <c r="F10" s="429"/>
      <c r="G10" s="429"/>
      <c r="H10" s="429"/>
      <c r="I10" s="429"/>
      <c r="J10" s="430"/>
    </row>
    <row r="12" spans="1:10" ht="23.25" customHeight="1" x14ac:dyDescent="0.25">
      <c r="A12" s="44" t="s">
        <v>7</v>
      </c>
      <c r="B12" s="44" t="s">
        <v>393</v>
      </c>
      <c r="C12" s="44"/>
      <c r="D12" s="44"/>
      <c r="E12" s="44"/>
      <c r="F12" s="44"/>
      <c r="G12" s="44"/>
      <c r="H12" s="45" t="s">
        <v>8</v>
      </c>
      <c r="I12" s="45" t="s">
        <v>9</v>
      </c>
      <c r="J12" s="8" t="s">
        <v>396</v>
      </c>
    </row>
    <row r="13" spans="1:10" ht="23.25" customHeight="1" x14ac:dyDescent="0.25">
      <c r="A13" s="44"/>
      <c r="B13" s="44"/>
      <c r="C13" s="44"/>
      <c r="D13" s="44"/>
      <c r="E13" s="44"/>
      <c r="F13" s="44"/>
      <c r="G13" s="44"/>
      <c r="H13" s="45" t="s">
        <v>10</v>
      </c>
      <c r="I13" s="45" t="s">
        <v>9</v>
      </c>
      <c r="J13" s="9" t="s">
        <v>388</v>
      </c>
    </row>
    <row r="14" spans="1:10" ht="23.25" customHeight="1" x14ac:dyDescent="0.25">
      <c r="A14" s="44"/>
      <c r="B14" s="44"/>
      <c r="C14" s="44"/>
      <c r="D14" s="44"/>
      <c r="E14" s="44"/>
      <c r="F14" s="44"/>
      <c r="G14" s="44"/>
      <c r="H14" s="3" t="s">
        <v>11</v>
      </c>
      <c r="I14" s="7" t="s">
        <v>9</v>
      </c>
      <c r="J14" s="9" t="s">
        <v>388</v>
      </c>
    </row>
    <row r="15" spans="1:10" ht="23.25" customHeight="1" x14ac:dyDescent="0.25">
      <c r="A15" s="44" t="s">
        <v>12</v>
      </c>
      <c r="B15" s="44" t="s">
        <v>394</v>
      </c>
      <c r="C15" s="44"/>
      <c r="D15" s="44"/>
      <c r="E15" s="44"/>
      <c r="F15" s="44"/>
      <c r="G15" s="44"/>
      <c r="H15" s="3" t="s">
        <v>74</v>
      </c>
      <c r="I15" s="7" t="s">
        <v>9</v>
      </c>
      <c r="J15" s="9" t="s">
        <v>397</v>
      </c>
    </row>
    <row r="16" spans="1:10" ht="11.25" customHeight="1" thickBot="1" x14ac:dyDescent="0.3">
      <c r="A16" s="46"/>
      <c r="B16" s="46"/>
      <c r="C16" s="46"/>
      <c r="D16" s="46"/>
      <c r="E16" s="46"/>
      <c r="F16" s="46"/>
      <c r="G16" s="46"/>
      <c r="H16" s="47"/>
      <c r="I16" s="47"/>
      <c r="J16" s="46"/>
    </row>
    <row r="17" spans="1:18" ht="43.5" customHeight="1" x14ac:dyDescent="0.25">
      <c r="A17" s="48" t="s">
        <v>13</v>
      </c>
      <c r="B17" s="49" t="s">
        <v>38</v>
      </c>
      <c r="C17" s="50" t="s">
        <v>15</v>
      </c>
      <c r="D17" s="49" t="s">
        <v>39</v>
      </c>
      <c r="E17" s="49" t="s">
        <v>17</v>
      </c>
      <c r="F17" s="50" t="s">
        <v>32</v>
      </c>
      <c r="G17" s="50" t="s">
        <v>29</v>
      </c>
      <c r="H17" s="431" t="s">
        <v>18</v>
      </c>
      <c r="I17" s="432"/>
      <c r="J17" s="52" t="s">
        <v>19</v>
      </c>
      <c r="M17" s="39"/>
    </row>
    <row r="18" spans="1:18" s="46" customFormat="1" ht="67.5" customHeight="1" x14ac:dyDescent="0.25">
      <c r="A18" s="53">
        <v>1</v>
      </c>
      <c r="B18" s="275">
        <v>44547</v>
      </c>
      <c r="C18" s="276">
        <v>406096</v>
      </c>
      <c r="D18" s="56" t="s">
        <v>398</v>
      </c>
      <c r="E18" s="277" t="s">
        <v>292</v>
      </c>
      <c r="F18" s="58">
        <v>7</v>
      </c>
      <c r="G18" s="58">
        <v>154</v>
      </c>
      <c r="H18" s="426">
        <v>5000</v>
      </c>
      <c r="I18" s="427"/>
      <c r="J18" s="81">
        <f>G18*H18</f>
        <v>770000</v>
      </c>
      <c r="R18" s="47" t="s">
        <v>395</v>
      </c>
    </row>
    <row r="19" spans="1:18" ht="36" customHeight="1" thickBot="1" x14ac:dyDescent="0.3">
      <c r="A19" s="433" t="s">
        <v>20</v>
      </c>
      <c r="B19" s="434"/>
      <c r="C19" s="434"/>
      <c r="D19" s="434"/>
      <c r="E19" s="434"/>
      <c r="F19" s="434"/>
      <c r="G19" s="434"/>
      <c r="H19" s="434"/>
      <c r="I19" s="435"/>
      <c r="J19" s="59">
        <f>SUM(J18:J18)</f>
        <v>770000</v>
      </c>
    </row>
    <row r="20" spans="1:18" ht="21.75" customHeight="1" x14ac:dyDescent="0.25">
      <c r="A20" s="472"/>
      <c r="B20" s="472"/>
      <c r="C20" s="472"/>
      <c r="D20" s="472"/>
      <c r="E20" s="60"/>
      <c r="H20" s="61"/>
      <c r="I20" s="61"/>
      <c r="J20" s="62"/>
    </row>
    <row r="21" spans="1:18" ht="27" customHeight="1" x14ac:dyDescent="0.25">
      <c r="A21" s="63"/>
      <c r="B21" s="63"/>
      <c r="D21" s="63"/>
      <c r="E21" s="63"/>
      <c r="H21" s="37" t="s">
        <v>33</v>
      </c>
      <c r="I21" s="37"/>
      <c r="J21" s="36">
        <v>0</v>
      </c>
    </row>
    <row r="22" spans="1:18" ht="27" customHeight="1" thickBot="1" x14ac:dyDescent="0.3">
      <c r="A22" s="266"/>
      <c r="B22" s="266"/>
      <c r="D22" s="266"/>
      <c r="E22" s="266"/>
      <c r="H22" s="64" t="s">
        <v>40</v>
      </c>
      <c r="I22" s="64"/>
      <c r="J22" s="65">
        <v>0</v>
      </c>
    </row>
    <row r="23" spans="1:18" ht="27" customHeight="1" x14ac:dyDescent="0.25">
      <c r="A23" s="44"/>
      <c r="B23" s="44"/>
      <c r="D23" s="44"/>
      <c r="E23" s="66"/>
      <c r="H23" s="67" t="s">
        <v>22</v>
      </c>
      <c r="I23" s="68"/>
      <c r="J23" s="69">
        <f>J19</f>
        <v>770000</v>
      </c>
    </row>
    <row r="24" spans="1:18" ht="20.25" customHeight="1" x14ac:dyDescent="0.25">
      <c r="A24" s="44"/>
      <c r="B24" s="44"/>
      <c r="D24" s="44"/>
      <c r="E24" s="66"/>
      <c r="H24" s="68"/>
      <c r="I24" s="68"/>
      <c r="J24" s="70"/>
    </row>
    <row r="25" spans="1:18" ht="18.75" x14ac:dyDescent="0.25">
      <c r="A25" s="71" t="s">
        <v>406</v>
      </c>
      <c r="B25" s="66"/>
      <c r="D25" s="44"/>
      <c r="E25" s="66"/>
      <c r="H25" s="68"/>
      <c r="I25" s="68"/>
      <c r="J25" s="70"/>
    </row>
    <row r="26" spans="1:18" ht="15.75" x14ac:dyDescent="0.25">
      <c r="A26" s="44"/>
      <c r="B26" s="44"/>
      <c r="D26" s="44"/>
      <c r="E26" s="66"/>
      <c r="H26" s="68"/>
      <c r="I26" s="68"/>
      <c r="J26" s="70"/>
    </row>
    <row r="27" spans="1:18" ht="18.75" x14ac:dyDescent="0.3">
      <c r="A27" s="72" t="s">
        <v>23</v>
      </c>
      <c r="B27" s="73"/>
      <c r="D27" s="73"/>
      <c r="E27" s="44"/>
      <c r="H27" s="45"/>
      <c r="I27" s="45"/>
      <c r="J27" s="44"/>
    </row>
    <row r="28" spans="1:18" ht="18.75" x14ac:dyDescent="0.3">
      <c r="A28" s="278" t="s">
        <v>24</v>
      </c>
      <c r="B28" s="66"/>
      <c r="D28" s="66"/>
      <c r="E28" s="44"/>
      <c r="H28" s="45"/>
      <c r="I28" s="45"/>
      <c r="J28" s="44"/>
      <c r="M28" s="74"/>
    </row>
    <row r="29" spans="1:18" ht="18.75" x14ac:dyDescent="0.3">
      <c r="A29" s="278" t="s">
        <v>25</v>
      </c>
      <c r="B29" s="66"/>
      <c r="D29" s="44"/>
      <c r="E29" s="44"/>
      <c r="H29" s="45"/>
      <c r="I29" s="45"/>
      <c r="J29" s="44"/>
    </row>
    <row r="30" spans="1:18" ht="18.75" x14ac:dyDescent="0.3">
      <c r="A30" s="279" t="s">
        <v>26</v>
      </c>
      <c r="B30" s="75"/>
      <c r="D30" s="75"/>
      <c r="E30" s="44"/>
      <c r="H30" s="45"/>
      <c r="I30" s="45"/>
      <c r="J30" s="44"/>
    </row>
    <row r="31" spans="1:18" ht="18.75" x14ac:dyDescent="0.3">
      <c r="A31" s="280" t="s">
        <v>27</v>
      </c>
      <c r="B31" s="76"/>
      <c r="D31" s="77"/>
      <c r="E31" s="44"/>
      <c r="H31" s="45"/>
      <c r="I31" s="45"/>
      <c r="J31" s="44"/>
    </row>
    <row r="32" spans="1:18" ht="15.75" x14ac:dyDescent="0.25">
      <c r="A32" s="76"/>
      <c r="B32" s="76"/>
      <c r="D32" s="78"/>
      <c r="E32" s="44"/>
      <c r="H32" s="45"/>
      <c r="I32" s="45"/>
      <c r="J32" s="44"/>
    </row>
    <row r="33" spans="1:10" ht="15.75" x14ac:dyDescent="0.25">
      <c r="A33" s="44"/>
      <c r="B33" s="44"/>
      <c r="D33" s="44"/>
      <c r="E33" s="44"/>
      <c r="H33" s="79" t="s">
        <v>41</v>
      </c>
      <c r="I33" s="437" t="str">
        <f>J13</f>
        <v xml:space="preserve"> 20 Desember 2021</v>
      </c>
      <c r="J33" s="437"/>
    </row>
    <row r="34" spans="1:10" ht="15.75" x14ac:dyDescent="0.25">
      <c r="A34" s="44"/>
      <c r="B34" s="44"/>
      <c r="D34" s="44"/>
      <c r="E34" s="44"/>
      <c r="H34" s="45"/>
      <c r="I34" s="45"/>
      <c r="J34" s="44"/>
    </row>
    <row r="35" spans="1:10" ht="15.75" x14ac:dyDescent="0.25">
      <c r="A35" s="44"/>
      <c r="B35" s="44"/>
      <c r="D35" s="44"/>
      <c r="E35" s="44"/>
      <c r="H35" s="45"/>
      <c r="I35" s="45"/>
      <c r="J35" s="44"/>
    </row>
    <row r="36" spans="1:10" ht="15.75" x14ac:dyDescent="0.25">
      <c r="A36" s="44"/>
      <c r="B36" s="44"/>
      <c r="D36" s="44"/>
      <c r="E36" s="44"/>
      <c r="H36" s="45"/>
      <c r="I36" s="45"/>
      <c r="J36" s="44"/>
    </row>
    <row r="37" spans="1:10" ht="26.25" customHeight="1" x14ac:dyDescent="0.25">
      <c r="A37" s="44"/>
      <c r="B37" s="44"/>
      <c r="D37" s="44"/>
      <c r="E37" s="44"/>
      <c r="H37" s="45"/>
      <c r="I37" s="45"/>
      <c r="J37" s="44"/>
    </row>
    <row r="38" spans="1:10" ht="15.75" x14ac:dyDescent="0.25">
      <c r="A38" s="44"/>
      <c r="B38" s="44"/>
      <c r="D38" s="44"/>
      <c r="E38" s="44"/>
      <c r="H38" s="45"/>
      <c r="I38" s="45"/>
      <c r="J38" s="44"/>
    </row>
    <row r="39" spans="1:10" ht="15.75" x14ac:dyDescent="0.25">
      <c r="A39" s="44"/>
      <c r="B39" s="44"/>
      <c r="D39" s="44"/>
      <c r="E39" s="44"/>
      <c r="H39" s="45"/>
      <c r="I39" s="45"/>
      <c r="J39" s="44"/>
    </row>
    <row r="40" spans="1:10" ht="15.75" x14ac:dyDescent="0.25">
      <c r="A40" s="44"/>
      <c r="B40" s="44"/>
      <c r="D40" s="44"/>
      <c r="E40" s="44"/>
      <c r="H40" s="45"/>
      <c r="I40" s="45"/>
      <c r="J40" s="44"/>
    </row>
    <row r="41" spans="1:10" ht="15.75" x14ac:dyDescent="0.25">
      <c r="A41" s="33"/>
      <c r="B41" s="33"/>
      <c r="D41" s="33"/>
      <c r="E41" s="33"/>
      <c r="H41" s="373" t="s">
        <v>28</v>
      </c>
      <c r="I41" s="373"/>
      <c r="J41" s="373"/>
    </row>
    <row r="42" spans="1:10" ht="15.75" x14ac:dyDescent="0.25">
      <c r="A42" s="33"/>
      <c r="B42" s="33"/>
      <c r="D42" s="33"/>
      <c r="E42" s="33"/>
      <c r="H42" s="35"/>
      <c r="I42" s="35"/>
      <c r="J42" s="33"/>
    </row>
    <row r="43" spans="1:10" ht="15.75" x14ac:dyDescent="0.25">
      <c r="A43" s="33"/>
      <c r="B43" s="33"/>
      <c r="D43" s="33"/>
      <c r="E43" s="33"/>
      <c r="H43" s="35"/>
      <c r="I43" s="35"/>
      <c r="J43" s="33"/>
    </row>
    <row r="44" spans="1:10" ht="15.75" x14ac:dyDescent="0.25">
      <c r="A44" s="33"/>
      <c r="B44" s="33"/>
      <c r="D44" s="33"/>
      <c r="E44" s="33"/>
      <c r="H44" s="35"/>
      <c r="I44" s="35"/>
      <c r="J44" s="33"/>
    </row>
    <row r="45" spans="1:10" ht="15.75" x14ac:dyDescent="0.25">
      <c r="A45" s="33"/>
      <c r="B45" s="33"/>
      <c r="D45" s="33"/>
      <c r="E45" s="33"/>
      <c r="H45" s="35"/>
      <c r="I45" s="35"/>
      <c r="J45" s="33"/>
    </row>
    <row r="46" spans="1:10" ht="15.75" x14ac:dyDescent="0.25">
      <c r="A46" s="33"/>
      <c r="B46" s="33"/>
      <c r="D46" s="33"/>
      <c r="E46" s="33"/>
      <c r="H46" s="35"/>
      <c r="I46" s="35"/>
      <c r="J46" s="33"/>
    </row>
    <row r="47" spans="1:10" ht="15.75" x14ac:dyDescent="0.25">
      <c r="A47" s="33"/>
      <c r="B47" s="33"/>
      <c r="D47" s="33"/>
      <c r="E47" s="33"/>
      <c r="H47" s="35"/>
      <c r="I47" s="35"/>
      <c r="J47" s="33"/>
    </row>
    <row r="48" spans="1:10" ht="15.75" x14ac:dyDescent="0.25">
      <c r="A48" s="33"/>
      <c r="B48" s="33"/>
      <c r="D48" s="33"/>
      <c r="E48" s="33"/>
      <c r="H48" s="35"/>
      <c r="I48" s="35"/>
      <c r="J48" s="33"/>
    </row>
    <row r="49" spans="1:10" ht="15.75" x14ac:dyDescent="0.25">
      <c r="A49" s="33"/>
      <c r="B49" s="33"/>
      <c r="D49" s="33"/>
      <c r="E49" s="33"/>
      <c r="H49" s="35"/>
      <c r="I49" s="35"/>
      <c r="J49" s="33"/>
    </row>
  </sheetData>
  <autoFilter ref="A17:J19">
    <filterColumn colId="7" showButton="0"/>
  </autoFilter>
  <mergeCells count="7">
    <mergeCell ref="H41:J41"/>
    <mergeCell ref="A10:J10"/>
    <mergeCell ref="H17:I17"/>
    <mergeCell ref="H18:I18"/>
    <mergeCell ref="A19:I19"/>
    <mergeCell ref="A20:D20"/>
    <mergeCell ref="I33:J33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0"/>
  <sheetViews>
    <sheetView topLeftCell="A28" zoomScale="86" zoomScaleNormal="86" workbookViewId="0">
      <selection activeCell="J45" sqref="J45"/>
    </sheetView>
  </sheetViews>
  <sheetFormatPr defaultRowHeight="15" x14ac:dyDescent="0.25"/>
  <cols>
    <col min="1" max="1" width="4.85546875" customWidth="1"/>
    <col min="2" max="2" width="12.85546875" customWidth="1"/>
    <col min="3" max="3" width="10.7109375" customWidth="1"/>
    <col min="4" max="4" width="29.7109375" customWidth="1"/>
    <col min="5" max="5" width="18.7109375" customWidth="1"/>
    <col min="6" max="7" width="7.28515625" customWidth="1"/>
    <col min="8" max="8" width="14" style="39" customWidth="1"/>
    <col min="9" max="9" width="2.140625" style="39" customWidth="1"/>
    <col min="10" max="10" width="21" customWidth="1"/>
    <col min="13" max="13" width="16.85546875" bestFit="1" customWidth="1"/>
    <col min="16" max="16" width="16.42578125" bestFit="1" customWidth="1"/>
  </cols>
  <sheetData>
    <row r="2" spans="1:10" ht="18.75" x14ac:dyDescent="0.3">
      <c r="A2" s="38" t="s">
        <v>0</v>
      </c>
      <c r="B2" s="34"/>
      <c r="C2" s="33"/>
    </row>
    <row r="3" spans="1:10" x14ac:dyDescent="0.25">
      <c r="A3" s="40" t="s">
        <v>1</v>
      </c>
      <c r="B3" s="41"/>
      <c r="C3" s="41"/>
    </row>
    <row r="4" spans="1:10" x14ac:dyDescent="0.25">
      <c r="A4" s="40" t="s">
        <v>2</v>
      </c>
      <c r="B4" s="41"/>
      <c r="C4" s="41"/>
    </row>
    <row r="5" spans="1:10" x14ac:dyDescent="0.25">
      <c r="A5" s="40" t="s">
        <v>3</v>
      </c>
      <c r="B5" s="41"/>
      <c r="C5" s="41"/>
    </row>
    <row r="6" spans="1:10" x14ac:dyDescent="0.25">
      <c r="A6" s="40" t="s">
        <v>4</v>
      </c>
      <c r="B6" s="41"/>
      <c r="C6" s="41"/>
    </row>
    <row r="7" spans="1:10" x14ac:dyDescent="0.25">
      <c r="A7" s="40" t="s">
        <v>5</v>
      </c>
      <c r="B7" s="41"/>
      <c r="C7" s="41"/>
    </row>
    <row r="8" spans="1:10" x14ac:dyDescent="0.25">
      <c r="A8" s="41"/>
      <c r="B8" s="41"/>
      <c r="C8" s="41"/>
    </row>
    <row r="9" spans="1:10" ht="15.75" thickBot="1" x14ac:dyDescent="0.3">
      <c r="A9" s="42"/>
      <c r="B9" s="42"/>
      <c r="C9" s="42"/>
      <c r="D9" s="42"/>
      <c r="E9" s="42"/>
      <c r="F9" s="42"/>
      <c r="G9" s="42"/>
      <c r="H9" s="43"/>
      <c r="I9" s="43"/>
      <c r="J9" s="42"/>
    </row>
    <row r="10" spans="1:10" ht="24" thickBot="1" x14ac:dyDescent="0.4">
      <c r="A10" s="428" t="s">
        <v>6</v>
      </c>
      <c r="B10" s="429"/>
      <c r="C10" s="429"/>
      <c r="D10" s="429"/>
      <c r="E10" s="429"/>
      <c r="F10" s="429"/>
      <c r="G10" s="429"/>
      <c r="H10" s="429"/>
      <c r="I10" s="429"/>
      <c r="J10" s="430"/>
    </row>
    <row r="12" spans="1:10" ht="23.25" customHeight="1" x14ac:dyDescent="0.25">
      <c r="A12" s="44" t="s">
        <v>7</v>
      </c>
      <c r="B12" s="44" t="s">
        <v>399</v>
      </c>
      <c r="C12" s="44"/>
      <c r="D12" s="44"/>
      <c r="E12" s="44"/>
      <c r="F12" s="44"/>
      <c r="G12" s="44"/>
      <c r="H12" s="45" t="s">
        <v>8</v>
      </c>
      <c r="I12" s="45" t="s">
        <v>9</v>
      </c>
      <c r="J12" s="8" t="s">
        <v>401</v>
      </c>
    </row>
    <row r="13" spans="1:10" ht="23.25" customHeight="1" x14ac:dyDescent="0.25">
      <c r="A13" s="44"/>
      <c r="B13" s="44"/>
      <c r="C13" s="44"/>
      <c r="D13" s="44"/>
      <c r="E13" s="44"/>
      <c r="F13" s="44"/>
      <c r="G13" s="44"/>
      <c r="H13" s="45" t="s">
        <v>10</v>
      </c>
      <c r="I13" s="45" t="s">
        <v>9</v>
      </c>
      <c r="J13" s="9" t="s">
        <v>388</v>
      </c>
    </row>
    <row r="14" spans="1:10" ht="23.25" customHeight="1" x14ac:dyDescent="0.25">
      <c r="A14" s="44"/>
      <c r="B14" s="44"/>
      <c r="C14" s="44"/>
      <c r="D14" s="44"/>
      <c r="E14" s="44"/>
      <c r="F14" s="44"/>
      <c r="G14" s="44"/>
      <c r="H14" s="3" t="s">
        <v>11</v>
      </c>
      <c r="I14" s="7" t="s">
        <v>9</v>
      </c>
      <c r="J14" s="9" t="s">
        <v>402</v>
      </c>
    </row>
    <row r="15" spans="1:10" ht="23.25" customHeight="1" x14ac:dyDescent="0.25">
      <c r="A15" s="44" t="s">
        <v>12</v>
      </c>
      <c r="B15" s="44" t="s">
        <v>400</v>
      </c>
      <c r="C15" s="44"/>
      <c r="D15" s="44"/>
      <c r="E15" s="44"/>
      <c r="F15" s="44"/>
      <c r="G15" s="44"/>
      <c r="H15" s="3" t="s">
        <v>74</v>
      </c>
      <c r="I15" s="7" t="s">
        <v>9</v>
      </c>
      <c r="J15" s="9" t="s">
        <v>403</v>
      </c>
    </row>
    <row r="16" spans="1:10" ht="11.25" customHeight="1" thickBot="1" x14ac:dyDescent="0.3">
      <c r="A16" s="46"/>
      <c r="B16" s="46"/>
      <c r="C16" s="46"/>
      <c r="D16" s="46"/>
      <c r="E16" s="46"/>
      <c r="F16" s="46"/>
      <c r="G16" s="46"/>
      <c r="H16" s="47"/>
      <c r="I16" s="47"/>
      <c r="J16" s="46"/>
    </row>
    <row r="17" spans="1:18" ht="43.5" customHeight="1" x14ac:dyDescent="0.25">
      <c r="A17" s="48" t="s">
        <v>13</v>
      </c>
      <c r="B17" s="49" t="s">
        <v>38</v>
      </c>
      <c r="C17" s="50" t="s">
        <v>15</v>
      </c>
      <c r="D17" s="49" t="s">
        <v>39</v>
      </c>
      <c r="E17" s="49" t="s">
        <v>17</v>
      </c>
      <c r="F17" s="50" t="s">
        <v>32</v>
      </c>
      <c r="G17" s="50" t="s">
        <v>43</v>
      </c>
      <c r="H17" s="431" t="s">
        <v>18</v>
      </c>
      <c r="I17" s="432"/>
      <c r="J17" s="52" t="s">
        <v>19</v>
      </c>
      <c r="M17" s="39"/>
    </row>
    <row r="18" spans="1:18" s="46" customFormat="1" ht="67.5" customHeight="1" x14ac:dyDescent="0.25">
      <c r="A18" s="53">
        <v>1</v>
      </c>
      <c r="B18" s="275">
        <v>44523</v>
      </c>
      <c r="C18" s="276">
        <v>404353</v>
      </c>
      <c r="D18" s="56" t="s">
        <v>407</v>
      </c>
      <c r="E18" s="277" t="s">
        <v>166</v>
      </c>
      <c r="F18" s="58">
        <v>87</v>
      </c>
      <c r="G18" s="58">
        <v>4</v>
      </c>
      <c r="H18" s="426">
        <v>39000000</v>
      </c>
      <c r="I18" s="427"/>
      <c r="J18" s="81">
        <f>G18*H18</f>
        <v>156000000</v>
      </c>
      <c r="R18" s="47" t="s">
        <v>395</v>
      </c>
    </row>
    <row r="19" spans="1:18" s="46" customFormat="1" ht="67.5" customHeight="1" x14ac:dyDescent="0.25">
      <c r="A19" s="53">
        <v>2</v>
      </c>
      <c r="B19" s="275">
        <v>44523</v>
      </c>
      <c r="C19" s="276">
        <v>404353</v>
      </c>
      <c r="D19" s="56" t="s">
        <v>408</v>
      </c>
      <c r="E19" s="277" t="s">
        <v>166</v>
      </c>
      <c r="F19" s="58">
        <v>87</v>
      </c>
      <c r="G19" s="58">
        <v>4</v>
      </c>
      <c r="H19" s="426">
        <v>2500000</v>
      </c>
      <c r="I19" s="427"/>
      <c r="J19" s="81">
        <f>G19*H19</f>
        <v>10000000</v>
      </c>
      <c r="R19" s="47" t="s">
        <v>395</v>
      </c>
    </row>
    <row r="20" spans="1:18" ht="36" customHeight="1" thickBot="1" x14ac:dyDescent="0.3">
      <c r="A20" s="433" t="s">
        <v>20</v>
      </c>
      <c r="B20" s="434"/>
      <c r="C20" s="434"/>
      <c r="D20" s="434"/>
      <c r="E20" s="434"/>
      <c r="F20" s="434"/>
      <c r="G20" s="434"/>
      <c r="H20" s="434"/>
      <c r="I20" s="435"/>
      <c r="J20" s="59">
        <f>J18+J19</f>
        <v>166000000</v>
      </c>
    </row>
    <row r="21" spans="1:18" ht="21.75" customHeight="1" x14ac:dyDescent="0.25">
      <c r="A21" s="472"/>
      <c r="B21" s="472"/>
      <c r="C21" s="472"/>
      <c r="D21" s="472"/>
      <c r="E21" s="60"/>
      <c r="H21" s="61"/>
      <c r="I21" s="61"/>
      <c r="J21" s="62"/>
    </row>
    <row r="22" spans="1:18" ht="27" customHeight="1" x14ac:dyDescent="0.25">
      <c r="A22" s="63"/>
      <c r="B22" s="63"/>
      <c r="D22" s="63"/>
      <c r="E22" s="63"/>
      <c r="H22" s="37" t="s">
        <v>33</v>
      </c>
      <c r="I22" s="37"/>
      <c r="J22" s="36">
        <v>0</v>
      </c>
    </row>
    <row r="23" spans="1:18" ht="27" customHeight="1" thickBot="1" x14ac:dyDescent="0.3">
      <c r="A23" s="266"/>
      <c r="B23" s="266"/>
      <c r="D23" s="266"/>
      <c r="E23" s="266"/>
      <c r="H23" s="64" t="s">
        <v>40</v>
      </c>
      <c r="I23" s="64"/>
      <c r="J23" s="65">
        <v>0</v>
      </c>
    </row>
    <row r="24" spans="1:18" ht="27" customHeight="1" x14ac:dyDescent="0.25">
      <c r="A24" s="44"/>
      <c r="B24" s="44"/>
      <c r="D24" s="44"/>
      <c r="E24" s="66"/>
      <c r="H24" s="67" t="s">
        <v>22</v>
      </c>
      <c r="I24" s="68"/>
      <c r="J24" s="69">
        <f>J20</f>
        <v>166000000</v>
      </c>
    </row>
    <row r="25" spans="1:18" ht="20.25" customHeight="1" x14ac:dyDescent="0.25">
      <c r="A25" s="44"/>
      <c r="B25" s="44"/>
      <c r="D25" s="44"/>
      <c r="E25" s="66"/>
      <c r="H25" s="68"/>
      <c r="I25" s="68"/>
      <c r="J25" s="70"/>
    </row>
    <row r="26" spans="1:18" ht="18.75" x14ac:dyDescent="0.25">
      <c r="A26" s="71" t="s">
        <v>409</v>
      </c>
      <c r="B26" s="66"/>
      <c r="D26" s="44"/>
      <c r="E26" s="66"/>
      <c r="H26" s="68"/>
      <c r="I26" s="68"/>
      <c r="J26" s="70"/>
    </row>
    <row r="27" spans="1:18" ht="15.75" x14ac:dyDescent="0.25">
      <c r="A27" s="44"/>
      <c r="B27" s="44"/>
      <c r="D27" s="44"/>
      <c r="E27" s="66"/>
      <c r="H27" s="68"/>
      <c r="I27" s="68"/>
      <c r="J27" s="70"/>
    </row>
    <row r="28" spans="1:18" ht="18.75" x14ac:dyDescent="0.3">
      <c r="A28" s="72" t="s">
        <v>23</v>
      </c>
      <c r="B28" s="73"/>
      <c r="D28" s="73"/>
      <c r="E28" s="44"/>
      <c r="H28" s="45"/>
      <c r="I28" s="45"/>
      <c r="J28" s="44"/>
    </row>
    <row r="29" spans="1:18" ht="18.75" x14ac:dyDescent="0.3">
      <c r="A29" s="278" t="s">
        <v>24</v>
      </c>
      <c r="B29" s="66"/>
      <c r="D29" s="66"/>
      <c r="E29" s="44"/>
      <c r="H29" s="45"/>
      <c r="I29" s="45"/>
      <c r="J29" s="44"/>
      <c r="M29" s="74"/>
    </row>
    <row r="30" spans="1:18" ht="18.75" x14ac:dyDescent="0.3">
      <c r="A30" s="278" t="s">
        <v>25</v>
      </c>
      <c r="B30" s="66"/>
      <c r="D30" s="44"/>
      <c r="E30" s="44"/>
      <c r="H30" s="45"/>
      <c r="I30" s="45"/>
      <c r="J30" s="44"/>
    </row>
    <row r="31" spans="1:18" ht="18.75" x14ac:dyDescent="0.3">
      <c r="A31" s="279" t="s">
        <v>26</v>
      </c>
      <c r="B31" s="75"/>
      <c r="D31" s="75"/>
      <c r="E31" s="44"/>
      <c r="H31" s="45"/>
      <c r="I31" s="45"/>
      <c r="J31" s="44"/>
    </row>
    <row r="32" spans="1:18" ht="18.75" x14ac:dyDescent="0.3">
      <c r="A32" s="280" t="s">
        <v>27</v>
      </c>
      <c r="B32" s="76"/>
      <c r="D32" s="77"/>
      <c r="E32" s="44"/>
      <c r="H32" s="45"/>
      <c r="I32" s="45"/>
      <c r="J32" s="44"/>
    </row>
    <row r="33" spans="1:10" ht="15.75" x14ac:dyDescent="0.25">
      <c r="A33" s="76"/>
      <c r="B33" s="76"/>
      <c r="D33" s="78"/>
      <c r="E33" s="44"/>
      <c r="H33" s="45"/>
      <c r="I33" s="45"/>
      <c r="J33" s="44"/>
    </row>
    <row r="34" spans="1:10" ht="15.75" x14ac:dyDescent="0.25">
      <c r="A34" s="44"/>
      <c r="B34" s="44"/>
      <c r="D34" s="44"/>
      <c r="E34" s="44"/>
      <c r="H34" s="79" t="s">
        <v>41</v>
      </c>
      <c r="I34" s="437" t="str">
        <f>J13</f>
        <v xml:space="preserve"> 20 Desember 2021</v>
      </c>
      <c r="J34" s="437"/>
    </row>
    <row r="35" spans="1:10" ht="15.75" x14ac:dyDescent="0.25">
      <c r="A35" s="44"/>
      <c r="B35" s="44"/>
      <c r="D35" s="44"/>
      <c r="E35" s="44"/>
      <c r="H35" s="45"/>
      <c r="I35" s="45"/>
      <c r="J35" s="44"/>
    </row>
    <row r="36" spans="1:10" ht="15.75" x14ac:dyDescent="0.25">
      <c r="A36" s="44"/>
      <c r="B36" s="44"/>
      <c r="D36" s="44"/>
      <c r="E36" s="44"/>
      <c r="H36" s="45"/>
      <c r="I36" s="45"/>
      <c r="J36" s="44"/>
    </row>
    <row r="37" spans="1:10" ht="15.75" x14ac:dyDescent="0.25">
      <c r="A37" s="44"/>
      <c r="B37" s="44"/>
      <c r="D37" s="44"/>
      <c r="E37" s="44"/>
      <c r="H37" s="45"/>
      <c r="I37" s="45"/>
      <c r="J37" s="44"/>
    </row>
    <row r="38" spans="1:10" ht="26.25" customHeight="1" x14ac:dyDescent="0.25">
      <c r="A38" s="44"/>
      <c r="B38" s="44"/>
      <c r="D38" s="44"/>
      <c r="E38" s="44"/>
      <c r="H38" s="45"/>
      <c r="I38" s="45"/>
      <c r="J38" s="44"/>
    </row>
    <row r="39" spans="1:10" ht="15.75" x14ac:dyDescent="0.25">
      <c r="A39" s="44"/>
      <c r="B39" s="44"/>
      <c r="D39" s="44"/>
      <c r="E39" s="44"/>
      <c r="H39" s="45"/>
      <c r="I39" s="45"/>
      <c r="J39" s="44"/>
    </row>
    <row r="40" spans="1:10" ht="15.75" x14ac:dyDescent="0.25">
      <c r="A40" s="44"/>
      <c r="B40" s="44"/>
      <c r="D40" s="44"/>
      <c r="E40" s="44"/>
      <c r="H40" s="45"/>
      <c r="I40" s="45"/>
      <c r="J40" s="44"/>
    </row>
    <row r="41" spans="1:10" ht="15.75" x14ac:dyDescent="0.25">
      <c r="A41" s="44"/>
      <c r="B41" s="44"/>
      <c r="D41" s="44"/>
      <c r="E41" s="44"/>
      <c r="H41" s="45"/>
      <c r="I41" s="45"/>
      <c r="J41" s="44"/>
    </row>
    <row r="42" spans="1:10" ht="15.75" x14ac:dyDescent="0.25">
      <c r="A42" s="33"/>
      <c r="B42" s="33"/>
      <c r="D42" s="33"/>
      <c r="E42" s="33"/>
      <c r="H42" s="373" t="s">
        <v>28</v>
      </c>
      <c r="I42" s="373"/>
      <c r="J42" s="373"/>
    </row>
    <row r="43" spans="1:10" ht="15.75" x14ac:dyDescent="0.25">
      <c r="A43" s="33"/>
      <c r="B43" s="33"/>
      <c r="D43" s="33"/>
      <c r="E43" s="33"/>
      <c r="H43" s="35"/>
      <c r="I43" s="35"/>
      <c r="J43" s="33"/>
    </row>
    <row r="44" spans="1:10" ht="15.75" x14ac:dyDescent="0.25">
      <c r="A44" s="33"/>
      <c r="B44" s="33"/>
      <c r="D44" s="33"/>
      <c r="E44" s="33"/>
      <c r="H44" s="35"/>
      <c r="I44" s="35"/>
      <c r="J44" s="33"/>
    </row>
    <row r="45" spans="1:10" ht="15.75" x14ac:dyDescent="0.25">
      <c r="A45" s="33"/>
      <c r="B45" s="33"/>
      <c r="D45" s="33"/>
      <c r="E45" s="33"/>
      <c r="H45" s="35"/>
      <c r="I45" s="35"/>
      <c r="J45" s="33"/>
    </row>
    <row r="46" spans="1:10" ht="15.75" x14ac:dyDescent="0.25">
      <c r="A46" s="33"/>
      <c r="B46" s="33"/>
      <c r="D46" s="33"/>
      <c r="E46" s="33"/>
      <c r="H46" s="35"/>
      <c r="I46" s="35"/>
      <c r="J46" s="33"/>
    </row>
    <row r="47" spans="1:10" ht="15.75" x14ac:dyDescent="0.25">
      <c r="A47" s="33"/>
      <c r="B47" s="33"/>
      <c r="D47" s="33"/>
      <c r="E47" s="33"/>
      <c r="H47" s="35"/>
      <c r="I47" s="35"/>
      <c r="J47" s="33"/>
    </row>
    <row r="48" spans="1:10" ht="15.75" x14ac:dyDescent="0.25">
      <c r="A48" s="33"/>
      <c r="B48" s="33"/>
      <c r="D48" s="33"/>
      <c r="E48" s="33"/>
      <c r="H48" s="35"/>
      <c r="I48" s="35"/>
      <c r="J48" s="33"/>
    </row>
    <row r="49" spans="1:10" ht="15.75" x14ac:dyDescent="0.25">
      <c r="A49" s="33"/>
      <c r="B49" s="33"/>
      <c r="D49" s="33"/>
      <c r="E49" s="33"/>
      <c r="H49" s="35"/>
      <c r="I49" s="35"/>
      <c r="J49" s="33"/>
    </row>
    <row r="50" spans="1:10" ht="15.75" x14ac:dyDescent="0.25">
      <c r="A50" s="33"/>
      <c r="B50" s="33"/>
      <c r="D50" s="33"/>
      <c r="E50" s="33"/>
      <c r="H50" s="35"/>
      <c r="I50" s="35"/>
      <c r="J50" s="33"/>
    </row>
  </sheetData>
  <autoFilter ref="A17:J20">
    <filterColumn colId="7" showButton="0"/>
  </autoFilter>
  <mergeCells count="8">
    <mergeCell ref="H42:J42"/>
    <mergeCell ref="H19:I19"/>
    <mergeCell ref="A10:J10"/>
    <mergeCell ref="H17:I17"/>
    <mergeCell ref="H18:I18"/>
    <mergeCell ref="A20:I20"/>
    <mergeCell ref="A21:D21"/>
    <mergeCell ref="I34:J34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6"/>
  <sheetViews>
    <sheetView topLeftCell="A10" workbookViewId="0">
      <selection activeCell="K21" sqref="K21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9" style="2" customWidth="1"/>
    <col min="4" max="4" width="27.28515625" style="2" customWidth="1"/>
    <col min="5" max="5" width="13" style="2" customWidth="1"/>
    <col min="6" max="6" width="6.28515625" style="2" customWidth="1"/>
    <col min="7" max="7" width="5.7109375" style="2" customWidth="1"/>
    <col min="8" max="8" width="14.28515625" style="3" customWidth="1"/>
    <col min="9" max="9" width="1.42578125" style="3" customWidth="1"/>
    <col min="10" max="10" width="18" style="2" customWidth="1"/>
    <col min="11" max="12" width="9.140625" style="2"/>
    <col min="13" max="13" width="14.570312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398" t="s">
        <v>6</v>
      </c>
      <c r="B10" s="399"/>
      <c r="C10" s="399"/>
      <c r="D10" s="399"/>
      <c r="E10" s="399"/>
      <c r="F10" s="399"/>
      <c r="G10" s="399"/>
      <c r="H10" s="399"/>
      <c r="I10" s="399"/>
      <c r="J10" s="400"/>
    </row>
    <row r="12" spans="1:10" x14ac:dyDescent="0.25">
      <c r="A12" s="2" t="s">
        <v>7</v>
      </c>
      <c r="B12" s="2" t="s">
        <v>410</v>
      </c>
      <c r="H12" s="3" t="s">
        <v>8</v>
      </c>
      <c r="I12" s="7" t="s">
        <v>9</v>
      </c>
      <c r="J12" s="8" t="s">
        <v>411</v>
      </c>
    </row>
    <row r="13" spans="1:10" x14ac:dyDescent="0.25">
      <c r="H13" s="3" t="s">
        <v>10</v>
      </c>
      <c r="I13" s="7" t="s">
        <v>9</v>
      </c>
      <c r="J13" s="9" t="s">
        <v>388</v>
      </c>
    </row>
    <row r="14" spans="1:10" x14ac:dyDescent="0.25">
      <c r="H14" s="3" t="s">
        <v>11</v>
      </c>
      <c r="I14" s="7" t="s">
        <v>9</v>
      </c>
      <c r="J14" s="9" t="s">
        <v>388</v>
      </c>
    </row>
    <row r="15" spans="1:10" x14ac:dyDescent="0.25">
      <c r="A15" s="2" t="s">
        <v>12</v>
      </c>
      <c r="B15" s="2" t="s">
        <v>149</v>
      </c>
      <c r="H15" s="3" t="s">
        <v>74</v>
      </c>
      <c r="I15" s="3" t="s">
        <v>9</v>
      </c>
      <c r="J15" s="116" t="s">
        <v>412</v>
      </c>
    </row>
    <row r="16" spans="1:10" ht="16.5" thickBot="1" x14ac:dyDescent="0.3">
      <c r="F16" s="10"/>
      <c r="G16" s="10"/>
    </row>
    <row r="17" spans="1:13" ht="20.100000000000001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32</v>
      </c>
      <c r="G17" s="256" t="s">
        <v>29</v>
      </c>
      <c r="H17" s="401" t="s">
        <v>18</v>
      </c>
      <c r="I17" s="402"/>
      <c r="J17" s="31" t="s">
        <v>19</v>
      </c>
    </row>
    <row r="18" spans="1:13" ht="37.5" customHeight="1" x14ac:dyDescent="0.25">
      <c r="A18" s="86">
        <v>1</v>
      </c>
      <c r="B18" s="54">
        <v>44550</v>
      </c>
      <c r="C18" s="254">
        <v>402905</v>
      </c>
      <c r="D18" s="32" t="s">
        <v>413</v>
      </c>
      <c r="E18" s="255" t="s">
        <v>199</v>
      </c>
      <c r="F18" s="104">
        <v>2</v>
      </c>
      <c r="G18" s="104">
        <v>100</v>
      </c>
      <c r="H18" s="379">
        <v>3000</v>
      </c>
      <c r="I18" s="380"/>
      <c r="J18" s="115">
        <f>G18*H18</f>
        <v>300000</v>
      </c>
      <c r="M18" s="222"/>
    </row>
    <row r="19" spans="1:13" ht="25.5" customHeight="1" thickBot="1" x14ac:dyDescent="0.3">
      <c r="A19" s="403" t="s">
        <v>20</v>
      </c>
      <c r="B19" s="404"/>
      <c r="C19" s="404"/>
      <c r="D19" s="404"/>
      <c r="E19" s="404"/>
      <c r="F19" s="404"/>
      <c r="G19" s="404"/>
      <c r="H19" s="404"/>
      <c r="I19" s="405"/>
      <c r="J19" s="87">
        <f>SUM(J18:J18)</f>
        <v>300000</v>
      </c>
    </row>
    <row r="20" spans="1:13" x14ac:dyDescent="0.25">
      <c r="A20" s="384"/>
      <c r="B20" s="384"/>
      <c r="C20" s="253"/>
      <c r="D20" s="253"/>
      <c r="E20" s="253"/>
      <c r="F20" s="253"/>
      <c r="G20" s="253"/>
      <c r="H20" s="11"/>
      <c r="I20" s="11"/>
      <c r="J20" s="12"/>
    </row>
    <row r="21" spans="1:13" x14ac:dyDescent="0.25">
      <c r="A21" s="253"/>
      <c r="B21" s="253"/>
      <c r="C21" s="253"/>
      <c r="D21" s="253"/>
      <c r="E21" s="253"/>
      <c r="F21" s="253"/>
      <c r="G21" s="253"/>
      <c r="H21" s="88" t="s">
        <v>49</v>
      </c>
      <c r="I21" s="88"/>
      <c r="J21" s="89">
        <v>0</v>
      </c>
    </row>
    <row r="22" spans="1:13" ht="16.5" thickBot="1" x14ac:dyDescent="0.3">
      <c r="D22" s="1"/>
      <c r="E22" s="1"/>
      <c r="F22" s="1"/>
      <c r="G22" s="1"/>
      <c r="H22" s="15" t="s">
        <v>30</v>
      </c>
      <c r="I22" s="15"/>
      <c r="J22" s="110">
        <v>0</v>
      </c>
      <c r="K22" s="14"/>
    </row>
    <row r="23" spans="1:13" x14ac:dyDescent="0.25">
      <c r="D23" s="1"/>
      <c r="E23" s="1"/>
      <c r="F23" s="1"/>
      <c r="G23" s="1"/>
      <c r="H23" s="17" t="s">
        <v>50</v>
      </c>
      <c r="I23" s="17"/>
      <c r="J23" s="18">
        <f>+J19</f>
        <v>300000</v>
      </c>
    </row>
    <row r="24" spans="1:13" x14ac:dyDescent="0.25">
      <c r="A24" s="1" t="s">
        <v>414</v>
      </c>
      <c r="D24" s="1"/>
      <c r="E24" s="1"/>
      <c r="F24" s="1"/>
      <c r="G24" s="1"/>
      <c r="H24" s="17"/>
      <c r="I24" s="17"/>
      <c r="J24" s="18"/>
    </row>
    <row r="25" spans="1:13" x14ac:dyDescent="0.25">
      <c r="A25" s="19"/>
      <c r="D25" s="1"/>
      <c r="E25" s="1"/>
      <c r="F25" s="1"/>
      <c r="G25" s="1"/>
      <c r="H25" s="17"/>
      <c r="I25" s="17"/>
      <c r="J25" s="18"/>
    </row>
    <row r="26" spans="1:13" x14ac:dyDescent="0.25">
      <c r="A26" s="20" t="s">
        <v>23</v>
      </c>
    </row>
    <row r="27" spans="1:13" x14ac:dyDescent="0.25">
      <c r="A27" s="21" t="s">
        <v>24</v>
      </c>
      <c r="B27" s="21"/>
      <c r="C27" s="21"/>
      <c r="D27" s="10"/>
      <c r="E27" s="10"/>
    </row>
    <row r="28" spans="1:13" x14ac:dyDescent="0.25">
      <c r="A28" s="21" t="s">
        <v>25</v>
      </c>
      <c r="B28" s="21"/>
      <c r="C28" s="21"/>
      <c r="D28" s="10"/>
      <c r="E28" s="10"/>
    </row>
    <row r="29" spans="1:13" x14ac:dyDescent="0.25">
      <c r="A29" s="22" t="s">
        <v>26</v>
      </c>
      <c r="B29" s="23"/>
      <c r="C29" s="23"/>
      <c r="D29" s="10"/>
      <c r="E29" s="10"/>
    </row>
    <row r="30" spans="1:13" x14ac:dyDescent="0.25">
      <c r="A30" s="24" t="s">
        <v>27</v>
      </c>
      <c r="B30" s="24"/>
      <c r="C30" s="24"/>
      <c r="D30" s="10"/>
      <c r="E30" s="10"/>
    </row>
    <row r="31" spans="1:13" x14ac:dyDescent="0.25">
      <c r="A31" s="25"/>
      <c r="B31" s="25"/>
      <c r="C31" s="25"/>
    </row>
    <row r="32" spans="1:13" x14ac:dyDescent="0.25">
      <c r="A32" s="26"/>
      <c r="B32" s="26"/>
      <c r="C32" s="26"/>
    </row>
    <row r="33" spans="4:10" x14ac:dyDescent="0.25">
      <c r="H33" s="27" t="s">
        <v>41</v>
      </c>
      <c r="I33" s="385" t="str">
        <f>J13</f>
        <v xml:space="preserve"> 20 Desember 2021</v>
      </c>
      <c r="J33" s="386"/>
    </row>
    <row r="37" spans="4:10" ht="24.75" customHeight="1" x14ac:dyDescent="0.25"/>
    <row r="39" spans="4:10" x14ac:dyDescent="0.25">
      <c r="H39" s="397" t="s">
        <v>28</v>
      </c>
      <c r="I39" s="397"/>
      <c r="J39" s="397"/>
    </row>
    <row r="44" spans="4:10" ht="16.5" thickBot="1" x14ac:dyDescent="0.3"/>
    <row r="45" spans="4:10" x14ac:dyDescent="0.25">
      <c r="D45" s="90"/>
      <c r="E45" s="91"/>
      <c r="F45" s="91"/>
      <c r="G45" s="10"/>
    </row>
    <row r="46" spans="4:10" ht="18" x14ac:dyDescent="0.25">
      <c r="D46" s="92" t="s">
        <v>51</v>
      </c>
      <c r="E46" s="10"/>
      <c r="F46" s="10"/>
      <c r="G46" s="10"/>
      <c r="H46" s="2"/>
      <c r="I46" s="2"/>
    </row>
    <row r="47" spans="4:10" ht="18" x14ac:dyDescent="0.25">
      <c r="D47" s="92" t="s">
        <v>52</v>
      </c>
      <c r="E47" s="10"/>
      <c r="F47" s="10"/>
      <c r="G47" s="10"/>
      <c r="H47" s="2"/>
      <c r="I47" s="2"/>
    </row>
    <row r="48" spans="4:10" ht="18" x14ac:dyDescent="0.25">
      <c r="D48" s="92" t="s">
        <v>53</v>
      </c>
      <c r="E48" s="10"/>
      <c r="F48" s="10"/>
      <c r="G48" s="10"/>
      <c r="H48" s="2"/>
      <c r="I48" s="2"/>
    </row>
    <row r="49" spans="4:9" ht="18" x14ac:dyDescent="0.25">
      <c r="D49" s="92" t="s">
        <v>54</v>
      </c>
      <c r="E49" s="10"/>
      <c r="F49" s="10"/>
      <c r="G49" s="10"/>
      <c r="H49" s="2"/>
      <c r="I49" s="2"/>
    </row>
    <row r="50" spans="4:9" ht="18" x14ac:dyDescent="0.25">
      <c r="D50" s="92" t="s">
        <v>55</v>
      </c>
      <c r="E50" s="10"/>
      <c r="F50" s="10"/>
      <c r="G50" s="10"/>
      <c r="H50" s="2"/>
      <c r="I50" s="2"/>
    </row>
    <row r="51" spans="4:9" ht="16.5" thickBot="1" x14ac:dyDescent="0.3">
      <c r="D51" s="93"/>
      <c r="E51" s="5"/>
      <c r="F51" s="5"/>
      <c r="G51" s="10"/>
      <c r="H51" s="2"/>
      <c r="I51" s="2"/>
    </row>
    <row r="52" spans="4:9" x14ac:dyDescent="0.25">
      <c r="H52" s="2"/>
      <c r="I52" s="2"/>
    </row>
    <row r="53" spans="4:9" x14ac:dyDescent="0.25">
      <c r="H53" s="2"/>
      <c r="I53" s="2"/>
    </row>
    <row r="54" spans="4:9" ht="16.5" thickBot="1" x14ac:dyDescent="0.3">
      <c r="H54" s="2"/>
      <c r="I54" s="2"/>
    </row>
    <row r="55" spans="4:9" x14ac:dyDescent="0.25">
      <c r="D55" s="90"/>
      <c r="E55" s="91"/>
      <c r="F55" s="94"/>
      <c r="G55" s="10"/>
      <c r="H55" s="2"/>
      <c r="I55" s="2"/>
    </row>
    <row r="56" spans="4:9" ht="18" x14ac:dyDescent="0.25">
      <c r="D56" s="92" t="s">
        <v>56</v>
      </c>
      <c r="E56" s="10"/>
      <c r="F56" s="95"/>
      <c r="G56" s="10"/>
      <c r="H56" s="2"/>
      <c r="I56" s="2"/>
    </row>
    <row r="57" spans="4:9" ht="18" x14ac:dyDescent="0.25">
      <c r="D57" s="92" t="s">
        <v>57</v>
      </c>
      <c r="E57" s="10"/>
      <c r="F57" s="95"/>
      <c r="G57" s="10"/>
      <c r="H57" s="2"/>
      <c r="I57" s="2"/>
    </row>
    <row r="58" spans="4:9" ht="18" x14ac:dyDescent="0.25">
      <c r="D58" s="92" t="s">
        <v>58</v>
      </c>
      <c r="E58" s="10"/>
      <c r="F58" s="95"/>
      <c r="G58" s="10"/>
      <c r="H58" s="2"/>
      <c r="I58" s="2"/>
    </row>
    <row r="59" spans="4:9" ht="18" x14ac:dyDescent="0.25">
      <c r="D59" s="92" t="s">
        <v>59</v>
      </c>
      <c r="E59" s="10"/>
      <c r="F59" s="95"/>
      <c r="G59" s="10"/>
      <c r="H59" s="2"/>
      <c r="I59" s="2"/>
    </row>
    <row r="60" spans="4:9" ht="18" x14ac:dyDescent="0.25">
      <c r="D60" s="96" t="s">
        <v>60</v>
      </c>
      <c r="E60" s="10"/>
      <c r="F60" s="95"/>
      <c r="G60" s="10"/>
      <c r="H60" s="2"/>
      <c r="I60" s="2"/>
    </row>
    <row r="61" spans="4:9" ht="16.5" thickBot="1" x14ac:dyDescent="0.3">
      <c r="D61" s="93"/>
      <c r="E61" s="5"/>
      <c r="F61" s="97"/>
      <c r="G61" s="10"/>
      <c r="H61" s="2"/>
      <c r="I61" s="2"/>
    </row>
    <row r="62" spans="4:9" x14ac:dyDescent="0.25">
      <c r="H62" s="2"/>
      <c r="I62" s="2"/>
    </row>
    <row r="63" spans="4:9" x14ac:dyDescent="0.25">
      <c r="H63" s="2"/>
      <c r="I63" s="2"/>
    </row>
    <row r="64" spans="4:9" x14ac:dyDescent="0.25">
      <c r="H64" s="2"/>
      <c r="I64" s="2"/>
    </row>
    <row r="65" spans="4:9" ht="16.5" thickBot="1" x14ac:dyDescent="0.3">
      <c r="H65" s="2"/>
      <c r="I65" s="2"/>
    </row>
    <row r="66" spans="4:9" x14ac:dyDescent="0.25">
      <c r="D66" s="90"/>
      <c r="E66" s="91"/>
      <c r="F66" s="91"/>
      <c r="G66" s="10"/>
      <c r="H66" s="2"/>
      <c r="I66" s="2"/>
    </row>
    <row r="67" spans="4:9" ht="18" x14ac:dyDescent="0.25">
      <c r="D67" s="92" t="s">
        <v>51</v>
      </c>
      <c r="E67" s="10"/>
      <c r="F67" s="10"/>
      <c r="G67" s="10"/>
      <c r="H67" s="2"/>
      <c r="I67" s="2"/>
    </row>
    <row r="68" spans="4:9" ht="18" x14ac:dyDescent="0.25">
      <c r="D68" s="92" t="s">
        <v>61</v>
      </c>
      <c r="E68" s="10"/>
      <c r="F68" s="10"/>
      <c r="G68" s="10"/>
      <c r="H68" s="2"/>
      <c r="I68" s="2"/>
    </row>
    <row r="69" spans="4:9" ht="18" x14ac:dyDescent="0.25">
      <c r="D69" s="92" t="s">
        <v>62</v>
      </c>
      <c r="E69" s="10"/>
      <c r="F69" s="10"/>
      <c r="G69" s="10"/>
      <c r="H69" s="2"/>
      <c r="I69" s="2"/>
    </row>
    <row r="70" spans="4:9" ht="18" x14ac:dyDescent="0.25">
      <c r="D70" s="92" t="s">
        <v>63</v>
      </c>
      <c r="E70" s="10"/>
      <c r="F70" s="10"/>
      <c r="G70" s="10"/>
      <c r="H70" s="2"/>
      <c r="I70" s="2"/>
    </row>
    <row r="71" spans="4:9" ht="18" x14ac:dyDescent="0.25">
      <c r="D71" s="92" t="s">
        <v>64</v>
      </c>
      <c r="E71" s="10"/>
      <c r="F71" s="10"/>
      <c r="G71" s="10"/>
      <c r="H71" s="2"/>
      <c r="I71" s="2"/>
    </row>
    <row r="72" spans="4:9" ht="16.5" thickBot="1" x14ac:dyDescent="0.3">
      <c r="D72" s="93"/>
      <c r="E72" s="5"/>
      <c r="F72" s="5"/>
      <c r="G72" s="10"/>
      <c r="H72" s="2"/>
      <c r="I72" s="2"/>
    </row>
    <row r="73" spans="4:9" ht="16.5" thickBot="1" x14ac:dyDescent="0.3">
      <c r="H73" s="2"/>
      <c r="I73" s="2"/>
    </row>
    <row r="74" spans="4:9" x14ac:dyDescent="0.25">
      <c r="D74" s="90"/>
      <c r="E74" s="91"/>
      <c r="F74" s="91"/>
      <c r="G74" s="10"/>
      <c r="H74" s="2"/>
      <c r="I74" s="2"/>
    </row>
    <row r="75" spans="4:9" ht="18" x14ac:dyDescent="0.25">
      <c r="D75" s="98" t="s">
        <v>65</v>
      </c>
      <c r="E75" s="10"/>
      <c r="F75" s="10"/>
      <c r="G75" s="10"/>
    </row>
    <row r="76" spans="4:9" ht="18" x14ac:dyDescent="0.25">
      <c r="D76" s="98" t="s">
        <v>66</v>
      </c>
      <c r="E76" s="10"/>
      <c r="F76" s="10"/>
      <c r="G76" s="10"/>
    </row>
    <row r="77" spans="4:9" ht="18" x14ac:dyDescent="0.25">
      <c r="D77" s="98" t="s">
        <v>67</v>
      </c>
      <c r="E77" s="10"/>
      <c r="F77" s="10"/>
      <c r="G77" s="10"/>
    </row>
    <row r="78" spans="4:9" ht="18" x14ac:dyDescent="0.25">
      <c r="D78" s="98" t="s">
        <v>68</v>
      </c>
      <c r="E78" s="10"/>
      <c r="F78" s="10"/>
      <c r="G78" s="10"/>
    </row>
    <row r="79" spans="4:9" ht="18" x14ac:dyDescent="0.25">
      <c r="D79" s="99" t="s">
        <v>69</v>
      </c>
      <c r="E79" s="10"/>
      <c r="F79" s="10"/>
      <c r="G79" s="10"/>
    </row>
    <row r="80" spans="4:9" ht="16.5" thickBot="1" x14ac:dyDescent="0.3">
      <c r="D80" s="93"/>
      <c r="E80" s="5"/>
      <c r="F80" s="5"/>
      <c r="G80" s="10"/>
      <c r="H80" s="2"/>
      <c r="I80" s="2"/>
    </row>
    <row r="81" spans="1:12" ht="16.5" thickBot="1" x14ac:dyDescent="0.3"/>
    <row r="82" spans="1:12" x14ac:dyDescent="0.25">
      <c r="D82" s="90"/>
      <c r="E82" s="91"/>
      <c r="F82" s="94"/>
      <c r="G82" s="10"/>
    </row>
    <row r="83" spans="1:12" ht="18" x14ac:dyDescent="0.25">
      <c r="D83" s="92" t="s">
        <v>56</v>
      </c>
      <c r="E83" s="10"/>
      <c r="F83" s="95"/>
      <c r="G83" s="10"/>
    </row>
    <row r="84" spans="1:12" ht="18" x14ac:dyDescent="0.25">
      <c r="D84" s="92" t="s">
        <v>57</v>
      </c>
      <c r="E84" s="10"/>
      <c r="F84" s="95"/>
      <c r="G84" s="10"/>
    </row>
    <row r="85" spans="1:12" ht="18" x14ac:dyDescent="0.25">
      <c r="D85" s="92" t="s">
        <v>58</v>
      </c>
      <c r="E85" s="10"/>
      <c r="F85" s="95"/>
      <c r="G85" s="10"/>
    </row>
    <row r="86" spans="1:12" ht="18" x14ac:dyDescent="0.25">
      <c r="D86" s="92" t="s">
        <v>59</v>
      </c>
      <c r="E86" s="10"/>
      <c r="F86" s="95"/>
      <c r="G86" s="10"/>
    </row>
    <row r="87" spans="1:12" ht="18" x14ac:dyDescent="0.25">
      <c r="D87" s="96" t="s">
        <v>60</v>
      </c>
      <c r="E87" s="10"/>
      <c r="F87" s="95"/>
      <c r="G87" s="10"/>
    </row>
    <row r="88" spans="1:12" ht="16.5" thickBot="1" x14ac:dyDescent="0.3">
      <c r="D88" s="93"/>
      <c r="E88" s="5"/>
      <c r="F88" s="97"/>
      <c r="G88" s="10"/>
    </row>
    <row r="89" spans="1:12" ht="16.5" thickBot="1" x14ac:dyDescent="0.3"/>
    <row r="90" spans="1:12" x14ac:dyDescent="0.25">
      <c r="D90" s="90"/>
      <c r="E90" s="91"/>
      <c r="F90" s="94"/>
      <c r="G90" s="10"/>
    </row>
    <row r="91" spans="1:12" ht="18" x14ac:dyDescent="0.25">
      <c r="D91" s="92" t="s">
        <v>56</v>
      </c>
      <c r="E91" s="10"/>
      <c r="F91" s="95"/>
      <c r="G91" s="10"/>
    </row>
    <row r="92" spans="1:12" ht="18" x14ac:dyDescent="0.25">
      <c r="D92" s="92" t="s">
        <v>57</v>
      </c>
      <c r="E92" s="10"/>
      <c r="F92" s="95"/>
      <c r="G92" s="10"/>
    </row>
    <row r="93" spans="1:12" ht="18" x14ac:dyDescent="0.25">
      <c r="D93" s="92" t="s">
        <v>58</v>
      </c>
      <c r="E93" s="10"/>
      <c r="F93" s="95"/>
      <c r="G93" s="10"/>
    </row>
    <row r="94" spans="1:12" ht="18" x14ac:dyDescent="0.25">
      <c r="D94" s="92" t="s">
        <v>59</v>
      </c>
      <c r="E94" s="10"/>
      <c r="F94" s="95"/>
      <c r="G94" s="10"/>
    </row>
    <row r="95" spans="1:12" s="3" customFormat="1" ht="18" x14ac:dyDescent="0.25">
      <c r="A95" s="2"/>
      <c r="B95" s="2"/>
      <c r="C95" s="2"/>
      <c r="D95" s="96" t="s">
        <v>60</v>
      </c>
      <c r="E95" s="10"/>
      <c r="F95" s="95"/>
      <c r="G95" s="10"/>
      <c r="J95" s="2"/>
      <c r="K95" s="2"/>
      <c r="L95" s="2"/>
    </row>
    <row r="96" spans="1:12" s="3" customFormat="1" ht="16.5" thickBot="1" x14ac:dyDescent="0.3">
      <c r="A96" s="2"/>
      <c r="B96" s="2"/>
      <c r="C96" s="2"/>
      <c r="D96" s="93"/>
      <c r="E96" s="5"/>
      <c r="F96" s="97"/>
      <c r="G96" s="10"/>
      <c r="J96" s="2"/>
      <c r="K96" s="2"/>
      <c r="L96" s="2"/>
    </row>
  </sheetData>
  <mergeCells count="7">
    <mergeCell ref="H39:J39"/>
    <mergeCell ref="A10:J10"/>
    <mergeCell ref="H17:I17"/>
    <mergeCell ref="H18:I18"/>
    <mergeCell ref="A19:I19"/>
    <mergeCell ref="A20:B20"/>
    <mergeCell ref="I33:J33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1"/>
  <sheetViews>
    <sheetView topLeftCell="A10" workbookViewId="0">
      <selection activeCell="L21" sqref="L21"/>
    </sheetView>
  </sheetViews>
  <sheetFormatPr defaultRowHeight="15" x14ac:dyDescent="0.25"/>
  <cols>
    <col min="1" max="1" width="4.85546875" style="40" customWidth="1"/>
    <col min="2" max="2" width="11.140625" style="40" customWidth="1"/>
    <col min="3" max="3" width="26.5703125" style="40" customWidth="1"/>
    <col min="4" max="4" width="13.85546875" style="40" customWidth="1"/>
    <col min="5" max="5" width="6.7109375" style="40" customWidth="1"/>
    <col min="6" max="6" width="5.85546875" style="40" customWidth="1"/>
    <col min="7" max="7" width="13.5703125" style="282" customWidth="1"/>
    <col min="8" max="8" width="1.7109375" style="282" customWidth="1"/>
    <col min="9" max="9" width="18.5703125" style="40" customWidth="1"/>
    <col min="10" max="11" width="9.140625" style="40"/>
    <col min="12" max="12" width="10.5703125" style="40" bestFit="1" customWidth="1"/>
    <col min="13" max="16384" width="9.140625" style="40"/>
  </cols>
  <sheetData>
    <row r="2" spans="1:15" x14ac:dyDescent="0.25">
      <c r="A2" s="281" t="s">
        <v>0</v>
      </c>
    </row>
    <row r="3" spans="1:15" x14ac:dyDescent="0.25">
      <c r="A3" s="4" t="s">
        <v>1</v>
      </c>
    </row>
    <row r="4" spans="1:15" x14ac:dyDescent="0.25">
      <c r="A4" s="4" t="s">
        <v>2</v>
      </c>
    </row>
    <row r="5" spans="1:15" x14ac:dyDescent="0.25">
      <c r="A5" s="4" t="s">
        <v>3</v>
      </c>
    </row>
    <row r="6" spans="1:15" x14ac:dyDescent="0.25">
      <c r="A6" s="4" t="s">
        <v>4</v>
      </c>
      <c r="B6" s="4"/>
    </row>
    <row r="7" spans="1:15" x14ac:dyDescent="0.25">
      <c r="A7" s="4" t="s">
        <v>5</v>
      </c>
      <c r="B7" s="4"/>
    </row>
    <row r="9" spans="1:15" ht="15.75" thickBot="1" x14ac:dyDescent="0.3">
      <c r="A9" s="283"/>
      <c r="B9" s="283"/>
      <c r="C9" s="283"/>
      <c r="D9" s="283"/>
      <c r="E9" s="283"/>
      <c r="F9" s="283"/>
      <c r="G9" s="284"/>
      <c r="H9" s="284"/>
      <c r="I9" s="283"/>
    </row>
    <row r="10" spans="1:15" ht="24" thickBot="1" x14ac:dyDescent="0.4">
      <c r="A10" s="476" t="s">
        <v>6</v>
      </c>
      <c r="B10" s="477"/>
      <c r="C10" s="477"/>
      <c r="D10" s="477"/>
      <c r="E10" s="477"/>
      <c r="F10" s="477"/>
      <c r="G10" s="477"/>
      <c r="H10" s="477"/>
      <c r="I10" s="478"/>
    </row>
    <row r="12" spans="1:15" ht="15.75" x14ac:dyDescent="0.25">
      <c r="A12" s="40" t="s">
        <v>7</v>
      </c>
      <c r="B12" s="40" t="s">
        <v>418</v>
      </c>
      <c r="G12" s="282" t="s">
        <v>8</v>
      </c>
      <c r="H12" s="285" t="s">
        <v>9</v>
      </c>
      <c r="I12" s="33" t="s">
        <v>423</v>
      </c>
    </row>
    <row r="13" spans="1:15" ht="15.75" x14ac:dyDescent="0.25">
      <c r="B13" s="286"/>
      <c r="C13" s="286"/>
      <c r="G13" s="282" t="s">
        <v>10</v>
      </c>
      <c r="H13" s="285" t="s">
        <v>9</v>
      </c>
      <c r="I13" s="287" t="s">
        <v>388</v>
      </c>
      <c r="O13" s="40" t="s">
        <v>21</v>
      </c>
    </row>
    <row r="14" spans="1:15" ht="15.75" x14ac:dyDescent="0.25">
      <c r="B14" s="286"/>
      <c r="C14" s="286"/>
      <c r="G14" s="282" t="s">
        <v>11</v>
      </c>
      <c r="H14" s="285" t="s">
        <v>9</v>
      </c>
      <c r="I14" s="287" t="s">
        <v>425</v>
      </c>
    </row>
    <row r="15" spans="1:15" x14ac:dyDescent="0.25">
      <c r="A15" s="40" t="s">
        <v>12</v>
      </c>
      <c r="B15" s="41" t="s">
        <v>31</v>
      </c>
      <c r="G15" s="282" t="s">
        <v>74</v>
      </c>
      <c r="H15" s="285" t="s">
        <v>9</v>
      </c>
      <c r="I15" s="315" t="s">
        <v>424</v>
      </c>
    </row>
    <row r="16" spans="1:15" ht="15.75" thickBot="1" x14ac:dyDescent="0.3"/>
    <row r="17" spans="1:18" x14ac:dyDescent="0.25">
      <c r="A17" s="288" t="s">
        <v>13</v>
      </c>
      <c r="B17" s="289" t="s">
        <v>14</v>
      </c>
      <c r="C17" s="289" t="s">
        <v>16</v>
      </c>
      <c r="D17" s="289" t="s">
        <v>17</v>
      </c>
      <c r="E17" s="289" t="s">
        <v>32</v>
      </c>
      <c r="F17" s="289" t="s">
        <v>29</v>
      </c>
      <c r="G17" s="479" t="s">
        <v>18</v>
      </c>
      <c r="H17" s="480"/>
      <c r="I17" s="290" t="s">
        <v>19</v>
      </c>
    </row>
    <row r="18" spans="1:18" ht="40.5" customHeight="1" x14ac:dyDescent="0.25">
      <c r="A18" s="291">
        <v>1</v>
      </c>
      <c r="B18" s="314">
        <v>44534</v>
      </c>
      <c r="C18" s="292" t="s">
        <v>421</v>
      </c>
      <c r="D18" s="293" t="s">
        <v>199</v>
      </c>
      <c r="E18" s="293">
        <v>32</v>
      </c>
      <c r="F18" s="293">
        <v>208</v>
      </c>
      <c r="G18" s="481">
        <v>4000</v>
      </c>
      <c r="H18" s="482"/>
      <c r="I18" s="294">
        <f>F18*G18</f>
        <v>832000</v>
      </c>
      <c r="L18" s="282"/>
      <c r="N18" s="295"/>
    </row>
    <row r="19" spans="1:18" ht="21" customHeight="1" x14ac:dyDescent="0.25">
      <c r="A19" s="483" t="s">
        <v>20</v>
      </c>
      <c r="B19" s="484"/>
      <c r="C19" s="484"/>
      <c r="D19" s="484"/>
      <c r="E19" s="484"/>
      <c r="F19" s="484"/>
      <c r="G19" s="484"/>
      <c r="H19" s="485"/>
      <c r="I19" s="296">
        <f>SUM(I18:I18)</f>
        <v>832000</v>
      </c>
    </row>
    <row r="20" spans="1:18" x14ac:dyDescent="0.25">
      <c r="A20" s="473"/>
      <c r="B20" s="473"/>
      <c r="C20" s="473"/>
      <c r="D20" s="297"/>
      <c r="E20" s="297"/>
      <c r="F20" s="297"/>
      <c r="G20" s="298"/>
      <c r="H20" s="298"/>
      <c r="I20" s="299"/>
    </row>
    <row r="21" spans="1:18" x14ac:dyDescent="0.25">
      <c r="A21" s="297"/>
      <c r="B21" s="297"/>
      <c r="C21" s="297"/>
      <c r="D21" s="297"/>
      <c r="E21" s="297"/>
      <c r="F21" s="297"/>
      <c r="G21" s="300" t="s">
        <v>419</v>
      </c>
      <c r="H21" s="300"/>
      <c r="I21" s="299">
        <v>0</v>
      </c>
    </row>
    <row r="22" spans="1:18" x14ac:dyDescent="0.25">
      <c r="D22" s="281"/>
      <c r="E22" s="281"/>
      <c r="F22" s="281"/>
      <c r="G22" s="301" t="s">
        <v>420</v>
      </c>
      <c r="H22" s="301"/>
      <c r="I22" s="302">
        <v>0</v>
      </c>
      <c r="J22" s="303"/>
      <c r="R22" s="40" t="s">
        <v>21</v>
      </c>
    </row>
    <row r="23" spans="1:18" ht="15.75" thickBot="1" x14ac:dyDescent="0.3">
      <c r="D23" s="281"/>
      <c r="E23" s="281"/>
      <c r="F23" s="281"/>
      <c r="G23" s="304" t="s">
        <v>34</v>
      </c>
      <c r="H23" s="304"/>
      <c r="I23" s="305">
        <v>0</v>
      </c>
      <c r="J23" s="303"/>
    </row>
    <row r="24" spans="1:18" x14ac:dyDescent="0.25">
      <c r="D24" s="281"/>
      <c r="E24" s="281"/>
      <c r="F24" s="281"/>
      <c r="G24" s="306" t="s">
        <v>22</v>
      </c>
      <c r="H24" s="306"/>
      <c r="I24" s="307">
        <f>I19+I21-I22</f>
        <v>832000</v>
      </c>
    </row>
    <row r="25" spans="1:18" x14ac:dyDescent="0.25">
      <c r="A25" s="281" t="s">
        <v>422</v>
      </c>
      <c r="D25" s="281"/>
      <c r="E25" s="281"/>
      <c r="F25" s="281"/>
      <c r="G25" s="306"/>
      <c r="H25" s="306"/>
      <c r="I25" s="307"/>
    </row>
    <row r="26" spans="1:18" x14ac:dyDescent="0.25">
      <c r="D26" s="281"/>
      <c r="E26" s="281"/>
      <c r="F26" s="281"/>
      <c r="G26" s="306"/>
      <c r="H26" s="306"/>
      <c r="I26" s="307"/>
    </row>
    <row r="27" spans="1:18" ht="15.75" x14ac:dyDescent="0.25">
      <c r="A27" s="20" t="s">
        <v>23</v>
      </c>
    </row>
    <row r="28" spans="1:18" ht="15.75" x14ac:dyDescent="0.25">
      <c r="A28" s="21" t="s">
        <v>24</v>
      </c>
      <c r="B28" s="281"/>
      <c r="C28" s="281"/>
    </row>
    <row r="29" spans="1:18" ht="15.75" x14ac:dyDescent="0.25">
      <c r="A29" s="21" t="s">
        <v>25</v>
      </c>
      <c r="B29" s="281"/>
    </row>
    <row r="30" spans="1:18" ht="15.75" x14ac:dyDescent="0.25">
      <c r="A30" s="22" t="s">
        <v>26</v>
      </c>
      <c r="B30" s="308"/>
      <c r="C30" s="309"/>
    </row>
    <row r="31" spans="1:18" ht="15.75" x14ac:dyDescent="0.25">
      <c r="A31" s="24" t="s">
        <v>27</v>
      </c>
      <c r="B31" s="310"/>
      <c r="C31" s="308"/>
    </row>
    <row r="32" spans="1:18" x14ac:dyDescent="0.25">
      <c r="A32" s="308"/>
      <c r="B32" s="308"/>
      <c r="C32" s="308"/>
    </row>
    <row r="33" spans="1:9" x14ac:dyDescent="0.25">
      <c r="A33" s="310"/>
      <c r="B33" s="310"/>
      <c r="C33" s="311"/>
    </row>
    <row r="34" spans="1:9" x14ac:dyDescent="0.25">
      <c r="G34" s="312" t="s">
        <v>41</v>
      </c>
      <c r="H34" s="474" t="str">
        <f>+I13</f>
        <v xml:space="preserve"> 20 Desember 2021</v>
      </c>
      <c r="I34" s="475"/>
    </row>
    <row r="41" spans="1:9" ht="15.75" x14ac:dyDescent="0.25">
      <c r="G41" s="397" t="s">
        <v>28</v>
      </c>
      <c r="H41" s="397"/>
      <c r="I41" s="397"/>
    </row>
  </sheetData>
  <mergeCells count="7">
    <mergeCell ref="A20:C20"/>
    <mergeCell ref="H34:I34"/>
    <mergeCell ref="G41:I41"/>
    <mergeCell ref="A10:I10"/>
    <mergeCell ref="G17:H17"/>
    <mergeCell ref="G18:H18"/>
    <mergeCell ref="A19:H19"/>
  </mergeCells>
  <printOptions horizontalCentered="1"/>
  <pageMargins left="0.45" right="0.45" top="0.75" bottom="0.75" header="0.3" footer="0.3"/>
  <pageSetup paperSize="9" scale="90" orientation="portrait" horizontalDpi="4294967293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opLeftCell="A10" workbookViewId="0">
      <selection activeCell="D24" sqref="D24"/>
    </sheetView>
  </sheetViews>
  <sheetFormatPr defaultColWidth="9.140625" defaultRowHeight="15.75" x14ac:dyDescent="0.25"/>
  <cols>
    <col min="1" max="1" width="4" style="2" customWidth="1"/>
    <col min="2" max="2" width="12.5703125" style="2" customWidth="1"/>
    <col min="3" max="3" width="9.7109375" style="2" customWidth="1"/>
    <col min="4" max="4" width="27.85546875" style="2" customWidth="1"/>
    <col min="5" max="5" width="15" style="2" customWidth="1"/>
    <col min="6" max="6" width="6.42578125" style="2" customWidth="1"/>
    <col min="7" max="7" width="13.140625" style="3" customWidth="1"/>
    <col min="8" max="8" width="1.42578125" style="3" customWidth="1"/>
    <col min="9" max="9" width="17.57031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374" t="s">
        <v>6</v>
      </c>
      <c r="B10" s="375"/>
      <c r="C10" s="375"/>
      <c r="D10" s="375"/>
      <c r="E10" s="375"/>
      <c r="F10" s="375"/>
      <c r="G10" s="375"/>
      <c r="H10" s="375"/>
      <c r="I10" s="376"/>
    </row>
    <row r="12" spans="1:9" x14ac:dyDescent="0.25">
      <c r="A12" s="2" t="s">
        <v>7</v>
      </c>
      <c r="B12" s="2" t="s">
        <v>97</v>
      </c>
      <c r="G12" s="3" t="s">
        <v>8</v>
      </c>
      <c r="H12" s="7" t="s">
        <v>9</v>
      </c>
      <c r="I12" s="8" t="s">
        <v>426</v>
      </c>
    </row>
    <row r="13" spans="1:9" x14ac:dyDescent="0.25">
      <c r="G13" s="3" t="s">
        <v>10</v>
      </c>
      <c r="H13" s="7" t="s">
        <v>9</v>
      </c>
      <c r="I13" s="9" t="s">
        <v>388</v>
      </c>
    </row>
    <row r="14" spans="1:9" x14ac:dyDescent="0.25">
      <c r="G14" s="3" t="s">
        <v>11</v>
      </c>
      <c r="H14" s="7" t="s">
        <v>9</v>
      </c>
      <c r="I14" s="9" t="s">
        <v>425</v>
      </c>
    </row>
    <row r="15" spans="1:9" x14ac:dyDescent="0.25">
      <c r="G15" s="3" t="s">
        <v>74</v>
      </c>
      <c r="H15" s="3" t="s">
        <v>9</v>
      </c>
      <c r="I15" s="116" t="s">
        <v>427</v>
      </c>
    </row>
    <row r="16" spans="1:9" x14ac:dyDescent="0.25">
      <c r="A16" s="2" t="s">
        <v>12</v>
      </c>
      <c r="B16" s="2" t="s">
        <v>81</v>
      </c>
      <c r="F16" s="10"/>
      <c r="I16" s="116"/>
    </row>
    <row r="17" spans="1:18" ht="8.25" customHeight="1" thickBot="1" x14ac:dyDescent="0.3">
      <c r="F17" s="10"/>
      <c r="I17" s="116"/>
    </row>
    <row r="18" spans="1:18" ht="20.100000000000001" customHeight="1" x14ac:dyDescent="0.25">
      <c r="A18" s="100" t="s">
        <v>13</v>
      </c>
      <c r="B18" s="101" t="s">
        <v>14</v>
      </c>
      <c r="C18" s="101" t="s">
        <v>15</v>
      </c>
      <c r="D18" s="101" t="s">
        <v>16</v>
      </c>
      <c r="E18" s="101" t="s">
        <v>17</v>
      </c>
      <c r="F18" s="101" t="s">
        <v>43</v>
      </c>
      <c r="G18" s="377" t="s">
        <v>18</v>
      </c>
      <c r="H18" s="378"/>
      <c r="I18" s="102" t="s">
        <v>19</v>
      </c>
    </row>
    <row r="19" spans="1:18" ht="40.5" customHeight="1" x14ac:dyDescent="0.25">
      <c r="A19" s="86">
        <v>1</v>
      </c>
      <c r="B19" s="269">
        <v>44544</v>
      </c>
      <c r="C19" s="131"/>
      <c r="D19" s="103" t="s">
        <v>429</v>
      </c>
      <c r="E19" s="272" t="s">
        <v>428</v>
      </c>
      <c r="F19" s="104">
        <v>1</v>
      </c>
      <c r="G19" s="387">
        <v>3800000</v>
      </c>
      <c r="H19" s="388"/>
      <c r="I19" s="273">
        <f>G19</f>
        <v>3800000</v>
      </c>
    </row>
    <row r="20" spans="1:18" ht="25.5" customHeight="1" thickBot="1" x14ac:dyDescent="0.3">
      <c r="A20" s="381" t="s">
        <v>20</v>
      </c>
      <c r="B20" s="382"/>
      <c r="C20" s="382"/>
      <c r="D20" s="382"/>
      <c r="E20" s="382"/>
      <c r="F20" s="382"/>
      <c r="G20" s="382"/>
      <c r="H20" s="383"/>
      <c r="I20" s="105">
        <f>SUM(I19:I19)</f>
        <v>3800000</v>
      </c>
    </row>
    <row r="21" spans="1:18" x14ac:dyDescent="0.25">
      <c r="A21" s="384"/>
      <c r="B21" s="384"/>
      <c r="C21" s="384"/>
      <c r="D21" s="384"/>
      <c r="E21" s="267"/>
      <c r="F21" s="267"/>
      <c r="G21" s="11"/>
      <c r="H21" s="11"/>
      <c r="I21" s="12"/>
    </row>
    <row r="22" spans="1:18" x14ac:dyDescent="0.25">
      <c r="E22" s="1"/>
      <c r="F22" s="1"/>
      <c r="G22" s="13" t="s">
        <v>33</v>
      </c>
      <c r="H22" s="13"/>
      <c r="I22" s="28">
        <v>0</v>
      </c>
      <c r="J22" s="14"/>
      <c r="R22" s="2" t="s">
        <v>21</v>
      </c>
    </row>
    <row r="23" spans="1:18" ht="16.5" thickBot="1" x14ac:dyDescent="0.3">
      <c r="E23" s="1"/>
      <c r="F23" s="1"/>
      <c r="G23" s="15" t="s">
        <v>34</v>
      </c>
      <c r="H23" s="15"/>
      <c r="I23" s="16">
        <v>0</v>
      </c>
      <c r="J23" s="14"/>
    </row>
    <row r="24" spans="1:18" ht="16.5" customHeight="1" x14ac:dyDescent="0.25">
      <c r="E24" s="1"/>
      <c r="F24" s="1"/>
      <c r="G24" s="17" t="s">
        <v>22</v>
      </c>
      <c r="H24" s="17"/>
      <c r="I24" s="18">
        <f>I20</f>
        <v>3800000</v>
      </c>
    </row>
    <row r="25" spans="1:18" x14ac:dyDescent="0.25">
      <c r="A25" s="1" t="s">
        <v>430</v>
      </c>
      <c r="E25" s="1"/>
      <c r="F25" s="1"/>
      <c r="G25" s="17"/>
      <c r="H25" s="17"/>
      <c r="I25" s="18"/>
    </row>
    <row r="26" spans="1:18" x14ac:dyDescent="0.25">
      <c r="A26" s="19"/>
      <c r="E26" s="1"/>
      <c r="F26" s="1"/>
      <c r="G26" s="17"/>
      <c r="H26" s="17"/>
      <c r="I26" s="18"/>
    </row>
    <row r="27" spans="1:18" x14ac:dyDescent="0.25">
      <c r="E27" s="1"/>
      <c r="F27" s="1"/>
      <c r="G27" s="17"/>
      <c r="H27" s="17"/>
      <c r="I27" s="18"/>
    </row>
    <row r="28" spans="1:18" x14ac:dyDescent="0.25">
      <c r="A28" s="20" t="s">
        <v>23</v>
      </c>
    </row>
    <row r="29" spans="1:18" x14ac:dyDescent="0.25">
      <c r="A29" s="21" t="s">
        <v>24</v>
      </c>
      <c r="B29" s="21"/>
      <c r="C29" s="21"/>
      <c r="D29" s="21"/>
      <c r="E29" s="10"/>
    </row>
    <row r="30" spans="1:18" x14ac:dyDescent="0.25">
      <c r="A30" s="21" t="s">
        <v>25</v>
      </c>
      <c r="B30" s="21"/>
      <c r="C30" s="21"/>
      <c r="D30" s="10"/>
      <c r="E30" s="10"/>
    </row>
    <row r="31" spans="1:18" x14ac:dyDescent="0.25">
      <c r="A31" s="22" t="s">
        <v>26</v>
      </c>
      <c r="B31" s="23"/>
      <c r="C31" s="23"/>
      <c r="D31" s="22"/>
      <c r="E31" s="10"/>
    </row>
    <row r="32" spans="1:18" x14ac:dyDescent="0.25">
      <c r="A32" s="24" t="s">
        <v>27</v>
      </c>
      <c r="B32" s="24"/>
      <c r="C32" s="24"/>
      <c r="D32" s="23"/>
      <c r="E32" s="10"/>
    </row>
    <row r="33" spans="1:9" x14ac:dyDescent="0.25">
      <c r="A33" s="25"/>
      <c r="B33" s="25"/>
      <c r="C33" s="25"/>
      <c r="D33" s="25"/>
    </row>
    <row r="34" spans="1:9" x14ac:dyDescent="0.25">
      <c r="A34" s="26"/>
      <c r="B34" s="26"/>
      <c r="C34" s="26"/>
      <c r="D34" s="106"/>
    </row>
    <row r="35" spans="1:9" x14ac:dyDescent="0.25">
      <c r="G35" s="27" t="s">
        <v>41</v>
      </c>
      <c r="H35" s="385" t="str">
        <f>+I13</f>
        <v xml:space="preserve"> 20 Desember 2021</v>
      </c>
      <c r="I35" s="386"/>
    </row>
    <row r="39" spans="1:9" x14ac:dyDescent="0.25">
      <c r="H39" s="3" t="s">
        <v>21</v>
      </c>
    </row>
    <row r="42" spans="1:9" x14ac:dyDescent="0.25">
      <c r="G42" s="373" t="s">
        <v>28</v>
      </c>
      <c r="H42" s="373"/>
      <c r="I42" s="373"/>
    </row>
  </sheetData>
  <mergeCells count="7">
    <mergeCell ref="A20:H20"/>
    <mergeCell ref="A21:D21"/>
    <mergeCell ref="H35:I35"/>
    <mergeCell ref="G42:I42"/>
    <mergeCell ref="A10:I10"/>
    <mergeCell ref="G18:H18"/>
    <mergeCell ref="G19:H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1"/>
  <sheetViews>
    <sheetView topLeftCell="A13" workbookViewId="0">
      <selection activeCell="D31" sqref="D31"/>
    </sheetView>
  </sheetViews>
  <sheetFormatPr defaultRowHeight="15" x14ac:dyDescent="0.25"/>
  <cols>
    <col min="1" max="1" width="4.85546875" style="40" customWidth="1"/>
    <col min="2" max="2" width="11.140625" style="40" customWidth="1"/>
    <col min="3" max="3" width="8" style="40" customWidth="1"/>
    <col min="4" max="4" width="24.85546875" style="40" customWidth="1"/>
    <col min="5" max="5" width="11.140625" style="40" customWidth="1"/>
    <col min="6" max="6" width="5.7109375" style="40" customWidth="1"/>
    <col min="7" max="7" width="5.28515625" style="40" customWidth="1"/>
    <col min="8" max="8" width="12.140625" style="282" customWidth="1"/>
    <col min="9" max="9" width="1.7109375" style="282" customWidth="1"/>
    <col min="10" max="10" width="18.5703125" style="40" customWidth="1"/>
    <col min="11" max="12" width="9.140625" style="40"/>
    <col min="13" max="13" width="10.5703125" style="40" bestFit="1" customWidth="1"/>
    <col min="14" max="16384" width="9.140625" style="40"/>
  </cols>
  <sheetData>
    <row r="2" spans="1:16" x14ac:dyDescent="0.25">
      <c r="A2" s="281" t="s">
        <v>0</v>
      </c>
    </row>
    <row r="3" spans="1:16" x14ac:dyDescent="0.25">
      <c r="A3" s="4" t="s">
        <v>1</v>
      </c>
    </row>
    <row r="4" spans="1:16" x14ac:dyDescent="0.25">
      <c r="A4" s="4" t="s">
        <v>2</v>
      </c>
    </row>
    <row r="5" spans="1:16" x14ac:dyDescent="0.25">
      <c r="A5" s="4" t="s">
        <v>3</v>
      </c>
    </row>
    <row r="6" spans="1:16" x14ac:dyDescent="0.25">
      <c r="A6" s="4" t="s">
        <v>4</v>
      </c>
      <c r="B6" s="4"/>
      <c r="C6" s="4"/>
    </row>
    <row r="7" spans="1:16" x14ac:dyDescent="0.25">
      <c r="A7" s="4" t="s">
        <v>5</v>
      </c>
      <c r="B7" s="4"/>
      <c r="C7" s="4"/>
    </row>
    <row r="9" spans="1:16" ht="15.75" thickBot="1" x14ac:dyDescent="0.3">
      <c r="A9" s="283"/>
      <c r="B9" s="283"/>
      <c r="C9" s="283"/>
      <c r="D9" s="283"/>
      <c r="E9" s="283"/>
      <c r="F9" s="283"/>
      <c r="G9" s="283"/>
      <c r="H9" s="284"/>
      <c r="I9" s="284"/>
      <c r="J9" s="283"/>
    </row>
    <row r="10" spans="1:16" ht="24" thickBot="1" x14ac:dyDescent="0.4">
      <c r="A10" s="476" t="s">
        <v>6</v>
      </c>
      <c r="B10" s="477"/>
      <c r="C10" s="477"/>
      <c r="D10" s="477"/>
      <c r="E10" s="477"/>
      <c r="F10" s="477"/>
      <c r="G10" s="477"/>
      <c r="H10" s="477"/>
      <c r="I10" s="477"/>
      <c r="J10" s="478"/>
    </row>
    <row r="12" spans="1:16" ht="15.75" x14ac:dyDescent="0.25">
      <c r="A12" s="40" t="s">
        <v>7</v>
      </c>
      <c r="B12" s="40" t="s">
        <v>431</v>
      </c>
      <c r="H12" s="282" t="s">
        <v>8</v>
      </c>
      <c r="I12" s="285" t="s">
        <v>9</v>
      </c>
      <c r="J12" s="33" t="s">
        <v>432</v>
      </c>
    </row>
    <row r="13" spans="1:16" ht="15.75" x14ac:dyDescent="0.25">
      <c r="B13" s="286"/>
      <c r="C13" s="286"/>
      <c r="D13" s="286"/>
      <c r="H13" s="282" t="s">
        <v>10</v>
      </c>
      <c r="I13" s="285" t="s">
        <v>9</v>
      </c>
      <c r="J13" s="287" t="s">
        <v>388</v>
      </c>
      <c r="P13" s="40" t="s">
        <v>21</v>
      </c>
    </row>
    <row r="14" spans="1:16" ht="15.75" x14ac:dyDescent="0.25">
      <c r="B14" s="286"/>
      <c r="C14" s="286"/>
      <c r="D14" s="286"/>
      <c r="H14" s="282" t="s">
        <v>11</v>
      </c>
      <c r="I14" s="285" t="s">
        <v>9</v>
      </c>
      <c r="J14" s="287" t="s">
        <v>425</v>
      </c>
    </row>
    <row r="15" spans="1:16" x14ac:dyDescent="0.25">
      <c r="A15" s="40" t="s">
        <v>12</v>
      </c>
      <c r="B15" s="41" t="s">
        <v>31</v>
      </c>
      <c r="C15" s="41"/>
      <c r="H15" s="282" t="s">
        <v>74</v>
      </c>
      <c r="I15" s="285" t="s">
        <v>9</v>
      </c>
      <c r="J15" s="315" t="s">
        <v>433</v>
      </c>
    </row>
    <row r="16" spans="1:16" ht="15.75" thickBot="1" x14ac:dyDescent="0.3"/>
    <row r="17" spans="1:19" x14ac:dyDescent="0.25">
      <c r="A17" s="288" t="s">
        <v>13</v>
      </c>
      <c r="B17" s="289" t="s">
        <v>14</v>
      </c>
      <c r="C17" s="289" t="s">
        <v>15</v>
      </c>
      <c r="D17" s="289" t="s">
        <v>16</v>
      </c>
      <c r="E17" s="289" t="s">
        <v>17</v>
      </c>
      <c r="F17" s="289" t="s">
        <v>32</v>
      </c>
      <c r="G17" s="289" t="s">
        <v>434</v>
      </c>
      <c r="H17" s="479" t="s">
        <v>18</v>
      </c>
      <c r="I17" s="480"/>
      <c r="J17" s="290" t="s">
        <v>19</v>
      </c>
    </row>
    <row r="18" spans="1:19" ht="40.5" customHeight="1" x14ac:dyDescent="0.25">
      <c r="A18" s="291">
        <v>1</v>
      </c>
      <c r="B18" s="314">
        <v>44526</v>
      </c>
      <c r="C18" s="313">
        <v>406153</v>
      </c>
      <c r="D18" s="292" t="s">
        <v>198</v>
      </c>
      <c r="E18" s="293" t="s">
        <v>199</v>
      </c>
      <c r="F18" s="293">
        <v>309</v>
      </c>
      <c r="G18" s="293">
        <v>30</v>
      </c>
      <c r="H18" s="481">
        <v>15000000</v>
      </c>
      <c r="I18" s="482"/>
      <c r="J18" s="294">
        <f>H18</f>
        <v>15000000</v>
      </c>
      <c r="M18" s="282"/>
      <c r="O18" s="295"/>
    </row>
    <row r="19" spans="1:19" ht="21" customHeight="1" x14ac:dyDescent="0.25">
      <c r="A19" s="483" t="s">
        <v>20</v>
      </c>
      <c r="B19" s="484"/>
      <c r="C19" s="484"/>
      <c r="D19" s="484"/>
      <c r="E19" s="484"/>
      <c r="F19" s="484"/>
      <c r="G19" s="484"/>
      <c r="H19" s="484"/>
      <c r="I19" s="485"/>
      <c r="J19" s="296">
        <f>SUM(J18:J18)</f>
        <v>15000000</v>
      </c>
    </row>
    <row r="20" spans="1:19" x14ac:dyDescent="0.25">
      <c r="A20" s="473"/>
      <c r="B20" s="473"/>
      <c r="C20" s="473"/>
      <c r="D20" s="473"/>
      <c r="E20" s="297"/>
      <c r="F20" s="297"/>
      <c r="G20" s="297"/>
      <c r="H20" s="298"/>
      <c r="I20" s="298"/>
      <c r="J20" s="299"/>
    </row>
    <row r="21" spans="1:19" x14ac:dyDescent="0.25">
      <c r="A21" s="297"/>
      <c r="B21" s="297"/>
      <c r="C21" s="297"/>
      <c r="D21" s="297"/>
      <c r="E21" s="297"/>
      <c r="F21" s="297"/>
      <c r="G21" s="297"/>
      <c r="H21" s="300" t="s">
        <v>419</v>
      </c>
      <c r="I21" s="300"/>
      <c r="J21" s="299">
        <v>0</v>
      </c>
    </row>
    <row r="22" spans="1:19" x14ac:dyDescent="0.25">
      <c r="E22" s="281"/>
      <c r="F22" s="281"/>
      <c r="G22" s="281"/>
      <c r="H22" s="301" t="s">
        <v>420</v>
      </c>
      <c r="I22" s="301"/>
      <c r="J22" s="302">
        <v>0</v>
      </c>
      <c r="K22" s="303"/>
      <c r="S22" s="40" t="s">
        <v>21</v>
      </c>
    </row>
    <row r="23" spans="1:19" ht="15.75" thickBot="1" x14ac:dyDescent="0.3">
      <c r="E23" s="281"/>
      <c r="F23" s="281"/>
      <c r="G23" s="281"/>
      <c r="H23" s="304" t="s">
        <v>34</v>
      </c>
      <c r="I23" s="304"/>
      <c r="J23" s="305">
        <v>0</v>
      </c>
      <c r="K23" s="303"/>
    </row>
    <row r="24" spans="1:19" x14ac:dyDescent="0.25">
      <c r="E24" s="281"/>
      <c r="F24" s="281"/>
      <c r="G24" s="281"/>
      <c r="H24" s="306" t="s">
        <v>22</v>
      </c>
      <c r="I24" s="306"/>
      <c r="J24" s="307">
        <f>J19+J21-J22</f>
        <v>15000000</v>
      </c>
    </row>
    <row r="25" spans="1:19" x14ac:dyDescent="0.25">
      <c r="A25" s="281" t="s">
        <v>435</v>
      </c>
      <c r="E25" s="281"/>
      <c r="F25" s="281"/>
      <c r="G25" s="281"/>
      <c r="H25" s="306"/>
      <c r="I25" s="306"/>
      <c r="J25" s="307"/>
    </row>
    <row r="26" spans="1:19" x14ac:dyDescent="0.25">
      <c r="E26" s="281"/>
      <c r="F26" s="281"/>
      <c r="G26" s="281"/>
      <c r="H26" s="306"/>
      <c r="I26" s="306"/>
      <c r="J26" s="307"/>
    </row>
    <row r="27" spans="1:19" ht="15.75" x14ac:dyDescent="0.25">
      <c r="A27" s="20" t="s">
        <v>23</v>
      </c>
    </row>
    <row r="28" spans="1:19" ht="15.75" x14ac:dyDescent="0.25">
      <c r="A28" s="21" t="s">
        <v>24</v>
      </c>
      <c r="B28" s="281"/>
      <c r="C28" s="281"/>
      <c r="D28" s="281"/>
    </row>
    <row r="29" spans="1:19" ht="15.75" x14ac:dyDescent="0.25">
      <c r="A29" s="21" t="s">
        <v>25</v>
      </c>
      <c r="B29" s="281"/>
      <c r="C29" s="281"/>
    </row>
    <row r="30" spans="1:19" ht="15.75" x14ac:dyDescent="0.25">
      <c r="A30" s="22" t="s">
        <v>26</v>
      </c>
      <c r="B30" s="308"/>
      <c r="C30" s="308"/>
      <c r="D30" s="309"/>
    </row>
    <row r="31" spans="1:19" ht="15.75" x14ac:dyDescent="0.25">
      <c r="A31" s="24" t="s">
        <v>27</v>
      </c>
      <c r="B31" s="310"/>
      <c r="C31" s="310"/>
      <c r="D31" s="308"/>
    </row>
    <row r="32" spans="1:19" x14ac:dyDescent="0.25">
      <c r="A32" s="308"/>
      <c r="B32" s="308"/>
      <c r="C32" s="308"/>
      <c r="D32" s="308"/>
    </row>
    <row r="33" spans="1:10" x14ac:dyDescent="0.25">
      <c r="A33" s="310"/>
      <c r="B33" s="310"/>
      <c r="C33" s="310"/>
      <c r="D33" s="311"/>
    </row>
    <row r="34" spans="1:10" x14ac:dyDescent="0.25">
      <c r="H34" s="312" t="s">
        <v>41</v>
      </c>
      <c r="I34" s="474" t="str">
        <f>+J13</f>
        <v xml:space="preserve"> 20 Desember 2021</v>
      </c>
      <c r="J34" s="475"/>
    </row>
    <row r="41" spans="1:10" ht="15.75" x14ac:dyDescent="0.25">
      <c r="H41" s="397" t="s">
        <v>28</v>
      </c>
      <c r="I41" s="397"/>
      <c r="J41" s="397"/>
    </row>
  </sheetData>
  <mergeCells count="7">
    <mergeCell ref="H41:J41"/>
    <mergeCell ref="A10:J10"/>
    <mergeCell ref="H17:I17"/>
    <mergeCell ref="H18:I18"/>
    <mergeCell ref="A19:I19"/>
    <mergeCell ref="A20:D20"/>
    <mergeCell ref="I34:J34"/>
  </mergeCells>
  <printOptions horizontalCentered="1"/>
  <pageMargins left="0.45" right="0.45" top="0.75" bottom="0.75" header="0.3" footer="0.3"/>
  <pageSetup paperSize="9" scale="90" orientation="portrait" horizontalDpi="4294967293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0"/>
  <sheetViews>
    <sheetView topLeftCell="A13" workbookViewId="0">
      <selection activeCell="K26" sqref="K26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26.42578125" style="2" customWidth="1"/>
    <col min="5" max="5" width="12.28515625" style="2" customWidth="1"/>
    <col min="6" max="6" width="6.5703125" style="2" customWidth="1"/>
    <col min="7" max="7" width="6.5703125" style="2" hidden="1" customWidth="1"/>
    <col min="8" max="8" width="13.85546875" style="3" customWidth="1"/>
    <col min="9" max="9" width="1.42578125" style="3" customWidth="1"/>
    <col min="10" max="10" width="17.85546875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2" customHeight="1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customHeight="1" thickBot="1" x14ac:dyDescent="0.3">
      <c r="A10" s="374" t="s">
        <v>6</v>
      </c>
      <c r="B10" s="375"/>
      <c r="C10" s="375"/>
      <c r="D10" s="375"/>
      <c r="E10" s="375"/>
      <c r="F10" s="375"/>
      <c r="G10" s="375"/>
      <c r="H10" s="375"/>
      <c r="I10" s="375"/>
      <c r="J10" s="376"/>
    </row>
    <row r="11" spans="1:10" ht="9.75" customHeight="1" x14ac:dyDescent="0.25"/>
    <row r="12" spans="1:10" x14ac:dyDescent="0.25">
      <c r="A12" s="2" t="s">
        <v>7</v>
      </c>
      <c r="B12" s="2" t="s">
        <v>114</v>
      </c>
      <c r="H12" s="3" t="s">
        <v>8</v>
      </c>
      <c r="I12" s="7" t="s">
        <v>9</v>
      </c>
      <c r="J12" s="8" t="s">
        <v>436</v>
      </c>
    </row>
    <row r="13" spans="1:10" x14ac:dyDescent="0.25">
      <c r="H13" s="3" t="s">
        <v>10</v>
      </c>
      <c r="I13" s="7" t="s">
        <v>9</v>
      </c>
      <c r="J13" s="9" t="s">
        <v>388</v>
      </c>
    </row>
    <row r="14" spans="1:10" x14ac:dyDescent="0.25">
      <c r="H14" s="3" t="s">
        <v>11</v>
      </c>
      <c r="I14" s="7" t="s">
        <v>9</v>
      </c>
      <c r="J14" s="9" t="s">
        <v>425</v>
      </c>
    </row>
    <row r="15" spans="1:10" x14ac:dyDescent="0.25">
      <c r="A15" s="2" t="s">
        <v>12</v>
      </c>
      <c r="B15" s="2" t="s">
        <v>115</v>
      </c>
      <c r="H15" s="3" t="s">
        <v>74</v>
      </c>
      <c r="I15" s="3" t="s">
        <v>9</v>
      </c>
      <c r="J15" s="116" t="s">
        <v>440</v>
      </c>
    </row>
    <row r="16" spans="1:10" ht="10.5" customHeight="1" thickBot="1" x14ac:dyDescent="0.3">
      <c r="F16" s="5"/>
      <c r="G16" s="5"/>
    </row>
    <row r="17" spans="1:19" ht="20.100000000000001" customHeight="1" x14ac:dyDescent="0.25">
      <c r="A17" s="100" t="s">
        <v>13</v>
      </c>
      <c r="B17" s="101" t="s">
        <v>14</v>
      </c>
      <c r="C17" s="101" t="s">
        <v>74</v>
      </c>
      <c r="D17" s="101" t="s">
        <v>16</v>
      </c>
      <c r="E17" s="101" t="s">
        <v>17</v>
      </c>
      <c r="F17" s="101" t="s">
        <v>43</v>
      </c>
      <c r="G17" s="101" t="s">
        <v>29</v>
      </c>
      <c r="H17" s="377" t="s">
        <v>18</v>
      </c>
      <c r="I17" s="378"/>
      <c r="J17" s="102" t="s">
        <v>19</v>
      </c>
    </row>
    <row r="18" spans="1:19" ht="48.75" customHeight="1" x14ac:dyDescent="0.25">
      <c r="A18" s="86">
        <v>1</v>
      </c>
      <c r="B18" s="268">
        <v>44541</v>
      </c>
      <c r="C18" s="322" t="s">
        <v>475</v>
      </c>
      <c r="D18" s="331" t="s">
        <v>463</v>
      </c>
      <c r="E18" s="270" t="s">
        <v>72</v>
      </c>
      <c r="F18" s="113">
        <v>1</v>
      </c>
      <c r="G18" s="113">
        <v>16</v>
      </c>
      <c r="H18" s="379">
        <v>1200000</v>
      </c>
      <c r="I18" s="380"/>
      <c r="J18" s="115">
        <f t="shared" ref="J18:J19" si="0">H18</f>
        <v>1200000</v>
      </c>
    </row>
    <row r="19" spans="1:19" ht="48.75" customHeight="1" x14ac:dyDescent="0.25">
      <c r="A19" s="86">
        <v>2</v>
      </c>
      <c r="B19" s="320">
        <v>44542</v>
      </c>
      <c r="C19" s="322" t="s">
        <v>476</v>
      </c>
      <c r="D19" s="331" t="s">
        <v>463</v>
      </c>
      <c r="E19" s="321" t="s">
        <v>72</v>
      </c>
      <c r="F19" s="113">
        <v>1</v>
      </c>
      <c r="G19" s="113">
        <v>16</v>
      </c>
      <c r="H19" s="379">
        <v>1200000</v>
      </c>
      <c r="I19" s="380"/>
      <c r="J19" s="115">
        <f t="shared" si="0"/>
        <v>1200000</v>
      </c>
    </row>
    <row r="20" spans="1:19" ht="48.75" customHeight="1" x14ac:dyDescent="0.25">
      <c r="A20" s="86">
        <v>3</v>
      </c>
      <c r="B20" s="268">
        <v>44543</v>
      </c>
      <c r="C20" s="322" t="s">
        <v>477</v>
      </c>
      <c r="D20" s="331" t="s">
        <v>464</v>
      </c>
      <c r="E20" s="270" t="s">
        <v>454</v>
      </c>
      <c r="F20" s="113">
        <v>1</v>
      </c>
      <c r="G20" s="113">
        <v>16</v>
      </c>
      <c r="H20" s="379">
        <v>1200000</v>
      </c>
      <c r="I20" s="380"/>
      <c r="J20" s="115">
        <f>H20</f>
        <v>1200000</v>
      </c>
    </row>
    <row r="21" spans="1:19" ht="25.5" customHeight="1" thickBot="1" x14ac:dyDescent="0.3">
      <c r="A21" s="381" t="s">
        <v>20</v>
      </c>
      <c r="B21" s="382"/>
      <c r="C21" s="382"/>
      <c r="D21" s="382"/>
      <c r="E21" s="382"/>
      <c r="F21" s="382"/>
      <c r="G21" s="382"/>
      <c r="H21" s="382"/>
      <c r="I21" s="383"/>
      <c r="J21" s="112">
        <f>SUM(J18:J20)</f>
        <v>3600000</v>
      </c>
      <c r="L21" s="111" t="s">
        <v>439</v>
      </c>
    </row>
    <row r="22" spans="1:19" x14ac:dyDescent="0.25">
      <c r="E22" s="1"/>
      <c r="F22" s="1"/>
      <c r="G22" s="1"/>
      <c r="H22" s="13" t="s">
        <v>437</v>
      </c>
      <c r="I22" s="13"/>
      <c r="J22" s="28">
        <f>J21*50%</f>
        <v>1800000</v>
      </c>
      <c r="K22" s="14"/>
      <c r="L22" s="2" t="s">
        <v>449</v>
      </c>
      <c r="S22" s="2" t="s">
        <v>21</v>
      </c>
    </row>
    <row r="23" spans="1:19" ht="16.5" thickBot="1" x14ac:dyDescent="0.3">
      <c r="E23" s="1"/>
      <c r="F23" s="1"/>
      <c r="G23" s="1"/>
      <c r="H23" s="15" t="s">
        <v>34</v>
      </c>
      <c r="I23" s="15"/>
      <c r="J23" s="110">
        <f>J21-J22</f>
        <v>1800000</v>
      </c>
      <c r="K23" s="14"/>
    </row>
    <row r="24" spans="1:19" ht="16.5" customHeight="1" x14ac:dyDescent="0.25">
      <c r="E24" s="1"/>
      <c r="F24" s="1"/>
      <c r="G24" s="1"/>
      <c r="H24" s="17" t="s">
        <v>22</v>
      </c>
      <c r="I24" s="17"/>
      <c r="J24" s="18">
        <f>J23</f>
        <v>1800000</v>
      </c>
    </row>
    <row r="25" spans="1:19" x14ac:dyDescent="0.25">
      <c r="A25" s="1" t="s">
        <v>438</v>
      </c>
      <c r="E25" s="1"/>
      <c r="F25" s="1"/>
      <c r="G25" s="1"/>
      <c r="H25" s="17"/>
      <c r="I25" s="17"/>
      <c r="J25" s="18"/>
    </row>
    <row r="26" spans="1:19" x14ac:dyDescent="0.25">
      <c r="A26" s="19"/>
      <c r="E26" s="1"/>
      <c r="F26" s="1"/>
      <c r="G26" s="1"/>
      <c r="H26" s="17"/>
      <c r="I26" s="17"/>
      <c r="J26" s="18"/>
    </row>
    <row r="27" spans="1:19" x14ac:dyDescent="0.25">
      <c r="A27" s="20" t="s">
        <v>23</v>
      </c>
    </row>
    <row r="28" spans="1:19" x14ac:dyDescent="0.25">
      <c r="A28" s="21" t="s">
        <v>24</v>
      </c>
      <c r="B28" s="21"/>
      <c r="C28" s="21"/>
      <c r="D28" s="21"/>
      <c r="E28" s="10"/>
    </row>
    <row r="29" spans="1:19" x14ac:dyDescent="0.25">
      <c r="A29" s="21" t="s">
        <v>25</v>
      </c>
      <c r="B29" s="21"/>
      <c r="C29" s="21"/>
      <c r="D29" s="10"/>
      <c r="E29" s="10"/>
    </row>
    <row r="30" spans="1:19" x14ac:dyDescent="0.25">
      <c r="A30" s="22" t="s">
        <v>26</v>
      </c>
      <c r="B30" s="23"/>
      <c r="C30" s="23"/>
      <c r="D30" s="22"/>
      <c r="E30" s="10"/>
    </row>
    <row r="31" spans="1:19" x14ac:dyDescent="0.25">
      <c r="A31" s="24" t="s">
        <v>27</v>
      </c>
      <c r="B31" s="24"/>
      <c r="C31" s="24"/>
      <c r="D31" s="23"/>
      <c r="E31" s="10"/>
    </row>
    <row r="32" spans="1:19" ht="8.25" customHeight="1" x14ac:dyDescent="0.25">
      <c r="A32" s="25"/>
      <c r="B32" s="25"/>
      <c r="C32" s="25"/>
      <c r="D32" s="25"/>
    </row>
    <row r="33" spans="8:10" x14ac:dyDescent="0.25">
      <c r="H33" s="27" t="s">
        <v>41</v>
      </c>
      <c r="I33" s="385" t="str">
        <f>+J13</f>
        <v xml:space="preserve"> 20 Desember 2021</v>
      </c>
      <c r="J33" s="386"/>
    </row>
    <row r="37" spans="8:10" x14ac:dyDescent="0.25">
      <c r="I37" s="3" t="s">
        <v>21</v>
      </c>
    </row>
    <row r="40" spans="8:10" x14ac:dyDescent="0.25">
      <c r="H40" s="373" t="s">
        <v>28</v>
      </c>
      <c r="I40" s="373"/>
      <c r="J40" s="373"/>
    </row>
  </sheetData>
  <mergeCells count="8">
    <mergeCell ref="H40:J40"/>
    <mergeCell ref="H20:I20"/>
    <mergeCell ref="A10:J10"/>
    <mergeCell ref="H17:I17"/>
    <mergeCell ref="H18:I18"/>
    <mergeCell ref="A21:I21"/>
    <mergeCell ref="I33:J33"/>
    <mergeCell ref="H19:I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4"/>
  <sheetViews>
    <sheetView topLeftCell="A37" zoomScale="96" zoomScaleNormal="96" workbookViewId="0">
      <selection activeCell="E56" sqref="E56"/>
    </sheetView>
  </sheetViews>
  <sheetFormatPr defaultRowHeight="15.75" x14ac:dyDescent="0.25"/>
  <cols>
    <col min="1" max="1" width="4" style="2" customWidth="1"/>
    <col min="2" max="2" width="11.140625" style="2" customWidth="1"/>
    <col min="3" max="3" width="8.28515625" style="2" customWidth="1"/>
    <col min="4" max="4" width="33.85546875" style="2" customWidth="1"/>
    <col min="5" max="5" width="12.28515625" style="2" customWidth="1"/>
    <col min="6" max="6" width="6.5703125" style="2" customWidth="1"/>
    <col min="7" max="7" width="6.5703125" style="2" hidden="1" customWidth="1"/>
    <col min="8" max="8" width="13.85546875" style="3" customWidth="1"/>
    <col min="9" max="9" width="1.42578125" style="3" customWidth="1"/>
    <col min="10" max="10" width="17.85546875" style="2" customWidth="1"/>
    <col min="11" max="11" width="9.140625" style="2"/>
    <col min="12" max="12" width="15.28515625" style="2" bestFit="1" customWidth="1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2" customHeight="1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0.25" customHeight="1" thickBot="1" x14ac:dyDescent="0.3">
      <c r="A10" s="374" t="s">
        <v>6</v>
      </c>
      <c r="B10" s="375"/>
      <c r="C10" s="375"/>
      <c r="D10" s="375"/>
      <c r="E10" s="375"/>
      <c r="F10" s="375"/>
      <c r="G10" s="375"/>
      <c r="H10" s="375"/>
      <c r="I10" s="375"/>
      <c r="J10" s="376"/>
    </row>
    <row r="11" spans="1:10" ht="9.75" customHeight="1" x14ac:dyDescent="0.25"/>
    <row r="12" spans="1:10" x14ac:dyDescent="0.25">
      <c r="A12" s="2" t="s">
        <v>7</v>
      </c>
      <c r="B12" s="2" t="s">
        <v>442</v>
      </c>
      <c r="H12" s="3" t="s">
        <v>8</v>
      </c>
      <c r="I12" s="7" t="s">
        <v>9</v>
      </c>
      <c r="J12" s="8" t="s">
        <v>459</v>
      </c>
    </row>
    <row r="13" spans="1:10" x14ac:dyDescent="0.25">
      <c r="H13" s="3" t="s">
        <v>10</v>
      </c>
      <c r="I13" s="7" t="s">
        <v>9</v>
      </c>
      <c r="J13" s="9" t="s">
        <v>388</v>
      </c>
    </row>
    <row r="14" spans="1:10" x14ac:dyDescent="0.25">
      <c r="H14" s="3" t="s">
        <v>11</v>
      </c>
      <c r="I14" s="7" t="s">
        <v>9</v>
      </c>
      <c r="J14" s="9" t="s">
        <v>425</v>
      </c>
    </row>
    <row r="15" spans="1:10" x14ac:dyDescent="0.25">
      <c r="A15" s="2" t="s">
        <v>12</v>
      </c>
      <c r="B15" s="2" t="s">
        <v>115</v>
      </c>
      <c r="H15" s="3" t="s">
        <v>74</v>
      </c>
      <c r="I15" s="7" t="s">
        <v>9</v>
      </c>
      <c r="J15" s="116" t="s">
        <v>440</v>
      </c>
    </row>
    <row r="16" spans="1:10" ht="10.5" customHeight="1" thickBot="1" x14ac:dyDescent="0.3">
      <c r="F16" s="5"/>
      <c r="G16" s="5"/>
    </row>
    <row r="17" spans="1:10" ht="20.100000000000001" customHeight="1" x14ac:dyDescent="0.25">
      <c r="A17" s="100" t="s">
        <v>13</v>
      </c>
      <c r="B17" s="101" t="s">
        <v>14</v>
      </c>
      <c r="C17" s="101" t="s">
        <v>74</v>
      </c>
      <c r="D17" s="101" t="s">
        <v>16</v>
      </c>
      <c r="E17" s="101" t="s">
        <v>17</v>
      </c>
      <c r="F17" s="101" t="s">
        <v>43</v>
      </c>
      <c r="G17" s="101" t="s">
        <v>29</v>
      </c>
      <c r="H17" s="377" t="s">
        <v>18</v>
      </c>
      <c r="I17" s="378"/>
      <c r="J17" s="102" t="s">
        <v>19</v>
      </c>
    </row>
    <row r="18" spans="1:10" ht="45" customHeight="1" x14ac:dyDescent="0.25">
      <c r="A18" s="86">
        <v>1</v>
      </c>
      <c r="B18" s="337">
        <v>44542</v>
      </c>
      <c r="C18" s="336"/>
      <c r="D18" s="331" t="s">
        <v>466</v>
      </c>
      <c r="E18" s="335" t="s">
        <v>214</v>
      </c>
      <c r="F18" s="113">
        <v>1</v>
      </c>
      <c r="G18" s="113">
        <v>16</v>
      </c>
      <c r="H18" s="379">
        <v>1300000</v>
      </c>
      <c r="I18" s="380"/>
      <c r="J18" s="115">
        <f t="shared" ref="J18" si="0">H18</f>
        <v>1300000</v>
      </c>
    </row>
    <row r="19" spans="1:10" ht="45" customHeight="1" x14ac:dyDescent="0.25">
      <c r="A19" s="86">
        <v>2</v>
      </c>
      <c r="B19" s="268">
        <v>44543</v>
      </c>
      <c r="C19" s="271" t="s">
        <v>441</v>
      </c>
      <c r="D19" s="331" t="s">
        <v>466</v>
      </c>
      <c r="E19" s="270" t="s">
        <v>214</v>
      </c>
      <c r="F19" s="113">
        <v>1</v>
      </c>
      <c r="G19" s="113">
        <v>16</v>
      </c>
      <c r="H19" s="379">
        <v>1300000</v>
      </c>
      <c r="I19" s="380"/>
      <c r="J19" s="115">
        <f t="shared" ref="J19:J27" si="1">H19</f>
        <v>1300000</v>
      </c>
    </row>
    <row r="20" spans="1:10" ht="45" customHeight="1" x14ac:dyDescent="0.25">
      <c r="A20" s="86">
        <f>A19+1</f>
        <v>3</v>
      </c>
      <c r="B20" s="268">
        <v>44543</v>
      </c>
      <c r="C20" s="271" t="s">
        <v>458</v>
      </c>
      <c r="D20" s="331" t="s">
        <v>465</v>
      </c>
      <c r="E20" s="270" t="s">
        <v>214</v>
      </c>
      <c r="F20" s="113">
        <v>1</v>
      </c>
      <c r="G20" s="113">
        <v>16</v>
      </c>
      <c r="H20" s="379">
        <v>1300000</v>
      </c>
      <c r="I20" s="380"/>
      <c r="J20" s="115">
        <f t="shared" ref="J20" si="2">H20</f>
        <v>1300000</v>
      </c>
    </row>
    <row r="21" spans="1:10" ht="45" customHeight="1" x14ac:dyDescent="0.25">
      <c r="A21" s="86">
        <f t="shared" ref="A21:A31" si="3">A20+1</f>
        <v>4</v>
      </c>
      <c r="B21" s="268">
        <v>44544</v>
      </c>
      <c r="C21" s="271" t="s">
        <v>452</v>
      </c>
      <c r="D21" s="331" t="s">
        <v>467</v>
      </c>
      <c r="E21" s="270" t="s">
        <v>214</v>
      </c>
      <c r="F21" s="113">
        <v>1</v>
      </c>
      <c r="G21" s="113">
        <v>16</v>
      </c>
      <c r="H21" s="379">
        <v>1300000</v>
      </c>
      <c r="I21" s="380"/>
      <c r="J21" s="115">
        <f>H21</f>
        <v>1300000</v>
      </c>
    </row>
    <row r="22" spans="1:10" ht="45" customHeight="1" x14ac:dyDescent="0.25">
      <c r="A22" s="86">
        <f t="shared" si="3"/>
        <v>5</v>
      </c>
      <c r="B22" s="268">
        <v>44544</v>
      </c>
      <c r="C22" s="271" t="s">
        <v>453</v>
      </c>
      <c r="D22" s="331" t="s">
        <v>468</v>
      </c>
      <c r="E22" s="270" t="s">
        <v>454</v>
      </c>
      <c r="F22" s="113">
        <v>1</v>
      </c>
      <c r="G22" s="113">
        <v>16</v>
      </c>
      <c r="H22" s="379">
        <v>1300000</v>
      </c>
      <c r="I22" s="380"/>
      <c r="J22" s="115">
        <f>H22</f>
        <v>1300000</v>
      </c>
    </row>
    <row r="23" spans="1:10" ht="45" customHeight="1" x14ac:dyDescent="0.25">
      <c r="A23" s="86">
        <f t="shared" si="3"/>
        <v>6</v>
      </c>
      <c r="B23" s="268">
        <v>44545</v>
      </c>
      <c r="C23" s="271" t="s">
        <v>455</v>
      </c>
      <c r="D23" s="331" t="s">
        <v>468</v>
      </c>
      <c r="E23" s="270" t="s">
        <v>454</v>
      </c>
      <c r="F23" s="113">
        <v>1</v>
      </c>
      <c r="G23" s="113">
        <v>16</v>
      </c>
      <c r="H23" s="379">
        <v>1300000</v>
      </c>
      <c r="I23" s="380"/>
      <c r="J23" s="115">
        <f>H23</f>
        <v>1300000</v>
      </c>
    </row>
    <row r="24" spans="1:10" ht="45" customHeight="1" x14ac:dyDescent="0.25">
      <c r="A24" s="86">
        <f t="shared" si="3"/>
        <v>7</v>
      </c>
      <c r="B24" s="143">
        <v>44545</v>
      </c>
      <c r="C24" s="146" t="s">
        <v>456</v>
      </c>
      <c r="D24" s="331" t="s">
        <v>469</v>
      </c>
      <c r="E24" s="317" t="s">
        <v>214</v>
      </c>
      <c r="F24" s="113">
        <v>1</v>
      </c>
      <c r="G24" s="113">
        <v>16</v>
      </c>
      <c r="H24" s="379">
        <v>1300000</v>
      </c>
      <c r="I24" s="380"/>
      <c r="J24" s="115">
        <f>H24</f>
        <v>1300000</v>
      </c>
    </row>
    <row r="25" spans="1:10" ht="45" customHeight="1" x14ac:dyDescent="0.25">
      <c r="A25" s="86">
        <f t="shared" si="3"/>
        <v>8</v>
      </c>
      <c r="B25" s="268">
        <v>44546</v>
      </c>
      <c r="C25" s="271" t="s">
        <v>457</v>
      </c>
      <c r="D25" s="331" t="s">
        <v>468</v>
      </c>
      <c r="E25" s="270" t="s">
        <v>454</v>
      </c>
      <c r="F25" s="113">
        <v>1</v>
      </c>
      <c r="G25" s="113">
        <v>16</v>
      </c>
      <c r="H25" s="379">
        <v>1300000</v>
      </c>
      <c r="I25" s="380"/>
      <c r="J25" s="115">
        <f t="shared" ref="J25" si="4">H25</f>
        <v>1300000</v>
      </c>
    </row>
    <row r="26" spans="1:10" ht="45" customHeight="1" x14ac:dyDescent="0.25">
      <c r="A26" s="86">
        <f t="shared" si="3"/>
        <v>9</v>
      </c>
      <c r="B26" s="320">
        <v>44547</v>
      </c>
      <c r="C26" s="322" t="s">
        <v>444</v>
      </c>
      <c r="D26" s="331" t="s">
        <v>470</v>
      </c>
      <c r="E26" s="321" t="s">
        <v>443</v>
      </c>
      <c r="F26" s="113">
        <v>1</v>
      </c>
      <c r="G26" s="113">
        <v>16</v>
      </c>
      <c r="H26" s="379">
        <v>1300000</v>
      </c>
      <c r="I26" s="380"/>
      <c r="J26" s="115">
        <f t="shared" si="1"/>
        <v>1300000</v>
      </c>
    </row>
    <row r="27" spans="1:10" ht="45" customHeight="1" x14ac:dyDescent="0.25">
      <c r="A27" s="86">
        <f t="shared" si="3"/>
        <v>10</v>
      </c>
      <c r="B27" s="268">
        <v>44547</v>
      </c>
      <c r="C27" s="271" t="s">
        <v>445</v>
      </c>
      <c r="D27" s="331" t="s">
        <v>471</v>
      </c>
      <c r="E27" s="270" t="s">
        <v>214</v>
      </c>
      <c r="F27" s="113">
        <v>1</v>
      </c>
      <c r="G27" s="113">
        <v>16</v>
      </c>
      <c r="H27" s="379">
        <v>1300000</v>
      </c>
      <c r="I27" s="380"/>
      <c r="J27" s="115">
        <f t="shared" si="1"/>
        <v>1300000</v>
      </c>
    </row>
    <row r="28" spans="1:10" ht="45" customHeight="1" x14ac:dyDescent="0.25">
      <c r="A28" s="86">
        <f t="shared" si="3"/>
        <v>11</v>
      </c>
      <c r="B28" s="143">
        <v>44548</v>
      </c>
      <c r="C28" s="146" t="s">
        <v>446</v>
      </c>
      <c r="D28" s="331" t="s">
        <v>472</v>
      </c>
      <c r="E28" s="317" t="s">
        <v>443</v>
      </c>
      <c r="F28" s="113">
        <v>1</v>
      </c>
      <c r="G28" s="113">
        <v>16</v>
      </c>
      <c r="H28" s="379">
        <v>1300000</v>
      </c>
      <c r="I28" s="380"/>
      <c r="J28" s="115">
        <f t="shared" ref="J28:J31" si="5">H28</f>
        <v>1300000</v>
      </c>
    </row>
    <row r="29" spans="1:10" ht="45" customHeight="1" x14ac:dyDescent="0.25">
      <c r="A29" s="86">
        <f t="shared" si="3"/>
        <v>12</v>
      </c>
      <c r="B29" s="143">
        <v>44548</v>
      </c>
      <c r="C29" s="146" t="s">
        <v>447</v>
      </c>
      <c r="D29" s="331" t="s">
        <v>473</v>
      </c>
      <c r="E29" s="317" t="s">
        <v>448</v>
      </c>
      <c r="F29" s="113">
        <v>1</v>
      </c>
      <c r="G29" s="113">
        <v>16</v>
      </c>
      <c r="H29" s="379">
        <v>2000000</v>
      </c>
      <c r="I29" s="380"/>
      <c r="J29" s="115">
        <f t="shared" si="5"/>
        <v>2000000</v>
      </c>
    </row>
    <row r="30" spans="1:10" ht="45" customHeight="1" x14ac:dyDescent="0.25">
      <c r="A30" s="86">
        <f t="shared" si="3"/>
        <v>13</v>
      </c>
      <c r="B30" s="268">
        <v>44549</v>
      </c>
      <c r="C30" s="271" t="s">
        <v>450</v>
      </c>
      <c r="D30" s="331" t="s">
        <v>472</v>
      </c>
      <c r="E30" s="270" t="s">
        <v>443</v>
      </c>
      <c r="F30" s="113">
        <v>1</v>
      </c>
      <c r="G30" s="113">
        <v>16</v>
      </c>
      <c r="H30" s="379">
        <v>1300000</v>
      </c>
      <c r="I30" s="380"/>
      <c r="J30" s="115">
        <f t="shared" si="5"/>
        <v>1300000</v>
      </c>
    </row>
    <row r="31" spans="1:10" ht="45" customHeight="1" x14ac:dyDescent="0.25">
      <c r="A31" s="86">
        <f t="shared" si="3"/>
        <v>14</v>
      </c>
      <c r="B31" s="268">
        <v>44549</v>
      </c>
      <c r="C31" s="271" t="s">
        <v>451</v>
      </c>
      <c r="D31" s="331" t="s">
        <v>473</v>
      </c>
      <c r="E31" s="270" t="s">
        <v>448</v>
      </c>
      <c r="F31" s="113">
        <v>1</v>
      </c>
      <c r="G31" s="113">
        <v>16</v>
      </c>
      <c r="H31" s="379">
        <v>2000000</v>
      </c>
      <c r="I31" s="380"/>
      <c r="J31" s="115">
        <f t="shared" si="5"/>
        <v>2000000</v>
      </c>
    </row>
    <row r="32" spans="1:10" ht="45" customHeight="1" x14ac:dyDescent="0.25">
      <c r="A32" s="86">
        <f t="shared" ref="A32:A34" si="6">A31+1</f>
        <v>15</v>
      </c>
      <c r="B32" s="320">
        <v>44550</v>
      </c>
      <c r="C32" s="322" t="s">
        <v>474</v>
      </c>
      <c r="D32" s="331" t="s">
        <v>479</v>
      </c>
      <c r="E32" s="321" t="s">
        <v>443</v>
      </c>
      <c r="F32" s="113">
        <v>1</v>
      </c>
      <c r="G32" s="113">
        <v>16</v>
      </c>
      <c r="H32" s="379">
        <v>1300000</v>
      </c>
      <c r="I32" s="380"/>
      <c r="J32" s="115">
        <f t="shared" ref="J32:J34" si="7">H32</f>
        <v>1300000</v>
      </c>
    </row>
    <row r="33" spans="1:19" ht="45" customHeight="1" x14ac:dyDescent="0.25">
      <c r="A33" s="86">
        <f t="shared" si="6"/>
        <v>16</v>
      </c>
      <c r="B33" s="320">
        <v>44550</v>
      </c>
      <c r="C33" s="322" t="s">
        <v>478</v>
      </c>
      <c r="D33" s="331" t="s">
        <v>473</v>
      </c>
      <c r="E33" s="321" t="s">
        <v>448</v>
      </c>
      <c r="F33" s="113">
        <v>1</v>
      </c>
      <c r="G33" s="113">
        <v>16</v>
      </c>
      <c r="H33" s="379">
        <v>2000000</v>
      </c>
      <c r="I33" s="380"/>
      <c r="J33" s="115">
        <f t="shared" si="7"/>
        <v>2000000</v>
      </c>
    </row>
    <row r="34" spans="1:19" ht="45" customHeight="1" x14ac:dyDescent="0.25">
      <c r="A34" s="86">
        <f t="shared" si="6"/>
        <v>17</v>
      </c>
      <c r="B34" s="320">
        <v>44551</v>
      </c>
      <c r="C34" s="322" t="s">
        <v>480</v>
      </c>
      <c r="D34" s="331" t="s">
        <v>479</v>
      </c>
      <c r="E34" s="321" t="s">
        <v>443</v>
      </c>
      <c r="F34" s="113">
        <v>1</v>
      </c>
      <c r="G34" s="113"/>
      <c r="H34" s="379">
        <v>1300000</v>
      </c>
      <c r="I34" s="380"/>
      <c r="J34" s="115">
        <f t="shared" si="7"/>
        <v>1300000</v>
      </c>
    </row>
    <row r="35" spans="1:19" ht="25.5" customHeight="1" thickBot="1" x14ac:dyDescent="0.3">
      <c r="A35" s="381" t="s">
        <v>20</v>
      </c>
      <c r="B35" s="382"/>
      <c r="C35" s="382"/>
      <c r="D35" s="382"/>
      <c r="E35" s="382"/>
      <c r="F35" s="382"/>
      <c r="G35" s="382"/>
      <c r="H35" s="382"/>
      <c r="I35" s="383"/>
      <c r="J35" s="112">
        <f>SUM(J18:J34)</f>
        <v>24200000</v>
      </c>
      <c r="L35" s="111" t="s">
        <v>439</v>
      </c>
    </row>
    <row r="36" spans="1:19" x14ac:dyDescent="0.25">
      <c r="E36" s="1"/>
      <c r="F36" s="1"/>
      <c r="G36" s="1"/>
      <c r="H36" s="13" t="s">
        <v>437</v>
      </c>
      <c r="I36" s="13"/>
      <c r="J36" s="28">
        <f>J35*50%</f>
        <v>12100000</v>
      </c>
      <c r="K36" s="14"/>
      <c r="S36" s="2" t="s">
        <v>21</v>
      </c>
    </row>
    <row r="37" spans="1:19" ht="16.5" thickBot="1" x14ac:dyDescent="0.3">
      <c r="E37" s="1"/>
      <c r="F37" s="1"/>
      <c r="G37" s="1"/>
      <c r="H37" s="15" t="s">
        <v>34</v>
      </c>
      <c r="I37" s="15"/>
      <c r="J37" s="110">
        <f>J35-J36</f>
        <v>12100000</v>
      </c>
      <c r="K37" s="14"/>
    </row>
    <row r="38" spans="1:19" ht="16.5" customHeight="1" x14ac:dyDescent="0.25">
      <c r="E38" s="1"/>
      <c r="F38" s="1"/>
      <c r="G38" s="1"/>
      <c r="H38" s="17" t="s">
        <v>22</v>
      </c>
      <c r="I38" s="17"/>
      <c r="J38" s="18">
        <f>J37</f>
        <v>12100000</v>
      </c>
      <c r="L38" s="332">
        <f>J38+'562_Bpk. Dicky_Shopee '!J24</f>
        <v>13900000</v>
      </c>
    </row>
    <row r="39" spans="1:19" x14ac:dyDescent="0.25">
      <c r="A39" s="1" t="s">
        <v>503</v>
      </c>
      <c r="E39" s="1"/>
      <c r="F39" s="1"/>
      <c r="G39" s="1"/>
      <c r="H39" s="17"/>
      <c r="I39" s="17"/>
      <c r="J39" s="18"/>
    </row>
    <row r="40" spans="1:19" x14ac:dyDescent="0.25">
      <c r="A40" s="19"/>
      <c r="E40" s="1"/>
      <c r="F40" s="1"/>
      <c r="G40" s="1"/>
      <c r="H40" s="17"/>
      <c r="I40" s="17"/>
      <c r="J40" s="18"/>
    </row>
    <row r="41" spans="1:19" x14ac:dyDescent="0.25">
      <c r="A41" s="20" t="s">
        <v>23</v>
      </c>
    </row>
    <row r="42" spans="1:19" x14ac:dyDescent="0.25">
      <c r="A42" s="21" t="s">
        <v>24</v>
      </c>
      <c r="B42" s="21"/>
      <c r="C42" s="21"/>
      <c r="D42" s="21"/>
      <c r="E42" s="10"/>
    </row>
    <row r="43" spans="1:19" x14ac:dyDescent="0.25">
      <c r="A43" s="21" t="s">
        <v>25</v>
      </c>
      <c r="B43" s="21"/>
      <c r="C43" s="21"/>
      <c r="D43" s="10"/>
      <c r="E43" s="10"/>
    </row>
    <row r="44" spans="1:19" x14ac:dyDescent="0.25">
      <c r="A44" s="22" t="s">
        <v>26</v>
      </c>
      <c r="B44" s="23"/>
      <c r="C44" s="23"/>
      <c r="D44" s="22"/>
      <c r="E44" s="10"/>
    </row>
    <row r="45" spans="1:19" x14ac:dyDescent="0.25">
      <c r="A45" s="24" t="s">
        <v>27</v>
      </c>
      <c r="B45" s="24"/>
      <c r="C45" s="24"/>
      <c r="D45" s="23"/>
      <c r="E45" s="10"/>
    </row>
    <row r="46" spans="1:19" ht="8.25" customHeight="1" x14ac:dyDescent="0.25">
      <c r="A46" s="25"/>
      <c r="B46" s="25"/>
      <c r="C46" s="25"/>
      <c r="D46" s="25"/>
    </row>
    <row r="47" spans="1:19" x14ac:dyDescent="0.25">
      <c r="H47" s="27" t="s">
        <v>41</v>
      </c>
      <c r="I47" s="385" t="str">
        <f>+J13</f>
        <v xml:space="preserve"> 20 Desember 2021</v>
      </c>
      <c r="J47" s="386"/>
    </row>
    <row r="51" spans="8:10" x14ac:dyDescent="0.25">
      <c r="I51" s="3" t="s">
        <v>21</v>
      </c>
    </row>
    <row r="54" spans="8:10" x14ac:dyDescent="0.25">
      <c r="H54" s="373" t="s">
        <v>28</v>
      </c>
      <c r="I54" s="373"/>
      <c r="J54" s="373"/>
    </row>
  </sheetData>
  <mergeCells count="22">
    <mergeCell ref="H20:I20"/>
    <mergeCell ref="H32:I32"/>
    <mergeCell ref="H33:I33"/>
    <mergeCell ref="H34:I34"/>
    <mergeCell ref="A10:J10"/>
    <mergeCell ref="H17:I17"/>
    <mergeCell ref="H19:I19"/>
    <mergeCell ref="H26:I26"/>
    <mergeCell ref="H27:I27"/>
    <mergeCell ref="H21:I21"/>
    <mergeCell ref="H22:I22"/>
    <mergeCell ref="H23:I23"/>
    <mergeCell ref="H24:I24"/>
    <mergeCell ref="H18:I18"/>
    <mergeCell ref="A35:I35"/>
    <mergeCell ref="H25:I25"/>
    <mergeCell ref="I47:J47"/>
    <mergeCell ref="H54:J54"/>
    <mergeCell ref="H28:I28"/>
    <mergeCell ref="H29:I29"/>
    <mergeCell ref="H30:I30"/>
    <mergeCell ref="H31:I31"/>
  </mergeCells>
  <printOptions horizontalCentered="1"/>
  <pageMargins left="0.31496062992125984" right="0.19685039370078741" top="0.74803149606299213" bottom="0.74803149606299213" header="0.31496062992125984" footer="0.31496062992125984"/>
  <pageSetup paperSize="9" scale="90" orientation="portrait" horizontalDpi="4294967293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3"/>
  <sheetViews>
    <sheetView tabSelected="1" topLeftCell="A19" zoomScale="86" zoomScaleNormal="86" workbookViewId="0">
      <selection activeCell="L23" sqref="L23"/>
    </sheetView>
  </sheetViews>
  <sheetFormatPr defaultRowHeight="15" x14ac:dyDescent="0.25"/>
  <cols>
    <col min="1" max="1" width="4.85546875" customWidth="1"/>
    <col min="2" max="2" width="12.85546875" customWidth="1"/>
    <col min="3" max="3" width="13.42578125" customWidth="1"/>
    <col min="4" max="4" width="29.7109375" customWidth="1"/>
    <col min="5" max="5" width="18.7109375" customWidth="1"/>
    <col min="6" max="6" width="7.28515625" customWidth="1"/>
    <col min="7" max="7" width="14" style="39" customWidth="1"/>
    <col min="8" max="8" width="2.140625" style="39" customWidth="1"/>
    <col min="9" max="9" width="21" customWidth="1"/>
    <col min="12" max="12" width="16.85546875" bestFit="1" customWidth="1"/>
    <col min="15" max="15" width="16.42578125" bestFit="1" customWidth="1"/>
  </cols>
  <sheetData>
    <row r="2" spans="1:9" ht="18.75" x14ac:dyDescent="0.3">
      <c r="A2" s="38" t="s">
        <v>0</v>
      </c>
      <c r="B2" s="34"/>
      <c r="C2" s="33"/>
    </row>
    <row r="3" spans="1:9" x14ac:dyDescent="0.25">
      <c r="A3" s="40" t="s">
        <v>1</v>
      </c>
      <c r="B3" s="41"/>
      <c r="C3" s="41"/>
    </row>
    <row r="4" spans="1:9" x14ac:dyDescent="0.25">
      <c r="A4" s="40" t="s">
        <v>2</v>
      </c>
      <c r="B4" s="41"/>
      <c r="C4" s="41"/>
    </row>
    <row r="5" spans="1:9" x14ac:dyDescent="0.25">
      <c r="A5" s="40" t="s">
        <v>3</v>
      </c>
      <c r="B5" s="41"/>
      <c r="C5" s="41"/>
    </row>
    <row r="6" spans="1:9" x14ac:dyDescent="0.25">
      <c r="A6" s="40" t="s">
        <v>4</v>
      </c>
      <c r="B6" s="41"/>
      <c r="C6" s="41"/>
    </row>
    <row r="7" spans="1:9" x14ac:dyDescent="0.25">
      <c r="A7" s="40" t="s">
        <v>5</v>
      </c>
      <c r="B7" s="41"/>
      <c r="C7" s="41"/>
    </row>
    <row r="8" spans="1:9" x14ac:dyDescent="0.25">
      <c r="A8" s="41"/>
      <c r="B8" s="41"/>
      <c r="C8" s="41"/>
    </row>
    <row r="9" spans="1:9" ht="15.75" thickBot="1" x14ac:dyDescent="0.3">
      <c r="A9" s="42"/>
      <c r="B9" s="42"/>
      <c r="C9" s="42"/>
      <c r="D9" s="42"/>
      <c r="E9" s="42"/>
      <c r="F9" s="42"/>
      <c r="G9" s="43"/>
      <c r="H9" s="43"/>
      <c r="I9" s="42"/>
    </row>
    <row r="10" spans="1:9" ht="24" thickBot="1" x14ac:dyDescent="0.4">
      <c r="A10" s="428" t="s">
        <v>6</v>
      </c>
      <c r="B10" s="429"/>
      <c r="C10" s="429"/>
      <c r="D10" s="429"/>
      <c r="E10" s="429"/>
      <c r="F10" s="429"/>
      <c r="G10" s="429"/>
      <c r="H10" s="429"/>
      <c r="I10" s="430"/>
    </row>
    <row r="12" spans="1:9" ht="23.25" customHeight="1" x14ac:dyDescent="0.25">
      <c r="A12" s="44" t="s">
        <v>7</v>
      </c>
      <c r="B12" s="44" t="s">
        <v>399</v>
      </c>
      <c r="C12" s="44"/>
      <c r="D12" s="44"/>
      <c r="E12" s="44"/>
      <c r="F12" s="44"/>
      <c r="G12" s="45" t="s">
        <v>8</v>
      </c>
      <c r="H12" s="45" t="s">
        <v>9</v>
      </c>
      <c r="I12" s="8" t="s">
        <v>460</v>
      </c>
    </row>
    <row r="13" spans="1:9" ht="23.25" customHeight="1" x14ac:dyDescent="0.25">
      <c r="A13" s="44"/>
      <c r="B13" s="44"/>
      <c r="C13" s="44"/>
      <c r="D13" s="44"/>
      <c r="E13" s="44"/>
      <c r="F13" s="44"/>
      <c r="G13" s="45" t="s">
        <v>10</v>
      </c>
      <c r="H13" s="45" t="s">
        <v>9</v>
      </c>
      <c r="I13" s="9" t="s">
        <v>388</v>
      </c>
    </row>
    <row r="14" spans="1:9" ht="23.25" customHeight="1" x14ac:dyDescent="0.25">
      <c r="A14" s="44"/>
      <c r="B14" s="44"/>
      <c r="C14" s="44"/>
      <c r="D14" s="44"/>
      <c r="E14" s="44"/>
      <c r="F14" s="44"/>
      <c r="G14" s="3" t="s">
        <v>11</v>
      </c>
      <c r="H14" s="7" t="s">
        <v>9</v>
      </c>
      <c r="I14" s="9" t="s">
        <v>402</v>
      </c>
    </row>
    <row r="15" spans="1:9" ht="23.25" customHeight="1" x14ac:dyDescent="0.25">
      <c r="A15" s="44" t="s">
        <v>12</v>
      </c>
      <c r="B15" s="44" t="s">
        <v>400</v>
      </c>
      <c r="C15" s="44"/>
      <c r="D15" s="44"/>
      <c r="E15" s="44"/>
      <c r="F15" s="44"/>
      <c r="G15" s="3" t="s">
        <v>74</v>
      </c>
      <c r="H15" s="7" t="s">
        <v>9</v>
      </c>
      <c r="I15" s="9" t="s">
        <v>461</v>
      </c>
    </row>
    <row r="16" spans="1:9" ht="11.25" customHeight="1" thickBot="1" x14ac:dyDescent="0.3">
      <c r="A16" s="46"/>
      <c r="B16" s="46"/>
      <c r="C16" s="46"/>
      <c r="D16" s="46"/>
      <c r="E16" s="46"/>
      <c r="F16" s="46"/>
      <c r="G16" s="47"/>
      <c r="H16" s="47"/>
      <c r="I16" s="46"/>
    </row>
    <row r="17" spans="1:17" ht="43.5" customHeight="1" x14ac:dyDescent="0.25">
      <c r="A17" s="48" t="s">
        <v>13</v>
      </c>
      <c r="B17" s="49" t="s">
        <v>38</v>
      </c>
      <c r="C17" s="50" t="s">
        <v>15</v>
      </c>
      <c r="D17" s="49" t="s">
        <v>39</v>
      </c>
      <c r="E17" s="49" t="s">
        <v>17</v>
      </c>
      <c r="F17" s="50" t="s">
        <v>43</v>
      </c>
      <c r="G17" s="431" t="s">
        <v>18</v>
      </c>
      <c r="H17" s="432"/>
      <c r="I17" s="52" t="s">
        <v>19</v>
      </c>
      <c r="L17" s="39"/>
    </row>
    <row r="18" spans="1:17" s="46" customFormat="1" ht="53.25" customHeight="1" x14ac:dyDescent="0.25">
      <c r="A18" s="53">
        <v>1</v>
      </c>
      <c r="B18" s="275">
        <v>44529</v>
      </c>
      <c r="C18" s="276">
        <v>406103</v>
      </c>
      <c r="D18" s="56" t="s">
        <v>407</v>
      </c>
      <c r="E18" s="277" t="s">
        <v>166</v>
      </c>
      <c r="F18" s="495">
        <v>3</v>
      </c>
      <c r="G18" s="486">
        <v>39000000</v>
      </c>
      <c r="H18" s="487"/>
      <c r="I18" s="492">
        <f>F18*G18</f>
        <v>117000000</v>
      </c>
      <c r="Q18" s="47" t="s">
        <v>395</v>
      </c>
    </row>
    <row r="19" spans="1:17" s="46" customFormat="1" ht="53.25" customHeight="1" x14ac:dyDescent="0.25">
      <c r="A19" s="53">
        <v>2</v>
      </c>
      <c r="B19" s="275">
        <v>44529</v>
      </c>
      <c r="C19" s="276">
        <v>405166</v>
      </c>
      <c r="D19" s="56" t="s">
        <v>407</v>
      </c>
      <c r="E19" s="277" t="s">
        <v>166</v>
      </c>
      <c r="F19" s="496"/>
      <c r="G19" s="488"/>
      <c r="H19" s="489"/>
      <c r="I19" s="493"/>
      <c r="Q19" s="47" t="s">
        <v>395</v>
      </c>
    </row>
    <row r="20" spans="1:17" s="46" customFormat="1" ht="53.25" customHeight="1" x14ac:dyDescent="0.25">
      <c r="A20" s="53">
        <v>3</v>
      </c>
      <c r="B20" s="275">
        <v>44531</v>
      </c>
      <c r="C20" s="276">
        <v>406105</v>
      </c>
      <c r="D20" s="56" t="s">
        <v>407</v>
      </c>
      <c r="E20" s="277" t="s">
        <v>166</v>
      </c>
      <c r="F20" s="497"/>
      <c r="G20" s="490"/>
      <c r="H20" s="491"/>
      <c r="I20" s="494"/>
      <c r="Q20" s="47" t="s">
        <v>395</v>
      </c>
    </row>
    <row r="21" spans="1:17" s="46" customFormat="1" ht="53.25" customHeight="1" x14ac:dyDescent="0.25">
      <c r="A21" s="53">
        <v>4</v>
      </c>
      <c r="B21" s="275">
        <v>44529</v>
      </c>
      <c r="C21" s="276"/>
      <c r="D21" s="56" t="s">
        <v>408</v>
      </c>
      <c r="E21" s="277" t="s">
        <v>166</v>
      </c>
      <c r="F21" s="318">
        <v>3</v>
      </c>
      <c r="G21" s="426">
        <v>2000000</v>
      </c>
      <c r="H21" s="427"/>
      <c r="I21" s="81">
        <f>F21*G21</f>
        <v>6000000</v>
      </c>
      <c r="Q21" s="47"/>
    </row>
    <row r="22" spans="1:17" s="46" customFormat="1" ht="53.25" customHeight="1" x14ac:dyDescent="0.25">
      <c r="A22" s="53">
        <v>5</v>
      </c>
      <c r="B22" s="275">
        <v>44531</v>
      </c>
      <c r="C22" s="276">
        <v>406105</v>
      </c>
      <c r="D22" s="56" t="s">
        <v>408</v>
      </c>
      <c r="E22" s="277" t="s">
        <v>166</v>
      </c>
      <c r="F22" s="58">
        <v>4</v>
      </c>
      <c r="G22" s="426">
        <v>1000000</v>
      </c>
      <c r="H22" s="427"/>
      <c r="I22" s="81">
        <f>F22*G22</f>
        <v>4000000</v>
      </c>
      <c r="Q22" s="47" t="s">
        <v>395</v>
      </c>
    </row>
    <row r="23" spans="1:17" ht="36" customHeight="1" thickBot="1" x14ac:dyDescent="0.3">
      <c r="A23" s="433" t="s">
        <v>20</v>
      </c>
      <c r="B23" s="434"/>
      <c r="C23" s="434"/>
      <c r="D23" s="434"/>
      <c r="E23" s="434"/>
      <c r="F23" s="434"/>
      <c r="G23" s="434"/>
      <c r="H23" s="435"/>
      <c r="I23" s="59">
        <f>SUM(I18:I22)</f>
        <v>127000000</v>
      </c>
    </row>
    <row r="24" spans="1:17" ht="21.75" customHeight="1" x14ac:dyDescent="0.25">
      <c r="A24" s="472"/>
      <c r="B24" s="472"/>
      <c r="C24" s="472"/>
      <c r="D24" s="472"/>
      <c r="E24" s="60"/>
      <c r="G24" s="61"/>
      <c r="H24" s="61"/>
      <c r="I24" s="62"/>
    </row>
    <row r="25" spans="1:17" ht="27" customHeight="1" x14ac:dyDescent="0.25">
      <c r="A25" s="63"/>
      <c r="B25" s="63"/>
      <c r="D25" s="63"/>
      <c r="E25" s="63"/>
      <c r="G25" s="37" t="s">
        <v>33</v>
      </c>
      <c r="H25" s="37"/>
      <c r="I25" s="36">
        <v>0</v>
      </c>
    </row>
    <row r="26" spans="1:17" ht="27" customHeight="1" thickBot="1" x14ac:dyDescent="0.3">
      <c r="A26" s="274"/>
      <c r="B26" s="274"/>
      <c r="D26" s="274"/>
      <c r="E26" s="274"/>
      <c r="G26" s="64" t="s">
        <v>40</v>
      </c>
      <c r="H26" s="64"/>
      <c r="I26" s="65">
        <v>0</v>
      </c>
    </row>
    <row r="27" spans="1:17" ht="27" customHeight="1" x14ac:dyDescent="0.25">
      <c r="A27" s="44"/>
      <c r="B27" s="44"/>
      <c r="D27" s="44"/>
      <c r="E27" s="66"/>
      <c r="G27" s="67" t="s">
        <v>22</v>
      </c>
      <c r="H27" s="68"/>
      <c r="I27" s="69">
        <f>I23</f>
        <v>127000000</v>
      </c>
    </row>
    <row r="28" spans="1:17" ht="20.25" customHeight="1" x14ac:dyDescent="0.25">
      <c r="A28" s="44"/>
      <c r="B28" s="44"/>
      <c r="D28" s="44"/>
      <c r="E28" s="66"/>
      <c r="G28" s="68"/>
      <c r="H28" s="68"/>
      <c r="I28" s="70"/>
    </row>
    <row r="29" spans="1:17" ht="18.75" x14ac:dyDescent="0.25">
      <c r="A29" s="71" t="s">
        <v>462</v>
      </c>
      <c r="B29" s="66"/>
      <c r="D29" s="44"/>
      <c r="E29" s="66"/>
      <c r="G29" s="68"/>
      <c r="H29" s="68"/>
      <c r="I29" s="70"/>
    </row>
    <row r="30" spans="1:17" ht="15.75" x14ac:dyDescent="0.25">
      <c r="A30" s="44"/>
      <c r="B30" s="44"/>
      <c r="D30" s="44"/>
      <c r="E30" s="66"/>
      <c r="G30" s="68"/>
      <c r="H30" s="68"/>
      <c r="I30" s="70"/>
    </row>
    <row r="31" spans="1:17" ht="18.75" x14ac:dyDescent="0.3">
      <c r="A31" s="72" t="s">
        <v>23</v>
      </c>
      <c r="B31" s="73"/>
      <c r="D31" s="73"/>
      <c r="E31" s="44"/>
      <c r="G31" s="45"/>
      <c r="H31" s="45"/>
      <c r="I31" s="44"/>
    </row>
    <row r="32" spans="1:17" ht="18.75" x14ac:dyDescent="0.3">
      <c r="A32" s="278" t="s">
        <v>24</v>
      </c>
      <c r="B32" s="66"/>
      <c r="D32" s="66"/>
      <c r="E32" s="44"/>
      <c r="G32" s="45"/>
      <c r="H32" s="45"/>
      <c r="I32" s="44"/>
      <c r="L32" s="74"/>
    </row>
    <row r="33" spans="1:9" ht="18.75" x14ac:dyDescent="0.3">
      <c r="A33" s="278" t="s">
        <v>25</v>
      </c>
      <c r="B33" s="66"/>
      <c r="D33" s="44"/>
      <c r="E33" s="44"/>
      <c r="G33" s="45"/>
      <c r="H33" s="45"/>
      <c r="I33" s="44"/>
    </row>
    <row r="34" spans="1:9" ht="18.75" x14ac:dyDescent="0.3">
      <c r="A34" s="279" t="s">
        <v>26</v>
      </c>
      <c r="B34" s="75"/>
      <c r="D34" s="75"/>
      <c r="E34" s="44"/>
      <c r="G34" s="45"/>
      <c r="H34" s="45"/>
      <c r="I34" s="44"/>
    </row>
    <row r="35" spans="1:9" ht="18.75" x14ac:dyDescent="0.3">
      <c r="A35" s="280" t="s">
        <v>27</v>
      </c>
      <c r="B35" s="76"/>
      <c r="D35" s="77"/>
      <c r="E35" s="44"/>
      <c r="G35" s="45"/>
      <c r="H35" s="45"/>
      <c r="I35" s="44"/>
    </row>
    <row r="36" spans="1:9" ht="15.75" x14ac:dyDescent="0.25">
      <c r="A36" s="76"/>
      <c r="B36" s="76"/>
      <c r="D36" s="78"/>
      <c r="E36" s="44"/>
      <c r="G36" s="45"/>
      <c r="H36" s="45"/>
      <c r="I36" s="44"/>
    </row>
    <row r="37" spans="1:9" ht="15.75" x14ac:dyDescent="0.25">
      <c r="A37" s="44"/>
      <c r="B37" s="44"/>
      <c r="D37" s="44"/>
      <c r="E37" s="44"/>
      <c r="G37" s="79" t="s">
        <v>41</v>
      </c>
      <c r="H37" s="437" t="str">
        <f>I13</f>
        <v xml:space="preserve"> 20 Desember 2021</v>
      </c>
      <c r="I37" s="437"/>
    </row>
    <row r="38" spans="1:9" ht="15.75" x14ac:dyDescent="0.25">
      <c r="A38" s="44"/>
      <c r="B38" s="44"/>
      <c r="D38" s="44"/>
      <c r="E38" s="44"/>
      <c r="G38" s="45"/>
      <c r="H38" s="45"/>
      <c r="I38" s="44"/>
    </row>
    <row r="39" spans="1:9" ht="15.75" x14ac:dyDescent="0.25">
      <c r="A39" s="44"/>
      <c r="B39" s="44"/>
      <c r="D39" s="44"/>
      <c r="E39" s="44"/>
      <c r="G39" s="45"/>
      <c r="H39" s="45"/>
      <c r="I39" s="44"/>
    </row>
    <row r="40" spans="1:9" ht="15.75" x14ac:dyDescent="0.25">
      <c r="A40" s="44"/>
      <c r="B40" s="44"/>
      <c r="D40" s="44"/>
      <c r="E40" s="44"/>
      <c r="G40" s="45"/>
      <c r="H40" s="45"/>
      <c r="I40" s="44"/>
    </row>
    <row r="41" spans="1:9" ht="26.25" customHeight="1" x14ac:dyDescent="0.25">
      <c r="A41" s="44"/>
      <c r="B41" s="44"/>
      <c r="D41" s="44"/>
      <c r="E41" s="44"/>
      <c r="G41" s="45"/>
      <c r="H41" s="45"/>
      <c r="I41" s="44"/>
    </row>
    <row r="42" spans="1:9" ht="15.75" x14ac:dyDescent="0.25">
      <c r="A42" s="44"/>
      <c r="B42" s="44"/>
      <c r="D42" s="44"/>
      <c r="E42" s="44"/>
      <c r="G42" s="45"/>
      <c r="H42" s="45"/>
      <c r="I42" s="44"/>
    </row>
    <row r="43" spans="1:9" ht="15.75" x14ac:dyDescent="0.25">
      <c r="A43" s="44"/>
      <c r="B43" s="44"/>
      <c r="D43" s="44"/>
      <c r="E43" s="44"/>
      <c r="G43" s="45"/>
      <c r="H43" s="45"/>
      <c r="I43" s="44"/>
    </row>
    <row r="44" spans="1:9" ht="15.75" x14ac:dyDescent="0.25">
      <c r="A44" s="44"/>
      <c r="B44" s="44"/>
      <c r="D44" s="44"/>
      <c r="E44" s="44"/>
      <c r="G44" s="45"/>
      <c r="H44" s="45"/>
      <c r="I44" s="44"/>
    </row>
    <row r="45" spans="1:9" ht="15.75" x14ac:dyDescent="0.25">
      <c r="A45" s="33"/>
      <c r="B45" s="33"/>
      <c r="D45" s="33"/>
      <c r="E45" s="33"/>
      <c r="G45" s="373" t="s">
        <v>28</v>
      </c>
      <c r="H45" s="373"/>
      <c r="I45" s="373"/>
    </row>
    <row r="46" spans="1:9" ht="15.75" x14ac:dyDescent="0.25">
      <c r="A46" s="33"/>
      <c r="B46" s="33"/>
      <c r="D46" s="33"/>
      <c r="E46" s="33"/>
      <c r="G46" s="35"/>
      <c r="H46" s="35"/>
      <c r="I46" s="33"/>
    </row>
    <row r="47" spans="1:9" ht="15.75" x14ac:dyDescent="0.25">
      <c r="A47" s="33"/>
      <c r="B47" s="33"/>
      <c r="D47" s="33"/>
      <c r="E47" s="33"/>
      <c r="G47" s="35"/>
      <c r="H47" s="35"/>
      <c r="I47" s="33"/>
    </row>
    <row r="48" spans="1:9" ht="15.75" x14ac:dyDescent="0.25">
      <c r="A48" s="33"/>
      <c r="B48" s="33"/>
      <c r="D48" s="33"/>
      <c r="E48" s="33"/>
      <c r="G48" s="35"/>
      <c r="H48" s="35"/>
      <c r="I48" s="33"/>
    </row>
    <row r="49" spans="1:9" ht="15.75" x14ac:dyDescent="0.25">
      <c r="A49" s="33"/>
      <c r="B49" s="33"/>
      <c r="D49" s="33"/>
      <c r="E49" s="33"/>
      <c r="G49" s="35"/>
      <c r="H49" s="35"/>
      <c r="I49" s="33"/>
    </row>
    <row r="50" spans="1:9" ht="15.75" x14ac:dyDescent="0.25">
      <c r="A50" s="33"/>
      <c r="B50" s="33"/>
      <c r="D50" s="33"/>
      <c r="E50" s="33"/>
      <c r="G50" s="35"/>
      <c r="H50" s="35"/>
      <c r="I50" s="33"/>
    </row>
    <row r="51" spans="1:9" ht="15.75" x14ac:dyDescent="0.25">
      <c r="A51" s="33"/>
      <c r="B51" s="33"/>
      <c r="D51" s="33"/>
      <c r="E51" s="33"/>
      <c r="G51" s="35"/>
      <c r="H51" s="35"/>
      <c r="I51" s="33"/>
    </row>
    <row r="52" spans="1:9" ht="15.75" x14ac:dyDescent="0.25">
      <c r="A52" s="33"/>
      <c r="B52" s="33"/>
      <c r="D52" s="33"/>
      <c r="E52" s="33"/>
      <c r="G52" s="35"/>
      <c r="H52" s="35"/>
      <c r="I52" s="33"/>
    </row>
    <row r="53" spans="1:9" ht="15.75" x14ac:dyDescent="0.25">
      <c r="A53" s="33"/>
      <c r="B53" s="33"/>
      <c r="D53" s="33"/>
      <c r="E53" s="33"/>
      <c r="G53" s="35"/>
      <c r="H53" s="35"/>
      <c r="I53" s="33"/>
    </row>
  </sheetData>
  <autoFilter ref="A17:I23">
    <filterColumn colId="6" showButton="0"/>
  </autoFilter>
  <mergeCells count="11">
    <mergeCell ref="H37:I37"/>
    <mergeCell ref="G45:I45"/>
    <mergeCell ref="G21:H21"/>
    <mergeCell ref="G22:H22"/>
    <mergeCell ref="A10:I10"/>
    <mergeCell ref="G17:H17"/>
    <mergeCell ref="A23:H23"/>
    <mergeCell ref="A24:D24"/>
    <mergeCell ref="G18:H20"/>
    <mergeCell ref="I18:I20"/>
    <mergeCell ref="F18:F20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7"/>
  <sheetViews>
    <sheetView topLeftCell="A7" workbookViewId="0">
      <selection activeCell="E20" sqref="E20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10.85546875" style="2" customWidth="1"/>
    <col min="4" max="4" width="26.4257812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8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398" t="s">
        <v>6</v>
      </c>
      <c r="B10" s="399"/>
      <c r="C10" s="399"/>
      <c r="D10" s="399"/>
      <c r="E10" s="399"/>
      <c r="F10" s="399"/>
      <c r="G10" s="399"/>
      <c r="H10" s="399"/>
      <c r="I10" s="400"/>
    </row>
    <row r="12" spans="1:9" x14ac:dyDescent="0.25">
      <c r="A12" s="2" t="s">
        <v>7</v>
      </c>
      <c r="B12" s="2" t="s">
        <v>481</v>
      </c>
      <c r="G12" s="3" t="s">
        <v>8</v>
      </c>
      <c r="H12" s="7" t="s">
        <v>9</v>
      </c>
      <c r="I12" s="8" t="s">
        <v>483</v>
      </c>
    </row>
    <row r="13" spans="1:9" x14ac:dyDescent="0.25">
      <c r="G13" s="3" t="s">
        <v>10</v>
      </c>
      <c r="H13" s="7" t="s">
        <v>9</v>
      </c>
      <c r="I13" s="9" t="s">
        <v>484</v>
      </c>
    </row>
    <row r="14" spans="1:9" x14ac:dyDescent="0.25">
      <c r="G14" s="3" t="s">
        <v>11</v>
      </c>
      <c r="H14" s="7" t="s">
        <v>9</v>
      </c>
      <c r="I14" s="9" t="s">
        <v>368</v>
      </c>
    </row>
    <row r="15" spans="1:9" x14ac:dyDescent="0.25">
      <c r="A15" s="2" t="s">
        <v>12</v>
      </c>
      <c r="B15" s="2" t="s">
        <v>482</v>
      </c>
      <c r="G15" s="3" t="s">
        <v>74</v>
      </c>
      <c r="H15" s="3" t="s">
        <v>9</v>
      </c>
      <c r="I15" s="116" t="s">
        <v>485</v>
      </c>
    </row>
    <row r="16" spans="1:9" ht="16.5" thickBot="1" x14ac:dyDescent="0.3">
      <c r="F16" s="10"/>
    </row>
    <row r="17" spans="1:13" ht="20.100000000000001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43</v>
      </c>
      <c r="G17" s="401" t="s">
        <v>18</v>
      </c>
      <c r="H17" s="402"/>
      <c r="I17" s="31" t="s">
        <v>19</v>
      </c>
    </row>
    <row r="18" spans="1:13" ht="48.75" customHeight="1" x14ac:dyDescent="0.25">
      <c r="A18" s="86">
        <v>1</v>
      </c>
      <c r="B18" s="54">
        <v>44540</v>
      </c>
      <c r="C18" s="333"/>
      <c r="D18" s="32" t="s">
        <v>486</v>
      </c>
      <c r="E18" s="324" t="s">
        <v>487</v>
      </c>
      <c r="F18" s="323">
        <v>1</v>
      </c>
      <c r="G18" s="387">
        <v>2000000</v>
      </c>
      <c r="H18" s="388"/>
      <c r="I18" s="325">
        <f>G18</f>
        <v>2000000</v>
      </c>
      <c r="M18" s="2" t="s">
        <v>559</v>
      </c>
    </row>
    <row r="19" spans="1:13" ht="25.5" customHeight="1" thickBot="1" x14ac:dyDescent="0.3">
      <c r="A19" s="403" t="s">
        <v>20</v>
      </c>
      <c r="B19" s="404"/>
      <c r="C19" s="404"/>
      <c r="D19" s="404"/>
      <c r="E19" s="404"/>
      <c r="F19" s="404"/>
      <c r="G19" s="404"/>
      <c r="H19" s="405"/>
      <c r="I19" s="87">
        <f>SUM(I18:I18)</f>
        <v>2000000</v>
      </c>
    </row>
    <row r="20" spans="1:13" x14ac:dyDescent="0.25">
      <c r="A20" s="384"/>
      <c r="B20" s="384"/>
      <c r="C20" s="319"/>
      <c r="D20" s="319"/>
      <c r="E20" s="319"/>
      <c r="F20" s="319"/>
      <c r="G20" s="11"/>
      <c r="H20" s="11"/>
      <c r="I20" s="12"/>
      <c r="L20" s="2" t="s">
        <v>558</v>
      </c>
    </row>
    <row r="21" spans="1:13" x14ac:dyDescent="0.25">
      <c r="A21" s="319"/>
      <c r="B21" s="319"/>
      <c r="C21" s="319"/>
      <c r="D21" s="319"/>
      <c r="E21" s="319"/>
      <c r="F21" s="319"/>
      <c r="G21" s="88" t="s">
        <v>49</v>
      </c>
      <c r="H21" s="88"/>
      <c r="I21" s="89">
        <v>0</v>
      </c>
    </row>
    <row r="22" spans="1:13" ht="16.5" thickBot="1" x14ac:dyDescent="0.3">
      <c r="D22" s="1"/>
      <c r="E22" s="1"/>
      <c r="F22" s="1"/>
      <c r="G22" s="15" t="s">
        <v>30</v>
      </c>
      <c r="H22" s="15"/>
      <c r="I22" s="110">
        <v>0</v>
      </c>
      <c r="J22" s="14"/>
    </row>
    <row r="23" spans="1:13" x14ac:dyDescent="0.25">
      <c r="D23" s="1"/>
      <c r="E23" s="1"/>
      <c r="F23" s="1"/>
      <c r="G23" s="17" t="s">
        <v>50</v>
      </c>
      <c r="H23" s="17"/>
      <c r="I23" s="18">
        <f>+I19</f>
        <v>2000000</v>
      </c>
    </row>
    <row r="24" spans="1:13" x14ac:dyDescent="0.25">
      <c r="A24" s="1" t="s">
        <v>294</v>
      </c>
      <c r="D24" s="1"/>
      <c r="E24" s="1"/>
      <c r="F24" s="1"/>
      <c r="G24" s="17"/>
      <c r="H24" s="17"/>
      <c r="I24" s="18"/>
    </row>
    <row r="25" spans="1:13" x14ac:dyDescent="0.25">
      <c r="A25" s="19"/>
      <c r="D25" s="1"/>
      <c r="E25" s="1"/>
      <c r="F25" s="1"/>
      <c r="G25" s="17"/>
      <c r="H25" s="17"/>
      <c r="I25" s="18"/>
    </row>
    <row r="26" spans="1:13" x14ac:dyDescent="0.25">
      <c r="D26" s="1"/>
      <c r="E26" s="1"/>
      <c r="F26" s="1"/>
      <c r="G26" s="17"/>
      <c r="H26" s="17"/>
      <c r="I26" s="18"/>
    </row>
    <row r="27" spans="1:13" x14ac:dyDescent="0.25">
      <c r="A27" s="20" t="s">
        <v>23</v>
      </c>
    </row>
    <row r="28" spans="1:13" x14ac:dyDescent="0.25">
      <c r="A28" s="21" t="s">
        <v>24</v>
      </c>
      <c r="B28" s="21"/>
      <c r="C28" s="21"/>
      <c r="D28" s="10"/>
      <c r="E28" s="10"/>
    </row>
    <row r="29" spans="1:13" x14ac:dyDescent="0.25">
      <c r="A29" s="21" t="s">
        <v>25</v>
      </c>
      <c r="B29" s="21"/>
      <c r="C29" s="21"/>
      <c r="D29" s="10"/>
      <c r="E29" s="10"/>
    </row>
    <row r="30" spans="1:13" x14ac:dyDescent="0.25">
      <c r="A30" s="22" t="s">
        <v>26</v>
      </c>
      <c r="B30" s="23"/>
      <c r="C30" s="23"/>
      <c r="D30" s="10"/>
      <c r="E30" s="10"/>
    </row>
    <row r="31" spans="1:13" x14ac:dyDescent="0.25">
      <c r="A31" s="24" t="s">
        <v>27</v>
      </c>
      <c r="B31" s="24"/>
      <c r="C31" s="24"/>
      <c r="D31" s="10"/>
      <c r="E31" s="10"/>
    </row>
    <row r="32" spans="1:13" x14ac:dyDescent="0.25">
      <c r="A32" s="25"/>
      <c r="B32" s="25"/>
      <c r="C32" s="25"/>
    </row>
    <row r="33" spans="1:9" x14ac:dyDescent="0.25">
      <c r="A33" s="26"/>
      <c r="B33" s="26"/>
      <c r="C33" s="26"/>
    </row>
    <row r="34" spans="1:9" x14ac:dyDescent="0.25">
      <c r="G34" s="27" t="s">
        <v>41</v>
      </c>
      <c r="H34" s="385" t="str">
        <f>I13</f>
        <v xml:space="preserve"> 22 Desember 2021</v>
      </c>
      <c r="I34" s="386"/>
    </row>
    <row r="38" spans="1:9" ht="24.75" customHeight="1" x14ac:dyDescent="0.25"/>
    <row r="40" spans="1:9" x14ac:dyDescent="0.25">
      <c r="G40" s="397" t="s">
        <v>28</v>
      </c>
      <c r="H40" s="397"/>
      <c r="I40" s="397"/>
    </row>
    <row r="45" spans="1:9" ht="16.5" thickBot="1" x14ac:dyDescent="0.3"/>
    <row r="46" spans="1:9" x14ac:dyDescent="0.25">
      <c r="D46" s="90"/>
      <c r="E46" s="91"/>
      <c r="F46" s="91"/>
    </row>
    <row r="47" spans="1:9" ht="18" x14ac:dyDescent="0.25">
      <c r="D47" s="92" t="s">
        <v>51</v>
      </c>
      <c r="E47" s="10"/>
      <c r="F47" s="10"/>
      <c r="G47" s="2"/>
      <c r="H47" s="2"/>
    </row>
    <row r="48" spans="1:9" ht="18" x14ac:dyDescent="0.25">
      <c r="D48" s="92" t="s">
        <v>52</v>
      </c>
      <c r="E48" s="10"/>
      <c r="F48" s="10"/>
      <c r="G48" s="2"/>
      <c r="H48" s="2"/>
    </row>
    <row r="49" spans="4:8" ht="18" x14ac:dyDescent="0.25">
      <c r="D49" s="92" t="s">
        <v>53</v>
      </c>
      <c r="E49" s="10"/>
      <c r="F49" s="10"/>
      <c r="G49" s="2"/>
      <c r="H49" s="2"/>
    </row>
    <row r="50" spans="4:8" ht="18" x14ac:dyDescent="0.25">
      <c r="D50" s="92" t="s">
        <v>54</v>
      </c>
      <c r="E50" s="10"/>
      <c r="F50" s="10"/>
      <c r="G50" s="2"/>
      <c r="H50" s="2"/>
    </row>
    <row r="51" spans="4:8" ht="18" x14ac:dyDescent="0.25">
      <c r="D51" s="92" t="s">
        <v>55</v>
      </c>
      <c r="E51" s="10"/>
      <c r="F51" s="10"/>
      <c r="G51" s="2"/>
      <c r="H51" s="2"/>
    </row>
    <row r="52" spans="4:8" ht="16.5" thickBot="1" x14ac:dyDescent="0.3">
      <c r="D52" s="93"/>
      <c r="E52" s="5"/>
      <c r="F52" s="5"/>
      <c r="G52" s="2"/>
      <c r="H52" s="2"/>
    </row>
    <row r="53" spans="4:8" x14ac:dyDescent="0.25">
      <c r="G53" s="2"/>
      <c r="H53" s="2"/>
    </row>
    <row r="54" spans="4:8" x14ac:dyDescent="0.25">
      <c r="G54" s="2"/>
      <c r="H54" s="2"/>
    </row>
    <row r="55" spans="4:8" ht="16.5" thickBot="1" x14ac:dyDescent="0.3">
      <c r="G55" s="2"/>
      <c r="H55" s="2"/>
    </row>
    <row r="56" spans="4:8" x14ac:dyDescent="0.25">
      <c r="D56" s="90"/>
      <c r="E56" s="91"/>
      <c r="F56" s="94"/>
      <c r="G56" s="2"/>
      <c r="H56" s="2"/>
    </row>
    <row r="57" spans="4:8" ht="18" x14ac:dyDescent="0.25">
      <c r="D57" s="92" t="s">
        <v>56</v>
      </c>
      <c r="E57" s="10"/>
      <c r="F57" s="95"/>
      <c r="G57" s="2"/>
      <c r="H57" s="2"/>
    </row>
    <row r="58" spans="4:8" ht="18" x14ac:dyDescent="0.25">
      <c r="D58" s="92" t="s">
        <v>57</v>
      </c>
      <c r="E58" s="10"/>
      <c r="F58" s="95"/>
      <c r="G58" s="2"/>
      <c r="H58" s="2"/>
    </row>
    <row r="59" spans="4:8" ht="18" x14ac:dyDescent="0.25">
      <c r="D59" s="92" t="s">
        <v>58</v>
      </c>
      <c r="E59" s="10"/>
      <c r="F59" s="95"/>
      <c r="G59" s="2"/>
      <c r="H59" s="2"/>
    </row>
    <row r="60" spans="4:8" ht="18" x14ac:dyDescent="0.25">
      <c r="D60" s="92" t="s">
        <v>59</v>
      </c>
      <c r="E60" s="10"/>
      <c r="F60" s="95"/>
      <c r="G60" s="2"/>
      <c r="H60" s="2"/>
    </row>
    <row r="61" spans="4:8" ht="18" x14ac:dyDescent="0.25">
      <c r="D61" s="96" t="s">
        <v>60</v>
      </c>
      <c r="E61" s="10"/>
      <c r="F61" s="95"/>
      <c r="G61" s="2"/>
      <c r="H61" s="2"/>
    </row>
    <row r="62" spans="4:8" ht="16.5" thickBot="1" x14ac:dyDescent="0.3">
      <c r="D62" s="93"/>
      <c r="E62" s="5"/>
      <c r="F62" s="97"/>
      <c r="G62" s="2"/>
      <c r="H62" s="2"/>
    </row>
    <row r="63" spans="4:8" x14ac:dyDescent="0.25"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ht="16.5" thickBot="1" x14ac:dyDescent="0.3">
      <c r="G66" s="2"/>
      <c r="H66" s="2"/>
    </row>
    <row r="67" spans="4:8" x14ac:dyDescent="0.25">
      <c r="D67" s="90"/>
      <c r="E67" s="91"/>
      <c r="F67" s="91"/>
      <c r="G67" s="2"/>
      <c r="H67" s="2"/>
    </row>
    <row r="68" spans="4:8" ht="18" x14ac:dyDescent="0.25">
      <c r="D68" s="92" t="s">
        <v>51</v>
      </c>
      <c r="E68" s="10"/>
      <c r="F68" s="10"/>
      <c r="G68" s="2"/>
      <c r="H68" s="2"/>
    </row>
    <row r="69" spans="4:8" ht="18" x14ac:dyDescent="0.25">
      <c r="D69" s="92" t="s">
        <v>61</v>
      </c>
      <c r="E69" s="10"/>
      <c r="F69" s="10"/>
      <c r="G69" s="2"/>
      <c r="H69" s="2"/>
    </row>
    <row r="70" spans="4:8" ht="18" x14ac:dyDescent="0.25">
      <c r="D70" s="92" t="s">
        <v>62</v>
      </c>
      <c r="E70" s="10"/>
      <c r="F70" s="10"/>
      <c r="G70" s="2"/>
      <c r="H70" s="2"/>
    </row>
    <row r="71" spans="4:8" ht="18" x14ac:dyDescent="0.25">
      <c r="D71" s="92" t="s">
        <v>63</v>
      </c>
      <c r="E71" s="10"/>
      <c r="F71" s="10"/>
      <c r="G71" s="2"/>
      <c r="H71" s="2"/>
    </row>
    <row r="72" spans="4:8" ht="18" x14ac:dyDescent="0.25">
      <c r="D72" s="92" t="s">
        <v>64</v>
      </c>
      <c r="E72" s="10"/>
      <c r="F72" s="10"/>
      <c r="G72" s="2"/>
      <c r="H72" s="2"/>
    </row>
    <row r="73" spans="4:8" ht="16.5" thickBot="1" x14ac:dyDescent="0.3">
      <c r="D73" s="93"/>
      <c r="E73" s="5"/>
      <c r="F73" s="5"/>
      <c r="G73" s="2"/>
      <c r="H73" s="2"/>
    </row>
    <row r="74" spans="4:8" ht="16.5" thickBot="1" x14ac:dyDescent="0.3">
      <c r="G74" s="2"/>
      <c r="H74" s="2"/>
    </row>
    <row r="75" spans="4:8" x14ac:dyDescent="0.25">
      <c r="D75" s="90"/>
      <c r="E75" s="91"/>
      <c r="F75" s="91"/>
      <c r="G75" s="2"/>
      <c r="H75" s="2"/>
    </row>
    <row r="76" spans="4:8" ht="18" x14ac:dyDescent="0.25">
      <c r="D76" s="98" t="s">
        <v>65</v>
      </c>
      <c r="E76" s="10"/>
      <c r="F76" s="10"/>
    </row>
    <row r="77" spans="4:8" ht="18" x14ac:dyDescent="0.25">
      <c r="D77" s="98" t="s">
        <v>66</v>
      </c>
      <c r="E77" s="10"/>
      <c r="F77" s="10"/>
    </row>
    <row r="78" spans="4:8" ht="18" x14ac:dyDescent="0.25">
      <c r="D78" s="98" t="s">
        <v>67</v>
      </c>
      <c r="E78" s="10"/>
      <c r="F78" s="10"/>
    </row>
    <row r="79" spans="4:8" ht="18" x14ac:dyDescent="0.25">
      <c r="D79" s="98" t="s">
        <v>68</v>
      </c>
      <c r="E79" s="10"/>
      <c r="F79" s="10"/>
    </row>
    <row r="80" spans="4:8" ht="18" x14ac:dyDescent="0.25">
      <c r="D80" s="99" t="s">
        <v>69</v>
      </c>
      <c r="E80" s="10"/>
      <c r="F80" s="10"/>
    </row>
    <row r="81" spans="1:11" ht="16.5" thickBot="1" x14ac:dyDescent="0.3">
      <c r="D81" s="93"/>
      <c r="E81" s="5"/>
      <c r="F81" s="5"/>
      <c r="G81" s="2"/>
      <c r="H81" s="2"/>
    </row>
    <row r="82" spans="1:11" ht="16.5" thickBot="1" x14ac:dyDescent="0.3"/>
    <row r="83" spans="1:11" x14ac:dyDescent="0.25">
      <c r="D83" s="90"/>
      <c r="E83" s="91"/>
      <c r="F83" s="94"/>
    </row>
    <row r="84" spans="1:11" ht="18" x14ac:dyDescent="0.25">
      <c r="D84" s="92" t="s">
        <v>56</v>
      </c>
      <c r="E84" s="10"/>
      <c r="F84" s="95"/>
    </row>
    <row r="85" spans="1:11" ht="18" x14ac:dyDescent="0.25">
      <c r="D85" s="92" t="s">
        <v>57</v>
      </c>
      <c r="E85" s="10"/>
      <c r="F85" s="95"/>
    </row>
    <row r="86" spans="1:11" ht="18" x14ac:dyDescent="0.25">
      <c r="D86" s="92" t="s">
        <v>58</v>
      </c>
      <c r="E86" s="10"/>
      <c r="F86" s="95"/>
    </row>
    <row r="87" spans="1:11" ht="18" x14ac:dyDescent="0.25">
      <c r="D87" s="92" t="s">
        <v>59</v>
      </c>
      <c r="E87" s="10"/>
      <c r="F87" s="95"/>
    </row>
    <row r="88" spans="1:11" ht="18" x14ac:dyDescent="0.25">
      <c r="D88" s="96" t="s">
        <v>60</v>
      </c>
      <c r="E88" s="10"/>
      <c r="F88" s="95"/>
    </row>
    <row r="89" spans="1:11" ht="16.5" thickBot="1" x14ac:dyDescent="0.3">
      <c r="D89" s="93"/>
      <c r="E89" s="5"/>
      <c r="F89" s="97"/>
    </row>
    <row r="90" spans="1:11" ht="16.5" thickBot="1" x14ac:dyDescent="0.3"/>
    <row r="91" spans="1:11" x14ac:dyDescent="0.25">
      <c r="D91" s="90"/>
      <c r="E91" s="91"/>
      <c r="F91" s="94"/>
    </row>
    <row r="92" spans="1:11" ht="18" x14ac:dyDescent="0.25">
      <c r="D92" s="92" t="s">
        <v>56</v>
      </c>
      <c r="E92" s="10"/>
      <c r="F92" s="95"/>
    </row>
    <row r="93" spans="1:11" ht="18" x14ac:dyDescent="0.25">
      <c r="D93" s="92" t="s">
        <v>57</v>
      </c>
      <c r="E93" s="10"/>
      <c r="F93" s="95"/>
    </row>
    <row r="94" spans="1:11" ht="18" x14ac:dyDescent="0.25">
      <c r="D94" s="92" t="s">
        <v>58</v>
      </c>
      <c r="E94" s="10"/>
      <c r="F94" s="95"/>
    </row>
    <row r="95" spans="1:11" ht="18" x14ac:dyDescent="0.25">
      <c r="D95" s="92" t="s">
        <v>59</v>
      </c>
      <c r="E95" s="10"/>
      <c r="F95" s="95"/>
    </row>
    <row r="96" spans="1:11" s="3" customFormat="1" ht="18" x14ac:dyDescent="0.25">
      <c r="A96" s="2"/>
      <c r="B96" s="2"/>
      <c r="C96" s="2"/>
      <c r="D96" s="96" t="s">
        <v>60</v>
      </c>
      <c r="E96" s="10"/>
      <c r="F96" s="95"/>
      <c r="I96" s="2"/>
      <c r="J96" s="2"/>
      <c r="K96" s="2"/>
    </row>
    <row r="97" spans="1:11" s="3" customFormat="1" ht="16.5" thickBot="1" x14ac:dyDescent="0.3">
      <c r="A97" s="2"/>
      <c r="B97" s="2"/>
      <c r="C97" s="2"/>
      <c r="D97" s="93"/>
      <c r="E97" s="5"/>
      <c r="F97" s="97"/>
      <c r="I97" s="2"/>
      <c r="J97" s="2"/>
      <c r="K97" s="2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9"/>
  <sheetViews>
    <sheetView topLeftCell="A8" workbookViewId="0">
      <selection activeCell="F21" sqref="F21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25.85546875" style="2" customWidth="1"/>
    <col min="5" max="5" width="12.28515625" style="2" customWidth="1"/>
    <col min="6" max="7" width="6.5703125" style="2" customWidth="1"/>
    <col min="8" max="8" width="13.85546875" style="3" customWidth="1"/>
    <col min="9" max="9" width="1.42578125" style="3" customWidth="1"/>
    <col min="10" max="10" width="17.85546875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2" customHeight="1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customHeight="1" thickBot="1" x14ac:dyDescent="0.3">
      <c r="A10" s="374" t="s">
        <v>6</v>
      </c>
      <c r="B10" s="375"/>
      <c r="C10" s="375"/>
      <c r="D10" s="375"/>
      <c r="E10" s="375"/>
      <c r="F10" s="375"/>
      <c r="G10" s="375"/>
      <c r="H10" s="375"/>
      <c r="I10" s="375"/>
      <c r="J10" s="376"/>
    </row>
    <row r="11" spans="1:10" ht="9.75" customHeight="1" x14ac:dyDescent="0.25"/>
    <row r="12" spans="1:10" x14ac:dyDescent="0.25">
      <c r="A12" s="2" t="s">
        <v>7</v>
      </c>
      <c r="B12" s="2" t="s">
        <v>75</v>
      </c>
      <c r="H12" s="3" t="s">
        <v>8</v>
      </c>
      <c r="I12" s="7" t="s">
        <v>9</v>
      </c>
      <c r="J12" s="8" t="s">
        <v>106</v>
      </c>
    </row>
    <row r="13" spans="1:10" x14ac:dyDescent="0.25">
      <c r="H13" s="3" t="s">
        <v>10</v>
      </c>
      <c r="I13" s="7" t="s">
        <v>9</v>
      </c>
      <c r="J13" s="9" t="s">
        <v>83</v>
      </c>
    </row>
    <row r="14" spans="1:10" x14ac:dyDescent="0.25">
      <c r="H14" s="3" t="s">
        <v>11</v>
      </c>
      <c r="I14" s="7" t="s">
        <v>9</v>
      </c>
      <c r="J14" s="9" t="s">
        <v>77</v>
      </c>
    </row>
    <row r="15" spans="1:10" x14ac:dyDescent="0.25">
      <c r="A15" s="2" t="s">
        <v>12</v>
      </c>
      <c r="B15" s="2" t="s">
        <v>76</v>
      </c>
      <c r="H15" s="3" t="s">
        <v>74</v>
      </c>
      <c r="I15" s="3" t="s">
        <v>9</v>
      </c>
      <c r="J15" s="116" t="s">
        <v>105</v>
      </c>
    </row>
    <row r="16" spans="1:10" ht="10.5" customHeight="1" thickBot="1" x14ac:dyDescent="0.3">
      <c r="F16" s="5"/>
      <c r="G16" s="5"/>
    </row>
    <row r="17" spans="1:19" ht="20.100000000000001" customHeight="1" x14ac:dyDescent="0.25">
      <c r="A17" s="100" t="s">
        <v>13</v>
      </c>
      <c r="B17" s="101" t="s">
        <v>14</v>
      </c>
      <c r="C17" s="101" t="s">
        <v>15</v>
      </c>
      <c r="D17" s="101" t="s">
        <v>16</v>
      </c>
      <c r="E17" s="101" t="s">
        <v>17</v>
      </c>
      <c r="F17" s="101" t="s">
        <v>32</v>
      </c>
      <c r="G17" s="101" t="s">
        <v>29</v>
      </c>
      <c r="H17" s="377" t="s">
        <v>18</v>
      </c>
      <c r="I17" s="378"/>
      <c r="J17" s="102" t="s">
        <v>19</v>
      </c>
    </row>
    <row r="18" spans="1:19" ht="48.75" customHeight="1" x14ac:dyDescent="0.25">
      <c r="A18" s="86">
        <v>1</v>
      </c>
      <c r="B18" s="389">
        <v>44505</v>
      </c>
      <c r="C18" s="395">
        <v>403454</v>
      </c>
      <c r="D18" s="103" t="s">
        <v>102</v>
      </c>
      <c r="E18" s="391" t="s">
        <v>103</v>
      </c>
      <c r="F18" s="113">
        <v>1</v>
      </c>
      <c r="G18" s="113">
        <v>386</v>
      </c>
      <c r="H18" s="379">
        <v>7000000</v>
      </c>
      <c r="I18" s="380"/>
      <c r="J18" s="115">
        <f t="shared" ref="J18" si="0">H18</f>
        <v>7000000</v>
      </c>
    </row>
    <row r="19" spans="1:19" ht="48.75" customHeight="1" x14ac:dyDescent="0.25">
      <c r="A19" s="86">
        <f>A18+1</f>
        <v>2</v>
      </c>
      <c r="B19" s="390"/>
      <c r="C19" s="396"/>
      <c r="D19" s="103" t="s">
        <v>159</v>
      </c>
      <c r="E19" s="392"/>
      <c r="F19" s="113">
        <v>2</v>
      </c>
      <c r="G19" s="113"/>
      <c r="H19" s="393">
        <v>500000</v>
      </c>
      <c r="I19" s="394"/>
      <c r="J19" s="114">
        <v>500000</v>
      </c>
    </row>
    <row r="20" spans="1:19" ht="25.5" customHeight="1" thickBot="1" x14ac:dyDescent="0.3">
      <c r="A20" s="381" t="s">
        <v>20</v>
      </c>
      <c r="B20" s="382"/>
      <c r="C20" s="382"/>
      <c r="D20" s="382"/>
      <c r="E20" s="382"/>
      <c r="F20" s="382"/>
      <c r="G20" s="382"/>
      <c r="H20" s="382"/>
      <c r="I20" s="383"/>
      <c r="J20" s="112">
        <f>J18+J19</f>
        <v>7500000</v>
      </c>
      <c r="L20" s="111"/>
    </row>
    <row r="21" spans="1:19" x14ac:dyDescent="0.25">
      <c r="E21" s="1"/>
      <c r="F21" s="1"/>
      <c r="G21" s="1"/>
      <c r="H21" s="13" t="s">
        <v>33</v>
      </c>
      <c r="I21" s="13"/>
      <c r="J21" s="28">
        <v>0</v>
      </c>
      <c r="K21" s="14"/>
      <c r="S21" s="2" t="s">
        <v>21</v>
      </c>
    </row>
    <row r="22" spans="1:19" ht="16.5" thickBot="1" x14ac:dyDescent="0.3">
      <c r="E22" s="1"/>
      <c r="F22" s="1"/>
      <c r="G22" s="1"/>
      <c r="H22" s="15" t="s">
        <v>34</v>
      </c>
      <c r="I22" s="15"/>
      <c r="J22" s="16">
        <v>0</v>
      </c>
      <c r="K22" s="14"/>
    </row>
    <row r="23" spans="1:19" ht="16.5" customHeight="1" x14ac:dyDescent="0.25">
      <c r="E23" s="1"/>
      <c r="F23" s="1"/>
      <c r="G23" s="1"/>
      <c r="H23" s="17" t="s">
        <v>22</v>
      </c>
      <c r="I23" s="17"/>
      <c r="J23" s="18">
        <f>J20</f>
        <v>7500000</v>
      </c>
    </row>
    <row r="24" spans="1:19" x14ac:dyDescent="0.25">
      <c r="A24" s="1" t="s">
        <v>104</v>
      </c>
      <c r="E24" s="1"/>
      <c r="F24" s="1"/>
      <c r="G24" s="1"/>
      <c r="H24" s="17"/>
      <c r="I24" s="17"/>
      <c r="J24" s="18"/>
    </row>
    <row r="25" spans="1:19" x14ac:dyDescent="0.25">
      <c r="A25" s="19"/>
      <c r="E25" s="1"/>
      <c r="F25" s="1"/>
      <c r="G25" s="1"/>
      <c r="H25" s="17"/>
      <c r="I25" s="17"/>
      <c r="J25" s="18"/>
    </row>
    <row r="26" spans="1:19" x14ac:dyDescent="0.25">
      <c r="A26" s="20" t="s">
        <v>23</v>
      </c>
    </row>
    <row r="27" spans="1:19" x14ac:dyDescent="0.25">
      <c r="A27" s="21" t="s">
        <v>24</v>
      </c>
      <c r="B27" s="21"/>
      <c r="C27" s="21"/>
      <c r="D27" s="21"/>
      <c r="E27" s="10"/>
    </row>
    <row r="28" spans="1:19" x14ac:dyDescent="0.25">
      <c r="A28" s="21" t="s">
        <v>25</v>
      </c>
      <c r="B28" s="21"/>
      <c r="C28" s="21"/>
      <c r="D28" s="10"/>
      <c r="E28" s="10"/>
    </row>
    <row r="29" spans="1:19" x14ac:dyDescent="0.25">
      <c r="A29" s="22" t="s">
        <v>26</v>
      </c>
      <c r="B29" s="23"/>
      <c r="C29" s="23"/>
      <c r="D29" s="22"/>
      <c r="E29" s="10"/>
    </row>
    <row r="30" spans="1:19" x14ac:dyDescent="0.25">
      <c r="A30" s="24" t="s">
        <v>27</v>
      </c>
      <c r="B30" s="24"/>
      <c r="C30" s="24"/>
      <c r="D30" s="23"/>
      <c r="E30" s="10"/>
    </row>
    <row r="31" spans="1:19" ht="8.25" customHeight="1" x14ac:dyDescent="0.25">
      <c r="A31" s="25"/>
      <c r="B31" s="25"/>
      <c r="C31" s="25"/>
      <c r="D31" s="25"/>
    </row>
    <row r="32" spans="1:19" x14ac:dyDescent="0.25">
      <c r="H32" s="27" t="s">
        <v>41</v>
      </c>
      <c r="I32" s="385" t="str">
        <f>+J13</f>
        <v xml:space="preserve"> 01 Desember 2021</v>
      </c>
      <c r="J32" s="386"/>
    </row>
    <row r="36" spans="8:10" x14ac:dyDescent="0.25">
      <c r="I36" s="3" t="s">
        <v>21</v>
      </c>
    </row>
    <row r="39" spans="8:10" x14ac:dyDescent="0.25">
      <c r="H39" s="373" t="s">
        <v>28</v>
      </c>
      <c r="I39" s="373"/>
      <c r="J39" s="373"/>
    </row>
  </sheetData>
  <mergeCells count="10">
    <mergeCell ref="H39:J39"/>
    <mergeCell ref="E18:E19"/>
    <mergeCell ref="H18:I18"/>
    <mergeCell ref="H19:I19"/>
    <mergeCell ref="C18:C19"/>
    <mergeCell ref="B18:B19"/>
    <mergeCell ref="A10:J10"/>
    <mergeCell ref="H17:I17"/>
    <mergeCell ref="A20:I20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8"/>
  <sheetViews>
    <sheetView topLeftCell="A7" workbookViewId="0">
      <selection activeCell="M21" sqref="M21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9.85546875" style="2" customWidth="1"/>
    <col min="4" max="4" width="26.4257812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9.425781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374" t="s">
        <v>6</v>
      </c>
      <c r="B10" s="375"/>
      <c r="C10" s="375"/>
      <c r="D10" s="375"/>
      <c r="E10" s="375"/>
      <c r="F10" s="375"/>
      <c r="G10" s="375"/>
      <c r="H10" s="375"/>
      <c r="I10" s="376"/>
    </row>
    <row r="12" spans="1:9" x14ac:dyDescent="0.25">
      <c r="A12" s="2" t="s">
        <v>7</v>
      </c>
      <c r="B12" s="2" t="s">
        <v>488</v>
      </c>
      <c r="G12" s="3" t="s">
        <v>8</v>
      </c>
      <c r="H12" s="7" t="s">
        <v>9</v>
      </c>
      <c r="I12" s="8" t="s">
        <v>495</v>
      </c>
    </row>
    <row r="13" spans="1:9" x14ac:dyDescent="0.25">
      <c r="B13" s="2" t="s">
        <v>489</v>
      </c>
      <c r="G13" s="3" t="s">
        <v>10</v>
      </c>
      <c r="H13" s="7" t="s">
        <v>9</v>
      </c>
      <c r="I13" s="9" t="s">
        <v>484</v>
      </c>
    </row>
    <row r="14" spans="1:9" x14ac:dyDescent="0.25">
      <c r="B14" s="2" t="s">
        <v>490</v>
      </c>
      <c r="G14" s="3" t="s">
        <v>11</v>
      </c>
      <c r="H14" s="7" t="s">
        <v>9</v>
      </c>
      <c r="I14" s="9" t="s">
        <v>425</v>
      </c>
    </row>
    <row r="15" spans="1:9" x14ac:dyDescent="0.25">
      <c r="G15" s="3" t="s">
        <v>74</v>
      </c>
      <c r="H15" s="7" t="s">
        <v>9</v>
      </c>
      <c r="I15" s="116" t="s">
        <v>494</v>
      </c>
    </row>
    <row r="16" spans="1:9" x14ac:dyDescent="0.25">
      <c r="A16" s="2" t="s">
        <v>12</v>
      </c>
      <c r="B16" s="33" t="s">
        <v>31</v>
      </c>
    </row>
    <row r="17" spans="1:10" ht="16.5" thickBot="1" x14ac:dyDescent="0.3">
      <c r="F17" s="10"/>
    </row>
    <row r="18" spans="1:10" ht="24" customHeight="1" x14ac:dyDescent="0.25">
      <c r="A18" s="29" t="s">
        <v>13</v>
      </c>
      <c r="B18" s="30" t="s">
        <v>14</v>
      </c>
      <c r="C18" s="30" t="s">
        <v>15</v>
      </c>
      <c r="D18" s="30" t="s">
        <v>16</v>
      </c>
      <c r="E18" s="30" t="s">
        <v>17</v>
      </c>
      <c r="F18" s="30" t="s">
        <v>43</v>
      </c>
      <c r="G18" s="401" t="s">
        <v>18</v>
      </c>
      <c r="H18" s="402"/>
      <c r="I18" s="31" t="s">
        <v>19</v>
      </c>
    </row>
    <row r="19" spans="1:10" ht="48.75" customHeight="1" x14ac:dyDescent="0.25">
      <c r="A19" s="86">
        <v>1</v>
      </c>
      <c r="B19" s="334">
        <v>44541</v>
      </c>
      <c r="C19" s="333"/>
      <c r="D19" s="32" t="s">
        <v>491</v>
      </c>
      <c r="E19" s="324" t="s">
        <v>492</v>
      </c>
      <c r="F19" s="323">
        <v>1</v>
      </c>
      <c r="G19" s="387">
        <v>2650000</v>
      </c>
      <c r="H19" s="388"/>
      <c r="I19" s="325">
        <f t="shared" ref="I19" si="0">G19</f>
        <v>2650000</v>
      </c>
    </row>
    <row r="20" spans="1:10" ht="25.5" customHeight="1" thickBot="1" x14ac:dyDescent="0.3">
      <c r="A20" s="403" t="s">
        <v>20</v>
      </c>
      <c r="B20" s="404"/>
      <c r="C20" s="404"/>
      <c r="D20" s="404"/>
      <c r="E20" s="404"/>
      <c r="F20" s="404"/>
      <c r="G20" s="404"/>
      <c r="H20" s="405"/>
      <c r="I20" s="87">
        <f>I19</f>
        <v>2650000</v>
      </c>
    </row>
    <row r="21" spans="1:10" x14ac:dyDescent="0.25">
      <c r="A21" s="384"/>
      <c r="B21" s="384"/>
      <c r="C21" s="319"/>
      <c r="D21" s="319"/>
      <c r="E21" s="319"/>
      <c r="F21" s="319"/>
      <c r="G21" s="11"/>
      <c r="H21" s="11"/>
      <c r="I21" s="12"/>
    </row>
    <row r="22" spans="1:10" x14ac:dyDescent="0.25">
      <c r="A22" s="319"/>
      <c r="B22" s="319"/>
      <c r="C22" s="319"/>
      <c r="D22" s="319"/>
      <c r="E22" s="319"/>
      <c r="F22" s="319"/>
      <c r="G22" s="88" t="s">
        <v>49</v>
      </c>
      <c r="H22" s="88"/>
      <c r="I22" s="89">
        <v>0</v>
      </c>
    </row>
    <row r="23" spans="1:10" ht="16.5" thickBot="1" x14ac:dyDescent="0.3">
      <c r="D23" s="1"/>
      <c r="E23" s="1"/>
      <c r="F23" s="1"/>
      <c r="G23" s="15" t="s">
        <v>30</v>
      </c>
      <c r="H23" s="15"/>
      <c r="I23" s="16">
        <v>0</v>
      </c>
      <c r="J23" s="14"/>
    </row>
    <row r="24" spans="1:10" x14ac:dyDescent="0.25">
      <c r="D24" s="1"/>
      <c r="E24" s="1"/>
      <c r="F24" s="1"/>
      <c r="G24" s="17" t="s">
        <v>50</v>
      </c>
      <c r="H24" s="17"/>
      <c r="I24" s="18">
        <f>I20</f>
        <v>2650000</v>
      </c>
    </row>
    <row r="25" spans="1:10" x14ac:dyDescent="0.25">
      <c r="A25" s="1" t="s">
        <v>493</v>
      </c>
      <c r="D25" s="1"/>
      <c r="E25" s="1"/>
      <c r="F25" s="1"/>
      <c r="G25" s="17"/>
      <c r="H25" s="17"/>
      <c r="I25" s="18"/>
    </row>
    <row r="26" spans="1:10" x14ac:dyDescent="0.25">
      <c r="A26" s="19"/>
      <c r="D26" s="1"/>
      <c r="E26" s="1"/>
      <c r="F26" s="1"/>
      <c r="G26" s="17"/>
      <c r="H26" s="17"/>
      <c r="I26" s="18"/>
    </row>
    <row r="27" spans="1:10" x14ac:dyDescent="0.25">
      <c r="D27" s="1"/>
      <c r="E27" s="1"/>
      <c r="F27" s="1"/>
      <c r="G27" s="17"/>
      <c r="H27" s="17"/>
      <c r="I27" s="18"/>
    </row>
    <row r="28" spans="1:10" x14ac:dyDescent="0.25">
      <c r="A28" s="20" t="s">
        <v>23</v>
      </c>
    </row>
    <row r="29" spans="1:10" x14ac:dyDescent="0.25">
      <c r="A29" s="21" t="s">
        <v>24</v>
      </c>
      <c r="B29" s="21"/>
      <c r="C29" s="21"/>
      <c r="D29" s="10"/>
      <c r="E29" s="10"/>
    </row>
    <row r="30" spans="1:10" x14ac:dyDescent="0.25">
      <c r="A30" s="21" t="s">
        <v>25</v>
      </c>
      <c r="B30" s="21"/>
      <c r="C30" s="21"/>
      <c r="D30" s="10"/>
      <c r="E30" s="10"/>
    </row>
    <row r="31" spans="1:10" x14ac:dyDescent="0.25">
      <c r="A31" s="22" t="s">
        <v>26</v>
      </c>
      <c r="B31" s="23"/>
      <c r="C31" s="23"/>
      <c r="D31" s="10"/>
      <c r="E31" s="10"/>
    </row>
    <row r="32" spans="1:10" x14ac:dyDescent="0.25">
      <c r="A32" s="24" t="s">
        <v>27</v>
      </c>
      <c r="B32" s="24"/>
      <c r="C32" s="24"/>
      <c r="D32" s="10"/>
      <c r="E32" s="10"/>
    </row>
    <row r="33" spans="1:9" x14ac:dyDescent="0.25">
      <c r="A33" s="25"/>
      <c r="B33" s="25"/>
      <c r="C33" s="25"/>
    </row>
    <row r="34" spans="1:9" x14ac:dyDescent="0.25">
      <c r="A34" s="26"/>
      <c r="B34" s="26"/>
      <c r="C34" s="26"/>
    </row>
    <row r="35" spans="1:9" x14ac:dyDescent="0.25">
      <c r="G35" s="27" t="s">
        <v>41</v>
      </c>
      <c r="H35" s="498" t="str">
        <f>I13</f>
        <v xml:space="preserve"> 22 Desember 2021</v>
      </c>
      <c r="I35" s="498"/>
    </row>
    <row r="39" spans="1:9" ht="24.75" customHeight="1" x14ac:dyDescent="0.25"/>
    <row r="41" spans="1:9" x14ac:dyDescent="0.25">
      <c r="G41" s="397" t="s">
        <v>28</v>
      </c>
      <c r="H41" s="397"/>
      <c r="I41" s="397"/>
    </row>
    <row r="46" spans="1:9" ht="16.5" thickBot="1" x14ac:dyDescent="0.3"/>
    <row r="47" spans="1:9" x14ac:dyDescent="0.25">
      <c r="D47" s="90"/>
      <c r="E47" s="91"/>
      <c r="F47" s="91"/>
    </row>
    <row r="48" spans="1:9" ht="18" x14ac:dyDescent="0.25">
      <c r="D48" s="92" t="s">
        <v>51</v>
      </c>
      <c r="E48" s="10"/>
      <c r="F48" s="10"/>
      <c r="G48" s="2"/>
      <c r="H48" s="2"/>
    </row>
    <row r="49" spans="4:8" ht="18" x14ac:dyDescent="0.25">
      <c r="D49" s="92" t="s">
        <v>52</v>
      </c>
      <c r="E49" s="10"/>
      <c r="F49" s="10"/>
      <c r="G49" s="2"/>
      <c r="H49" s="2"/>
    </row>
    <row r="50" spans="4:8" ht="18" x14ac:dyDescent="0.25">
      <c r="D50" s="92" t="s">
        <v>53</v>
      </c>
      <c r="E50" s="10"/>
      <c r="F50" s="10"/>
      <c r="G50" s="2"/>
      <c r="H50" s="2"/>
    </row>
    <row r="51" spans="4:8" ht="18" x14ac:dyDescent="0.25">
      <c r="D51" s="92" t="s">
        <v>54</v>
      </c>
      <c r="E51" s="10"/>
      <c r="F51" s="10"/>
      <c r="G51" s="2"/>
      <c r="H51" s="2"/>
    </row>
    <row r="52" spans="4:8" ht="18" x14ac:dyDescent="0.25">
      <c r="D52" s="92" t="s">
        <v>55</v>
      </c>
      <c r="E52" s="10"/>
      <c r="F52" s="10"/>
      <c r="G52" s="2"/>
      <c r="H52" s="2"/>
    </row>
    <row r="53" spans="4:8" ht="16.5" thickBot="1" x14ac:dyDescent="0.3">
      <c r="D53" s="93"/>
      <c r="E53" s="5"/>
      <c r="F53" s="5"/>
      <c r="G53" s="2"/>
      <c r="H53" s="2"/>
    </row>
    <row r="54" spans="4:8" x14ac:dyDescent="0.25">
      <c r="G54" s="2"/>
      <c r="H54" s="2"/>
    </row>
    <row r="55" spans="4:8" x14ac:dyDescent="0.25">
      <c r="G55" s="2"/>
      <c r="H55" s="2"/>
    </row>
    <row r="56" spans="4:8" ht="16.5" thickBot="1" x14ac:dyDescent="0.3">
      <c r="G56" s="2"/>
      <c r="H56" s="2"/>
    </row>
    <row r="57" spans="4:8" x14ac:dyDescent="0.25">
      <c r="D57" s="90"/>
      <c r="E57" s="91"/>
      <c r="F57" s="94"/>
      <c r="G57" s="2"/>
      <c r="H57" s="2"/>
    </row>
    <row r="58" spans="4:8" ht="18" x14ac:dyDescent="0.25">
      <c r="D58" s="92" t="s">
        <v>56</v>
      </c>
      <c r="E58" s="10"/>
      <c r="F58" s="95"/>
      <c r="G58" s="2"/>
      <c r="H58" s="2"/>
    </row>
    <row r="59" spans="4:8" ht="18" x14ac:dyDescent="0.25">
      <c r="D59" s="92" t="s">
        <v>57</v>
      </c>
      <c r="E59" s="10"/>
      <c r="F59" s="95"/>
      <c r="G59" s="2"/>
      <c r="H59" s="2"/>
    </row>
    <row r="60" spans="4:8" ht="18" x14ac:dyDescent="0.25">
      <c r="D60" s="92" t="s">
        <v>58</v>
      </c>
      <c r="E60" s="10"/>
      <c r="F60" s="95"/>
      <c r="G60" s="2"/>
      <c r="H60" s="2"/>
    </row>
    <row r="61" spans="4:8" ht="18" x14ac:dyDescent="0.25">
      <c r="D61" s="92" t="s">
        <v>59</v>
      </c>
      <c r="E61" s="10"/>
      <c r="F61" s="95"/>
      <c r="G61" s="2"/>
      <c r="H61" s="2"/>
    </row>
    <row r="62" spans="4:8" ht="18" x14ac:dyDescent="0.25">
      <c r="D62" s="96" t="s">
        <v>60</v>
      </c>
      <c r="E62" s="10"/>
      <c r="F62" s="95"/>
      <c r="G62" s="2"/>
      <c r="H62" s="2"/>
    </row>
    <row r="63" spans="4:8" ht="16.5" thickBot="1" x14ac:dyDescent="0.3">
      <c r="D63" s="93"/>
      <c r="E63" s="5"/>
      <c r="F63" s="97"/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x14ac:dyDescent="0.25">
      <c r="G66" s="2"/>
      <c r="H66" s="2"/>
    </row>
    <row r="67" spans="4:8" ht="16.5" thickBot="1" x14ac:dyDescent="0.3">
      <c r="G67" s="2"/>
      <c r="H67" s="2"/>
    </row>
    <row r="68" spans="4:8" x14ac:dyDescent="0.25">
      <c r="D68" s="90"/>
      <c r="E68" s="91"/>
      <c r="F68" s="91"/>
      <c r="G68" s="2"/>
      <c r="H68" s="2"/>
    </row>
    <row r="69" spans="4:8" ht="18" x14ac:dyDescent="0.25">
      <c r="D69" s="92" t="s">
        <v>51</v>
      </c>
      <c r="E69" s="10"/>
      <c r="F69" s="10"/>
      <c r="G69" s="2"/>
      <c r="H69" s="2"/>
    </row>
    <row r="70" spans="4:8" ht="18" x14ac:dyDescent="0.25">
      <c r="D70" s="92" t="s">
        <v>61</v>
      </c>
      <c r="E70" s="10"/>
      <c r="F70" s="10"/>
      <c r="G70" s="2"/>
      <c r="H70" s="2"/>
    </row>
    <row r="71" spans="4:8" ht="18" x14ac:dyDescent="0.25">
      <c r="D71" s="92" t="s">
        <v>62</v>
      </c>
      <c r="E71" s="10"/>
      <c r="F71" s="10"/>
      <c r="G71" s="2"/>
      <c r="H71" s="2"/>
    </row>
    <row r="72" spans="4:8" ht="18" x14ac:dyDescent="0.25">
      <c r="D72" s="92" t="s">
        <v>63</v>
      </c>
      <c r="E72" s="10"/>
      <c r="F72" s="10"/>
      <c r="G72" s="2"/>
      <c r="H72" s="2"/>
    </row>
    <row r="73" spans="4:8" ht="18" x14ac:dyDescent="0.25">
      <c r="D73" s="92" t="s">
        <v>64</v>
      </c>
      <c r="E73" s="10"/>
      <c r="F73" s="10"/>
      <c r="G73" s="2"/>
      <c r="H73" s="2"/>
    </row>
    <row r="74" spans="4:8" ht="16.5" thickBot="1" x14ac:dyDescent="0.3">
      <c r="D74" s="93"/>
      <c r="E74" s="5"/>
      <c r="F74" s="5"/>
      <c r="G74" s="2"/>
      <c r="H74" s="2"/>
    </row>
    <row r="75" spans="4:8" ht="16.5" thickBot="1" x14ac:dyDescent="0.3">
      <c r="G75" s="2"/>
      <c r="H75" s="2"/>
    </row>
    <row r="76" spans="4:8" x14ac:dyDescent="0.25">
      <c r="D76" s="90"/>
      <c r="E76" s="91"/>
      <c r="F76" s="91"/>
      <c r="G76" s="2"/>
      <c r="H76" s="2"/>
    </row>
    <row r="77" spans="4:8" ht="18" x14ac:dyDescent="0.25">
      <c r="D77" s="98" t="s">
        <v>65</v>
      </c>
      <c r="E77" s="10"/>
      <c r="F77" s="10"/>
    </row>
    <row r="78" spans="4:8" ht="18" x14ac:dyDescent="0.25">
      <c r="D78" s="98" t="s">
        <v>66</v>
      </c>
      <c r="E78" s="10"/>
      <c r="F78" s="10"/>
    </row>
    <row r="79" spans="4:8" ht="18" x14ac:dyDescent="0.25">
      <c r="D79" s="98" t="s">
        <v>67</v>
      </c>
      <c r="E79" s="10"/>
      <c r="F79" s="10"/>
    </row>
    <row r="80" spans="4:8" ht="18" x14ac:dyDescent="0.25">
      <c r="D80" s="98" t="s">
        <v>68</v>
      </c>
      <c r="E80" s="10"/>
      <c r="F80" s="10"/>
    </row>
    <row r="81" spans="4:8" ht="18" x14ac:dyDescent="0.25">
      <c r="D81" s="99" t="s">
        <v>69</v>
      </c>
      <c r="E81" s="10"/>
      <c r="F81" s="10"/>
    </row>
    <row r="82" spans="4:8" ht="16.5" thickBot="1" x14ac:dyDescent="0.3">
      <c r="D82" s="93"/>
      <c r="E82" s="5"/>
      <c r="F82" s="5"/>
      <c r="G82" s="2"/>
      <c r="H82" s="2"/>
    </row>
    <row r="83" spans="4:8" ht="16.5" thickBot="1" x14ac:dyDescent="0.3"/>
    <row r="84" spans="4:8" x14ac:dyDescent="0.25">
      <c r="D84" s="90"/>
      <c r="E84" s="91"/>
      <c r="F84" s="94"/>
    </row>
    <row r="85" spans="4:8" ht="18" x14ac:dyDescent="0.25">
      <c r="D85" s="92" t="s">
        <v>56</v>
      </c>
      <c r="E85" s="10"/>
      <c r="F85" s="95"/>
    </row>
    <row r="86" spans="4:8" ht="18" x14ac:dyDescent="0.25">
      <c r="D86" s="92" t="s">
        <v>57</v>
      </c>
      <c r="E86" s="10"/>
      <c r="F86" s="95"/>
    </row>
    <row r="87" spans="4:8" ht="18" x14ac:dyDescent="0.25">
      <c r="D87" s="92" t="s">
        <v>58</v>
      </c>
      <c r="E87" s="10"/>
      <c r="F87" s="95"/>
    </row>
    <row r="88" spans="4:8" ht="18" x14ac:dyDescent="0.25">
      <c r="D88" s="92" t="s">
        <v>59</v>
      </c>
      <c r="E88" s="10"/>
      <c r="F88" s="95"/>
    </row>
    <row r="89" spans="4:8" ht="18" x14ac:dyDescent="0.25">
      <c r="D89" s="96" t="s">
        <v>60</v>
      </c>
      <c r="E89" s="10"/>
      <c r="F89" s="95"/>
    </row>
    <row r="90" spans="4:8" ht="16.5" thickBot="1" x14ac:dyDescent="0.3">
      <c r="D90" s="93"/>
      <c r="E90" s="5"/>
      <c r="F90" s="97"/>
    </row>
    <row r="91" spans="4:8" ht="16.5" thickBot="1" x14ac:dyDescent="0.3"/>
    <row r="92" spans="4:8" x14ac:dyDescent="0.25">
      <c r="D92" s="90"/>
      <c r="E92" s="91"/>
      <c r="F92" s="94"/>
    </row>
    <row r="93" spans="4:8" ht="18" x14ac:dyDescent="0.25">
      <c r="D93" s="92" t="s">
        <v>56</v>
      </c>
      <c r="E93" s="10"/>
      <c r="F93" s="95"/>
    </row>
    <row r="94" spans="4:8" ht="18" x14ac:dyDescent="0.25">
      <c r="D94" s="92" t="s">
        <v>57</v>
      </c>
      <c r="E94" s="10"/>
      <c r="F94" s="95"/>
    </row>
    <row r="95" spans="4:8" ht="18" x14ac:dyDescent="0.25">
      <c r="D95" s="92" t="s">
        <v>58</v>
      </c>
      <c r="E95" s="10"/>
      <c r="F95" s="95"/>
    </row>
    <row r="96" spans="4:8" ht="18" x14ac:dyDescent="0.25">
      <c r="D96" s="92" t="s">
        <v>59</v>
      </c>
      <c r="E96" s="10"/>
      <c r="F96" s="95"/>
    </row>
    <row r="97" spans="1:11" s="3" customFormat="1" ht="18" x14ac:dyDescent="0.25">
      <c r="A97" s="2"/>
      <c r="B97" s="2"/>
      <c r="C97" s="2"/>
      <c r="D97" s="96" t="s">
        <v>60</v>
      </c>
      <c r="E97" s="10"/>
      <c r="F97" s="95"/>
      <c r="I97" s="2"/>
      <c r="J97" s="2"/>
      <c r="K97" s="2"/>
    </row>
    <row r="98" spans="1:11" s="3" customFormat="1" ht="16.5" thickBot="1" x14ac:dyDescent="0.3">
      <c r="A98" s="2"/>
      <c r="B98" s="2"/>
      <c r="C98" s="2"/>
      <c r="D98" s="93"/>
      <c r="E98" s="5"/>
      <c r="F98" s="97"/>
      <c r="I98" s="2"/>
      <c r="J98" s="2"/>
      <c r="K98" s="2"/>
    </row>
  </sheetData>
  <mergeCells count="7">
    <mergeCell ref="G41:I41"/>
    <mergeCell ref="A10:I10"/>
    <mergeCell ref="G18:H18"/>
    <mergeCell ref="G19:H19"/>
    <mergeCell ref="A20:H20"/>
    <mergeCell ref="A21:B21"/>
    <mergeCell ref="H35:I35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9"/>
  <sheetViews>
    <sheetView topLeftCell="A10" workbookViewId="0">
      <selection activeCell="J21" sqref="J21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8.85546875" style="2" customWidth="1"/>
    <col min="4" max="4" width="26.42578125" style="2" customWidth="1"/>
    <col min="5" max="5" width="13" style="2" customWidth="1"/>
    <col min="6" max="6" width="6.140625" style="2" customWidth="1"/>
    <col min="7" max="7" width="5.140625" style="2" customWidth="1"/>
    <col min="8" max="8" width="14.28515625" style="3" customWidth="1"/>
    <col min="9" max="9" width="1.42578125" style="3" customWidth="1"/>
    <col min="10" max="10" width="19.425781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374" t="s">
        <v>6</v>
      </c>
      <c r="B10" s="375"/>
      <c r="C10" s="375"/>
      <c r="D10" s="375"/>
      <c r="E10" s="375"/>
      <c r="F10" s="375"/>
      <c r="G10" s="375"/>
      <c r="H10" s="375"/>
      <c r="I10" s="375"/>
      <c r="J10" s="376"/>
    </row>
    <row r="12" spans="1:10" x14ac:dyDescent="0.25">
      <c r="A12" s="2" t="s">
        <v>7</v>
      </c>
      <c r="B12" s="2" t="s">
        <v>500</v>
      </c>
      <c r="H12" s="3" t="s">
        <v>8</v>
      </c>
      <c r="I12" s="7" t="s">
        <v>9</v>
      </c>
      <c r="J12" s="8" t="s">
        <v>498</v>
      </c>
    </row>
    <row r="13" spans="1:10" x14ac:dyDescent="0.25">
      <c r="H13" s="3" t="s">
        <v>10</v>
      </c>
      <c r="I13" s="7" t="s">
        <v>9</v>
      </c>
      <c r="J13" s="9" t="s">
        <v>484</v>
      </c>
    </row>
    <row r="14" spans="1:10" x14ac:dyDescent="0.25">
      <c r="H14" s="3" t="s">
        <v>11</v>
      </c>
      <c r="I14" s="7" t="s">
        <v>9</v>
      </c>
      <c r="J14" s="8" t="s">
        <v>498</v>
      </c>
    </row>
    <row r="15" spans="1:10" x14ac:dyDescent="0.25">
      <c r="H15" s="3" t="s">
        <v>74</v>
      </c>
      <c r="I15" s="7" t="s">
        <v>9</v>
      </c>
      <c r="J15" s="116" t="s">
        <v>499</v>
      </c>
    </row>
    <row r="16" spans="1:10" x14ac:dyDescent="0.25">
      <c r="A16" s="2" t="s">
        <v>12</v>
      </c>
      <c r="B16" s="33" t="s">
        <v>31</v>
      </c>
    </row>
    <row r="17" spans="1:11" ht="16.5" thickBot="1" x14ac:dyDescent="0.3">
      <c r="F17" s="10"/>
      <c r="G17" s="10"/>
    </row>
    <row r="18" spans="1:11" ht="24" customHeight="1" x14ac:dyDescent="0.25">
      <c r="A18" s="190" t="s">
        <v>13</v>
      </c>
      <c r="B18" s="191" t="s">
        <v>14</v>
      </c>
      <c r="C18" s="191" t="s">
        <v>15</v>
      </c>
      <c r="D18" s="191" t="s">
        <v>16</v>
      </c>
      <c r="E18" s="191" t="s">
        <v>17</v>
      </c>
      <c r="F18" s="191" t="s">
        <v>32</v>
      </c>
      <c r="G18" s="191" t="s">
        <v>29</v>
      </c>
      <c r="H18" s="438" t="s">
        <v>18</v>
      </c>
      <c r="I18" s="439"/>
      <c r="J18" s="192" t="s">
        <v>19</v>
      </c>
    </row>
    <row r="19" spans="1:11" ht="48.75" customHeight="1" x14ac:dyDescent="0.25">
      <c r="A19" s="86">
        <v>1</v>
      </c>
      <c r="B19" s="334">
        <v>44543</v>
      </c>
      <c r="C19" s="327">
        <v>404388</v>
      </c>
      <c r="D19" s="32" t="s">
        <v>501</v>
      </c>
      <c r="E19" s="329" t="s">
        <v>496</v>
      </c>
      <c r="F19" s="328">
        <v>2</v>
      </c>
      <c r="G19" s="328">
        <v>100</v>
      </c>
      <c r="H19" s="387">
        <v>3500</v>
      </c>
      <c r="I19" s="388"/>
      <c r="J19" s="330">
        <f>G19*H19</f>
        <v>350000</v>
      </c>
    </row>
    <row r="20" spans="1:11" ht="48.75" customHeight="1" x14ac:dyDescent="0.25">
      <c r="A20" s="86">
        <v>2</v>
      </c>
      <c r="B20" s="334">
        <v>44543</v>
      </c>
      <c r="C20" s="327">
        <v>404385</v>
      </c>
      <c r="D20" s="32" t="s">
        <v>502</v>
      </c>
      <c r="E20" s="329" t="s">
        <v>361</v>
      </c>
      <c r="F20" s="328">
        <v>3</v>
      </c>
      <c r="G20" s="328">
        <v>105</v>
      </c>
      <c r="H20" s="387">
        <v>3000</v>
      </c>
      <c r="I20" s="388"/>
      <c r="J20" s="330">
        <f>G20*H20</f>
        <v>315000</v>
      </c>
    </row>
    <row r="21" spans="1:11" ht="25.5" customHeight="1" thickBot="1" x14ac:dyDescent="0.3">
      <c r="A21" s="403" t="s">
        <v>20</v>
      </c>
      <c r="B21" s="404"/>
      <c r="C21" s="404"/>
      <c r="D21" s="404"/>
      <c r="E21" s="404"/>
      <c r="F21" s="404"/>
      <c r="G21" s="404"/>
      <c r="H21" s="404"/>
      <c r="I21" s="405"/>
      <c r="J21" s="87">
        <f>SUM(J19:J20)</f>
        <v>665000</v>
      </c>
    </row>
    <row r="22" spans="1:11" x14ac:dyDescent="0.25">
      <c r="A22" s="384"/>
      <c r="B22" s="384"/>
      <c r="C22" s="326"/>
      <c r="D22" s="326"/>
      <c r="E22" s="326"/>
      <c r="F22" s="326"/>
      <c r="G22" s="326"/>
      <c r="H22" s="11"/>
      <c r="I22" s="11"/>
      <c r="J22" s="12"/>
    </row>
    <row r="23" spans="1:11" x14ac:dyDescent="0.25">
      <c r="A23" s="326"/>
      <c r="B23" s="326"/>
      <c r="C23" s="326"/>
      <c r="D23" s="326"/>
      <c r="E23" s="326"/>
      <c r="F23" s="326"/>
      <c r="G23" s="326"/>
      <c r="H23" s="88" t="s">
        <v>49</v>
      </c>
      <c r="I23" s="88"/>
      <c r="J23" s="89">
        <v>0</v>
      </c>
    </row>
    <row r="24" spans="1:11" ht="16.5" thickBot="1" x14ac:dyDescent="0.3">
      <c r="D24" s="1"/>
      <c r="E24" s="1"/>
      <c r="F24" s="1"/>
      <c r="G24" s="1"/>
      <c r="H24" s="15" t="s">
        <v>30</v>
      </c>
      <c r="I24" s="15"/>
      <c r="J24" s="16">
        <v>0</v>
      </c>
      <c r="K24" s="14"/>
    </row>
    <row r="25" spans="1:11" x14ac:dyDescent="0.25">
      <c r="D25" s="1"/>
      <c r="E25" s="1"/>
      <c r="F25" s="1"/>
      <c r="G25" s="1"/>
      <c r="H25" s="17" t="s">
        <v>50</v>
      </c>
      <c r="I25" s="17"/>
      <c r="J25" s="18">
        <f>J21</f>
        <v>665000</v>
      </c>
    </row>
    <row r="26" spans="1:11" x14ac:dyDescent="0.25">
      <c r="A26" s="1" t="s">
        <v>497</v>
      </c>
      <c r="D26" s="1"/>
      <c r="E26" s="1"/>
      <c r="F26" s="1"/>
      <c r="G26" s="1"/>
      <c r="H26" s="17"/>
      <c r="I26" s="17"/>
      <c r="J26" s="18"/>
    </row>
    <row r="27" spans="1:11" x14ac:dyDescent="0.25">
      <c r="A27" s="19"/>
      <c r="D27" s="1"/>
      <c r="E27" s="1"/>
      <c r="F27" s="1"/>
      <c r="G27" s="1"/>
      <c r="H27" s="17"/>
      <c r="I27" s="17"/>
      <c r="J27" s="18"/>
    </row>
    <row r="28" spans="1:11" x14ac:dyDescent="0.25">
      <c r="D28" s="1"/>
      <c r="E28" s="1"/>
      <c r="F28" s="1"/>
      <c r="G28" s="1"/>
      <c r="H28" s="17"/>
      <c r="I28" s="17"/>
      <c r="J28" s="18"/>
    </row>
    <row r="29" spans="1:11" x14ac:dyDescent="0.25">
      <c r="A29" s="20" t="s">
        <v>23</v>
      </c>
    </row>
    <row r="30" spans="1:11" x14ac:dyDescent="0.25">
      <c r="A30" s="21" t="s">
        <v>24</v>
      </c>
      <c r="B30" s="21"/>
      <c r="C30" s="21"/>
      <c r="D30" s="10"/>
      <c r="E30" s="10"/>
    </row>
    <row r="31" spans="1:11" x14ac:dyDescent="0.25">
      <c r="A31" s="21" t="s">
        <v>25</v>
      </c>
      <c r="B31" s="21"/>
      <c r="C31" s="21"/>
      <c r="D31" s="10"/>
      <c r="E31" s="10"/>
    </row>
    <row r="32" spans="1:11" x14ac:dyDescent="0.25">
      <c r="A32" s="22" t="s">
        <v>26</v>
      </c>
      <c r="B32" s="23"/>
      <c r="C32" s="23"/>
      <c r="D32" s="10"/>
      <c r="E32" s="10"/>
    </row>
    <row r="33" spans="1:10" x14ac:dyDescent="0.25">
      <c r="A33" s="24" t="s">
        <v>27</v>
      </c>
      <c r="B33" s="24"/>
      <c r="C33" s="24"/>
      <c r="D33" s="10"/>
      <c r="E33" s="10"/>
    </row>
    <row r="34" spans="1:10" x14ac:dyDescent="0.25">
      <c r="A34" s="25"/>
      <c r="B34" s="25"/>
      <c r="C34" s="25"/>
    </row>
    <row r="35" spans="1:10" x14ac:dyDescent="0.25">
      <c r="A35" s="26"/>
      <c r="B35" s="26"/>
      <c r="C35" s="26"/>
    </row>
    <row r="36" spans="1:10" x14ac:dyDescent="0.25">
      <c r="H36" s="27" t="s">
        <v>41</v>
      </c>
      <c r="I36" s="498" t="str">
        <f>J13</f>
        <v xml:space="preserve"> 22 Desember 2021</v>
      </c>
      <c r="J36" s="498"/>
    </row>
    <row r="40" spans="1:10" ht="24.75" customHeight="1" x14ac:dyDescent="0.25"/>
    <row r="42" spans="1:10" x14ac:dyDescent="0.25">
      <c r="H42" s="397" t="s">
        <v>28</v>
      </c>
      <c r="I42" s="397"/>
      <c r="J42" s="397"/>
    </row>
    <row r="47" spans="1:10" ht="16.5" thickBot="1" x14ac:dyDescent="0.3"/>
    <row r="48" spans="1:10" x14ac:dyDescent="0.25">
      <c r="D48" s="90"/>
      <c r="E48" s="91"/>
      <c r="F48" s="91"/>
      <c r="G48" s="91"/>
    </row>
    <row r="49" spans="4:9" ht="18" x14ac:dyDescent="0.25">
      <c r="D49" s="92" t="s">
        <v>51</v>
      </c>
      <c r="E49" s="10"/>
      <c r="F49" s="10"/>
      <c r="G49" s="10"/>
      <c r="H49" s="2"/>
      <c r="I49" s="2"/>
    </row>
    <row r="50" spans="4:9" ht="18" x14ac:dyDescent="0.25">
      <c r="D50" s="92" t="s">
        <v>52</v>
      </c>
      <c r="E50" s="10"/>
      <c r="F50" s="10"/>
      <c r="G50" s="10"/>
      <c r="H50" s="2"/>
      <c r="I50" s="2"/>
    </row>
    <row r="51" spans="4:9" ht="18" x14ac:dyDescent="0.25">
      <c r="D51" s="92" t="s">
        <v>53</v>
      </c>
      <c r="E51" s="10"/>
      <c r="F51" s="10"/>
      <c r="G51" s="10"/>
      <c r="H51" s="2"/>
      <c r="I51" s="2"/>
    </row>
    <row r="52" spans="4:9" ht="18" x14ac:dyDescent="0.25">
      <c r="D52" s="92" t="s">
        <v>54</v>
      </c>
      <c r="E52" s="10"/>
      <c r="F52" s="10"/>
      <c r="G52" s="10"/>
      <c r="H52" s="2"/>
      <c r="I52" s="2"/>
    </row>
    <row r="53" spans="4:9" ht="18" x14ac:dyDescent="0.25">
      <c r="D53" s="92" t="s">
        <v>55</v>
      </c>
      <c r="E53" s="10"/>
      <c r="F53" s="10"/>
      <c r="G53" s="10"/>
      <c r="H53" s="2"/>
      <c r="I53" s="2"/>
    </row>
    <row r="54" spans="4:9" ht="16.5" thickBot="1" x14ac:dyDescent="0.3">
      <c r="D54" s="93"/>
      <c r="E54" s="5"/>
      <c r="F54" s="5"/>
      <c r="G54" s="5"/>
      <c r="H54" s="2"/>
      <c r="I54" s="2"/>
    </row>
    <row r="55" spans="4:9" x14ac:dyDescent="0.25">
      <c r="H55" s="2"/>
      <c r="I55" s="2"/>
    </row>
    <row r="56" spans="4:9" x14ac:dyDescent="0.25">
      <c r="H56" s="2"/>
      <c r="I56" s="2"/>
    </row>
    <row r="57" spans="4:9" ht="16.5" thickBot="1" x14ac:dyDescent="0.3">
      <c r="H57" s="2"/>
      <c r="I57" s="2"/>
    </row>
    <row r="58" spans="4:9" x14ac:dyDescent="0.25">
      <c r="D58" s="90"/>
      <c r="E58" s="91"/>
      <c r="F58" s="94"/>
      <c r="G58" s="94"/>
      <c r="H58" s="2"/>
      <c r="I58" s="2"/>
    </row>
    <row r="59" spans="4:9" ht="18" x14ac:dyDescent="0.25">
      <c r="D59" s="92" t="s">
        <v>56</v>
      </c>
      <c r="E59" s="10"/>
      <c r="F59" s="95"/>
      <c r="G59" s="95"/>
      <c r="H59" s="2"/>
      <c r="I59" s="2"/>
    </row>
    <row r="60" spans="4:9" ht="18" x14ac:dyDescent="0.25">
      <c r="D60" s="92" t="s">
        <v>57</v>
      </c>
      <c r="E60" s="10"/>
      <c r="F60" s="95"/>
      <c r="G60" s="95"/>
      <c r="H60" s="2"/>
      <c r="I60" s="2"/>
    </row>
    <row r="61" spans="4:9" ht="18" x14ac:dyDescent="0.25">
      <c r="D61" s="92" t="s">
        <v>58</v>
      </c>
      <c r="E61" s="10"/>
      <c r="F61" s="95"/>
      <c r="G61" s="95"/>
      <c r="H61" s="2"/>
      <c r="I61" s="2"/>
    </row>
    <row r="62" spans="4:9" ht="18" x14ac:dyDescent="0.25">
      <c r="D62" s="92" t="s">
        <v>59</v>
      </c>
      <c r="E62" s="10"/>
      <c r="F62" s="95"/>
      <c r="G62" s="95"/>
      <c r="H62" s="2"/>
      <c r="I62" s="2"/>
    </row>
    <row r="63" spans="4:9" ht="18" x14ac:dyDescent="0.25">
      <c r="D63" s="96" t="s">
        <v>60</v>
      </c>
      <c r="E63" s="10"/>
      <c r="F63" s="95"/>
      <c r="G63" s="95"/>
      <c r="H63" s="2"/>
      <c r="I63" s="2"/>
    </row>
    <row r="64" spans="4:9" ht="16.5" thickBot="1" x14ac:dyDescent="0.3">
      <c r="D64" s="93"/>
      <c r="E64" s="5"/>
      <c r="F64" s="97"/>
      <c r="G64" s="97"/>
      <c r="H64" s="2"/>
      <c r="I64" s="2"/>
    </row>
    <row r="65" spans="4:9" x14ac:dyDescent="0.25">
      <c r="H65" s="2"/>
      <c r="I65" s="2"/>
    </row>
    <row r="66" spans="4:9" x14ac:dyDescent="0.25">
      <c r="H66" s="2"/>
      <c r="I66" s="2"/>
    </row>
    <row r="67" spans="4:9" x14ac:dyDescent="0.25">
      <c r="H67" s="2"/>
      <c r="I67" s="2"/>
    </row>
    <row r="68" spans="4:9" ht="16.5" thickBot="1" x14ac:dyDescent="0.3">
      <c r="H68" s="2"/>
      <c r="I68" s="2"/>
    </row>
    <row r="69" spans="4:9" x14ac:dyDescent="0.25">
      <c r="D69" s="90"/>
      <c r="E69" s="91"/>
      <c r="F69" s="91"/>
      <c r="G69" s="91"/>
      <c r="H69" s="2"/>
      <c r="I69" s="2"/>
    </row>
    <row r="70" spans="4:9" ht="18" x14ac:dyDescent="0.25">
      <c r="D70" s="92" t="s">
        <v>51</v>
      </c>
      <c r="E70" s="10"/>
      <c r="F70" s="10"/>
      <c r="G70" s="10"/>
      <c r="H70" s="2"/>
      <c r="I70" s="2"/>
    </row>
    <row r="71" spans="4:9" ht="18" x14ac:dyDescent="0.25">
      <c r="D71" s="92" t="s">
        <v>61</v>
      </c>
      <c r="E71" s="10"/>
      <c r="F71" s="10"/>
      <c r="G71" s="10"/>
      <c r="H71" s="2"/>
      <c r="I71" s="2"/>
    </row>
    <row r="72" spans="4:9" ht="18" x14ac:dyDescent="0.25">
      <c r="D72" s="92" t="s">
        <v>62</v>
      </c>
      <c r="E72" s="10"/>
      <c r="F72" s="10"/>
      <c r="G72" s="10"/>
      <c r="H72" s="2"/>
      <c r="I72" s="2"/>
    </row>
    <row r="73" spans="4:9" ht="18" x14ac:dyDescent="0.25">
      <c r="D73" s="92" t="s">
        <v>63</v>
      </c>
      <c r="E73" s="10"/>
      <c r="F73" s="10"/>
      <c r="G73" s="10"/>
      <c r="H73" s="2"/>
      <c r="I73" s="2"/>
    </row>
    <row r="74" spans="4:9" ht="18" x14ac:dyDescent="0.25">
      <c r="D74" s="92" t="s">
        <v>64</v>
      </c>
      <c r="E74" s="10"/>
      <c r="F74" s="10"/>
      <c r="G74" s="10"/>
      <c r="H74" s="2"/>
      <c r="I74" s="2"/>
    </row>
    <row r="75" spans="4:9" ht="16.5" thickBot="1" x14ac:dyDescent="0.3">
      <c r="D75" s="93"/>
      <c r="E75" s="5"/>
      <c r="F75" s="5"/>
      <c r="G75" s="5"/>
      <c r="H75" s="2"/>
      <c r="I75" s="2"/>
    </row>
    <row r="76" spans="4:9" ht="16.5" thickBot="1" x14ac:dyDescent="0.3">
      <c r="H76" s="2"/>
      <c r="I76" s="2"/>
    </row>
    <row r="77" spans="4:9" x14ac:dyDescent="0.25">
      <c r="D77" s="90"/>
      <c r="E77" s="91"/>
      <c r="F77" s="91"/>
      <c r="G77" s="91"/>
      <c r="H77" s="2"/>
      <c r="I77" s="2"/>
    </row>
    <row r="78" spans="4:9" ht="18" x14ac:dyDescent="0.25">
      <c r="D78" s="98" t="s">
        <v>65</v>
      </c>
      <c r="E78" s="10"/>
      <c r="F78" s="10"/>
      <c r="G78" s="10"/>
    </row>
    <row r="79" spans="4:9" ht="18" x14ac:dyDescent="0.25">
      <c r="D79" s="98" t="s">
        <v>66</v>
      </c>
      <c r="E79" s="10"/>
      <c r="F79" s="10"/>
      <c r="G79" s="10"/>
    </row>
    <row r="80" spans="4:9" ht="18" x14ac:dyDescent="0.25">
      <c r="D80" s="98" t="s">
        <v>67</v>
      </c>
      <c r="E80" s="10"/>
      <c r="F80" s="10"/>
      <c r="G80" s="10"/>
    </row>
    <row r="81" spans="4:9" ht="18" x14ac:dyDescent="0.25">
      <c r="D81" s="98" t="s">
        <v>68</v>
      </c>
      <c r="E81" s="10"/>
      <c r="F81" s="10"/>
      <c r="G81" s="10"/>
    </row>
    <row r="82" spans="4:9" ht="18" x14ac:dyDescent="0.25">
      <c r="D82" s="99" t="s">
        <v>69</v>
      </c>
      <c r="E82" s="10"/>
      <c r="F82" s="10"/>
      <c r="G82" s="10"/>
    </row>
    <row r="83" spans="4:9" ht="16.5" thickBot="1" x14ac:dyDescent="0.3">
      <c r="D83" s="93"/>
      <c r="E83" s="5"/>
      <c r="F83" s="5"/>
      <c r="G83" s="5"/>
      <c r="H83" s="2"/>
      <c r="I83" s="2"/>
    </row>
    <row r="84" spans="4:9" ht="16.5" thickBot="1" x14ac:dyDescent="0.3"/>
    <row r="85" spans="4:9" x14ac:dyDescent="0.25">
      <c r="D85" s="90"/>
      <c r="E85" s="91"/>
      <c r="F85" s="94"/>
      <c r="G85" s="94"/>
    </row>
    <row r="86" spans="4:9" ht="18" x14ac:dyDescent="0.25">
      <c r="D86" s="92" t="s">
        <v>56</v>
      </c>
      <c r="E86" s="10"/>
      <c r="F86" s="95"/>
      <c r="G86" s="95"/>
    </row>
    <row r="87" spans="4:9" ht="18" x14ac:dyDescent="0.25">
      <c r="D87" s="92" t="s">
        <v>57</v>
      </c>
      <c r="E87" s="10"/>
      <c r="F87" s="95"/>
      <c r="G87" s="95"/>
    </row>
    <row r="88" spans="4:9" ht="18" x14ac:dyDescent="0.25">
      <c r="D88" s="92" t="s">
        <v>58</v>
      </c>
      <c r="E88" s="10"/>
      <c r="F88" s="95"/>
      <c r="G88" s="95"/>
    </row>
    <row r="89" spans="4:9" ht="18" x14ac:dyDescent="0.25">
      <c r="D89" s="92" t="s">
        <v>59</v>
      </c>
      <c r="E89" s="10"/>
      <c r="F89" s="95"/>
      <c r="G89" s="95"/>
    </row>
    <row r="90" spans="4:9" ht="18" x14ac:dyDescent="0.25">
      <c r="D90" s="96" t="s">
        <v>60</v>
      </c>
      <c r="E90" s="10"/>
      <c r="F90" s="95"/>
      <c r="G90" s="95"/>
    </row>
    <row r="91" spans="4:9" ht="16.5" thickBot="1" x14ac:dyDescent="0.3">
      <c r="D91" s="93"/>
      <c r="E91" s="5"/>
      <c r="F91" s="97"/>
      <c r="G91" s="97"/>
    </row>
    <row r="92" spans="4:9" ht="16.5" thickBot="1" x14ac:dyDescent="0.3"/>
    <row r="93" spans="4:9" x14ac:dyDescent="0.25">
      <c r="D93" s="90"/>
      <c r="E93" s="91"/>
      <c r="F93" s="94"/>
      <c r="G93" s="94"/>
    </row>
    <row r="94" spans="4:9" ht="18" x14ac:dyDescent="0.25">
      <c r="D94" s="92" t="s">
        <v>56</v>
      </c>
      <c r="E94" s="10"/>
      <c r="F94" s="95"/>
      <c r="G94" s="95"/>
    </row>
    <row r="95" spans="4:9" ht="18" x14ac:dyDescent="0.25">
      <c r="D95" s="92" t="s">
        <v>57</v>
      </c>
      <c r="E95" s="10"/>
      <c r="F95" s="95"/>
      <c r="G95" s="95"/>
    </row>
    <row r="96" spans="4:9" ht="18" x14ac:dyDescent="0.25">
      <c r="D96" s="92" t="s">
        <v>58</v>
      </c>
      <c r="E96" s="10"/>
      <c r="F96" s="95"/>
      <c r="G96" s="95"/>
    </row>
    <row r="97" spans="1:12" ht="18" x14ac:dyDescent="0.25">
      <c r="D97" s="92" t="s">
        <v>59</v>
      </c>
      <c r="E97" s="10"/>
      <c r="F97" s="95"/>
      <c r="G97" s="95"/>
    </row>
    <row r="98" spans="1:12" s="3" customFormat="1" ht="18" x14ac:dyDescent="0.25">
      <c r="A98" s="2"/>
      <c r="B98" s="2"/>
      <c r="C98" s="2"/>
      <c r="D98" s="96" t="s">
        <v>60</v>
      </c>
      <c r="E98" s="10"/>
      <c r="F98" s="95"/>
      <c r="G98" s="95"/>
      <c r="J98" s="2"/>
      <c r="K98" s="2"/>
      <c r="L98" s="2"/>
    </row>
    <row r="99" spans="1:12" s="3" customFormat="1" ht="16.5" thickBot="1" x14ac:dyDescent="0.3">
      <c r="A99" s="2"/>
      <c r="B99" s="2"/>
      <c r="C99" s="2"/>
      <c r="D99" s="93"/>
      <c r="E99" s="5"/>
      <c r="F99" s="97"/>
      <c r="G99" s="97"/>
      <c r="J99" s="2"/>
      <c r="K99" s="2"/>
      <c r="L99" s="2"/>
    </row>
  </sheetData>
  <mergeCells count="8">
    <mergeCell ref="H42:J42"/>
    <mergeCell ref="H20:I20"/>
    <mergeCell ref="A10:J10"/>
    <mergeCell ref="H18:I18"/>
    <mergeCell ref="H19:I19"/>
    <mergeCell ref="A21:I21"/>
    <mergeCell ref="A22:B22"/>
    <mergeCell ref="I36:J36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0"/>
  <sheetViews>
    <sheetView topLeftCell="A11" workbookViewId="0">
      <selection activeCell="N21" sqref="N21"/>
    </sheetView>
  </sheetViews>
  <sheetFormatPr defaultColWidth="9.140625" defaultRowHeight="15.75" x14ac:dyDescent="0.25"/>
  <cols>
    <col min="1" max="1" width="4" style="2" customWidth="1"/>
    <col min="2" max="2" width="12.5703125" style="2" customWidth="1"/>
    <col min="3" max="3" width="9.5703125" style="2" customWidth="1"/>
    <col min="4" max="4" width="23.140625" style="2" customWidth="1"/>
    <col min="5" max="5" width="15" style="2" customWidth="1"/>
    <col min="6" max="6" width="6.42578125" style="2" customWidth="1"/>
    <col min="7" max="7" width="6" style="2" customWidth="1"/>
    <col min="8" max="8" width="13.140625" style="3" customWidth="1"/>
    <col min="9" max="9" width="1.42578125" style="3" customWidth="1"/>
    <col min="10" max="10" width="17" style="2" customWidth="1"/>
    <col min="11" max="11" width="9.140625" style="2"/>
    <col min="12" max="12" width="10.42578125" style="2" bestFit="1" customWidth="1"/>
    <col min="13" max="13" width="14.5703125" style="2" bestFit="1" customWidth="1"/>
    <col min="14" max="14" width="9.85546875" style="2" bestFit="1" customWidth="1"/>
    <col min="15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374" t="s">
        <v>6</v>
      </c>
      <c r="B9" s="375"/>
      <c r="C9" s="375"/>
      <c r="D9" s="375"/>
      <c r="E9" s="375"/>
      <c r="F9" s="375"/>
      <c r="G9" s="375"/>
      <c r="H9" s="375"/>
      <c r="I9" s="375"/>
      <c r="J9" s="376"/>
    </row>
    <row r="10" spans="1:10" ht="11.25" customHeight="1" x14ac:dyDescent="0.25"/>
    <row r="11" spans="1:10" x14ac:dyDescent="0.25">
      <c r="A11" s="2" t="s">
        <v>7</v>
      </c>
      <c r="B11" s="2" t="s">
        <v>504</v>
      </c>
      <c r="H11" s="3" t="s">
        <v>8</v>
      </c>
      <c r="I11" s="7" t="s">
        <v>9</v>
      </c>
      <c r="J11" s="8" t="s">
        <v>505</v>
      </c>
    </row>
    <row r="12" spans="1:10" x14ac:dyDescent="0.25">
      <c r="H12" s="3" t="s">
        <v>10</v>
      </c>
      <c r="I12" s="7" t="s">
        <v>9</v>
      </c>
      <c r="J12" s="9" t="s">
        <v>506</v>
      </c>
    </row>
    <row r="13" spans="1:10" x14ac:dyDescent="0.25">
      <c r="H13" s="3" t="s">
        <v>11</v>
      </c>
      <c r="I13" s="7" t="s">
        <v>9</v>
      </c>
      <c r="J13" s="9" t="s">
        <v>368</v>
      </c>
    </row>
    <row r="14" spans="1:10" x14ac:dyDescent="0.25">
      <c r="H14" s="3" t="s">
        <v>74</v>
      </c>
      <c r="I14" s="7" t="s">
        <v>9</v>
      </c>
      <c r="J14" s="118" t="s">
        <v>512</v>
      </c>
    </row>
    <row r="15" spans="1:10" x14ac:dyDescent="0.25">
      <c r="A15" s="2" t="s">
        <v>12</v>
      </c>
      <c r="B15" s="2" t="s">
        <v>31</v>
      </c>
    </row>
    <row r="16" spans="1:10" ht="7.5" customHeight="1" thickBot="1" x14ac:dyDescent="0.3">
      <c r="F16" s="5"/>
      <c r="G16" s="10"/>
    </row>
    <row r="17" spans="1:19" ht="20.100000000000001" customHeight="1" x14ac:dyDescent="0.25">
      <c r="A17" s="100" t="s">
        <v>13</v>
      </c>
      <c r="B17" s="101" t="s">
        <v>14</v>
      </c>
      <c r="C17" s="101" t="s">
        <v>15</v>
      </c>
      <c r="D17" s="101" t="s">
        <v>16</v>
      </c>
      <c r="E17" s="101" t="s">
        <v>17</v>
      </c>
      <c r="F17" s="101" t="s">
        <v>32</v>
      </c>
      <c r="G17" s="109" t="s">
        <v>29</v>
      </c>
      <c r="H17" s="377" t="s">
        <v>18</v>
      </c>
      <c r="I17" s="378"/>
      <c r="J17" s="102" t="s">
        <v>19</v>
      </c>
    </row>
    <row r="18" spans="1:19" s="339" customFormat="1" ht="36" customHeight="1" x14ac:dyDescent="0.25">
      <c r="A18" s="86">
        <v>1</v>
      </c>
      <c r="B18" s="340">
        <v>44550</v>
      </c>
      <c r="C18" s="345"/>
      <c r="D18" s="108" t="s">
        <v>507</v>
      </c>
      <c r="E18" s="343" t="s">
        <v>508</v>
      </c>
      <c r="F18" s="342">
        <v>1</v>
      </c>
      <c r="G18" s="342">
        <v>124</v>
      </c>
      <c r="H18" s="379">
        <v>7000</v>
      </c>
      <c r="I18" s="380"/>
      <c r="J18" s="107">
        <f>G18*H18</f>
        <v>868000</v>
      </c>
      <c r="L18" s="348">
        <v>5500</v>
      </c>
      <c r="M18" s="348">
        <f>G18*L18</f>
        <v>682000</v>
      </c>
    </row>
    <row r="19" spans="1:19" s="339" customFormat="1" ht="36" customHeight="1" x14ac:dyDescent="0.25">
      <c r="A19" s="86">
        <v>2</v>
      </c>
      <c r="B19" s="340">
        <v>44550</v>
      </c>
      <c r="C19" s="345"/>
      <c r="D19" s="108" t="s">
        <v>509</v>
      </c>
      <c r="E19" s="343" t="s">
        <v>508</v>
      </c>
      <c r="F19" s="342">
        <v>4</v>
      </c>
      <c r="G19" s="342">
        <v>100</v>
      </c>
      <c r="H19" s="379">
        <v>7000</v>
      </c>
      <c r="I19" s="380"/>
      <c r="J19" s="107">
        <f t="shared" ref="J19" si="0">G19*H19</f>
        <v>700000</v>
      </c>
      <c r="L19" s="348">
        <v>5500</v>
      </c>
      <c r="M19" s="348">
        <f>G19*L19</f>
        <v>550000</v>
      </c>
    </row>
    <row r="20" spans="1:19" s="339" customFormat="1" ht="36" customHeight="1" x14ac:dyDescent="0.25">
      <c r="A20" s="86">
        <v>3</v>
      </c>
      <c r="B20" s="340">
        <v>44550</v>
      </c>
      <c r="C20" s="346"/>
      <c r="D20" s="499" t="s">
        <v>156</v>
      </c>
      <c r="E20" s="500"/>
      <c r="F20" s="104"/>
      <c r="G20" s="104"/>
      <c r="H20" s="379">
        <v>200000</v>
      </c>
      <c r="I20" s="380"/>
      <c r="J20" s="344">
        <f>H20</f>
        <v>200000</v>
      </c>
      <c r="L20" s="348"/>
      <c r="M20" s="348">
        <v>200000</v>
      </c>
    </row>
    <row r="21" spans="1:19" ht="26.25" customHeight="1" thickBot="1" x14ac:dyDescent="0.3">
      <c r="A21" s="381" t="s">
        <v>20</v>
      </c>
      <c r="B21" s="382"/>
      <c r="C21" s="382"/>
      <c r="D21" s="382"/>
      <c r="E21" s="382"/>
      <c r="F21" s="382"/>
      <c r="G21" s="382"/>
      <c r="H21" s="382"/>
      <c r="I21" s="383"/>
      <c r="J21" s="347">
        <f>SUM(J18:J20)</f>
        <v>1768000</v>
      </c>
      <c r="L21" s="222"/>
      <c r="M21" s="222">
        <f>M18+M19+M20</f>
        <v>1432000</v>
      </c>
      <c r="N21" s="349">
        <f>J21-M21</f>
        <v>336000</v>
      </c>
      <c r="O21" s="2" t="s">
        <v>511</v>
      </c>
    </row>
    <row r="22" spans="1:19" ht="8.25" customHeight="1" x14ac:dyDescent="0.25">
      <c r="A22" s="384"/>
      <c r="B22" s="384"/>
      <c r="C22" s="384"/>
      <c r="D22" s="384"/>
      <c r="E22" s="338"/>
      <c r="F22" s="338"/>
      <c r="G22" s="338"/>
      <c r="H22" s="11"/>
      <c r="I22" s="11"/>
      <c r="J22" s="12"/>
    </row>
    <row r="23" spans="1:19" x14ac:dyDescent="0.25">
      <c r="E23" s="1"/>
      <c r="F23" s="1"/>
      <c r="G23" s="1"/>
      <c r="H23" s="13" t="s">
        <v>33</v>
      </c>
      <c r="I23" s="13"/>
      <c r="J23" s="28">
        <v>0</v>
      </c>
      <c r="K23" s="14"/>
      <c r="S23" s="2" t="s">
        <v>21</v>
      </c>
    </row>
    <row r="24" spans="1:19" ht="16.5" thickBot="1" x14ac:dyDescent="0.3">
      <c r="E24" s="1"/>
      <c r="F24" s="1"/>
      <c r="G24" s="1"/>
      <c r="H24" s="15" t="s">
        <v>34</v>
      </c>
      <c r="I24" s="15"/>
      <c r="J24" s="16">
        <v>0</v>
      </c>
      <c r="K24" s="14"/>
    </row>
    <row r="25" spans="1:19" ht="16.5" customHeight="1" x14ac:dyDescent="0.25">
      <c r="E25" s="1"/>
      <c r="F25" s="1"/>
      <c r="G25" s="1"/>
      <c r="H25" s="17" t="s">
        <v>22</v>
      </c>
      <c r="I25" s="17"/>
      <c r="J25" s="18">
        <f>J21</f>
        <v>1768000</v>
      </c>
    </row>
    <row r="26" spans="1:19" x14ac:dyDescent="0.25">
      <c r="A26" s="1" t="s">
        <v>510</v>
      </c>
      <c r="E26" s="1"/>
      <c r="F26" s="1"/>
      <c r="G26" s="1"/>
      <c r="H26" s="17"/>
      <c r="I26" s="17"/>
      <c r="J26" s="18"/>
    </row>
    <row r="27" spans="1:19" ht="18" customHeight="1" x14ac:dyDescent="0.25">
      <c r="A27" s="19"/>
      <c r="E27" s="1"/>
      <c r="F27" s="1"/>
      <c r="G27" s="1"/>
      <c r="H27" s="17"/>
      <c r="I27" s="17"/>
      <c r="J27" s="18"/>
    </row>
    <row r="28" spans="1:19" x14ac:dyDescent="0.25">
      <c r="A28" s="20" t="s">
        <v>23</v>
      </c>
    </row>
    <row r="29" spans="1:19" x14ac:dyDescent="0.25">
      <c r="A29" s="21" t="s">
        <v>24</v>
      </c>
      <c r="B29" s="21"/>
      <c r="C29" s="21"/>
      <c r="D29" s="21"/>
      <c r="E29" s="10"/>
    </row>
    <row r="30" spans="1:19" x14ac:dyDescent="0.25">
      <c r="A30" s="21" t="s">
        <v>25</v>
      </c>
      <c r="B30" s="21"/>
      <c r="C30" s="21"/>
      <c r="D30" s="10"/>
      <c r="E30" s="10"/>
    </row>
    <row r="31" spans="1:19" x14ac:dyDescent="0.25">
      <c r="A31" s="22" t="s">
        <v>26</v>
      </c>
      <c r="B31" s="23"/>
      <c r="C31" s="23"/>
      <c r="D31" s="22"/>
      <c r="E31" s="10"/>
    </row>
    <row r="32" spans="1:19" x14ac:dyDescent="0.25">
      <c r="A32" s="24" t="s">
        <v>27</v>
      </c>
      <c r="B32" s="24"/>
      <c r="C32" s="24"/>
      <c r="D32" s="23"/>
      <c r="E32" s="10"/>
    </row>
    <row r="33" spans="1:10" ht="8.25" customHeight="1" x14ac:dyDescent="0.25">
      <c r="A33" s="25"/>
      <c r="B33" s="25"/>
      <c r="C33" s="25"/>
      <c r="D33" s="25"/>
    </row>
    <row r="34" spans="1:10" x14ac:dyDescent="0.25">
      <c r="H34" s="27" t="s">
        <v>41</v>
      </c>
      <c r="I34" s="385" t="str">
        <f>+J12</f>
        <v xml:space="preserve"> 28 Desember 2021</v>
      </c>
      <c r="J34" s="386"/>
    </row>
    <row r="38" spans="1:10" x14ac:dyDescent="0.25">
      <c r="I38" s="3" t="s">
        <v>21</v>
      </c>
    </row>
    <row r="40" spans="1:10" x14ac:dyDescent="0.25">
      <c r="H40" s="373" t="s">
        <v>28</v>
      </c>
      <c r="I40" s="373"/>
      <c r="J40" s="373"/>
    </row>
  </sheetData>
  <mergeCells count="10">
    <mergeCell ref="A9:J9"/>
    <mergeCell ref="H17:I17"/>
    <mergeCell ref="H18:I18"/>
    <mergeCell ref="H19:I19"/>
    <mergeCell ref="H40:J40"/>
    <mergeCell ref="D20:E20"/>
    <mergeCell ref="H20:I20"/>
    <mergeCell ref="A21:I21"/>
    <mergeCell ref="A22:D22"/>
    <mergeCell ref="I34:J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opLeftCell="A10" workbookViewId="0">
      <selection activeCell="I15" sqref="I15"/>
    </sheetView>
  </sheetViews>
  <sheetFormatPr defaultColWidth="9.140625" defaultRowHeight="15.75" x14ac:dyDescent="0.25"/>
  <cols>
    <col min="1" max="1" width="4" style="2" customWidth="1"/>
    <col min="2" max="2" width="11" style="2" customWidth="1"/>
    <col min="3" max="3" width="9.5703125" style="2" customWidth="1"/>
    <col min="4" max="4" width="27" style="2" customWidth="1"/>
    <col min="5" max="5" width="12.85546875" style="2" customWidth="1"/>
    <col min="6" max="6" width="7" style="2" customWidth="1"/>
    <col min="7" max="7" width="13.42578125" style="3" customWidth="1"/>
    <col min="8" max="8" width="1.42578125" style="3" customWidth="1"/>
    <col min="9" max="9" width="17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374" t="s">
        <v>6</v>
      </c>
      <c r="B10" s="375"/>
      <c r="C10" s="375"/>
      <c r="D10" s="375"/>
      <c r="E10" s="375"/>
      <c r="F10" s="375"/>
      <c r="G10" s="375"/>
      <c r="H10" s="375"/>
      <c r="I10" s="376"/>
    </row>
    <row r="12" spans="1:9" x14ac:dyDescent="0.25">
      <c r="A12" s="2" t="s">
        <v>7</v>
      </c>
      <c r="B12" s="2" t="s">
        <v>516</v>
      </c>
      <c r="G12" s="3" t="s">
        <v>8</v>
      </c>
      <c r="H12" s="7" t="s">
        <v>9</v>
      </c>
      <c r="I12" s="8" t="s">
        <v>517</v>
      </c>
    </row>
    <row r="13" spans="1:9" x14ac:dyDescent="0.25">
      <c r="G13" s="3" t="s">
        <v>10</v>
      </c>
      <c r="H13" s="7" t="s">
        <v>9</v>
      </c>
      <c r="I13" s="9" t="s">
        <v>506</v>
      </c>
    </row>
    <row r="14" spans="1:9" x14ac:dyDescent="0.25">
      <c r="G14" s="3" t="s">
        <v>11</v>
      </c>
      <c r="H14" s="7" t="s">
        <v>9</v>
      </c>
      <c r="I14" s="9" t="s">
        <v>506</v>
      </c>
    </row>
    <row r="15" spans="1:9" x14ac:dyDescent="0.25">
      <c r="A15" s="2" t="s">
        <v>12</v>
      </c>
      <c r="B15" s="2" t="s">
        <v>516</v>
      </c>
      <c r="G15" s="3" t="s">
        <v>514</v>
      </c>
      <c r="H15" s="3" t="s">
        <v>9</v>
      </c>
      <c r="I15" s="116" t="s">
        <v>518</v>
      </c>
    </row>
    <row r="16" spans="1:9" ht="16.5" thickBot="1" x14ac:dyDescent="0.3">
      <c r="F16" s="5"/>
    </row>
    <row r="17" spans="1:18" ht="20.100000000000001" customHeight="1" x14ac:dyDescent="0.25">
      <c r="A17" s="100" t="s">
        <v>13</v>
      </c>
      <c r="B17" s="101" t="s">
        <v>14</v>
      </c>
      <c r="C17" s="101" t="s">
        <v>15</v>
      </c>
      <c r="D17" s="101" t="s">
        <v>16</v>
      </c>
      <c r="E17" s="101" t="s">
        <v>17</v>
      </c>
      <c r="F17" s="101" t="s">
        <v>43</v>
      </c>
      <c r="G17" s="377" t="s">
        <v>18</v>
      </c>
      <c r="H17" s="378"/>
      <c r="I17" s="102" t="s">
        <v>19</v>
      </c>
    </row>
    <row r="18" spans="1:18" ht="49.5" customHeight="1" x14ac:dyDescent="0.25">
      <c r="A18" s="86">
        <v>1</v>
      </c>
      <c r="B18" s="389">
        <v>44558</v>
      </c>
      <c r="C18" s="501"/>
      <c r="D18" s="103" t="s">
        <v>515</v>
      </c>
      <c r="E18" s="503" t="s">
        <v>72</v>
      </c>
      <c r="F18" s="104">
        <v>1</v>
      </c>
      <c r="G18" s="387">
        <v>13000000</v>
      </c>
      <c r="H18" s="388"/>
      <c r="I18" s="115">
        <f>F18*G18</f>
        <v>13000000</v>
      </c>
    </row>
    <row r="19" spans="1:18" ht="49.5" customHeight="1" x14ac:dyDescent="0.25">
      <c r="A19" s="86">
        <v>2</v>
      </c>
      <c r="B19" s="390"/>
      <c r="C19" s="502"/>
      <c r="D19" s="103" t="s">
        <v>520</v>
      </c>
      <c r="E19" s="504"/>
      <c r="F19" s="104">
        <v>1</v>
      </c>
      <c r="G19" s="387">
        <v>13000000</v>
      </c>
      <c r="H19" s="388"/>
      <c r="I19" s="350">
        <f>F19*G19</f>
        <v>13000000</v>
      </c>
    </row>
    <row r="20" spans="1:18" ht="25.5" customHeight="1" thickBot="1" x14ac:dyDescent="0.3">
      <c r="A20" s="381" t="s">
        <v>20</v>
      </c>
      <c r="B20" s="382"/>
      <c r="C20" s="382"/>
      <c r="D20" s="382"/>
      <c r="E20" s="382"/>
      <c r="F20" s="382"/>
      <c r="G20" s="382"/>
      <c r="H20" s="383"/>
      <c r="I20" s="105">
        <f>I18+I19</f>
        <v>26000000</v>
      </c>
    </row>
    <row r="21" spans="1:18" x14ac:dyDescent="0.25">
      <c r="A21" s="384"/>
      <c r="B21" s="384"/>
      <c r="C21" s="384"/>
      <c r="D21" s="384"/>
      <c r="E21" s="338"/>
      <c r="F21" s="338"/>
      <c r="G21" s="11"/>
      <c r="H21" s="11"/>
      <c r="I21" s="12"/>
    </row>
    <row r="22" spans="1:18" x14ac:dyDescent="0.25">
      <c r="E22" s="1"/>
      <c r="F22" s="1"/>
      <c r="G22" s="13" t="s">
        <v>33</v>
      </c>
      <c r="H22" s="13"/>
      <c r="I22" s="28"/>
      <c r="J22" s="14"/>
      <c r="R22" s="2" t="s">
        <v>21</v>
      </c>
    </row>
    <row r="23" spans="1:18" ht="16.5" thickBot="1" x14ac:dyDescent="0.3">
      <c r="E23" s="1"/>
      <c r="F23" s="1"/>
      <c r="G23" s="15" t="s">
        <v>34</v>
      </c>
      <c r="H23" s="15"/>
      <c r="I23" s="16">
        <v>0</v>
      </c>
      <c r="J23" s="14"/>
      <c r="L23" s="2" t="s">
        <v>372</v>
      </c>
    </row>
    <row r="24" spans="1:18" ht="16.5" customHeight="1" x14ac:dyDescent="0.25">
      <c r="E24" s="1"/>
      <c r="F24" s="1"/>
      <c r="G24" s="17" t="s">
        <v>22</v>
      </c>
      <c r="H24" s="17"/>
      <c r="I24" s="18">
        <f>I20-I22</f>
        <v>26000000</v>
      </c>
      <c r="L24" s="2" t="s">
        <v>373</v>
      </c>
    </row>
    <row r="25" spans="1:18" x14ac:dyDescent="0.25">
      <c r="A25" s="1" t="s">
        <v>519</v>
      </c>
      <c r="E25" s="1"/>
      <c r="F25" s="1"/>
      <c r="G25" s="17"/>
      <c r="H25" s="17"/>
      <c r="I25" s="18"/>
      <c r="L25" s="2" t="s">
        <v>374</v>
      </c>
    </row>
    <row r="26" spans="1:18" x14ac:dyDescent="0.25">
      <c r="A26" s="19"/>
      <c r="E26" s="1"/>
      <c r="F26" s="1"/>
      <c r="G26" s="17"/>
      <c r="H26" s="17"/>
      <c r="I26" s="18"/>
      <c r="L26" s="2" t="s">
        <v>375</v>
      </c>
    </row>
    <row r="27" spans="1:18" x14ac:dyDescent="0.25">
      <c r="E27" s="1"/>
      <c r="F27" s="1"/>
      <c r="G27" s="17"/>
      <c r="H27" s="17"/>
      <c r="I27" s="18"/>
      <c r="L27" s="2" t="s">
        <v>376</v>
      </c>
    </row>
    <row r="28" spans="1:18" x14ac:dyDescent="0.25">
      <c r="A28" s="20" t="s">
        <v>23</v>
      </c>
    </row>
    <row r="29" spans="1:18" x14ac:dyDescent="0.25">
      <c r="A29" s="21" t="s">
        <v>24</v>
      </c>
      <c r="B29" s="21"/>
      <c r="C29" s="21"/>
      <c r="D29" s="21"/>
      <c r="E29" s="10"/>
    </row>
    <row r="30" spans="1:18" x14ac:dyDescent="0.25">
      <c r="A30" s="21" t="s">
        <v>25</v>
      </c>
      <c r="B30" s="21"/>
      <c r="C30" s="21"/>
      <c r="D30" s="10"/>
      <c r="E30" s="10"/>
    </row>
    <row r="31" spans="1:18" x14ac:dyDescent="0.25">
      <c r="A31" s="22" t="s">
        <v>26</v>
      </c>
      <c r="B31" s="23"/>
      <c r="C31" s="23"/>
      <c r="D31" s="22"/>
      <c r="E31" s="10"/>
    </row>
    <row r="32" spans="1:18" x14ac:dyDescent="0.25">
      <c r="A32" s="24" t="s">
        <v>27</v>
      </c>
      <c r="B32" s="24"/>
      <c r="C32" s="24"/>
      <c r="D32" s="23"/>
      <c r="E32" s="10"/>
    </row>
    <row r="33" spans="1:9" x14ac:dyDescent="0.25">
      <c r="A33" s="25"/>
      <c r="B33" s="25"/>
      <c r="C33" s="25"/>
      <c r="D33" s="25"/>
    </row>
    <row r="34" spans="1:9" x14ac:dyDescent="0.25">
      <c r="A34" s="26"/>
      <c r="B34" s="26"/>
      <c r="C34" s="26"/>
      <c r="D34" s="106"/>
    </row>
    <row r="35" spans="1:9" x14ac:dyDescent="0.25">
      <c r="G35" s="27" t="s">
        <v>41</v>
      </c>
      <c r="H35" s="385" t="str">
        <f>+I13</f>
        <v xml:space="preserve"> 28 Desember 2021</v>
      </c>
      <c r="I35" s="386"/>
    </row>
    <row r="39" spans="1:9" x14ac:dyDescent="0.25">
      <c r="H39" s="3" t="s">
        <v>21</v>
      </c>
    </row>
    <row r="42" spans="1:9" x14ac:dyDescent="0.25">
      <c r="G42" s="373" t="s">
        <v>28</v>
      </c>
      <c r="H42" s="373"/>
      <c r="I42" s="373"/>
    </row>
  </sheetData>
  <mergeCells count="11">
    <mergeCell ref="A10:I10"/>
    <mergeCell ref="G17:H17"/>
    <mergeCell ref="B18:B19"/>
    <mergeCell ref="E18:E19"/>
    <mergeCell ref="G18:H18"/>
    <mergeCell ref="A20:H20"/>
    <mergeCell ref="A21:D21"/>
    <mergeCell ref="H35:I35"/>
    <mergeCell ref="G42:I42"/>
    <mergeCell ref="G19:H19"/>
    <mergeCell ref="C18:C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8"/>
  <sheetViews>
    <sheetView topLeftCell="A4" workbookViewId="0">
      <selection activeCell="G19" sqref="G19:H19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9.85546875" style="2" customWidth="1"/>
    <col min="4" max="4" width="26.4257812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9.425781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374" t="s">
        <v>6</v>
      </c>
      <c r="B10" s="375"/>
      <c r="C10" s="375"/>
      <c r="D10" s="375"/>
      <c r="E10" s="375"/>
      <c r="F10" s="375"/>
      <c r="G10" s="375"/>
      <c r="H10" s="375"/>
      <c r="I10" s="376"/>
    </row>
    <row r="12" spans="1:9" x14ac:dyDescent="0.25">
      <c r="A12" s="2" t="s">
        <v>7</v>
      </c>
      <c r="B12" s="2" t="s">
        <v>488</v>
      </c>
      <c r="G12" s="3" t="s">
        <v>8</v>
      </c>
      <c r="H12" s="7" t="s">
        <v>9</v>
      </c>
      <c r="I12" s="8" t="s">
        <v>521</v>
      </c>
    </row>
    <row r="13" spans="1:9" x14ac:dyDescent="0.25">
      <c r="B13" s="2" t="s">
        <v>489</v>
      </c>
      <c r="G13" s="3" t="s">
        <v>10</v>
      </c>
      <c r="H13" s="7" t="s">
        <v>9</v>
      </c>
      <c r="I13" s="9" t="s">
        <v>506</v>
      </c>
    </row>
    <row r="14" spans="1:9" x14ac:dyDescent="0.25">
      <c r="B14" s="2" t="s">
        <v>490</v>
      </c>
      <c r="G14" s="3" t="s">
        <v>11</v>
      </c>
      <c r="H14" s="7" t="s">
        <v>9</v>
      </c>
      <c r="I14" s="9" t="s">
        <v>368</v>
      </c>
    </row>
    <row r="15" spans="1:9" x14ac:dyDescent="0.25">
      <c r="G15" s="3" t="s">
        <v>74</v>
      </c>
      <c r="H15" s="7" t="s">
        <v>9</v>
      </c>
      <c r="I15" s="116" t="s">
        <v>522</v>
      </c>
    </row>
    <row r="16" spans="1:9" x14ac:dyDescent="0.25">
      <c r="A16" s="2" t="s">
        <v>12</v>
      </c>
      <c r="B16" s="33" t="s">
        <v>31</v>
      </c>
    </row>
    <row r="17" spans="1:10" ht="16.5" thickBot="1" x14ac:dyDescent="0.3">
      <c r="F17" s="10"/>
    </row>
    <row r="18" spans="1:10" ht="24" customHeight="1" x14ac:dyDescent="0.25">
      <c r="A18" s="29" t="s">
        <v>13</v>
      </c>
      <c r="B18" s="30" t="s">
        <v>14</v>
      </c>
      <c r="C18" s="30" t="s">
        <v>15</v>
      </c>
      <c r="D18" s="30" t="s">
        <v>16</v>
      </c>
      <c r="E18" s="30" t="s">
        <v>17</v>
      </c>
      <c r="F18" s="30" t="s">
        <v>32</v>
      </c>
      <c r="G18" s="401" t="s">
        <v>18</v>
      </c>
      <c r="H18" s="402"/>
      <c r="I18" s="31" t="s">
        <v>19</v>
      </c>
    </row>
    <row r="19" spans="1:10" ht="48.75" customHeight="1" x14ac:dyDescent="0.25">
      <c r="A19" s="86">
        <v>1</v>
      </c>
      <c r="B19" s="334">
        <v>44556</v>
      </c>
      <c r="C19" s="333"/>
      <c r="D19" s="32" t="s">
        <v>523</v>
      </c>
      <c r="E19" s="343" t="s">
        <v>487</v>
      </c>
      <c r="F19" s="342">
        <v>150</v>
      </c>
      <c r="G19" s="387">
        <v>1400000</v>
      </c>
      <c r="H19" s="388"/>
      <c r="I19" s="344">
        <f t="shared" ref="I19" si="0">G19</f>
        <v>1400000</v>
      </c>
    </row>
    <row r="20" spans="1:10" ht="25.5" customHeight="1" thickBot="1" x14ac:dyDescent="0.3">
      <c r="A20" s="403" t="s">
        <v>20</v>
      </c>
      <c r="B20" s="404"/>
      <c r="C20" s="404"/>
      <c r="D20" s="404"/>
      <c r="E20" s="404"/>
      <c r="F20" s="404"/>
      <c r="G20" s="404"/>
      <c r="H20" s="405"/>
      <c r="I20" s="87">
        <f>I19</f>
        <v>1400000</v>
      </c>
    </row>
    <row r="21" spans="1:10" x14ac:dyDescent="0.25">
      <c r="A21" s="384"/>
      <c r="B21" s="384"/>
      <c r="C21" s="338"/>
      <c r="D21" s="338"/>
      <c r="E21" s="338"/>
      <c r="F21" s="338"/>
      <c r="G21" s="11"/>
      <c r="H21" s="11"/>
      <c r="I21" s="12"/>
    </row>
    <row r="22" spans="1:10" x14ac:dyDescent="0.25">
      <c r="A22" s="338"/>
      <c r="B22" s="338"/>
      <c r="C22" s="338"/>
      <c r="D22" s="338"/>
      <c r="E22" s="338"/>
      <c r="F22" s="338"/>
      <c r="G22" s="88" t="s">
        <v>49</v>
      </c>
      <c r="H22" s="88"/>
      <c r="I22" s="89">
        <v>0</v>
      </c>
    </row>
    <row r="23" spans="1:10" ht="16.5" thickBot="1" x14ac:dyDescent="0.3">
      <c r="D23" s="1"/>
      <c r="E23" s="1"/>
      <c r="F23" s="1"/>
      <c r="G23" s="15" t="s">
        <v>30</v>
      </c>
      <c r="H23" s="15"/>
      <c r="I23" s="16">
        <v>0</v>
      </c>
      <c r="J23" s="14"/>
    </row>
    <row r="24" spans="1:10" x14ac:dyDescent="0.25">
      <c r="D24" s="1"/>
      <c r="E24" s="1"/>
      <c r="F24" s="1"/>
      <c r="G24" s="17" t="s">
        <v>50</v>
      </c>
      <c r="H24" s="17"/>
      <c r="I24" s="18">
        <f>I20</f>
        <v>1400000</v>
      </c>
    </row>
    <row r="25" spans="1:10" x14ac:dyDescent="0.25">
      <c r="A25" s="1" t="s">
        <v>524</v>
      </c>
      <c r="D25" s="1"/>
      <c r="E25" s="1"/>
      <c r="F25" s="1"/>
      <c r="G25" s="17"/>
      <c r="H25" s="17"/>
      <c r="I25" s="18"/>
    </row>
    <row r="26" spans="1:10" x14ac:dyDescent="0.25">
      <c r="A26" s="19"/>
      <c r="D26" s="1"/>
      <c r="E26" s="1"/>
      <c r="F26" s="1"/>
      <c r="G26" s="17"/>
      <c r="H26" s="17"/>
      <c r="I26" s="18"/>
    </row>
    <row r="27" spans="1:10" x14ac:dyDescent="0.25">
      <c r="D27" s="1"/>
      <c r="E27" s="1"/>
      <c r="F27" s="1"/>
      <c r="G27" s="17"/>
      <c r="H27" s="17"/>
      <c r="I27" s="18"/>
    </row>
    <row r="28" spans="1:10" x14ac:dyDescent="0.25">
      <c r="A28" s="20" t="s">
        <v>23</v>
      </c>
    </row>
    <row r="29" spans="1:10" x14ac:dyDescent="0.25">
      <c r="A29" s="21" t="s">
        <v>24</v>
      </c>
      <c r="B29" s="21"/>
      <c r="C29" s="21"/>
      <c r="D29" s="10"/>
      <c r="E29" s="10"/>
    </row>
    <row r="30" spans="1:10" x14ac:dyDescent="0.25">
      <c r="A30" s="21" t="s">
        <v>25</v>
      </c>
      <c r="B30" s="21"/>
      <c r="C30" s="21"/>
      <c r="D30" s="10"/>
      <c r="E30" s="10"/>
    </row>
    <row r="31" spans="1:10" x14ac:dyDescent="0.25">
      <c r="A31" s="22" t="s">
        <v>26</v>
      </c>
      <c r="B31" s="23"/>
      <c r="C31" s="23"/>
      <c r="D31" s="10"/>
      <c r="E31" s="10"/>
    </row>
    <row r="32" spans="1:10" x14ac:dyDescent="0.25">
      <c r="A32" s="24" t="s">
        <v>27</v>
      </c>
      <c r="B32" s="24"/>
      <c r="C32" s="24"/>
      <c r="D32" s="10"/>
      <c r="E32" s="10"/>
    </row>
    <row r="33" spans="1:9" x14ac:dyDescent="0.25">
      <c r="A33" s="25"/>
      <c r="B33" s="25"/>
      <c r="C33" s="25"/>
    </row>
    <row r="34" spans="1:9" x14ac:dyDescent="0.25">
      <c r="A34" s="26"/>
      <c r="B34" s="26"/>
      <c r="C34" s="26"/>
    </row>
    <row r="35" spans="1:9" x14ac:dyDescent="0.25">
      <c r="G35" s="27" t="s">
        <v>41</v>
      </c>
      <c r="H35" s="498" t="str">
        <f>I13</f>
        <v xml:space="preserve"> 28 Desember 2021</v>
      </c>
      <c r="I35" s="498"/>
    </row>
    <row r="39" spans="1:9" ht="24.75" customHeight="1" x14ac:dyDescent="0.25"/>
    <row r="41" spans="1:9" x14ac:dyDescent="0.25">
      <c r="G41" s="397" t="s">
        <v>28</v>
      </c>
      <c r="H41" s="397"/>
      <c r="I41" s="397"/>
    </row>
    <row r="46" spans="1:9" ht="16.5" thickBot="1" x14ac:dyDescent="0.3"/>
    <row r="47" spans="1:9" x14ac:dyDescent="0.25">
      <c r="D47" s="90"/>
      <c r="E47" s="91"/>
      <c r="F47" s="91"/>
    </row>
    <row r="48" spans="1:9" ht="18" x14ac:dyDescent="0.25">
      <c r="D48" s="92" t="s">
        <v>51</v>
      </c>
      <c r="E48" s="10"/>
      <c r="F48" s="10"/>
      <c r="G48" s="2"/>
      <c r="H48" s="2"/>
    </row>
    <row r="49" spans="4:8" ht="18" x14ac:dyDescent="0.25">
      <c r="D49" s="92" t="s">
        <v>52</v>
      </c>
      <c r="E49" s="10"/>
      <c r="F49" s="10"/>
      <c r="G49" s="2"/>
      <c r="H49" s="2"/>
    </row>
    <row r="50" spans="4:8" ht="18" x14ac:dyDescent="0.25">
      <c r="D50" s="92" t="s">
        <v>53</v>
      </c>
      <c r="E50" s="10"/>
      <c r="F50" s="10"/>
      <c r="G50" s="2"/>
      <c r="H50" s="2"/>
    </row>
    <row r="51" spans="4:8" ht="18" x14ac:dyDescent="0.25">
      <c r="D51" s="92" t="s">
        <v>54</v>
      </c>
      <c r="E51" s="10"/>
      <c r="F51" s="10"/>
      <c r="G51" s="2"/>
      <c r="H51" s="2"/>
    </row>
    <row r="52" spans="4:8" ht="18" x14ac:dyDescent="0.25">
      <c r="D52" s="92" t="s">
        <v>55</v>
      </c>
      <c r="E52" s="10"/>
      <c r="F52" s="10"/>
      <c r="G52" s="2"/>
      <c r="H52" s="2"/>
    </row>
    <row r="53" spans="4:8" ht="16.5" thickBot="1" x14ac:dyDescent="0.3">
      <c r="D53" s="93"/>
      <c r="E53" s="5"/>
      <c r="F53" s="5"/>
      <c r="G53" s="2"/>
      <c r="H53" s="2"/>
    </row>
    <row r="54" spans="4:8" x14ac:dyDescent="0.25">
      <c r="G54" s="2"/>
      <c r="H54" s="2"/>
    </row>
    <row r="55" spans="4:8" x14ac:dyDescent="0.25">
      <c r="G55" s="2"/>
      <c r="H55" s="2"/>
    </row>
    <row r="56" spans="4:8" ht="16.5" thickBot="1" x14ac:dyDescent="0.3">
      <c r="G56" s="2"/>
      <c r="H56" s="2"/>
    </row>
    <row r="57" spans="4:8" x14ac:dyDescent="0.25">
      <c r="D57" s="90"/>
      <c r="E57" s="91"/>
      <c r="F57" s="94"/>
      <c r="G57" s="2"/>
      <c r="H57" s="2"/>
    </row>
    <row r="58" spans="4:8" ht="18" x14ac:dyDescent="0.25">
      <c r="D58" s="92" t="s">
        <v>56</v>
      </c>
      <c r="E58" s="10"/>
      <c r="F58" s="95"/>
      <c r="G58" s="2"/>
      <c r="H58" s="2"/>
    </row>
    <row r="59" spans="4:8" ht="18" x14ac:dyDescent="0.25">
      <c r="D59" s="92" t="s">
        <v>57</v>
      </c>
      <c r="E59" s="10"/>
      <c r="F59" s="95"/>
      <c r="G59" s="2"/>
      <c r="H59" s="2"/>
    </row>
    <row r="60" spans="4:8" ht="18" x14ac:dyDescent="0.25">
      <c r="D60" s="92" t="s">
        <v>58</v>
      </c>
      <c r="E60" s="10"/>
      <c r="F60" s="95"/>
      <c r="G60" s="2"/>
      <c r="H60" s="2"/>
    </row>
    <row r="61" spans="4:8" ht="18" x14ac:dyDescent="0.25">
      <c r="D61" s="92" t="s">
        <v>59</v>
      </c>
      <c r="E61" s="10"/>
      <c r="F61" s="95"/>
      <c r="G61" s="2"/>
      <c r="H61" s="2"/>
    </row>
    <row r="62" spans="4:8" ht="18" x14ac:dyDescent="0.25">
      <c r="D62" s="96" t="s">
        <v>60</v>
      </c>
      <c r="E62" s="10"/>
      <c r="F62" s="95"/>
      <c r="G62" s="2"/>
      <c r="H62" s="2"/>
    </row>
    <row r="63" spans="4:8" ht="16.5" thickBot="1" x14ac:dyDescent="0.3">
      <c r="D63" s="93"/>
      <c r="E63" s="5"/>
      <c r="F63" s="97"/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x14ac:dyDescent="0.25">
      <c r="G66" s="2"/>
      <c r="H66" s="2"/>
    </row>
    <row r="67" spans="4:8" ht="16.5" thickBot="1" x14ac:dyDescent="0.3">
      <c r="G67" s="2"/>
      <c r="H67" s="2"/>
    </row>
    <row r="68" spans="4:8" x14ac:dyDescent="0.25">
      <c r="D68" s="90"/>
      <c r="E68" s="91"/>
      <c r="F68" s="91"/>
      <c r="G68" s="2"/>
      <c r="H68" s="2"/>
    </row>
    <row r="69" spans="4:8" ht="18" x14ac:dyDescent="0.25">
      <c r="D69" s="92" t="s">
        <v>51</v>
      </c>
      <c r="E69" s="10"/>
      <c r="F69" s="10"/>
      <c r="G69" s="2"/>
      <c r="H69" s="2"/>
    </row>
    <row r="70" spans="4:8" ht="18" x14ac:dyDescent="0.25">
      <c r="D70" s="92" t="s">
        <v>61</v>
      </c>
      <c r="E70" s="10"/>
      <c r="F70" s="10"/>
      <c r="G70" s="2"/>
      <c r="H70" s="2"/>
    </row>
    <row r="71" spans="4:8" ht="18" x14ac:dyDescent="0.25">
      <c r="D71" s="92" t="s">
        <v>62</v>
      </c>
      <c r="E71" s="10"/>
      <c r="F71" s="10"/>
      <c r="G71" s="2"/>
      <c r="H71" s="2"/>
    </row>
    <row r="72" spans="4:8" ht="18" x14ac:dyDescent="0.25">
      <c r="D72" s="92" t="s">
        <v>63</v>
      </c>
      <c r="E72" s="10"/>
      <c r="F72" s="10"/>
      <c r="G72" s="2"/>
      <c r="H72" s="2"/>
    </row>
    <row r="73" spans="4:8" ht="18" x14ac:dyDescent="0.25">
      <c r="D73" s="92" t="s">
        <v>64</v>
      </c>
      <c r="E73" s="10"/>
      <c r="F73" s="10"/>
      <c r="G73" s="2"/>
      <c r="H73" s="2"/>
    </row>
    <row r="74" spans="4:8" ht="16.5" thickBot="1" x14ac:dyDescent="0.3">
      <c r="D74" s="93"/>
      <c r="E74" s="5"/>
      <c r="F74" s="5"/>
      <c r="G74" s="2"/>
      <c r="H74" s="2"/>
    </row>
    <row r="75" spans="4:8" ht="16.5" thickBot="1" x14ac:dyDescent="0.3">
      <c r="G75" s="2"/>
      <c r="H75" s="2"/>
    </row>
    <row r="76" spans="4:8" x14ac:dyDescent="0.25">
      <c r="D76" s="90"/>
      <c r="E76" s="91"/>
      <c r="F76" s="91"/>
      <c r="G76" s="2"/>
      <c r="H76" s="2"/>
    </row>
    <row r="77" spans="4:8" ht="18" x14ac:dyDescent="0.25">
      <c r="D77" s="98" t="s">
        <v>65</v>
      </c>
      <c r="E77" s="10"/>
      <c r="F77" s="10"/>
    </row>
    <row r="78" spans="4:8" ht="18" x14ac:dyDescent="0.25">
      <c r="D78" s="98" t="s">
        <v>66</v>
      </c>
      <c r="E78" s="10"/>
      <c r="F78" s="10"/>
    </row>
    <row r="79" spans="4:8" ht="18" x14ac:dyDescent="0.25">
      <c r="D79" s="98" t="s">
        <v>67</v>
      </c>
      <c r="E79" s="10"/>
      <c r="F79" s="10"/>
    </row>
    <row r="80" spans="4:8" ht="18" x14ac:dyDescent="0.25">
      <c r="D80" s="98" t="s">
        <v>68</v>
      </c>
      <c r="E80" s="10"/>
      <c r="F80" s="10"/>
    </row>
    <row r="81" spans="4:8" ht="18" x14ac:dyDescent="0.25">
      <c r="D81" s="99" t="s">
        <v>69</v>
      </c>
      <c r="E81" s="10"/>
      <c r="F81" s="10"/>
    </row>
    <row r="82" spans="4:8" ht="16.5" thickBot="1" x14ac:dyDescent="0.3">
      <c r="D82" s="93"/>
      <c r="E82" s="5"/>
      <c r="F82" s="5"/>
      <c r="G82" s="2"/>
      <c r="H82" s="2"/>
    </row>
    <row r="83" spans="4:8" ht="16.5" thickBot="1" x14ac:dyDescent="0.3"/>
    <row r="84" spans="4:8" x14ac:dyDescent="0.25">
      <c r="D84" s="90"/>
      <c r="E84" s="91"/>
      <c r="F84" s="94"/>
    </row>
    <row r="85" spans="4:8" ht="18" x14ac:dyDescent="0.25">
      <c r="D85" s="92" t="s">
        <v>56</v>
      </c>
      <c r="E85" s="10"/>
      <c r="F85" s="95"/>
    </row>
    <row r="86" spans="4:8" ht="18" x14ac:dyDescent="0.25">
      <c r="D86" s="92" t="s">
        <v>57</v>
      </c>
      <c r="E86" s="10"/>
      <c r="F86" s="95"/>
    </row>
    <row r="87" spans="4:8" ht="18" x14ac:dyDescent="0.25">
      <c r="D87" s="92" t="s">
        <v>58</v>
      </c>
      <c r="E87" s="10"/>
      <c r="F87" s="95"/>
    </row>
    <row r="88" spans="4:8" ht="18" x14ac:dyDescent="0.25">
      <c r="D88" s="92" t="s">
        <v>59</v>
      </c>
      <c r="E88" s="10"/>
      <c r="F88" s="95"/>
    </row>
    <row r="89" spans="4:8" ht="18" x14ac:dyDescent="0.25">
      <c r="D89" s="96" t="s">
        <v>60</v>
      </c>
      <c r="E89" s="10"/>
      <c r="F89" s="95"/>
    </row>
    <row r="90" spans="4:8" ht="16.5" thickBot="1" x14ac:dyDescent="0.3">
      <c r="D90" s="93"/>
      <c r="E90" s="5"/>
      <c r="F90" s="97"/>
    </row>
    <row r="91" spans="4:8" ht="16.5" thickBot="1" x14ac:dyDescent="0.3"/>
    <row r="92" spans="4:8" x14ac:dyDescent="0.25">
      <c r="D92" s="90"/>
      <c r="E92" s="91"/>
      <c r="F92" s="94"/>
    </row>
    <row r="93" spans="4:8" ht="18" x14ac:dyDescent="0.25">
      <c r="D93" s="92" t="s">
        <v>56</v>
      </c>
      <c r="E93" s="10"/>
      <c r="F93" s="95"/>
    </row>
    <row r="94" spans="4:8" ht="18" x14ac:dyDescent="0.25">
      <c r="D94" s="92" t="s">
        <v>57</v>
      </c>
      <c r="E94" s="10"/>
      <c r="F94" s="95"/>
    </row>
    <row r="95" spans="4:8" ht="18" x14ac:dyDescent="0.25">
      <c r="D95" s="92" t="s">
        <v>58</v>
      </c>
      <c r="E95" s="10"/>
      <c r="F95" s="95"/>
    </row>
    <row r="96" spans="4:8" ht="18" x14ac:dyDescent="0.25">
      <c r="D96" s="92" t="s">
        <v>59</v>
      </c>
      <c r="E96" s="10"/>
      <c r="F96" s="95"/>
    </row>
    <row r="97" spans="1:11" s="3" customFormat="1" ht="18" x14ac:dyDescent="0.25">
      <c r="A97" s="2"/>
      <c r="B97" s="2"/>
      <c r="C97" s="2"/>
      <c r="D97" s="96" t="s">
        <v>60</v>
      </c>
      <c r="E97" s="10"/>
      <c r="F97" s="95"/>
      <c r="I97" s="2"/>
      <c r="J97" s="2"/>
      <c r="K97" s="2"/>
    </row>
    <row r="98" spans="1:11" s="3" customFormat="1" ht="16.5" thickBot="1" x14ac:dyDescent="0.3">
      <c r="A98" s="2"/>
      <c r="B98" s="2"/>
      <c r="C98" s="2"/>
      <c r="D98" s="93"/>
      <c r="E98" s="5"/>
      <c r="F98" s="97"/>
      <c r="I98" s="2"/>
      <c r="J98" s="2"/>
      <c r="K98" s="2"/>
    </row>
  </sheetData>
  <mergeCells count="7">
    <mergeCell ref="G41:I41"/>
    <mergeCell ref="A10:I10"/>
    <mergeCell ref="G18:H18"/>
    <mergeCell ref="G19:H19"/>
    <mergeCell ref="A20:H20"/>
    <mergeCell ref="A21:B21"/>
    <mergeCell ref="H35:I35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7"/>
  <sheetViews>
    <sheetView topLeftCell="A7" workbookViewId="0">
      <selection activeCell="A25" sqref="A25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9.85546875" style="2" customWidth="1"/>
    <col min="4" max="4" width="25" style="2" customWidth="1"/>
    <col min="5" max="5" width="12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7.28515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6.5" thickBot="1" x14ac:dyDescent="0.3">
      <c r="A10" s="440" t="s">
        <v>6</v>
      </c>
      <c r="B10" s="441"/>
      <c r="C10" s="441"/>
      <c r="D10" s="441"/>
      <c r="E10" s="441"/>
      <c r="F10" s="441"/>
      <c r="G10" s="441"/>
      <c r="H10" s="441"/>
      <c r="I10" s="442"/>
    </row>
    <row r="12" spans="1:9" x14ac:dyDescent="0.25">
      <c r="A12" s="2" t="s">
        <v>7</v>
      </c>
      <c r="B12" s="2" t="s">
        <v>322</v>
      </c>
      <c r="G12" s="3" t="s">
        <v>8</v>
      </c>
      <c r="H12" s="7" t="s">
        <v>9</v>
      </c>
      <c r="I12" s="8" t="s">
        <v>525</v>
      </c>
    </row>
    <row r="13" spans="1:9" x14ac:dyDescent="0.25">
      <c r="G13" s="3" t="s">
        <v>10</v>
      </c>
      <c r="H13" s="7" t="s">
        <v>9</v>
      </c>
      <c r="I13" s="9" t="s">
        <v>329</v>
      </c>
    </row>
    <row r="14" spans="1:9" x14ac:dyDescent="0.25">
      <c r="G14" s="3" t="s">
        <v>11</v>
      </c>
      <c r="H14" s="7" t="s">
        <v>9</v>
      </c>
      <c r="I14" s="9" t="s">
        <v>329</v>
      </c>
    </row>
    <row r="15" spans="1:9" x14ac:dyDescent="0.25">
      <c r="G15" s="3" t="s">
        <v>74</v>
      </c>
      <c r="H15" s="7" t="s">
        <v>9</v>
      </c>
      <c r="I15" s="118" t="s">
        <v>526</v>
      </c>
    </row>
    <row r="16" spans="1:9" x14ac:dyDescent="0.25">
      <c r="A16" s="2" t="s">
        <v>12</v>
      </c>
      <c r="B16" s="2" t="s">
        <v>323</v>
      </c>
    </row>
    <row r="17" spans="1:10" ht="7.5" customHeight="1" thickBot="1" x14ac:dyDescent="0.3">
      <c r="F17" s="10"/>
    </row>
    <row r="18" spans="1:10" ht="20.100000000000001" customHeight="1" x14ac:dyDescent="0.25">
      <c r="A18" s="29" t="s">
        <v>13</v>
      </c>
      <c r="B18" s="30" t="s">
        <v>14</v>
      </c>
      <c r="C18" s="30" t="s">
        <v>15</v>
      </c>
      <c r="D18" s="30" t="s">
        <v>16</v>
      </c>
      <c r="E18" s="30" t="s">
        <v>17</v>
      </c>
      <c r="F18" s="30" t="s">
        <v>43</v>
      </c>
      <c r="G18" s="443" t="s">
        <v>18</v>
      </c>
      <c r="H18" s="444"/>
      <c r="I18" s="31" t="s">
        <v>19</v>
      </c>
    </row>
    <row r="19" spans="1:10" ht="47.25" customHeight="1" x14ac:dyDescent="0.25">
      <c r="A19" s="86">
        <v>1</v>
      </c>
      <c r="B19" s="211">
        <v>44557</v>
      </c>
      <c r="C19" s="341">
        <v>402908</v>
      </c>
      <c r="D19" s="32" t="s">
        <v>324</v>
      </c>
      <c r="E19" s="212" t="s">
        <v>72</v>
      </c>
      <c r="F19" s="342">
        <v>1</v>
      </c>
      <c r="G19" s="387">
        <v>1500000</v>
      </c>
      <c r="H19" s="388"/>
      <c r="I19" s="344">
        <f>G19</f>
        <v>1500000</v>
      </c>
    </row>
    <row r="20" spans="1:10" ht="25.5" customHeight="1" thickBot="1" x14ac:dyDescent="0.3">
      <c r="A20" s="403" t="s">
        <v>20</v>
      </c>
      <c r="B20" s="404"/>
      <c r="C20" s="404"/>
      <c r="D20" s="404"/>
      <c r="E20" s="404"/>
      <c r="F20" s="404"/>
      <c r="G20" s="404"/>
      <c r="H20" s="405"/>
      <c r="I20" s="87">
        <f>SUM(I19:I19)</f>
        <v>1500000</v>
      </c>
    </row>
    <row r="21" spans="1:10" x14ac:dyDescent="0.25">
      <c r="A21" s="384"/>
      <c r="B21" s="384"/>
      <c r="C21" s="338"/>
      <c r="D21" s="338"/>
      <c r="E21" s="338"/>
      <c r="F21" s="338"/>
      <c r="G21" s="11"/>
      <c r="H21" s="11"/>
      <c r="I21" s="12"/>
    </row>
    <row r="22" spans="1:10" x14ac:dyDescent="0.25">
      <c r="A22" s="338"/>
      <c r="B22" s="338"/>
      <c r="C22" s="338"/>
      <c r="D22" s="338"/>
      <c r="E22" s="338"/>
      <c r="F22" s="338"/>
      <c r="G22" s="88" t="s">
        <v>49</v>
      </c>
      <c r="H22" s="88"/>
      <c r="I22" s="89">
        <v>0</v>
      </c>
    </row>
    <row r="23" spans="1:10" ht="16.5" thickBot="1" x14ac:dyDescent="0.3">
      <c r="D23" s="1"/>
      <c r="E23" s="1"/>
      <c r="F23" s="1"/>
      <c r="G23" s="15" t="s">
        <v>30</v>
      </c>
      <c r="H23" s="15"/>
      <c r="I23" s="110">
        <v>0</v>
      </c>
      <c r="J23" s="14"/>
    </row>
    <row r="24" spans="1:10" x14ac:dyDescent="0.25">
      <c r="D24" s="1"/>
      <c r="E24" s="1"/>
      <c r="F24" s="1"/>
      <c r="G24" s="17" t="s">
        <v>50</v>
      </c>
      <c r="H24" s="17"/>
      <c r="I24" s="18">
        <f>I20</f>
        <v>1500000</v>
      </c>
    </row>
    <row r="25" spans="1:10" x14ac:dyDescent="0.25">
      <c r="A25" s="19" t="s">
        <v>527</v>
      </c>
      <c r="D25" s="1"/>
      <c r="E25" s="1"/>
      <c r="F25" s="1"/>
      <c r="G25" s="17"/>
      <c r="H25" s="17"/>
      <c r="I25" s="18"/>
    </row>
    <row r="26" spans="1:10" x14ac:dyDescent="0.25">
      <c r="A26" s="19"/>
      <c r="D26" s="1"/>
      <c r="E26" s="1"/>
      <c r="F26" s="1"/>
      <c r="G26" s="17"/>
      <c r="H26" s="17"/>
      <c r="I26" s="18"/>
    </row>
    <row r="27" spans="1:10" x14ac:dyDescent="0.25">
      <c r="A27" s="20" t="s">
        <v>23</v>
      </c>
    </row>
    <row r="28" spans="1:10" x14ac:dyDescent="0.25">
      <c r="A28" s="21" t="s">
        <v>24</v>
      </c>
      <c r="B28" s="21"/>
      <c r="C28" s="21"/>
      <c r="D28" s="10"/>
      <c r="E28" s="10"/>
    </row>
    <row r="29" spans="1:10" x14ac:dyDescent="0.25">
      <c r="A29" s="21" t="s">
        <v>25</v>
      </c>
      <c r="B29" s="21"/>
      <c r="C29" s="21"/>
      <c r="D29" s="10"/>
      <c r="E29" s="10"/>
    </row>
    <row r="30" spans="1:10" x14ac:dyDescent="0.25">
      <c r="A30" s="22" t="s">
        <v>26</v>
      </c>
      <c r="B30" s="23"/>
      <c r="C30" s="23"/>
      <c r="D30" s="10"/>
      <c r="E30" s="10"/>
    </row>
    <row r="31" spans="1:10" x14ac:dyDescent="0.25">
      <c r="A31" s="24" t="s">
        <v>27</v>
      </c>
      <c r="B31" s="24"/>
      <c r="C31" s="24"/>
      <c r="D31" s="10"/>
      <c r="E31" s="10"/>
    </row>
    <row r="32" spans="1:10" x14ac:dyDescent="0.25">
      <c r="A32" s="25"/>
      <c r="B32" s="25"/>
      <c r="C32" s="25"/>
    </row>
    <row r="33" spans="1:9" x14ac:dyDescent="0.25">
      <c r="A33" s="26"/>
      <c r="B33" s="26"/>
      <c r="C33" s="26"/>
    </row>
    <row r="34" spans="1:9" x14ac:dyDescent="0.25">
      <c r="G34" s="27" t="s">
        <v>41</v>
      </c>
      <c r="H34" s="385" t="str">
        <f>I13</f>
        <v xml:space="preserve"> 28 Desember 21</v>
      </c>
      <c r="I34" s="386"/>
    </row>
    <row r="38" spans="1:9" ht="24.75" customHeight="1" x14ac:dyDescent="0.25"/>
    <row r="40" spans="1:9" x14ac:dyDescent="0.25">
      <c r="G40" s="397" t="s">
        <v>28</v>
      </c>
      <c r="H40" s="397"/>
      <c r="I40" s="397"/>
    </row>
    <row r="45" spans="1:9" ht="16.5" thickBot="1" x14ac:dyDescent="0.3"/>
    <row r="46" spans="1:9" x14ac:dyDescent="0.25">
      <c r="D46" s="90"/>
      <c r="E46" s="91"/>
      <c r="F46" s="91"/>
    </row>
    <row r="47" spans="1:9" ht="18" x14ac:dyDescent="0.25">
      <c r="D47" s="92" t="s">
        <v>51</v>
      </c>
      <c r="E47" s="10"/>
      <c r="F47" s="10"/>
      <c r="G47" s="2"/>
      <c r="H47" s="2"/>
    </row>
    <row r="48" spans="1:9" ht="18" x14ac:dyDescent="0.25">
      <c r="D48" s="92" t="s">
        <v>52</v>
      </c>
      <c r="E48" s="10"/>
      <c r="F48" s="10"/>
      <c r="G48" s="2"/>
      <c r="H48" s="2"/>
    </row>
    <row r="49" spans="4:8" ht="18" x14ac:dyDescent="0.25">
      <c r="D49" s="92" t="s">
        <v>53</v>
      </c>
      <c r="E49" s="10"/>
      <c r="F49" s="10"/>
      <c r="G49" s="2"/>
      <c r="H49" s="2"/>
    </row>
    <row r="50" spans="4:8" ht="18" x14ac:dyDescent="0.25">
      <c r="D50" s="92" t="s">
        <v>54</v>
      </c>
      <c r="E50" s="10"/>
      <c r="F50" s="10"/>
      <c r="G50" s="2"/>
      <c r="H50" s="2"/>
    </row>
    <row r="51" spans="4:8" ht="18" x14ac:dyDescent="0.25">
      <c r="D51" s="92" t="s">
        <v>55</v>
      </c>
      <c r="E51" s="10"/>
      <c r="F51" s="10"/>
      <c r="G51" s="2"/>
      <c r="H51" s="2"/>
    </row>
    <row r="52" spans="4:8" ht="16.5" thickBot="1" x14ac:dyDescent="0.3">
      <c r="D52" s="93"/>
      <c r="E52" s="5"/>
      <c r="F52" s="5"/>
      <c r="G52" s="2"/>
      <c r="H52" s="2"/>
    </row>
    <row r="53" spans="4:8" x14ac:dyDescent="0.25">
      <c r="G53" s="2"/>
      <c r="H53" s="2"/>
    </row>
    <row r="54" spans="4:8" x14ac:dyDescent="0.25">
      <c r="G54" s="2"/>
      <c r="H54" s="2"/>
    </row>
    <row r="55" spans="4:8" ht="16.5" thickBot="1" x14ac:dyDescent="0.3">
      <c r="G55" s="2"/>
      <c r="H55" s="2"/>
    </row>
    <row r="56" spans="4:8" x14ac:dyDescent="0.25">
      <c r="D56" s="90"/>
      <c r="E56" s="91"/>
      <c r="F56" s="94"/>
      <c r="G56" s="2"/>
      <c r="H56" s="2"/>
    </row>
    <row r="57" spans="4:8" ht="18" x14ac:dyDescent="0.25">
      <c r="D57" s="92" t="s">
        <v>56</v>
      </c>
      <c r="E57" s="10"/>
      <c r="F57" s="95"/>
      <c r="G57" s="2"/>
      <c r="H57" s="2"/>
    </row>
    <row r="58" spans="4:8" ht="18" x14ac:dyDescent="0.25">
      <c r="D58" s="92" t="s">
        <v>57</v>
      </c>
      <c r="E58" s="10"/>
      <c r="F58" s="95"/>
      <c r="G58" s="2"/>
      <c r="H58" s="2"/>
    </row>
    <row r="59" spans="4:8" ht="18" x14ac:dyDescent="0.25">
      <c r="D59" s="92" t="s">
        <v>58</v>
      </c>
      <c r="E59" s="10"/>
      <c r="F59" s="95"/>
      <c r="G59" s="2"/>
      <c r="H59" s="2"/>
    </row>
    <row r="60" spans="4:8" ht="18" x14ac:dyDescent="0.25">
      <c r="D60" s="92" t="s">
        <v>59</v>
      </c>
      <c r="E60" s="10"/>
      <c r="F60" s="95"/>
      <c r="G60" s="2"/>
      <c r="H60" s="2"/>
    </row>
    <row r="61" spans="4:8" ht="18" x14ac:dyDescent="0.25">
      <c r="D61" s="96" t="s">
        <v>60</v>
      </c>
      <c r="E61" s="10"/>
      <c r="F61" s="95"/>
      <c r="G61" s="2"/>
      <c r="H61" s="2"/>
    </row>
    <row r="62" spans="4:8" ht="16.5" thickBot="1" x14ac:dyDescent="0.3">
      <c r="D62" s="93"/>
      <c r="E62" s="5"/>
      <c r="F62" s="97"/>
      <c r="G62" s="2"/>
      <c r="H62" s="2"/>
    </row>
    <row r="63" spans="4:8" x14ac:dyDescent="0.25"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ht="16.5" thickBot="1" x14ac:dyDescent="0.3">
      <c r="G66" s="2"/>
      <c r="H66" s="2"/>
    </row>
    <row r="67" spans="4:8" x14ac:dyDescent="0.25">
      <c r="D67" s="90"/>
      <c r="E67" s="91"/>
      <c r="F67" s="91"/>
      <c r="G67" s="2"/>
      <c r="H67" s="2"/>
    </row>
    <row r="68" spans="4:8" ht="18" x14ac:dyDescent="0.25">
      <c r="D68" s="92" t="s">
        <v>51</v>
      </c>
      <c r="E68" s="10"/>
      <c r="F68" s="10"/>
      <c r="G68" s="2"/>
      <c r="H68" s="2"/>
    </row>
    <row r="69" spans="4:8" ht="18" x14ac:dyDescent="0.25">
      <c r="D69" s="92" t="s">
        <v>61</v>
      </c>
      <c r="E69" s="10"/>
      <c r="F69" s="10"/>
      <c r="G69" s="2"/>
      <c r="H69" s="2"/>
    </row>
    <row r="70" spans="4:8" ht="18" x14ac:dyDescent="0.25">
      <c r="D70" s="92" t="s">
        <v>62</v>
      </c>
      <c r="E70" s="10"/>
      <c r="F70" s="10"/>
      <c r="G70" s="2"/>
      <c r="H70" s="2"/>
    </row>
    <row r="71" spans="4:8" ht="18" x14ac:dyDescent="0.25">
      <c r="D71" s="92" t="s">
        <v>63</v>
      </c>
      <c r="E71" s="10"/>
      <c r="F71" s="10"/>
      <c r="G71" s="2"/>
      <c r="H71" s="2"/>
    </row>
    <row r="72" spans="4:8" ht="18" x14ac:dyDescent="0.25">
      <c r="D72" s="92" t="s">
        <v>64</v>
      </c>
      <c r="E72" s="10"/>
      <c r="F72" s="10"/>
      <c r="G72" s="2"/>
      <c r="H72" s="2"/>
    </row>
    <row r="73" spans="4:8" ht="16.5" thickBot="1" x14ac:dyDescent="0.3">
      <c r="D73" s="93"/>
      <c r="E73" s="5"/>
      <c r="F73" s="5"/>
      <c r="G73" s="2"/>
      <c r="H73" s="2"/>
    </row>
    <row r="74" spans="4:8" ht="16.5" thickBot="1" x14ac:dyDescent="0.3">
      <c r="G74" s="2"/>
      <c r="H74" s="2"/>
    </row>
    <row r="75" spans="4:8" x14ac:dyDescent="0.25">
      <c r="D75" s="90"/>
      <c r="E75" s="91"/>
      <c r="F75" s="91"/>
      <c r="G75" s="2"/>
      <c r="H75" s="2"/>
    </row>
    <row r="76" spans="4:8" ht="18" x14ac:dyDescent="0.25">
      <c r="D76" s="98" t="s">
        <v>65</v>
      </c>
      <c r="E76" s="10"/>
      <c r="F76" s="10"/>
    </row>
    <row r="77" spans="4:8" ht="18" x14ac:dyDescent="0.25">
      <c r="D77" s="98" t="s">
        <v>66</v>
      </c>
      <c r="E77" s="10"/>
      <c r="F77" s="10"/>
    </row>
    <row r="78" spans="4:8" ht="18" x14ac:dyDescent="0.25">
      <c r="D78" s="98" t="s">
        <v>67</v>
      </c>
      <c r="E78" s="10"/>
      <c r="F78" s="10"/>
    </row>
    <row r="79" spans="4:8" ht="18" x14ac:dyDescent="0.25">
      <c r="D79" s="98" t="s">
        <v>68</v>
      </c>
      <c r="E79" s="10"/>
      <c r="F79" s="10"/>
    </row>
    <row r="80" spans="4:8" ht="18" x14ac:dyDescent="0.25">
      <c r="D80" s="99" t="s">
        <v>69</v>
      </c>
      <c r="E80" s="10"/>
      <c r="F80" s="10"/>
    </row>
    <row r="81" spans="1:11" ht="16.5" thickBot="1" x14ac:dyDescent="0.3">
      <c r="D81" s="93"/>
      <c r="E81" s="5"/>
      <c r="F81" s="5"/>
      <c r="G81" s="2"/>
      <c r="H81" s="2"/>
    </row>
    <row r="82" spans="1:11" ht="16.5" thickBot="1" x14ac:dyDescent="0.3"/>
    <row r="83" spans="1:11" x14ac:dyDescent="0.25">
      <c r="D83" s="90"/>
      <c r="E83" s="91"/>
      <c r="F83" s="94"/>
    </row>
    <row r="84" spans="1:11" ht="18" x14ac:dyDescent="0.25">
      <c r="D84" s="92" t="s">
        <v>56</v>
      </c>
      <c r="E84" s="10"/>
      <c r="F84" s="95"/>
    </row>
    <row r="85" spans="1:11" ht="18" x14ac:dyDescent="0.25">
      <c r="D85" s="92" t="s">
        <v>57</v>
      </c>
      <c r="E85" s="10"/>
      <c r="F85" s="95"/>
    </row>
    <row r="86" spans="1:11" ht="18" x14ac:dyDescent="0.25">
      <c r="D86" s="92" t="s">
        <v>58</v>
      </c>
      <c r="E86" s="10"/>
      <c r="F86" s="95"/>
    </row>
    <row r="87" spans="1:11" ht="18" x14ac:dyDescent="0.25">
      <c r="D87" s="92" t="s">
        <v>59</v>
      </c>
      <c r="E87" s="10"/>
      <c r="F87" s="95"/>
    </row>
    <row r="88" spans="1:11" ht="18" x14ac:dyDescent="0.25">
      <c r="D88" s="96" t="s">
        <v>60</v>
      </c>
      <c r="E88" s="10"/>
      <c r="F88" s="95"/>
    </row>
    <row r="89" spans="1:11" ht="16.5" thickBot="1" x14ac:dyDescent="0.3">
      <c r="D89" s="93"/>
      <c r="E89" s="5"/>
      <c r="F89" s="97"/>
    </row>
    <row r="90" spans="1:11" ht="16.5" thickBot="1" x14ac:dyDescent="0.3"/>
    <row r="91" spans="1:11" x14ac:dyDescent="0.25">
      <c r="D91" s="90"/>
      <c r="E91" s="91"/>
      <c r="F91" s="94"/>
    </row>
    <row r="92" spans="1:11" ht="18" x14ac:dyDescent="0.25">
      <c r="D92" s="92" t="s">
        <v>56</v>
      </c>
      <c r="E92" s="10"/>
      <c r="F92" s="95"/>
    </row>
    <row r="93" spans="1:11" ht="18" x14ac:dyDescent="0.25">
      <c r="D93" s="92" t="s">
        <v>57</v>
      </c>
      <c r="E93" s="10"/>
      <c r="F93" s="95"/>
    </row>
    <row r="94" spans="1:11" ht="18" x14ac:dyDescent="0.25">
      <c r="D94" s="92" t="s">
        <v>58</v>
      </c>
      <c r="E94" s="10"/>
      <c r="F94" s="95"/>
    </row>
    <row r="95" spans="1:11" ht="18" x14ac:dyDescent="0.25">
      <c r="D95" s="92" t="s">
        <v>59</v>
      </c>
      <c r="E95" s="10"/>
      <c r="F95" s="95"/>
    </row>
    <row r="96" spans="1:11" s="3" customFormat="1" ht="18" x14ac:dyDescent="0.25">
      <c r="A96" s="2"/>
      <c r="B96" s="2"/>
      <c r="C96" s="2"/>
      <c r="D96" s="96" t="s">
        <v>60</v>
      </c>
      <c r="E96" s="10"/>
      <c r="F96" s="95"/>
      <c r="I96" s="2"/>
      <c r="J96" s="2"/>
      <c r="K96" s="2"/>
    </row>
    <row r="97" spans="1:11" s="3" customFormat="1" ht="16.5" thickBot="1" x14ac:dyDescent="0.3">
      <c r="A97" s="2"/>
      <c r="B97" s="2"/>
      <c r="C97" s="2"/>
      <c r="D97" s="93"/>
      <c r="E97" s="5"/>
      <c r="F97" s="97"/>
      <c r="I97" s="2"/>
      <c r="J97" s="2"/>
      <c r="K97" s="2"/>
    </row>
  </sheetData>
  <mergeCells count="7">
    <mergeCell ref="G40:I40"/>
    <mergeCell ref="A10:I10"/>
    <mergeCell ref="G18:H18"/>
    <mergeCell ref="G19:H19"/>
    <mergeCell ref="A20:H20"/>
    <mergeCell ref="A21:B21"/>
    <mergeCell ref="H34:I34"/>
  </mergeCells>
  <printOptions horizontalCentered="1"/>
  <pageMargins left="0.39370078740157483" right="0.19685039370078741" top="0.74803149606299213" bottom="0.74803149606299213" header="0.31496062992125984" footer="0.31496062992125984"/>
  <pageSetup paperSize="9" scale="90" orientation="portrait" horizontalDpi="4294967293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9" workbookViewId="0">
      <selection activeCell="I15" sqref="I15"/>
    </sheetView>
  </sheetViews>
  <sheetFormatPr defaultColWidth="9.140625" defaultRowHeight="15.75" x14ac:dyDescent="0.25"/>
  <cols>
    <col min="1" max="1" width="6.42578125" style="2" customWidth="1"/>
    <col min="2" max="2" width="11" style="2" customWidth="1"/>
    <col min="3" max="3" width="9.7109375" style="2" customWidth="1"/>
    <col min="4" max="4" width="29.28515625" style="2" customWidth="1"/>
    <col min="5" max="5" width="13.42578125" style="2" customWidth="1"/>
    <col min="6" max="6" width="6.42578125" style="2" customWidth="1"/>
    <col min="7" max="7" width="14.140625" style="3" bestFit="1" customWidth="1"/>
    <col min="8" max="8" width="1.5703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374" t="s">
        <v>6</v>
      </c>
      <c r="B10" s="375"/>
      <c r="C10" s="375"/>
      <c r="D10" s="375"/>
      <c r="E10" s="375"/>
      <c r="F10" s="375"/>
      <c r="G10" s="375"/>
      <c r="H10" s="375"/>
      <c r="I10" s="376"/>
    </row>
    <row r="12" spans="1:9" x14ac:dyDescent="0.25">
      <c r="A12" s="2" t="s">
        <v>7</v>
      </c>
      <c r="B12" s="167" t="s">
        <v>211</v>
      </c>
      <c r="C12" s="167"/>
      <c r="D12" s="167"/>
      <c r="E12" s="167"/>
      <c r="F12" s="167"/>
      <c r="G12" s="168" t="s">
        <v>8</v>
      </c>
      <c r="H12" s="169" t="s">
        <v>9</v>
      </c>
      <c r="I12" s="170" t="s">
        <v>528</v>
      </c>
    </row>
    <row r="13" spans="1:9" x14ac:dyDescent="0.25">
      <c r="B13" s="167"/>
      <c r="C13" s="167"/>
      <c r="D13" s="167"/>
      <c r="E13" s="167"/>
      <c r="F13" s="167"/>
      <c r="G13" s="168" t="s">
        <v>10</v>
      </c>
      <c r="H13" s="169" t="s">
        <v>9</v>
      </c>
      <c r="I13" s="171" t="s">
        <v>368</v>
      </c>
    </row>
    <row r="14" spans="1:9" x14ac:dyDescent="0.25">
      <c r="B14" s="167"/>
      <c r="C14" s="167"/>
      <c r="D14" s="167"/>
      <c r="E14" s="167"/>
      <c r="F14" s="167"/>
      <c r="G14" s="168" t="s">
        <v>11</v>
      </c>
      <c r="H14" s="169" t="s">
        <v>9</v>
      </c>
      <c r="I14" s="171" t="s">
        <v>368</v>
      </c>
    </row>
    <row r="15" spans="1:9" x14ac:dyDescent="0.25">
      <c r="B15" s="167"/>
      <c r="C15" s="167"/>
      <c r="D15" s="167"/>
      <c r="E15" s="167"/>
      <c r="F15" s="167"/>
      <c r="G15" s="168" t="s">
        <v>74</v>
      </c>
      <c r="H15" s="169" t="s">
        <v>9</v>
      </c>
      <c r="I15" s="172" t="s">
        <v>529</v>
      </c>
    </row>
    <row r="16" spans="1:9" x14ac:dyDescent="0.25">
      <c r="A16" s="2" t="s">
        <v>12</v>
      </c>
      <c r="B16" s="167" t="s">
        <v>212</v>
      </c>
      <c r="C16" s="173"/>
      <c r="D16" s="167"/>
      <c r="E16" s="167"/>
      <c r="F16" s="167"/>
      <c r="G16" s="168"/>
      <c r="H16" s="169"/>
      <c r="I16" s="167"/>
    </row>
    <row r="17" spans="1:18" ht="16.5" thickBot="1" x14ac:dyDescent="0.3"/>
    <row r="18" spans="1:18" ht="20.100000000000001" customHeight="1" x14ac:dyDescent="0.25">
      <c r="A18" s="29" t="s">
        <v>13</v>
      </c>
      <c r="B18" s="30" t="s">
        <v>14</v>
      </c>
      <c r="C18" s="30" t="s">
        <v>15</v>
      </c>
      <c r="D18" s="30" t="s">
        <v>16</v>
      </c>
      <c r="E18" s="30" t="s">
        <v>17</v>
      </c>
      <c r="F18" s="353" t="s">
        <v>43</v>
      </c>
      <c r="G18" s="416" t="s">
        <v>18</v>
      </c>
      <c r="H18" s="417"/>
      <c r="I18" s="31" t="s">
        <v>19</v>
      </c>
    </row>
    <row r="19" spans="1:18" ht="49.5" customHeight="1" x14ac:dyDescent="0.25">
      <c r="A19" s="142">
        <v>1</v>
      </c>
      <c r="B19" s="143">
        <v>44539</v>
      </c>
      <c r="C19" s="152"/>
      <c r="D19" s="32" t="s">
        <v>213</v>
      </c>
      <c r="E19" s="352" t="s">
        <v>214</v>
      </c>
      <c r="F19" s="354">
        <v>3</v>
      </c>
      <c r="G19" s="379">
        <v>2286000</v>
      </c>
      <c r="H19" s="380"/>
      <c r="I19" s="115">
        <f>G19</f>
        <v>2286000</v>
      </c>
    </row>
    <row r="20" spans="1:18" ht="25.5" customHeight="1" thickBot="1" x14ac:dyDescent="0.3">
      <c r="A20" s="381" t="s">
        <v>20</v>
      </c>
      <c r="B20" s="382"/>
      <c r="C20" s="382"/>
      <c r="D20" s="382"/>
      <c r="E20" s="382"/>
      <c r="F20" s="382"/>
      <c r="G20" s="382"/>
      <c r="H20" s="383"/>
      <c r="I20" s="145">
        <f>I19</f>
        <v>2286000</v>
      </c>
      <c r="J20" s="147"/>
      <c r="K20" s="2" t="s">
        <v>531</v>
      </c>
    </row>
    <row r="21" spans="1:18" x14ac:dyDescent="0.25">
      <c r="A21" s="384"/>
      <c r="B21" s="384"/>
      <c r="C21" s="351"/>
      <c r="D21" s="351"/>
      <c r="E21" s="351"/>
      <c r="F21" s="351"/>
      <c r="G21" s="11"/>
      <c r="H21" s="11"/>
      <c r="I21" s="12"/>
    </row>
    <row r="22" spans="1:18" ht="16.5" thickBot="1" x14ac:dyDescent="0.3">
      <c r="D22" s="1"/>
      <c r="E22" s="1"/>
      <c r="F22" s="1"/>
      <c r="G22" s="15" t="s">
        <v>215</v>
      </c>
      <c r="H22" s="15"/>
      <c r="I22" s="16">
        <v>0</v>
      </c>
      <c r="J22" s="14"/>
      <c r="R22" s="2" t="s">
        <v>21</v>
      </c>
    </row>
    <row r="23" spans="1:18" x14ac:dyDescent="0.25">
      <c r="D23" s="1"/>
      <c r="E23" s="1"/>
      <c r="F23" s="1"/>
      <c r="G23" s="17" t="s">
        <v>22</v>
      </c>
      <c r="H23" s="17"/>
      <c r="I23" s="18">
        <f>I20-I22</f>
        <v>2286000</v>
      </c>
    </row>
    <row r="24" spans="1:18" x14ac:dyDescent="0.25">
      <c r="A24" s="174" t="s">
        <v>530</v>
      </c>
      <c r="D24" s="1"/>
      <c r="E24" s="1"/>
      <c r="F24" s="1"/>
      <c r="G24" s="17"/>
      <c r="H24" s="17"/>
      <c r="I24" s="18"/>
    </row>
    <row r="25" spans="1:18" x14ac:dyDescent="0.25">
      <c r="A25" s="19"/>
      <c r="D25" s="1"/>
      <c r="E25" s="1"/>
      <c r="F25" s="1"/>
      <c r="G25" s="17"/>
      <c r="H25" s="17"/>
      <c r="I25" s="18"/>
    </row>
    <row r="26" spans="1:18" x14ac:dyDescent="0.25">
      <c r="D26" s="1"/>
      <c r="E26" s="1"/>
      <c r="F26" s="1"/>
      <c r="G26" s="17"/>
      <c r="H26" s="17"/>
      <c r="I26" s="18"/>
    </row>
    <row r="27" spans="1:18" x14ac:dyDescent="0.25">
      <c r="A27" s="20" t="s">
        <v>23</v>
      </c>
    </row>
    <row r="28" spans="1:18" x14ac:dyDescent="0.25">
      <c r="A28" s="21" t="s">
        <v>24</v>
      </c>
      <c r="B28" s="21"/>
      <c r="C28" s="21"/>
      <c r="D28" s="10"/>
      <c r="E28" s="10"/>
      <c r="F28" s="10"/>
    </row>
    <row r="29" spans="1:18" x14ac:dyDescent="0.25">
      <c r="A29" s="21" t="s">
        <v>25</v>
      </c>
      <c r="B29" s="21"/>
      <c r="C29" s="21"/>
      <c r="D29" s="10"/>
      <c r="E29" s="10"/>
      <c r="F29" s="10"/>
    </row>
    <row r="30" spans="1:18" x14ac:dyDescent="0.25">
      <c r="A30" s="22" t="s">
        <v>26</v>
      </c>
      <c r="B30" s="23"/>
      <c r="C30" s="23"/>
      <c r="D30" s="10"/>
      <c r="E30" s="10"/>
      <c r="F30" s="10"/>
    </row>
    <row r="31" spans="1:18" x14ac:dyDescent="0.25">
      <c r="A31" s="24" t="s">
        <v>27</v>
      </c>
      <c r="B31" s="24"/>
      <c r="C31" s="24"/>
      <c r="D31" s="10"/>
      <c r="E31" s="10"/>
      <c r="F31" s="10"/>
    </row>
    <row r="32" spans="1:18" x14ac:dyDescent="0.25">
      <c r="A32" s="25"/>
      <c r="B32" s="25"/>
      <c r="C32" s="25"/>
    </row>
    <row r="33" spans="1:9" x14ac:dyDescent="0.25">
      <c r="A33" s="26"/>
      <c r="B33" s="26"/>
      <c r="C33" s="26"/>
    </row>
    <row r="34" spans="1:9" x14ac:dyDescent="0.25">
      <c r="G34" s="27" t="s">
        <v>173</v>
      </c>
      <c r="H34" s="385" t="str">
        <f>+I13</f>
        <v xml:space="preserve"> 29 Desember 2021</v>
      </c>
      <c r="I34" s="386"/>
    </row>
    <row r="37" spans="1:9" ht="18" customHeight="1" x14ac:dyDescent="0.25"/>
    <row r="38" spans="1:9" ht="17.25" customHeight="1" x14ac:dyDescent="0.25"/>
    <row r="40" spans="1:9" x14ac:dyDescent="0.25">
      <c r="G40" s="397" t="s">
        <v>28</v>
      </c>
      <c r="H40" s="397"/>
      <c r="I40" s="397"/>
    </row>
  </sheetData>
  <mergeCells count="7">
    <mergeCell ref="G40:I40"/>
    <mergeCell ref="A10:I10"/>
    <mergeCell ref="G18:H18"/>
    <mergeCell ref="G19:H19"/>
    <mergeCell ref="A20:H20"/>
    <mergeCell ref="A21:B21"/>
    <mergeCell ref="H34:I34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0"/>
  <sheetViews>
    <sheetView topLeftCell="A10" workbookViewId="0">
      <selection activeCell="D19" sqref="D19"/>
    </sheetView>
  </sheetViews>
  <sheetFormatPr defaultRowHeight="15" x14ac:dyDescent="0.25"/>
  <cols>
    <col min="1" max="1" width="4.85546875" customWidth="1"/>
    <col min="2" max="2" width="12.85546875" customWidth="1"/>
    <col min="3" max="3" width="5.28515625" bestFit="1" customWidth="1"/>
    <col min="4" max="4" width="32.5703125" customWidth="1"/>
    <col min="5" max="5" width="12" bestFit="1" customWidth="1"/>
    <col min="6" max="6" width="5" bestFit="1" customWidth="1"/>
    <col min="7" max="7" width="14" style="39" customWidth="1"/>
    <col min="8" max="8" width="2.140625" style="39" customWidth="1"/>
    <col min="9" max="9" width="21" customWidth="1"/>
    <col min="12" max="12" width="16.85546875" bestFit="1" customWidth="1"/>
    <col min="15" max="15" width="16.42578125" bestFit="1" customWidth="1"/>
  </cols>
  <sheetData>
    <row r="2" spans="1:9" ht="18.75" x14ac:dyDescent="0.3">
      <c r="A2" s="38" t="s">
        <v>0</v>
      </c>
      <c r="B2" s="34"/>
      <c r="C2" s="33"/>
    </row>
    <row r="3" spans="1:9" x14ac:dyDescent="0.25">
      <c r="A3" s="40" t="s">
        <v>1</v>
      </c>
      <c r="B3" s="41"/>
      <c r="C3" s="41"/>
    </row>
    <row r="4" spans="1:9" x14ac:dyDescent="0.25">
      <c r="A4" s="40" t="s">
        <v>2</v>
      </c>
      <c r="B4" s="41"/>
      <c r="C4" s="41"/>
    </row>
    <row r="5" spans="1:9" x14ac:dyDescent="0.25">
      <c r="A5" s="40" t="s">
        <v>3</v>
      </c>
      <c r="B5" s="41"/>
      <c r="C5" s="41"/>
    </row>
    <row r="6" spans="1:9" x14ac:dyDescent="0.25">
      <c r="A6" s="40" t="s">
        <v>4</v>
      </c>
      <c r="B6" s="41"/>
      <c r="C6" s="41"/>
    </row>
    <row r="7" spans="1:9" x14ac:dyDescent="0.25">
      <c r="A7" s="40" t="s">
        <v>5</v>
      </c>
      <c r="B7" s="41"/>
      <c r="C7" s="41"/>
    </row>
    <row r="8" spans="1:9" x14ac:dyDescent="0.25">
      <c r="A8" s="41"/>
      <c r="B8" s="41"/>
      <c r="C8" s="41"/>
    </row>
    <row r="9" spans="1:9" ht="15.75" thickBot="1" x14ac:dyDescent="0.3">
      <c r="A9" s="42"/>
      <c r="B9" s="42"/>
      <c r="C9" s="42"/>
      <c r="D9" s="42"/>
      <c r="E9" s="42"/>
      <c r="F9" s="42"/>
      <c r="G9" s="43"/>
      <c r="H9" s="43"/>
      <c r="I9" s="42"/>
    </row>
    <row r="10" spans="1:9" ht="24" thickBot="1" x14ac:dyDescent="0.4">
      <c r="A10" s="428" t="s">
        <v>6</v>
      </c>
      <c r="B10" s="429"/>
      <c r="C10" s="429"/>
      <c r="D10" s="429"/>
      <c r="E10" s="429"/>
      <c r="F10" s="429"/>
      <c r="G10" s="429"/>
      <c r="H10" s="429"/>
      <c r="I10" s="430"/>
    </row>
    <row r="12" spans="1:9" ht="15.75" x14ac:dyDescent="0.25">
      <c r="A12" s="44" t="s">
        <v>7</v>
      </c>
      <c r="B12" s="361" t="s">
        <v>532</v>
      </c>
      <c r="C12" s="44"/>
      <c r="D12" s="44"/>
      <c r="E12" s="44"/>
      <c r="F12" s="44"/>
      <c r="G12" s="168" t="s">
        <v>8</v>
      </c>
      <c r="H12" s="169" t="s">
        <v>9</v>
      </c>
      <c r="I12" s="170" t="s">
        <v>534</v>
      </c>
    </row>
    <row r="13" spans="1:9" ht="15.75" x14ac:dyDescent="0.25">
      <c r="A13" s="44"/>
      <c r="B13" s="361"/>
      <c r="C13" s="44"/>
      <c r="D13" s="44"/>
      <c r="E13" s="44"/>
      <c r="F13" s="44"/>
      <c r="G13" s="168" t="s">
        <v>10</v>
      </c>
      <c r="H13" s="169" t="s">
        <v>9</v>
      </c>
      <c r="I13" s="171" t="s">
        <v>535</v>
      </c>
    </row>
    <row r="14" spans="1:9" ht="15.75" x14ac:dyDescent="0.25">
      <c r="A14" s="44"/>
      <c r="B14" s="361"/>
      <c r="C14" s="44"/>
      <c r="D14" s="44"/>
      <c r="E14" s="44"/>
      <c r="F14" s="44"/>
      <c r="G14" s="168" t="s">
        <v>11</v>
      </c>
      <c r="H14" s="169" t="s">
        <v>9</v>
      </c>
      <c r="I14" s="171" t="s">
        <v>536</v>
      </c>
    </row>
    <row r="15" spans="1:9" ht="15.75" x14ac:dyDescent="0.25">
      <c r="A15" s="44"/>
      <c r="B15" s="44"/>
      <c r="C15" s="44"/>
      <c r="D15" s="44"/>
      <c r="E15" s="44"/>
      <c r="F15" s="44"/>
      <c r="G15" s="168" t="s">
        <v>74</v>
      </c>
      <c r="H15" s="169" t="s">
        <v>9</v>
      </c>
      <c r="I15" s="172" t="s">
        <v>537</v>
      </c>
    </row>
    <row r="16" spans="1:9" ht="15.75" x14ac:dyDescent="0.25">
      <c r="A16" s="44" t="s">
        <v>12</v>
      </c>
      <c r="B16" s="44" t="s">
        <v>31</v>
      </c>
      <c r="C16" s="44"/>
      <c r="D16" s="44"/>
      <c r="E16" s="44"/>
      <c r="F16" s="44"/>
      <c r="G16" s="45"/>
      <c r="H16" s="45"/>
      <c r="I16" s="44"/>
    </row>
    <row r="17" spans="1:12" ht="15.75" thickBot="1" x14ac:dyDescent="0.3">
      <c r="A17" s="46"/>
      <c r="B17" s="46"/>
      <c r="C17" s="46"/>
      <c r="D17" s="46"/>
      <c r="E17" s="46"/>
      <c r="F17" s="46"/>
      <c r="G17" s="47"/>
      <c r="H17" s="47"/>
      <c r="I17" s="46"/>
    </row>
    <row r="18" spans="1:12" ht="31.5" x14ac:dyDescent="0.25">
      <c r="A18" s="48" t="s">
        <v>13</v>
      </c>
      <c r="B18" s="49" t="s">
        <v>38</v>
      </c>
      <c r="C18" s="50" t="s">
        <v>15</v>
      </c>
      <c r="D18" s="49" t="s">
        <v>39</v>
      </c>
      <c r="E18" s="49" t="s">
        <v>17</v>
      </c>
      <c r="F18" s="50" t="s">
        <v>533</v>
      </c>
      <c r="G18" s="431" t="s">
        <v>18</v>
      </c>
      <c r="H18" s="432"/>
      <c r="I18" s="52" t="s">
        <v>19</v>
      </c>
      <c r="L18" s="39"/>
    </row>
    <row r="19" spans="1:12" s="46" customFormat="1" ht="63" x14ac:dyDescent="0.25">
      <c r="A19" s="53">
        <v>1</v>
      </c>
      <c r="B19" s="143">
        <v>44548</v>
      </c>
      <c r="C19" s="346"/>
      <c r="D19" s="32" t="s">
        <v>538</v>
      </c>
      <c r="E19" s="32" t="s">
        <v>292</v>
      </c>
      <c r="F19" s="58">
        <v>1156</v>
      </c>
      <c r="G19" s="426">
        <f>1156*800</f>
        <v>924800</v>
      </c>
      <c r="H19" s="427"/>
      <c r="I19" s="81">
        <f>G19</f>
        <v>924800</v>
      </c>
      <c r="L19" s="47"/>
    </row>
    <row r="20" spans="1:12" ht="19.5" thickBot="1" x14ac:dyDescent="0.3">
      <c r="A20" s="433" t="s">
        <v>20</v>
      </c>
      <c r="B20" s="434"/>
      <c r="C20" s="434"/>
      <c r="D20" s="434"/>
      <c r="E20" s="434"/>
      <c r="F20" s="434"/>
      <c r="G20" s="434"/>
      <c r="H20" s="435"/>
      <c r="I20" s="59">
        <f>I19</f>
        <v>924800</v>
      </c>
    </row>
    <row r="21" spans="1:12" x14ac:dyDescent="0.25">
      <c r="A21" s="472"/>
      <c r="B21" s="472"/>
      <c r="C21" s="472"/>
      <c r="D21" s="472"/>
      <c r="E21" s="60"/>
      <c r="G21" s="61"/>
      <c r="H21" s="61"/>
      <c r="I21" s="62"/>
    </row>
    <row r="22" spans="1:12" ht="15.75" x14ac:dyDescent="0.25">
      <c r="A22" s="63"/>
      <c r="B22" s="63"/>
      <c r="D22" s="63"/>
      <c r="E22" s="63"/>
      <c r="G22" s="37" t="s">
        <v>33</v>
      </c>
      <c r="H22" s="37"/>
      <c r="I22" s="36">
        <v>0</v>
      </c>
    </row>
    <row r="23" spans="1:12" ht="16.5" thickBot="1" x14ac:dyDescent="0.3">
      <c r="A23" s="355"/>
      <c r="B23" s="355"/>
      <c r="D23" s="355"/>
      <c r="E23" s="355"/>
      <c r="G23" s="64" t="s">
        <v>40</v>
      </c>
      <c r="H23" s="64"/>
      <c r="I23" s="65">
        <v>0</v>
      </c>
    </row>
    <row r="24" spans="1:12" ht="18.75" x14ac:dyDescent="0.25">
      <c r="A24" s="44"/>
      <c r="B24" s="44"/>
      <c r="D24" s="44"/>
      <c r="E24" s="66"/>
      <c r="G24" s="67" t="s">
        <v>22</v>
      </c>
      <c r="H24" s="68"/>
      <c r="I24" s="69">
        <f>I20</f>
        <v>924800</v>
      </c>
    </row>
    <row r="25" spans="1:12" ht="15.75" x14ac:dyDescent="0.25">
      <c r="A25" s="44"/>
      <c r="B25" s="44"/>
      <c r="D25" s="44"/>
      <c r="E25" s="66"/>
      <c r="G25" s="68"/>
      <c r="H25" s="68"/>
      <c r="I25" s="70"/>
    </row>
    <row r="26" spans="1:12" ht="15.75" x14ac:dyDescent="0.25">
      <c r="A26" s="19" t="s">
        <v>539</v>
      </c>
      <c r="B26" s="66"/>
      <c r="D26" s="44"/>
      <c r="E26" s="66"/>
      <c r="G26" s="68"/>
      <c r="H26" s="68"/>
      <c r="I26" s="70"/>
    </row>
    <row r="27" spans="1:12" ht="15.75" x14ac:dyDescent="0.25">
      <c r="A27" s="44"/>
      <c r="B27" s="44"/>
      <c r="D27" s="44"/>
      <c r="E27" s="66"/>
      <c r="G27" s="68"/>
      <c r="H27" s="68"/>
      <c r="I27" s="70"/>
    </row>
    <row r="28" spans="1:12" ht="18.75" x14ac:dyDescent="0.3">
      <c r="A28" s="72" t="s">
        <v>23</v>
      </c>
      <c r="B28" s="73"/>
      <c r="D28" s="73"/>
      <c r="E28" s="44"/>
      <c r="G28" s="45"/>
      <c r="H28" s="45"/>
      <c r="I28" s="44"/>
    </row>
    <row r="29" spans="1:12" ht="18.75" x14ac:dyDescent="0.3">
      <c r="A29" s="278" t="s">
        <v>24</v>
      </c>
      <c r="B29" s="66"/>
      <c r="D29" s="66"/>
      <c r="E29" s="44"/>
      <c r="G29" s="45"/>
      <c r="H29" s="45"/>
      <c r="I29" s="44"/>
      <c r="L29" s="74"/>
    </row>
    <row r="30" spans="1:12" ht="18.75" x14ac:dyDescent="0.3">
      <c r="A30" s="278" t="s">
        <v>25</v>
      </c>
      <c r="B30" s="66"/>
      <c r="D30" s="44"/>
      <c r="E30" s="44"/>
      <c r="G30" s="45"/>
      <c r="H30" s="45"/>
      <c r="I30" s="44"/>
    </row>
    <row r="31" spans="1:12" ht="18.75" x14ac:dyDescent="0.3">
      <c r="A31" s="279" t="s">
        <v>26</v>
      </c>
      <c r="B31" s="75"/>
      <c r="D31" s="75"/>
      <c r="E31" s="44"/>
      <c r="G31" s="45"/>
      <c r="H31" s="45"/>
      <c r="I31" s="44"/>
    </row>
    <row r="32" spans="1:12" ht="18.75" x14ac:dyDescent="0.3">
      <c r="A32" s="280" t="s">
        <v>27</v>
      </c>
      <c r="B32" s="76"/>
      <c r="D32" s="77"/>
      <c r="E32" s="44"/>
      <c r="G32" s="45"/>
      <c r="H32" s="45"/>
      <c r="I32" s="44"/>
    </row>
    <row r="33" spans="1:9" ht="15.75" x14ac:dyDescent="0.25">
      <c r="A33" s="76"/>
      <c r="B33" s="76"/>
      <c r="D33" s="78"/>
      <c r="E33" s="44"/>
      <c r="G33" s="45"/>
      <c r="H33" s="45"/>
      <c r="I33" s="44"/>
    </row>
    <row r="34" spans="1:9" ht="15.75" x14ac:dyDescent="0.25">
      <c r="A34" s="44"/>
      <c r="B34" s="44"/>
      <c r="D34" s="44"/>
      <c r="E34" s="44"/>
      <c r="G34" s="79" t="s">
        <v>41</v>
      </c>
      <c r="H34" s="437" t="str">
        <f>I13</f>
        <v xml:space="preserve"> 30 Desember 2021</v>
      </c>
      <c r="I34" s="437"/>
    </row>
    <row r="35" spans="1:9" ht="15.75" x14ac:dyDescent="0.25">
      <c r="A35" s="44"/>
      <c r="B35" s="44"/>
      <c r="D35" s="44"/>
      <c r="E35" s="44"/>
      <c r="G35" s="45"/>
      <c r="H35" s="45"/>
      <c r="I35" s="44"/>
    </row>
    <row r="36" spans="1:9" ht="15.75" x14ac:dyDescent="0.25">
      <c r="A36" s="44"/>
      <c r="B36" s="44"/>
      <c r="D36" s="44"/>
      <c r="E36" s="44"/>
      <c r="G36" s="45"/>
      <c r="H36" s="45"/>
      <c r="I36" s="44"/>
    </row>
    <row r="37" spans="1:9" ht="15.75" x14ac:dyDescent="0.25">
      <c r="A37" s="44"/>
      <c r="B37" s="44"/>
      <c r="D37" s="44"/>
      <c r="E37" s="44"/>
      <c r="G37" s="45"/>
      <c r="H37" s="45"/>
      <c r="I37" s="44"/>
    </row>
    <row r="38" spans="1:9" ht="15.75" x14ac:dyDescent="0.25">
      <c r="A38" s="44"/>
      <c r="B38" s="44"/>
      <c r="D38" s="44"/>
      <c r="E38" s="44"/>
      <c r="G38" s="45"/>
      <c r="H38" s="45"/>
      <c r="I38" s="44"/>
    </row>
    <row r="39" spans="1:9" ht="15.75" x14ac:dyDescent="0.25">
      <c r="A39" s="44"/>
      <c r="B39" s="44"/>
      <c r="D39" s="44"/>
      <c r="E39" s="44"/>
      <c r="G39" s="45"/>
      <c r="H39" s="45"/>
      <c r="I39" s="44"/>
    </row>
    <row r="40" spans="1:9" ht="15.75" x14ac:dyDescent="0.25">
      <c r="A40" s="44"/>
      <c r="B40" s="44"/>
      <c r="D40" s="44"/>
      <c r="E40" s="44"/>
      <c r="G40" s="45"/>
      <c r="H40" s="45"/>
      <c r="I40" s="44"/>
    </row>
    <row r="41" spans="1:9" ht="15.75" x14ac:dyDescent="0.25">
      <c r="A41" s="44"/>
      <c r="B41" s="44"/>
      <c r="D41" s="44"/>
      <c r="E41" s="44"/>
      <c r="G41" s="45"/>
      <c r="H41" s="45"/>
      <c r="I41" s="44"/>
    </row>
    <row r="42" spans="1:9" ht="15.75" x14ac:dyDescent="0.25">
      <c r="A42" s="33"/>
      <c r="B42" s="33"/>
      <c r="D42" s="33"/>
      <c r="E42" s="33"/>
      <c r="G42" s="373" t="s">
        <v>28</v>
      </c>
      <c r="H42" s="373"/>
      <c r="I42" s="373"/>
    </row>
    <row r="43" spans="1:9" ht="15.75" x14ac:dyDescent="0.25">
      <c r="A43" s="33"/>
      <c r="B43" s="33"/>
      <c r="D43" s="33"/>
      <c r="E43" s="33"/>
      <c r="G43" s="35"/>
      <c r="H43" s="35"/>
      <c r="I43" s="33"/>
    </row>
    <row r="44" spans="1:9" ht="15.75" x14ac:dyDescent="0.25">
      <c r="A44" s="33"/>
      <c r="B44" s="33"/>
      <c r="D44" s="33"/>
      <c r="E44" s="33"/>
      <c r="G44" s="35"/>
      <c r="H44" s="35"/>
      <c r="I44" s="33"/>
    </row>
    <row r="45" spans="1:9" ht="15.75" x14ac:dyDescent="0.25">
      <c r="A45" s="33"/>
      <c r="B45" s="33"/>
      <c r="D45" s="33"/>
      <c r="E45" s="33"/>
      <c r="G45" s="35"/>
      <c r="H45" s="35"/>
      <c r="I45" s="33"/>
    </row>
    <row r="46" spans="1:9" ht="15.75" x14ac:dyDescent="0.25">
      <c r="A46" s="33"/>
      <c r="B46" s="33"/>
      <c r="D46" s="33"/>
      <c r="E46" s="33"/>
      <c r="G46" s="35"/>
      <c r="H46" s="35"/>
      <c r="I46" s="33"/>
    </row>
    <row r="47" spans="1:9" ht="15.75" x14ac:dyDescent="0.25">
      <c r="A47" s="33"/>
      <c r="B47" s="33"/>
      <c r="D47" s="33"/>
      <c r="E47" s="33"/>
      <c r="G47" s="35"/>
      <c r="H47" s="35"/>
      <c r="I47" s="33"/>
    </row>
    <row r="48" spans="1:9" ht="15.75" x14ac:dyDescent="0.25">
      <c r="A48" s="33"/>
      <c r="B48" s="33"/>
      <c r="D48" s="33"/>
      <c r="E48" s="33"/>
      <c r="G48" s="35"/>
      <c r="H48" s="35"/>
      <c r="I48" s="33"/>
    </row>
    <row r="49" spans="1:9" ht="15.75" x14ac:dyDescent="0.25">
      <c r="A49" s="33"/>
      <c r="B49" s="33"/>
      <c r="D49" s="33"/>
      <c r="E49" s="33"/>
      <c r="G49" s="35"/>
      <c r="H49" s="35"/>
      <c r="I49" s="33"/>
    </row>
    <row r="50" spans="1:9" ht="15.75" x14ac:dyDescent="0.25">
      <c r="A50" s="33"/>
      <c r="B50" s="33"/>
      <c r="D50" s="33"/>
      <c r="E50" s="33"/>
      <c r="G50" s="35"/>
      <c r="H50" s="35"/>
      <c r="I50" s="33"/>
    </row>
  </sheetData>
  <mergeCells count="7">
    <mergeCell ref="G42:I42"/>
    <mergeCell ref="A10:I10"/>
    <mergeCell ref="G18:H18"/>
    <mergeCell ref="G19:H19"/>
    <mergeCell ref="A20:H20"/>
    <mergeCell ref="A21:D21"/>
    <mergeCell ref="H34:I34"/>
  </mergeCells>
  <pageMargins left="0.2" right="0.2" top="0.75" bottom="0.75" header="0.3" footer="0.3"/>
  <pageSetup scale="90" orientation="portrait" horizontalDpi="4294967293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10" workbookViewId="0">
      <selection activeCell="K23" sqref="K23"/>
    </sheetView>
  </sheetViews>
  <sheetFormatPr defaultRowHeight="15" x14ac:dyDescent="0.25"/>
  <cols>
    <col min="1" max="1" width="4.85546875" customWidth="1"/>
    <col min="2" max="2" width="12.140625" customWidth="1"/>
    <col min="3" max="3" width="9" customWidth="1"/>
    <col min="4" max="4" width="32.5703125" customWidth="1"/>
    <col min="5" max="5" width="12.7109375" customWidth="1"/>
    <col min="6" max="6" width="6" customWidth="1"/>
    <col min="7" max="7" width="14" style="39" customWidth="1"/>
    <col min="8" max="8" width="2.140625" style="39" customWidth="1"/>
    <col min="9" max="9" width="18.140625" customWidth="1"/>
    <col min="12" max="12" width="16.85546875" bestFit="1" customWidth="1"/>
    <col min="15" max="15" width="16.42578125" bestFit="1" customWidth="1"/>
  </cols>
  <sheetData>
    <row r="2" spans="1:9" ht="18.75" x14ac:dyDescent="0.3">
      <c r="A2" s="38" t="s">
        <v>0</v>
      </c>
      <c r="B2" s="34"/>
      <c r="C2" s="33"/>
    </row>
    <row r="3" spans="1:9" x14ac:dyDescent="0.25">
      <c r="A3" s="40" t="s">
        <v>1</v>
      </c>
      <c r="B3" s="41"/>
      <c r="C3" s="41"/>
    </row>
    <row r="4" spans="1:9" x14ac:dyDescent="0.25">
      <c r="A4" s="40" t="s">
        <v>2</v>
      </c>
      <c r="B4" s="41"/>
      <c r="C4" s="41"/>
    </row>
    <row r="5" spans="1:9" x14ac:dyDescent="0.25">
      <c r="A5" s="40" t="s">
        <v>3</v>
      </c>
      <c r="B5" s="41"/>
      <c r="C5" s="41"/>
    </row>
    <row r="6" spans="1:9" x14ac:dyDescent="0.25">
      <c r="A6" s="40" t="s">
        <v>4</v>
      </c>
      <c r="B6" s="41"/>
      <c r="C6" s="41"/>
    </row>
    <row r="7" spans="1:9" x14ac:dyDescent="0.25">
      <c r="A7" s="40" t="s">
        <v>5</v>
      </c>
      <c r="B7" s="41"/>
      <c r="C7" s="41"/>
    </row>
    <row r="8" spans="1:9" x14ac:dyDescent="0.25">
      <c r="A8" s="41"/>
      <c r="B8" s="41"/>
      <c r="C8" s="41"/>
    </row>
    <row r="9" spans="1:9" ht="15.75" thickBot="1" x14ac:dyDescent="0.3">
      <c r="A9" s="42"/>
      <c r="B9" s="42"/>
      <c r="C9" s="42"/>
      <c r="D9" s="42"/>
      <c r="E9" s="42"/>
      <c r="F9" s="42"/>
      <c r="G9" s="43"/>
      <c r="H9" s="43"/>
      <c r="I9" s="42"/>
    </row>
    <row r="10" spans="1:9" ht="24" thickBot="1" x14ac:dyDescent="0.4">
      <c r="A10" s="428" t="s">
        <v>6</v>
      </c>
      <c r="B10" s="429"/>
      <c r="C10" s="429"/>
      <c r="D10" s="429"/>
      <c r="E10" s="429"/>
      <c r="F10" s="429"/>
      <c r="G10" s="429"/>
      <c r="H10" s="429"/>
      <c r="I10" s="430"/>
    </row>
    <row r="12" spans="1:9" ht="15.75" x14ac:dyDescent="0.25">
      <c r="A12" s="44" t="s">
        <v>7</v>
      </c>
      <c r="B12" s="361" t="s">
        <v>542</v>
      </c>
      <c r="C12" s="44"/>
      <c r="D12" s="44"/>
      <c r="E12" s="44"/>
      <c r="F12" s="44"/>
      <c r="G12" s="168" t="s">
        <v>8</v>
      </c>
      <c r="H12" s="169" t="s">
        <v>9</v>
      </c>
      <c r="I12" s="170" t="s">
        <v>541</v>
      </c>
    </row>
    <row r="13" spans="1:9" ht="15.75" x14ac:dyDescent="0.25">
      <c r="A13" s="44"/>
      <c r="B13" s="361"/>
      <c r="C13" s="44"/>
      <c r="D13" s="44"/>
      <c r="E13" s="44"/>
      <c r="F13" s="44"/>
      <c r="G13" s="168" t="s">
        <v>10</v>
      </c>
      <c r="H13" s="169" t="s">
        <v>9</v>
      </c>
      <c r="I13" s="171" t="s">
        <v>535</v>
      </c>
    </row>
    <row r="14" spans="1:9" ht="15.75" x14ac:dyDescent="0.25">
      <c r="A14" s="44"/>
      <c r="B14" s="361"/>
      <c r="C14" s="44"/>
      <c r="D14" s="44"/>
      <c r="E14" s="44"/>
      <c r="F14" s="44"/>
      <c r="G14" s="168" t="s">
        <v>11</v>
      </c>
      <c r="H14" s="169" t="s">
        <v>9</v>
      </c>
      <c r="I14" s="171" t="s">
        <v>535</v>
      </c>
    </row>
    <row r="15" spans="1:9" ht="15.75" x14ac:dyDescent="0.25">
      <c r="A15" s="44"/>
      <c r="B15" s="44"/>
      <c r="C15" s="44"/>
      <c r="D15" s="44"/>
      <c r="E15" s="44"/>
      <c r="F15" s="44"/>
      <c r="G15" s="168" t="s">
        <v>74</v>
      </c>
      <c r="H15" s="169" t="s">
        <v>9</v>
      </c>
      <c r="I15" s="172" t="s">
        <v>540</v>
      </c>
    </row>
    <row r="16" spans="1:9" ht="15.75" x14ac:dyDescent="0.25">
      <c r="A16" s="44" t="s">
        <v>12</v>
      </c>
      <c r="B16" s="44" t="s">
        <v>543</v>
      </c>
      <c r="C16" s="44"/>
      <c r="D16" s="44"/>
      <c r="E16" s="44"/>
      <c r="F16" s="44"/>
      <c r="G16" s="45"/>
      <c r="H16" s="45"/>
      <c r="I16" s="44"/>
    </row>
    <row r="17" spans="1:12" ht="15.75" thickBot="1" x14ac:dyDescent="0.3">
      <c r="A17" s="46"/>
      <c r="B17" s="46"/>
      <c r="C17" s="46"/>
      <c r="D17" s="46"/>
      <c r="E17" s="46"/>
      <c r="F17" s="46"/>
      <c r="G17" s="47"/>
      <c r="H17" s="47"/>
      <c r="I17" s="46"/>
    </row>
    <row r="18" spans="1:12" ht="15.75" x14ac:dyDescent="0.25">
      <c r="A18" s="362" t="s">
        <v>13</v>
      </c>
      <c r="B18" s="230" t="s">
        <v>14</v>
      </c>
      <c r="C18" s="363" t="s">
        <v>15</v>
      </c>
      <c r="D18" s="230" t="s">
        <v>39</v>
      </c>
      <c r="E18" s="230" t="s">
        <v>17</v>
      </c>
      <c r="F18" s="363" t="s">
        <v>43</v>
      </c>
      <c r="G18" s="505" t="s">
        <v>18</v>
      </c>
      <c r="H18" s="506"/>
      <c r="I18" s="364" t="s">
        <v>19</v>
      </c>
      <c r="L18" s="39"/>
    </row>
    <row r="19" spans="1:12" s="46" customFormat="1" ht="44.25" customHeight="1" x14ac:dyDescent="0.25">
      <c r="A19" s="53">
        <v>1</v>
      </c>
      <c r="B19" s="143">
        <v>44560</v>
      </c>
      <c r="C19" s="346"/>
      <c r="D19" s="32" t="s">
        <v>544</v>
      </c>
      <c r="E19" s="32" t="s">
        <v>108</v>
      </c>
      <c r="F19" s="58">
        <v>1</v>
      </c>
      <c r="G19" s="426">
        <v>900000</v>
      </c>
      <c r="H19" s="427"/>
      <c r="I19" s="81">
        <f>G19</f>
        <v>900000</v>
      </c>
      <c r="L19" s="47"/>
    </row>
    <row r="20" spans="1:12" s="46" customFormat="1" ht="44.25" customHeight="1" x14ac:dyDescent="0.25">
      <c r="A20" s="53">
        <v>2</v>
      </c>
      <c r="B20" s="143">
        <v>44560</v>
      </c>
      <c r="C20" s="346"/>
      <c r="D20" s="32" t="s">
        <v>545</v>
      </c>
      <c r="E20" s="32" t="s">
        <v>108</v>
      </c>
      <c r="F20" s="58">
        <v>1</v>
      </c>
      <c r="G20" s="426">
        <v>75000</v>
      </c>
      <c r="H20" s="427"/>
      <c r="I20" s="81">
        <f>G20</f>
        <v>75000</v>
      </c>
      <c r="L20" s="47"/>
    </row>
    <row r="21" spans="1:12" ht="16.5" thickBot="1" x14ac:dyDescent="0.3">
      <c r="A21" s="452" t="s">
        <v>20</v>
      </c>
      <c r="B21" s="453"/>
      <c r="C21" s="453"/>
      <c r="D21" s="453"/>
      <c r="E21" s="453"/>
      <c r="F21" s="453"/>
      <c r="G21" s="453"/>
      <c r="H21" s="454"/>
      <c r="I21" s="365">
        <f>I19+I20</f>
        <v>975000</v>
      </c>
    </row>
    <row r="22" spans="1:12" x14ac:dyDescent="0.25">
      <c r="A22" s="472"/>
      <c r="B22" s="472"/>
      <c r="C22" s="472"/>
      <c r="D22" s="472"/>
      <c r="E22" s="60"/>
      <c r="G22" s="61"/>
      <c r="H22" s="61"/>
      <c r="I22" s="62"/>
    </row>
    <row r="23" spans="1:12" ht="15.75" x14ac:dyDescent="0.25">
      <c r="A23" s="63"/>
      <c r="B23" s="63"/>
      <c r="D23" s="63"/>
      <c r="E23" s="63"/>
      <c r="G23" s="366" t="s">
        <v>33</v>
      </c>
      <c r="H23" s="37"/>
      <c r="I23" s="36">
        <v>0</v>
      </c>
    </row>
    <row r="24" spans="1:12" ht="16.5" thickBot="1" x14ac:dyDescent="0.3">
      <c r="A24" s="360"/>
      <c r="B24" s="360"/>
      <c r="D24" s="360"/>
      <c r="E24" s="360"/>
      <c r="G24" s="367" t="s">
        <v>40</v>
      </c>
      <c r="H24" s="64"/>
      <c r="I24" s="65">
        <v>0</v>
      </c>
    </row>
    <row r="25" spans="1:12" ht="15.75" x14ac:dyDescent="0.25">
      <c r="A25" s="44"/>
      <c r="B25" s="44"/>
      <c r="D25" s="44"/>
      <c r="E25" s="66"/>
      <c r="G25" s="368" t="s">
        <v>22</v>
      </c>
      <c r="H25" s="68"/>
      <c r="I25" s="70">
        <f>I21</f>
        <v>975000</v>
      </c>
    </row>
    <row r="26" spans="1:12" ht="15.75" x14ac:dyDescent="0.25">
      <c r="A26" s="44"/>
      <c r="B26" s="44"/>
      <c r="D26" s="44"/>
      <c r="E26" s="66"/>
      <c r="G26" s="68"/>
      <c r="H26" s="68"/>
      <c r="I26" s="70"/>
    </row>
    <row r="27" spans="1:12" ht="15.75" x14ac:dyDescent="0.25">
      <c r="A27" s="19" t="s">
        <v>546</v>
      </c>
      <c r="B27" s="66"/>
      <c r="D27" s="44"/>
      <c r="E27" s="66"/>
      <c r="G27" s="68"/>
      <c r="H27" s="68"/>
      <c r="I27" s="70"/>
    </row>
    <row r="28" spans="1:12" ht="15.75" x14ac:dyDescent="0.25">
      <c r="A28" s="44"/>
      <c r="B28" s="44"/>
      <c r="D28" s="44"/>
      <c r="E28" s="66"/>
      <c r="G28" s="68"/>
      <c r="H28" s="68"/>
      <c r="I28" s="70"/>
    </row>
    <row r="29" spans="1:12" ht="18.75" x14ac:dyDescent="0.3">
      <c r="A29" s="72" t="s">
        <v>23</v>
      </c>
      <c r="B29" s="73"/>
      <c r="D29" s="73"/>
      <c r="E29" s="44"/>
      <c r="G29" s="45"/>
      <c r="H29" s="45"/>
      <c r="I29" s="44"/>
    </row>
    <row r="30" spans="1:12" ht="18.75" x14ac:dyDescent="0.3">
      <c r="A30" s="278" t="s">
        <v>24</v>
      </c>
      <c r="B30" s="66"/>
      <c r="D30" s="66"/>
      <c r="E30" s="44"/>
      <c r="G30" s="45"/>
      <c r="H30" s="45"/>
      <c r="I30" s="44"/>
      <c r="L30" s="74"/>
    </row>
    <row r="31" spans="1:12" ht="18.75" x14ac:dyDescent="0.3">
      <c r="A31" s="278" t="s">
        <v>25</v>
      </c>
      <c r="B31" s="66"/>
      <c r="D31" s="44"/>
      <c r="E31" s="44"/>
      <c r="G31" s="45"/>
      <c r="H31" s="45"/>
      <c r="I31" s="44"/>
    </row>
    <row r="32" spans="1:12" ht="18.75" x14ac:dyDescent="0.3">
      <c r="A32" s="279" t="s">
        <v>26</v>
      </c>
      <c r="B32" s="75"/>
      <c r="D32" s="75"/>
      <c r="E32" s="44"/>
      <c r="G32" s="45"/>
      <c r="H32" s="45"/>
      <c r="I32" s="44"/>
    </row>
    <row r="33" spans="1:9" ht="18.75" x14ac:dyDescent="0.3">
      <c r="A33" s="280" t="s">
        <v>27</v>
      </c>
      <c r="B33" s="76"/>
      <c r="D33" s="77"/>
      <c r="E33" s="44"/>
      <c r="G33" s="45"/>
      <c r="H33" s="45"/>
      <c r="I33" s="44"/>
    </row>
    <row r="34" spans="1:9" ht="15.75" x14ac:dyDescent="0.25">
      <c r="A34" s="76"/>
      <c r="B34" s="76"/>
      <c r="D34" s="78"/>
      <c r="E34" s="44"/>
      <c r="G34" s="45"/>
      <c r="H34" s="45"/>
      <c r="I34" s="44"/>
    </row>
    <row r="35" spans="1:9" ht="15.75" x14ac:dyDescent="0.25">
      <c r="A35" s="44"/>
      <c r="B35" s="44"/>
      <c r="D35" s="44"/>
      <c r="E35" s="44"/>
      <c r="G35" s="79" t="s">
        <v>41</v>
      </c>
      <c r="H35" s="437" t="str">
        <f>I13</f>
        <v xml:space="preserve"> 30 Desember 2021</v>
      </c>
      <c r="I35" s="437"/>
    </row>
    <row r="36" spans="1:9" ht="15.75" x14ac:dyDescent="0.25">
      <c r="A36" s="44"/>
      <c r="B36" s="44"/>
      <c r="D36" s="44"/>
      <c r="E36" s="44"/>
      <c r="G36" s="45"/>
      <c r="H36" s="45"/>
      <c r="I36" s="44"/>
    </row>
    <row r="37" spans="1:9" ht="15.75" x14ac:dyDescent="0.25">
      <c r="A37" s="44"/>
      <c r="B37" s="44"/>
      <c r="D37" s="44"/>
      <c r="E37" s="44"/>
      <c r="G37" s="45"/>
      <c r="H37" s="45"/>
      <c r="I37" s="44"/>
    </row>
    <row r="38" spans="1:9" ht="15.75" x14ac:dyDescent="0.25">
      <c r="A38" s="44"/>
      <c r="B38" s="44"/>
      <c r="D38" s="44"/>
      <c r="E38" s="44"/>
      <c r="G38" s="45"/>
      <c r="H38" s="45"/>
      <c r="I38" s="44"/>
    </row>
    <row r="39" spans="1:9" ht="15.75" x14ac:dyDescent="0.25">
      <c r="A39" s="44"/>
      <c r="B39" s="44"/>
      <c r="D39" s="44"/>
      <c r="E39" s="44"/>
      <c r="G39" s="45"/>
      <c r="H39" s="45"/>
      <c r="I39" s="44"/>
    </row>
    <row r="40" spans="1:9" ht="15.75" x14ac:dyDescent="0.25">
      <c r="A40" s="44"/>
      <c r="B40" s="44"/>
      <c r="D40" s="44"/>
      <c r="E40" s="44"/>
      <c r="G40" s="45"/>
      <c r="H40" s="45"/>
      <c r="I40" s="44"/>
    </row>
    <row r="41" spans="1:9" ht="15.75" x14ac:dyDescent="0.25">
      <c r="A41" s="33"/>
      <c r="B41" s="33"/>
      <c r="D41" s="33"/>
      <c r="E41" s="33"/>
      <c r="G41" s="373" t="s">
        <v>28</v>
      </c>
      <c r="H41" s="373"/>
      <c r="I41" s="373"/>
    </row>
    <row r="42" spans="1:9" ht="15.75" x14ac:dyDescent="0.25">
      <c r="A42" s="33"/>
      <c r="B42" s="33"/>
      <c r="D42" s="33"/>
      <c r="E42" s="33"/>
      <c r="G42" s="35"/>
      <c r="H42" s="35"/>
      <c r="I42" s="33"/>
    </row>
    <row r="43" spans="1:9" ht="15.75" x14ac:dyDescent="0.25">
      <c r="A43" s="33"/>
      <c r="B43" s="33"/>
      <c r="D43" s="33"/>
      <c r="E43" s="33"/>
      <c r="G43" s="35"/>
      <c r="H43" s="35"/>
      <c r="I43" s="33"/>
    </row>
    <row r="44" spans="1:9" ht="15.75" x14ac:dyDescent="0.25">
      <c r="A44" s="33"/>
      <c r="B44" s="33"/>
      <c r="D44" s="33"/>
      <c r="E44" s="33"/>
      <c r="G44" s="35"/>
      <c r="H44" s="35"/>
      <c r="I44" s="33"/>
    </row>
    <row r="45" spans="1:9" ht="15.75" x14ac:dyDescent="0.25">
      <c r="A45" s="33"/>
      <c r="B45" s="33"/>
      <c r="D45" s="33"/>
      <c r="E45" s="33"/>
      <c r="G45" s="35"/>
      <c r="H45" s="35"/>
      <c r="I45" s="33"/>
    </row>
    <row r="46" spans="1:9" ht="15.75" x14ac:dyDescent="0.25">
      <c r="A46" s="33"/>
      <c r="B46" s="33"/>
      <c r="D46" s="33"/>
      <c r="E46" s="33"/>
      <c r="G46" s="35"/>
      <c r="H46" s="35"/>
      <c r="I46" s="33"/>
    </row>
    <row r="47" spans="1:9" ht="15.75" x14ac:dyDescent="0.25">
      <c r="A47" s="33"/>
      <c r="B47" s="33"/>
      <c r="D47" s="33"/>
      <c r="E47" s="33"/>
      <c r="G47" s="35"/>
      <c r="H47" s="35"/>
      <c r="I47" s="33"/>
    </row>
    <row r="48" spans="1:9" ht="15.75" x14ac:dyDescent="0.25">
      <c r="A48" s="33"/>
      <c r="B48" s="33"/>
      <c r="D48" s="33"/>
      <c r="E48" s="33"/>
      <c r="G48" s="35"/>
      <c r="H48" s="35"/>
      <c r="I48" s="33"/>
    </row>
    <row r="49" spans="1:9" ht="15.75" x14ac:dyDescent="0.25">
      <c r="A49" s="33"/>
      <c r="B49" s="33"/>
      <c r="D49" s="33"/>
      <c r="E49" s="33"/>
      <c r="G49" s="35"/>
      <c r="H49" s="35"/>
      <c r="I49" s="33"/>
    </row>
  </sheetData>
  <mergeCells count="8">
    <mergeCell ref="G41:I41"/>
    <mergeCell ref="G20:H20"/>
    <mergeCell ref="A10:I10"/>
    <mergeCell ref="G18:H18"/>
    <mergeCell ref="G19:H19"/>
    <mergeCell ref="A21:H21"/>
    <mergeCell ref="A22:D22"/>
    <mergeCell ref="H35:I35"/>
  </mergeCells>
  <pageMargins left="0.2" right="0.2" top="0.75" bottom="0.75" header="0.3" footer="0.3"/>
  <pageSetup scale="90" orientation="portrait" horizontalDpi="4294967293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opLeftCell="A10" workbookViewId="0">
      <selection activeCell="I15" sqref="I15"/>
    </sheetView>
  </sheetViews>
  <sheetFormatPr defaultColWidth="9.140625" defaultRowHeight="15.75" x14ac:dyDescent="0.25"/>
  <cols>
    <col min="1" max="1" width="4" style="2" customWidth="1"/>
    <col min="2" max="2" width="12.5703125" style="2" customWidth="1"/>
    <col min="3" max="3" width="9.7109375" style="2" customWidth="1"/>
    <col min="4" max="4" width="27.85546875" style="2" customWidth="1"/>
    <col min="5" max="5" width="15" style="2" customWidth="1"/>
    <col min="6" max="6" width="6.42578125" style="2" customWidth="1"/>
    <col min="7" max="7" width="13.140625" style="3" customWidth="1"/>
    <col min="8" max="8" width="1.42578125" style="3" customWidth="1"/>
    <col min="9" max="9" width="17.57031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374" t="s">
        <v>6</v>
      </c>
      <c r="B10" s="375"/>
      <c r="C10" s="375"/>
      <c r="D10" s="375"/>
      <c r="E10" s="375"/>
      <c r="F10" s="375"/>
      <c r="G10" s="375"/>
      <c r="H10" s="375"/>
      <c r="I10" s="376"/>
    </row>
    <row r="12" spans="1:9" x14ac:dyDescent="0.25">
      <c r="A12" s="2" t="s">
        <v>7</v>
      </c>
      <c r="B12" s="2" t="s">
        <v>97</v>
      </c>
      <c r="G12" s="3" t="s">
        <v>8</v>
      </c>
      <c r="H12" s="7" t="s">
        <v>9</v>
      </c>
      <c r="I12" s="8" t="s">
        <v>548</v>
      </c>
    </row>
    <row r="13" spans="1:9" x14ac:dyDescent="0.25">
      <c r="G13" s="3" t="s">
        <v>10</v>
      </c>
      <c r="H13" s="7" t="s">
        <v>9</v>
      </c>
      <c r="I13" s="9" t="s">
        <v>535</v>
      </c>
    </row>
    <row r="14" spans="1:9" x14ac:dyDescent="0.25">
      <c r="G14" s="3" t="s">
        <v>11</v>
      </c>
      <c r="H14" s="7" t="s">
        <v>9</v>
      </c>
      <c r="I14" s="9" t="s">
        <v>535</v>
      </c>
    </row>
    <row r="15" spans="1:9" x14ac:dyDescent="0.25">
      <c r="G15" s="3" t="s">
        <v>74</v>
      </c>
      <c r="H15" s="3" t="s">
        <v>9</v>
      </c>
      <c r="I15" s="116" t="s">
        <v>547</v>
      </c>
    </row>
    <row r="16" spans="1:9" x14ac:dyDescent="0.25">
      <c r="A16" s="2" t="s">
        <v>12</v>
      </c>
      <c r="B16" s="2" t="s">
        <v>81</v>
      </c>
      <c r="F16" s="10"/>
      <c r="I16" s="116"/>
    </row>
    <row r="17" spans="1:18" ht="8.25" customHeight="1" thickBot="1" x14ac:dyDescent="0.3">
      <c r="F17" s="10"/>
      <c r="I17" s="116"/>
    </row>
    <row r="18" spans="1:18" ht="20.100000000000001" customHeight="1" x14ac:dyDescent="0.25">
      <c r="A18" s="100" t="s">
        <v>13</v>
      </c>
      <c r="B18" s="101" t="s">
        <v>14</v>
      </c>
      <c r="C18" s="101" t="s">
        <v>15</v>
      </c>
      <c r="D18" s="101" t="s">
        <v>16</v>
      </c>
      <c r="E18" s="101" t="s">
        <v>17</v>
      </c>
      <c r="F18" s="101" t="s">
        <v>533</v>
      </c>
      <c r="G18" s="377" t="s">
        <v>18</v>
      </c>
      <c r="H18" s="378"/>
      <c r="I18" s="102" t="s">
        <v>19</v>
      </c>
    </row>
    <row r="19" spans="1:18" ht="49.5" customHeight="1" x14ac:dyDescent="0.25">
      <c r="A19" s="86">
        <v>1</v>
      </c>
      <c r="B19" s="357">
        <v>44541</v>
      </c>
      <c r="C19" s="131">
        <v>404383</v>
      </c>
      <c r="D19" s="103" t="s">
        <v>549</v>
      </c>
      <c r="E19" s="358" t="s">
        <v>550</v>
      </c>
      <c r="F19" s="104">
        <v>2</v>
      </c>
      <c r="G19" s="387">
        <v>700000</v>
      </c>
      <c r="H19" s="388"/>
      <c r="I19" s="359">
        <f>G19</f>
        <v>700000</v>
      </c>
    </row>
    <row r="20" spans="1:18" ht="25.5" customHeight="1" thickBot="1" x14ac:dyDescent="0.3">
      <c r="A20" s="381" t="s">
        <v>20</v>
      </c>
      <c r="B20" s="382"/>
      <c r="C20" s="382"/>
      <c r="D20" s="382"/>
      <c r="E20" s="382"/>
      <c r="F20" s="382"/>
      <c r="G20" s="382"/>
      <c r="H20" s="383"/>
      <c r="I20" s="105">
        <f>SUM(I19:I19)</f>
        <v>700000</v>
      </c>
    </row>
    <row r="21" spans="1:18" x14ac:dyDescent="0.25">
      <c r="A21" s="384"/>
      <c r="B21" s="384"/>
      <c r="C21" s="384"/>
      <c r="D21" s="384"/>
      <c r="E21" s="356"/>
      <c r="F21" s="356"/>
      <c r="G21" s="11"/>
      <c r="H21" s="11"/>
      <c r="I21" s="12"/>
    </row>
    <row r="22" spans="1:18" x14ac:dyDescent="0.25">
      <c r="E22" s="1"/>
      <c r="F22" s="1"/>
      <c r="G22" s="13" t="s">
        <v>33</v>
      </c>
      <c r="H22" s="13"/>
      <c r="I22" s="28">
        <v>0</v>
      </c>
      <c r="J22" s="14"/>
      <c r="R22" s="2" t="s">
        <v>21</v>
      </c>
    </row>
    <row r="23" spans="1:18" ht="16.5" thickBot="1" x14ac:dyDescent="0.3">
      <c r="E23" s="1"/>
      <c r="F23" s="1"/>
      <c r="G23" s="15" t="s">
        <v>34</v>
      </c>
      <c r="H23" s="15"/>
      <c r="I23" s="16">
        <v>0</v>
      </c>
      <c r="J23" s="14"/>
    </row>
    <row r="24" spans="1:18" ht="16.5" customHeight="1" x14ac:dyDescent="0.25">
      <c r="E24" s="1"/>
      <c r="F24" s="1"/>
      <c r="G24" s="17" t="s">
        <v>22</v>
      </c>
      <c r="H24" s="17"/>
      <c r="I24" s="18">
        <f>I20</f>
        <v>700000</v>
      </c>
    </row>
    <row r="25" spans="1:18" x14ac:dyDescent="0.25">
      <c r="A25" s="1" t="s">
        <v>551</v>
      </c>
      <c r="E25" s="1"/>
      <c r="F25" s="1"/>
      <c r="G25" s="17"/>
      <c r="H25" s="17"/>
      <c r="I25" s="18"/>
    </row>
    <row r="26" spans="1:18" x14ac:dyDescent="0.25">
      <c r="A26" s="19"/>
      <c r="E26" s="1"/>
      <c r="F26" s="1"/>
      <c r="G26" s="17"/>
      <c r="H26" s="17"/>
      <c r="I26" s="18"/>
    </row>
    <row r="27" spans="1:18" x14ac:dyDescent="0.25">
      <c r="E27" s="1"/>
      <c r="F27" s="1"/>
      <c r="G27" s="17"/>
      <c r="H27" s="17"/>
      <c r="I27" s="18"/>
    </row>
    <row r="28" spans="1:18" x14ac:dyDescent="0.25">
      <c r="A28" s="20" t="s">
        <v>23</v>
      </c>
    </row>
    <row r="29" spans="1:18" x14ac:dyDescent="0.25">
      <c r="A29" s="21" t="s">
        <v>24</v>
      </c>
      <c r="B29" s="21"/>
      <c r="C29" s="21"/>
      <c r="D29" s="21"/>
      <c r="E29" s="10"/>
    </row>
    <row r="30" spans="1:18" x14ac:dyDescent="0.25">
      <c r="A30" s="21" t="s">
        <v>25</v>
      </c>
      <c r="B30" s="21"/>
      <c r="C30" s="21"/>
      <c r="D30" s="10"/>
      <c r="E30" s="10"/>
    </row>
    <row r="31" spans="1:18" x14ac:dyDescent="0.25">
      <c r="A31" s="22" t="s">
        <v>26</v>
      </c>
      <c r="B31" s="23"/>
      <c r="C31" s="23"/>
      <c r="D31" s="22"/>
      <c r="E31" s="10"/>
    </row>
    <row r="32" spans="1:18" x14ac:dyDescent="0.25">
      <c r="A32" s="24" t="s">
        <v>27</v>
      </c>
      <c r="B32" s="24"/>
      <c r="C32" s="24"/>
      <c r="D32" s="23"/>
      <c r="E32" s="10"/>
    </row>
    <row r="33" spans="1:9" x14ac:dyDescent="0.25">
      <c r="A33" s="25"/>
      <c r="B33" s="25"/>
      <c r="C33" s="25"/>
      <c r="D33" s="25"/>
    </row>
    <row r="34" spans="1:9" x14ac:dyDescent="0.25">
      <c r="A34" s="26"/>
      <c r="B34" s="26"/>
      <c r="C34" s="26"/>
      <c r="D34" s="106"/>
    </row>
    <row r="35" spans="1:9" x14ac:dyDescent="0.25">
      <c r="G35" s="27" t="s">
        <v>41</v>
      </c>
      <c r="H35" s="385" t="str">
        <f>+I13</f>
        <v xml:space="preserve"> 30 Desember 2021</v>
      </c>
      <c r="I35" s="386"/>
    </row>
    <row r="39" spans="1:9" x14ac:dyDescent="0.25">
      <c r="H39" s="3" t="s">
        <v>21</v>
      </c>
    </row>
    <row r="42" spans="1:9" x14ac:dyDescent="0.25">
      <c r="G42" s="373" t="s">
        <v>28</v>
      </c>
      <c r="H42" s="373"/>
      <c r="I42" s="373"/>
    </row>
  </sheetData>
  <mergeCells count="7">
    <mergeCell ref="G42:I42"/>
    <mergeCell ref="A10:I10"/>
    <mergeCell ref="G18:H18"/>
    <mergeCell ref="G19:H19"/>
    <mergeCell ref="A20:H20"/>
    <mergeCell ref="A21:D21"/>
    <mergeCell ref="H35:I35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4" workbookViewId="0">
      <selection activeCell="E18" sqref="E18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25.85546875" style="2" customWidth="1"/>
    <col min="5" max="5" width="12.28515625" style="2" customWidth="1"/>
    <col min="6" max="7" width="6.5703125" style="2" customWidth="1"/>
    <col min="8" max="8" width="13.85546875" style="3" customWidth="1"/>
    <col min="9" max="9" width="1.42578125" style="3" customWidth="1"/>
    <col min="10" max="10" width="17.85546875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2" customHeight="1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customHeight="1" thickBot="1" x14ac:dyDescent="0.3">
      <c r="A10" s="374" t="s">
        <v>6</v>
      </c>
      <c r="B10" s="375"/>
      <c r="C10" s="375"/>
      <c r="D10" s="375"/>
      <c r="E10" s="375"/>
      <c r="F10" s="375"/>
      <c r="G10" s="375"/>
      <c r="H10" s="375"/>
      <c r="I10" s="375"/>
      <c r="J10" s="376"/>
    </row>
    <row r="11" spans="1:10" ht="9.75" customHeight="1" x14ac:dyDescent="0.25"/>
    <row r="12" spans="1:10" x14ac:dyDescent="0.25">
      <c r="A12" s="2" t="s">
        <v>7</v>
      </c>
      <c r="B12" s="2" t="s">
        <v>109</v>
      </c>
      <c r="H12" s="3" t="s">
        <v>8</v>
      </c>
      <c r="I12" s="7" t="s">
        <v>9</v>
      </c>
      <c r="J12" s="8" t="s">
        <v>110</v>
      </c>
    </row>
    <row r="13" spans="1:10" x14ac:dyDescent="0.25">
      <c r="H13" s="3" t="s">
        <v>10</v>
      </c>
      <c r="I13" s="7" t="s">
        <v>9</v>
      </c>
      <c r="J13" s="9" t="s">
        <v>83</v>
      </c>
    </row>
    <row r="14" spans="1:10" x14ac:dyDescent="0.25">
      <c r="H14" s="3" t="s">
        <v>11</v>
      </c>
      <c r="I14" s="7" t="s">
        <v>9</v>
      </c>
      <c r="J14" s="9" t="s">
        <v>83</v>
      </c>
    </row>
    <row r="15" spans="1:10" x14ac:dyDescent="0.25">
      <c r="A15" s="2" t="s">
        <v>12</v>
      </c>
      <c r="B15" s="2" t="s">
        <v>109</v>
      </c>
      <c r="H15" s="3" t="s">
        <v>74</v>
      </c>
      <c r="I15" s="3" t="s">
        <v>9</v>
      </c>
      <c r="J15" s="116" t="s">
        <v>111</v>
      </c>
    </row>
    <row r="16" spans="1:10" ht="10.5" customHeight="1" thickBot="1" x14ac:dyDescent="0.3">
      <c r="F16" s="5"/>
      <c r="G16" s="5"/>
    </row>
    <row r="17" spans="1:19" ht="20.100000000000001" customHeight="1" x14ac:dyDescent="0.25">
      <c r="A17" s="100" t="s">
        <v>13</v>
      </c>
      <c r="B17" s="101" t="s">
        <v>14</v>
      </c>
      <c r="C17" s="101" t="s">
        <v>15</v>
      </c>
      <c r="D17" s="101" t="s">
        <v>16</v>
      </c>
      <c r="E17" s="101" t="s">
        <v>17</v>
      </c>
      <c r="F17" s="101" t="s">
        <v>32</v>
      </c>
      <c r="G17" s="101" t="s">
        <v>29</v>
      </c>
      <c r="H17" s="377" t="s">
        <v>18</v>
      </c>
      <c r="I17" s="378"/>
      <c r="J17" s="102" t="s">
        <v>19</v>
      </c>
    </row>
    <row r="18" spans="1:19" ht="48.75" customHeight="1" x14ac:dyDescent="0.25">
      <c r="A18" s="86">
        <v>1</v>
      </c>
      <c r="B18" s="133">
        <v>44518</v>
      </c>
      <c r="C18" s="129">
        <v>406064</v>
      </c>
      <c r="D18" s="103" t="s">
        <v>107</v>
      </c>
      <c r="E18" s="137" t="s">
        <v>108</v>
      </c>
      <c r="F18" s="113">
        <v>92</v>
      </c>
      <c r="G18" s="113">
        <v>1020</v>
      </c>
      <c r="H18" s="379">
        <v>800000</v>
      </c>
      <c r="I18" s="380"/>
      <c r="J18" s="115">
        <f t="shared" ref="J18" si="0">H18</f>
        <v>800000</v>
      </c>
    </row>
    <row r="19" spans="1:19" ht="25.5" customHeight="1" thickBot="1" x14ac:dyDescent="0.3">
      <c r="A19" s="381" t="s">
        <v>20</v>
      </c>
      <c r="B19" s="382"/>
      <c r="C19" s="382"/>
      <c r="D19" s="382"/>
      <c r="E19" s="382"/>
      <c r="F19" s="382"/>
      <c r="G19" s="382"/>
      <c r="H19" s="382"/>
      <c r="I19" s="383"/>
      <c r="J19" s="112">
        <f>J18</f>
        <v>800000</v>
      </c>
      <c r="L19" s="111"/>
    </row>
    <row r="20" spans="1:19" x14ac:dyDescent="0.25">
      <c r="E20" s="1"/>
      <c r="F20" s="1"/>
      <c r="G20" s="1"/>
      <c r="H20" s="13" t="s">
        <v>33</v>
      </c>
      <c r="I20" s="13"/>
      <c r="J20" s="28">
        <v>0</v>
      </c>
      <c r="K20" s="14"/>
      <c r="S20" s="2" t="s">
        <v>21</v>
      </c>
    </row>
    <row r="21" spans="1:19" ht="16.5" thickBot="1" x14ac:dyDescent="0.3">
      <c r="E21" s="1"/>
      <c r="F21" s="1"/>
      <c r="G21" s="1"/>
      <c r="H21" s="15" t="s">
        <v>34</v>
      </c>
      <c r="I21" s="15"/>
      <c r="J21" s="16">
        <v>0</v>
      </c>
      <c r="K21" s="14"/>
    </row>
    <row r="22" spans="1:19" ht="16.5" customHeight="1" x14ac:dyDescent="0.25">
      <c r="E22" s="1"/>
      <c r="F22" s="1"/>
      <c r="G22" s="1"/>
      <c r="H22" s="17" t="s">
        <v>22</v>
      </c>
      <c r="I22" s="17"/>
      <c r="J22" s="18">
        <f>J19</f>
        <v>800000</v>
      </c>
    </row>
    <row r="23" spans="1:19" x14ac:dyDescent="0.25">
      <c r="A23" s="1" t="s">
        <v>73</v>
      </c>
      <c r="E23" s="1"/>
      <c r="F23" s="1"/>
      <c r="G23" s="1"/>
      <c r="H23" s="17"/>
      <c r="I23" s="17"/>
      <c r="J23" s="18"/>
    </row>
    <row r="24" spans="1:19" x14ac:dyDescent="0.25">
      <c r="A24" s="19"/>
      <c r="E24" s="1"/>
      <c r="F24" s="1"/>
      <c r="G24" s="1"/>
      <c r="H24" s="17"/>
      <c r="I24" s="17"/>
      <c r="J24" s="18"/>
    </row>
    <row r="25" spans="1:19" x14ac:dyDescent="0.25">
      <c r="A25" s="20" t="s">
        <v>23</v>
      </c>
    </row>
    <row r="26" spans="1:19" x14ac:dyDescent="0.25">
      <c r="A26" s="21" t="s">
        <v>24</v>
      </c>
      <c r="B26" s="21"/>
      <c r="C26" s="21"/>
      <c r="D26" s="21"/>
      <c r="E26" s="10"/>
    </row>
    <row r="27" spans="1:19" x14ac:dyDescent="0.25">
      <c r="A27" s="21" t="s">
        <v>25</v>
      </c>
      <c r="B27" s="21"/>
      <c r="C27" s="21"/>
      <c r="D27" s="10"/>
      <c r="E27" s="10"/>
    </row>
    <row r="28" spans="1:19" x14ac:dyDescent="0.25">
      <c r="A28" s="22" t="s">
        <v>26</v>
      </c>
      <c r="B28" s="23"/>
      <c r="C28" s="23"/>
      <c r="D28" s="22"/>
      <c r="E28" s="10"/>
    </row>
    <row r="29" spans="1:19" x14ac:dyDescent="0.25">
      <c r="A29" s="24" t="s">
        <v>27</v>
      </c>
      <c r="B29" s="24"/>
      <c r="C29" s="24"/>
      <c r="D29" s="23"/>
      <c r="E29" s="10"/>
    </row>
    <row r="30" spans="1:19" ht="8.25" customHeight="1" x14ac:dyDescent="0.25">
      <c r="A30" s="25"/>
      <c r="B30" s="25"/>
      <c r="C30" s="25"/>
      <c r="D30" s="25"/>
    </row>
    <row r="31" spans="1:19" x14ac:dyDescent="0.25">
      <c r="H31" s="27" t="s">
        <v>41</v>
      </c>
      <c r="I31" s="385" t="str">
        <f>+J13</f>
        <v xml:space="preserve"> 01 Desember 2021</v>
      </c>
      <c r="J31" s="386"/>
    </row>
    <row r="35" spans="8:10" x14ac:dyDescent="0.25">
      <c r="I35" s="3" t="s">
        <v>21</v>
      </c>
    </row>
    <row r="38" spans="8:10" x14ac:dyDescent="0.25">
      <c r="H38" s="373" t="s">
        <v>28</v>
      </c>
      <c r="I38" s="373"/>
      <c r="J38" s="373"/>
    </row>
  </sheetData>
  <mergeCells count="6">
    <mergeCell ref="A19:I19"/>
    <mergeCell ref="I31:J31"/>
    <mergeCell ref="H38:J38"/>
    <mergeCell ref="A10:J10"/>
    <mergeCell ref="H17:I17"/>
    <mergeCell ref="H18:I18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opLeftCell="A10" workbookViewId="0">
      <selection activeCell="I19" sqref="I19"/>
    </sheetView>
  </sheetViews>
  <sheetFormatPr defaultColWidth="9.140625" defaultRowHeight="15.75" x14ac:dyDescent="0.25"/>
  <cols>
    <col min="1" max="1" width="4" style="2" customWidth="1"/>
    <col min="2" max="2" width="12.5703125" style="2" customWidth="1"/>
    <col min="3" max="3" width="9.7109375" style="2" customWidth="1"/>
    <col min="4" max="4" width="27.85546875" style="2" customWidth="1"/>
    <col min="5" max="5" width="15" style="2" customWidth="1"/>
    <col min="6" max="6" width="6.42578125" style="2" customWidth="1"/>
    <col min="7" max="7" width="13.140625" style="3" customWidth="1"/>
    <col min="8" max="8" width="1.42578125" style="3" customWidth="1"/>
    <col min="9" max="9" width="17.57031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374" t="s">
        <v>6</v>
      </c>
      <c r="B10" s="375"/>
      <c r="C10" s="375"/>
      <c r="D10" s="375"/>
      <c r="E10" s="375"/>
      <c r="F10" s="375"/>
      <c r="G10" s="375"/>
      <c r="H10" s="375"/>
      <c r="I10" s="376"/>
    </row>
    <row r="12" spans="1:9" x14ac:dyDescent="0.25">
      <c r="A12" s="2" t="s">
        <v>7</v>
      </c>
      <c r="B12" s="2" t="s">
        <v>554</v>
      </c>
      <c r="G12" s="3" t="s">
        <v>8</v>
      </c>
      <c r="H12" s="7" t="s">
        <v>9</v>
      </c>
      <c r="I12" s="8" t="s">
        <v>552</v>
      </c>
    </row>
    <row r="13" spans="1:9" x14ac:dyDescent="0.25">
      <c r="G13" s="3" t="s">
        <v>10</v>
      </c>
      <c r="H13" s="7" t="s">
        <v>9</v>
      </c>
      <c r="I13" s="9" t="s">
        <v>535</v>
      </c>
    </row>
    <row r="14" spans="1:9" x14ac:dyDescent="0.25">
      <c r="G14" s="3" t="s">
        <v>11</v>
      </c>
      <c r="H14" s="7" t="s">
        <v>9</v>
      </c>
      <c r="I14" s="9" t="s">
        <v>535</v>
      </c>
    </row>
    <row r="15" spans="1:9" x14ac:dyDescent="0.25">
      <c r="G15" s="3" t="s">
        <v>74</v>
      </c>
      <c r="H15" s="3" t="s">
        <v>9</v>
      </c>
      <c r="I15" s="116" t="s">
        <v>553</v>
      </c>
    </row>
    <row r="16" spans="1:9" x14ac:dyDescent="0.25">
      <c r="A16" s="2" t="s">
        <v>12</v>
      </c>
      <c r="B16" s="2" t="s">
        <v>554</v>
      </c>
      <c r="F16" s="10"/>
      <c r="I16" s="116"/>
    </row>
    <row r="17" spans="1:18" ht="8.25" customHeight="1" thickBot="1" x14ac:dyDescent="0.3">
      <c r="F17" s="10"/>
      <c r="I17" s="116"/>
    </row>
    <row r="18" spans="1:18" ht="20.100000000000001" customHeight="1" x14ac:dyDescent="0.25">
      <c r="A18" s="100" t="s">
        <v>13</v>
      </c>
      <c r="B18" s="101" t="s">
        <v>14</v>
      </c>
      <c r="C18" s="101" t="s">
        <v>15</v>
      </c>
      <c r="D18" s="101" t="s">
        <v>16</v>
      </c>
      <c r="E18" s="101" t="s">
        <v>17</v>
      </c>
      <c r="F18" s="101" t="s">
        <v>43</v>
      </c>
      <c r="G18" s="377" t="s">
        <v>18</v>
      </c>
      <c r="H18" s="378"/>
      <c r="I18" s="102" t="s">
        <v>19</v>
      </c>
    </row>
    <row r="19" spans="1:18" ht="49.5" customHeight="1" x14ac:dyDescent="0.25">
      <c r="A19" s="86">
        <v>1</v>
      </c>
      <c r="B19" s="370">
        <v>44541</v>
      </c>
      <c r="C19" s="131"/>
      <c r="D19" s="103" t="s">
        <v>555</v>
      </c>
      <c r="E19" s="371" t="s">
        <v>556</v>
      </c>
      <c r="F19" s="104">
        <v>1</v>
      </c>
      <c r="G19" s="387">
        <v>3500000</v>
      </c>
      <c r="H19" s="388"/>
      <c r="I19" s="372">
        <f>G19</f>
        <v>3500000</v>
      </c>
    </row>
    <row r="20" spans="1:18" ht="25.5" customHeight="1" thickBot="1" x14ac:dyDescent="0.3">
      <c r="A20" s="381" t="s">
        <v>20</v>
      </c>
      <c r="B20" s="382"/>
      <c r="C20" s="382"/>
      <c r="D20" s="382"/>
      <c r="E20" s="382"/>
      <c r="F20" s="382"/>
      <c r="G20" s="382"/>
      <c r="H20" s="383"/>
      <c r="I20" s="105">
        <f>SUM(I19:I19)</f>
        <v>3500000</v>
      </c>
    </row>
    <row r="21" spans="1:18" x14ac:dyDescent="0.25">
      <c r="A21" s="384"/>
      <c r="B21" s="384"/>
      <c r="C21" s="384"/>
      <c r="D21" s="384"/>
      <c r="E21" s="369"/>
      <c r="F21" s="369"/>
      <c r="G21" s="11"/>
      <c r="H21" s="11"/>
      <c r="I21" s="12"/>
    </row>
    <row r="22" spans="1:18" x14ac:dyDescent="0.25">
      <c r="E22" s="1"/>
      <c r="F22" s="1"/>
      <c r="G22" s="13" t="s">
        <v>33</v>
      </c>
      <c r="H22" s="13"/>
      <c r="I22" s="28">
        <v>2500000</v>
      </c>
      <c r="J22" s="14"/>
      <c r="R22" s="2" t="s">
        <v>21</v>
      </c>
    </row>
    <row r="23" spans="1:18" ht="16.5" thickBot="1" x14ac:dyDescent="0.3">
      <c r="E23" s="1"/>
      <c r="F23" s="1"/>
      <c r="G23" s="15" t="s">
        <v>34</v>
      </c>
      <c r="H23" s="15"/>
      <c r="I23" s="110">
        <f>I20-I22</f>
        <v>1000000</v>
      </c>
      <c r="J23" s="14"/>
    </row>
    <row r="24" spans="1:18" ht="16.5" customHeight="1" x14ac:dyDescent="0.25">
      <c r="E24" s="1"/>
      <c r="F24" s="1"/>
      <c r="G24" s="17" t="s">
        <v>22</v>
      </c>
      <c r="H24" s="17"/>
      <c r="I24" s="18">
        <f>I23</f>
        <v>1000000</v>
      </c>
    </row>
    <row r="25" spans="1:18" x14ac:dyDescent="0.25">
      <c r="A25" s="1" t="s">
        <v>557</v>
      </c>
      <c r="E25" s="1"/>
      <c r="F25" s="1"/>
      <c r="G25" s="17"/>
      <c r="H25" s="17"/>
      <c r="I25" s="18"/>
    </row>
    <row r="26" spans="1:18" x14ac:dyDescent="0.25">
      <c r="A26" s="19"/>
      <c r="E26" s="1"/>
      <c r="F26" s="1"/>
      <c r="G26" s="17"/>
      <c r="H26" s="17"/>
      <c r="I26" s="18"/>
    </row>
    <row r="27" spans="1:18" x14ac:dyDescent="0.25">
      <c r="E27" s="1"/>
      <c r="F27" s="1"/>
      <c r="G27" s="17"/>
      <c r="H27" s="17"/>
      <c r="I27" s="18"/>
    </row>
    <row r="28" spans="1:18" x14ac:dyDescent="0.25">
      <c r="A28" s="20" t="s">
        <v>23</v>
      </c>
    </row>
    <row r="29" spans="1:18" x14ac:dyDescent="0.25">
      <c r="A29" s="21" t="s">
        <v>24</v>
      </c>
      <c r="B29" s="21"/>
      <c r="C29" s="21"/>
      <c r="D29" s="21"/>
      <c r="E29" s="10"/>
    </row>
    <row r="30" spans="1:18" x14ac:dyDescent="0.25">
      <c r="A30" s="21" t="s">
        <v>25</v>
      </c>
      <c r="B30" s="21"/>
      <c r="C30" s="21"/>
      <c r="D30" s="10"/>
      <c r="E30" s="10"/>
    </row>
    <row r="31" spans="1:18" x14ac:dyDescent="0.25">
      <c r="A31" s="22" t="s">
        <v>26</v>
      </c>
      <c r="B31" s="23"/>
      <c r="C31" s="23"/>
      <c r="D31" s="22"/>
      <c r="E31" s="10"/>
    </row>
    <row r="32" spans="1:18" x14ac:dyDescent="0.25">
      <c r="A32" s="24" t="s">
        <v>27</v>
      </c>
      <c r="B32" s="24"/>
      <c r="C32" s="24"/>
      <c r="D32" s="23"/>
      <c r="E32" s="10"/>
    </row>
    <row r="33" spans="1:9" x14ac:dyDescent="0.25">
      <c r="A33" s="25"/>
      <c r="B33" s="25"/>
      <c r="C33" s="25"/>
      <c r="D33" s="25"/>
    </row>
    <row r="34" spans="1:9" x14ac:dyDescent="0.25">
      <c r="A34" s="26"/>
      <c r="B34" s="26"/>
      <c r="C34" s="26"/>
      <c r="D34" s="106"/>
    </row>
    <row r="35" spans="1:9" x14ac:dyDescent="0.25">
      <c r="G35" s="27" t="s">
        <v>41</v>
      </c>
      <c r="H35" s="385" t="str">
        <f>+I13</f>
        <v xml:space="preserve"> 30 Desember 2021</v>
      </c>
      <c r="I35" s="386"/>
    </row>
    <row r="39" spans="1:9" x14ac:dyDescent="0.25">
      <c r="H39" s="3" t="s">
        <v>21</v>
      </c>
    </row>
    <row r="42" spans="1:9" x14ac:dyDescent="0.25">
      <c r="G42" s="373" t="s">
        <v>28</v>
      </c>
      <c r="H42" s="373"/>
      <c r="I42" s="373"/>
    </row>
  </sheetData>
  <mergeCells count="7">
    <mergeCell ref="G42:I42"/>
    <mergeCell ref="A10:I10"/>
    <mergeCell ref="G18:H18"/>
    <mergeCell ref="G19:H19"/>
    <mergeCell ref="A20:H20"/>
    <mergeCell ref="A21:D21"/>
    <mergeCell ref="H35:I35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7"/>
  <sheetViews>
    <sheetView topLeftCell="A22" zoomScale="86" zoomScaleNormal="86" workbookViewId="0">
      <selection activeCell="H39" sqref="H39:J39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8" customWidth="1"/>
    <col min="5" max="5" width="23.140625" customWidth="1"/>
    <col min="6" max="6" width="6.28515625" customWidth="1"/>
    <col min="7" max="7" width="8" customWidth="1"/>
    <col min="8" max="8" width="13.5703125" style="39" customWidth="1"/>
    <col min="9" max="9" width="2.140625" style="39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38" t="s">
        <v>0</v>
      </c>
      <c r="B2" s="34"/>
      <c r="C2" s="33"/>
    </row>
    <row r="3" spans="1:13" x14ac:dyDescent="0.25">
      <c r="A3" s="40" t="s">
        <v>1</v>
      </c>
      <c r="B3" s="41"/>
      <c r="C3" s="41"/>
    </row>
    <row r="4" spans="1:13" x14ac:dyDescent="0.25">
      <c r="A4" s="40" t="s">
        <v>2</v>
      </c>
      <c r="B4" s="41"/>
      <c r="C4" s="41"/>
    </row>
    <row r="5" spans="1:13" x14ac:dyDescent="0.25">
      <c r="A5" s="40" t="s">
        <v>3</v>
      </c>
      <c r="B5" s="41"/>
      <c r="C5" s="41"/>
    </row>
    <row r="6" spans="1:13" x14ac:dyDescent="0.25">
      <c r="A6" s="40" t="s">
        <v>4</v>
      </c>
      <c r="B6" s="41"/>
      <c r="C6" s="41"/>
    </row>
    <row r="7" spans="1:13" x14ac:dyDescent="0.25">
      <c r="A7" s="40" t="s">
        <v>5</v>
      </c>
      <c r="B7" s="41"/>
      <c r="C7" s="41"/>
    </row>
    <row r="8" spans="1:13" x14ac:dyDescent="0.25">
      <c r="A8" s="41"/>
      <c r="B8" s="41"/>
      <c r="C8" s="41"/>
    </row>
    <row r="9" spans="1:13" ht="15.75" thickBot="1" x14ac:dyDescent="0.3">
      <c r="A9" s="42"/>
      <c r="B9" s="42"/>
      <c r="C9" s="42"/>
      <c r="D9" s="42"/>
      <c r="E9" s="42"/>
      <c r="F9" s="42"/>
      <c r="G9" s="42"/>
      <c r="H9" s="43"/>
      <c r="I9" s="43"/>
      <c r="J9" s="42"/>
    </row>
    <row r="10" spans="1:13" ht="24" thickBot="1" x14ac:dyDescent="0.4">
      <c r="A10" s="428" t="s">
        <v>6</v>
      </c>
      <c r="B10" s="429"/>
      <c r="C10" s="429"/>
      <c r="D10" s="429"/>
      <c r="E10" s="429"/>
      <c r="F10" s="429"/>
      <c r="G10" s="429"/>
      <c r="H10" s="429"/>
      <c r="I10" s="429"/>
      <c r="J10" s="430"/>
    </row>
    <row r="12" spans="1:13" ht="18.75" customHeight="1" x14ac:dyDescent="0.25">
      <c r="A12" s="44" t="s">
        <v>7</v>
      </c>
      <c r="B12" s="44" t="s">
        <v>35</v>
      </c>
      <c r="C12" s="44"/>
      <c r="D12" s="44"/>
      <c r="E12" s="44"/>
      <c r="F12" s="44"/>
      <c r="G12" s="44"/>
      <c r="H12" s="45" t="s">
        <v>8</v>
      </c>
      <c r="I12" s="45" t="s">
        <v>9</v>
      </c>
      <c r="J12" s="8" t="s">
        <v>70</v>
      </c>
    </row>
    <row r="13" spans="1:13" ht="18.75" customHeight="1" x14ac:dyDescent="0.25">
      <c r="A13" s="44"/>
      <c r="B13" s="44"/>
      <c r="C13" s="44"/>
      <c r="D13" s="44"/>
      <c r="E13" s="44"/>
      <c r="F13" s="44"/>
      <c r="G13" s="44"/>
      <c r="H13" s="45" t="s">
        <v>10</v>
      </c>
      <c r="I13" s="45" t="s">
        <v>9</v>
      </c>
      <c r="J13" s="9" t="s">
        <v>71</v>
      </c>
    </row>
    <row r="14" spans="1:13" ht="18.75" customHeight="1" x14ac:dyDescent="0.25">
      <c r="A14" s="44" t="s">
        <v>12</v>
      </c>
      <c r="B14" s="44" t="s">
        <v>36</v>
      </c>
      <c r="C14" s="44"/>
      <c r="D14" s="44"/>
      <c r="E14" s="44"/>
      <c r="F14" s="44"/>
      <c r="G14" s="44"/>
      <c r="H14" s="45" t="s">
        <v>37</v>
      </c>
      <c r="I14" s="45" t="s">
        <v>9</v>
      </c>
      <c r="J14" s="44" t="s">
        <v>46</v>
      </c>
    </row>
    <row r="15" spans="1:13" ht="11.25" customHeight="1" thickBot="1" x14ac:dyDescent="0.3">
      <c r="A15" s="46"/>
      <c r="B15" s="46"/>
      <c r="C15" s="46"/>
      <c r="D15" s="46"/>
      <c r="E15" s="46"/>
      <c r="F15" s="46"/>
      <c r="G15" s="46"/>
      <c r="H15" s="47"/>
      <c r="I15" s="47"/>
      <c r="J15" s="46"/>
    </row>
    <row r="16" spans="1:13" ht="43.5" customHeight="1" x14ac:dyDescent="0.25">
      <c r="A16" s="48" t="s">
        <v>13</v>
      </c>
      <c r="B16" s="49" t="s">
        <v>38</v>
      </c>
      <c r="C16" s="50" t="s">
        <v>15</v>
      </c>
      <c r="D16" s="49" t="s">
        <v>39</v>
      </c>
      <c r="E16" s="49" t="s">
        <v>17</v>
      </c>
      <c r="F16" s="50" t="s">
        <v>32</v>
      </c>
      <c r="G16" s="51" t="s">
        <v>29</v>
      </c>
      <c r="H16" s="431" t="s">
        <v>18</v>
      </c>
      <c r="I16" s="432"/>
      <c r="J16" s="52" t="s">
        <v>19</v>
      </c>
      <c r="M16" s="39"/>
    </row>
    <row r="17" spans="1:13" s="46" customFormat="1" ht="40.5" customHeight="1" x14ac:dyDescent="0.25">
      <c r="A17" s="53" t="e">
        <f>#REF!+1</f>
        <v>#REF!</v>
      </c>
      <c r="B17" s="54">
        <v>44447</v>
      </c>
      <c r="C17" s="55" t="s">
        <v>47</v>
      </c>
      <c r="D17" s="56" t="s">
        <v>44</v>
      </c>
      <c r="E17" s="57" t="s">
        <v>48</v>
      </c>
      <c r="F17" s="58">
        <v>5</v>
      </c>
      <c r="G17" s="82">
        <v>187</v>
      </c>
      <c r="H17" s="426">
        <v>10000</v>
      </c>
      <c r="I17" s="427"/>
      <c r="J17" s="81">
        <f t="shared" ref="J17" si="0">G17*H17</f>
        <v>1870000</v>
      </c>
      <c r="M17" s="47"/>
    </row>
    <row r="18" spans="1:13" ht="37.5" customHeight="1" thickBot="1" x14ac:dyDescent="0.3">
      <c r="A18" s="433" t="s">
        <v>20</v>
      </c>
      <c r="B18" s="434"/>
      <c r="C18" s="434"/>
      <c r="D18" s="434"/>
      <c r="E18" s="434"/>
      <c r="F18" s="434"/>
      <c r="G18" s="434"/>
      <c r="H18" s="434"/>
      <c r="I18" s="435"/>
      <c r="J18" s="59">
        <f>SUM(J17:J17)</f>
        <v>1870000</v>
      </c>
    </row>
    <row r="19" spans="1:13" ht="11.25" customHeight="1" x14ac:dyDescent="0.25">
      <c r="A19" s="436"/>
      <c r="B19" s="436"/>
      <c r="C19" s="436"/>
      <c r="D19" s="436"/>
      <c r="E19" s="60"/>
      <c r="H19" s="61"/>
      <c r="I19" s="61"/>
      <c r="J19" s="62"/>
    </row>
    <row r="20" spans="1:13" ht="22.5" customHeight="1" x14ac:dyDescent="0.25">
      <c r="A20" s="63"/>
      <c r="B20" s="63"/>
      <c r="D20" s="63"/>
      <c r="E20" s="63"/>
      <c r="H20" s="37" t="s">
        <v>33</v>
      </c>
      <c r="I20" s="37"/>
      <c r="J20" s="36">
        <v>0</v>
      </c>
    </row>
    <row r="21" spans="1:13" ht="22.5" customHeight="1" thickBot="1" x14ac:dyDescent="0.3">
      <c r="A21" s="117"/>
      <c r="B21" s="117"/>
      <c r="D21" s="117"/>
      <c r="E21" s="117"/>
      <c r="H21" s="64" t="s">
        <v>40</v>
      </c>
      <c r="I21" s="64"/>
      <c r="J21" s="65">
        <v>0</v>
      </c>
    </row>
    <row r="22" spans="1:13" ht="22.5" customHeight="1" x14ac:dyDescent="0.25">
      <c r="A22" s="44"/>
      <c r="B22" s="44"/>
      <c r="D22" s="44"/>
      <c r="E22" s="66"/>
      <c r="H22" s="67" t="s">
        <v>22</v>
      </c>
      <c r="I22" s="68"/>
      <c r="J22" s="69">
        <f>J18</f>
        <v>1870000</v>
      </c>
    </row>
    <row r="23" spans="1:13" ht="13.5" customHeight="1" x14ac:dyDescent="0.25">
      <c r="A23" s="44"/>
      <c r="B23" s="44"/>
      <c r="D23" s="44"/>
      <c r="E23" s="66"/>
      <c r="H23" s="68"/>
      <c r="I23" s="68"/>
      <c r="J23" s="70"/>
    </row>
    <row r="24" spans="1:13" ht="18.75" x14ac:dyDescent="0.25">
      <c r="A24" s="71" t="s">
        <v>45</v>
      </c>
      <c r="B24" s="66"/>
      <c r="D24" s="44"/>
      <c r="E24" s="66"/>
      <c r="H24" s="68"/>
      <c r="I24" s="68"/>
      <c r="J24" s="70"/>
    </row>
    <row r="25" spans="1:13" ht="15.75" x14ac:dyDescent="0.25">
      <c r="A25" s="44"/>
      <c r="B25" s="44"/>
      <c r="D25" s="44"/>
      <c r="E25" s="66"/>
      <c r="H25" s="68"/>
      <c r="I25" s="68"/>
      <c r="J25" s="70"/>
    </row>
    <row r="26" spans="1:13" ht="17.25" customHeight="1" x14ac:dyDescent="0.3">
      <c r="A26" s="72" t="s">
        <v>23</v>
      </c>
      <c r="B26" s="73"/>
      <c r="D26" s="73"/>
      <c r="E26" s="44"/>
      <c r="H26" s="45"/>
      <c r="I26" s="45"/>
      <c r="J26" s="44"/>
    </row>
    <row r="27" spans="1:13" ht="17.25" customHeight="1" x14ac:dyDescent="0.3">
      <c r="A27" s="83" t="s">
        <v>24</v>
      </c>
      <c r="B27" s="66"/>
      <c r="D27" s="66"/>
      <c r="E27" s="44"/>
      <c r="H27" s="45"/>
      <c r="I27" s="45"/>
      <c r="J27" s="44"/>
      <c r="M27" s="74"/>
    </row>
    <row r="28" spans="1:13" ht="17.25" customHeight="1" x14ac:dyDescent="0.3">
      <c r="A28" s="83" t="s">
        <v>25</v>
      </c>
      <c r="B28" s="66"/>
      <c r="D28" s="44"/>
      <c r="E28" s="44"/>
      <c r="H28" s="45"/>
      <c r="I28" s="45"/>
      <c r="J28" s="44"/>
    </row>
    <row r="29" spans="1:13" ht="17.25" customHeight="1" x14ac:dyDescent="0.3">
      <c r="A29" s="84" t="s">
        <v>26</v>
      </c>
      <c r="B29" s="75"/>
      <c r="D29" s="75"/>
      <c r="E29" s="44"/>
      <c r="H29" s="45"/>
      <c r="I29" s="45"/>
      <c r="J29" s="44"/>
    </row>
    <row r="30" spans="1:13" ht="17.25" customHeight="1" x14ac:dyDescent="0.3">
      <c r="A30" s="85" t="s">
        <v>27</v>
      </c>
      <c r="B30" s="76"/>
      <c r="D30" s="77"/>
      <c r="E30" s="44"/>
      <c r="H30" s="45"/>
      <c r="I30" s="45"/>
      <c r="J30" s="44"/>
    </row>
    <row r="31" spans="1:13" ht="15.75" x14ac:dyDescent="0.25">
      <c r="A31" s="76"/>
      <c r="B31" s="76"/>
      <c r="D31" s="78"/>
      <c r="E31" s="44"/>
      <c r="H31" s="45"/>
      <c r="I31" s="45"/>
      <c r="J31" s="44"/>
    </row>
    <row r="32" spans="1:13" ht="15.75" x14ac:dyDescent="0.25">
      <c r="A32" s="44"/>
      <c r="B32" s="44"/>
      <c r="D32" s="44"/>
      <c r="E32" s="44"/>
      <c r="H32" s="79" t="s">
        <v>41</v>
      </c>
      <c r="I32" s="437" t="str">
        <f>J13</f>
        <v xml:space="preserve"> 25 Oktober 2021</v>
      </c>
      <c r="J32" s="437"/>
    </row>
    <row r="33" spans="1:13" ht="15.75" x14ac:dyDescent="0.25">
      <c r="A33" s="44"/>
      <c r="B33" s="44"/>
      <c r="D33" s="44"/>
      <c r="E33" s="44"/>
      <c r="H33" s="45"/>
      <c r="I33" s="45"/>
      <c r="J33" s="44"/>
    </row>
    <row r="34" spans="1:13" ht="15.75" x14ac:dyDescent="0.25">
      <c r="A34" s="44"/>
      <c r="B34" s="44"/>
      <c r="D34" s="44"/>
      <c r="E34" s="44"/>
      <c r="H34" s="45"/>
      <c r="I34" s="45"/>
      <c r="J34" s="44"/>
    </row>
    <row r="35" spans="1:13" ht="15.75" x14ac:dyDescent="0.25">
      <c r="A35" s="44"/>
      <c r="B35" s="44"/>
      <c r="D35" s="44"/>
      <c r="E35" s="44"/>
      <c r="H35" s="45"/>
      <c r="I35" s="45"/>
      <c r="J35" s="44"/>
    </row>
    <row r="36" spans="1:13" ht="15.75" x14ac:dyDescent="0.25">
      <c r="A36" s="44"/>
      <c r="B36" s="44"/>
      <c r="D36" s="44"/>
      <c r="E36" s="44"/>
      <c r="H36" s="45"/>
      <c r="I36" s="45"/>
      <c r="J36" s="44"/>
    </row>
    <row r="37" spans="1:13" ht="15.75" x14ac:dyDescent="0.25">
      <c r="A37" s="44"/>
      <c r="B37" s="44"/>
      <c r="D37" s="44"/>
      <c r="E37" s="44"/>
      <c r="H37" s="45"/>
      <c r="I37" s="45"/>
      <c r="J37" s="44"/>
    </row>
    <row r="38" spans="1:13" ht="15.75" x14ac:dyDescent="0.25">
      <c r="A38" s="44"/>
      <c r="B38" s="44"/>
      <c r="D38" s="44"/>
      <c r="E38" s="44"/>
      <c r="H38" s="45"/>
      <c r="I38" s="45"/>
      <c r="J38" s="44"/>
    </row>
    <row r="39" spans="1:13" ht="15.75" x14ac:dyDescent="0.25">
      <c r="A39" s="33"/>
      <c r="B39" s="33"/>
      <c r="D39" s="33"/>
      <c r="E39" s="33"/>
      <c r="H39" s="373" t="s">
        <v>42</v>
      </c>
      <c r="I39" s="373"/>
      <c r="J39" s="373"/>
    </row>
    <row r="40" spans="1:13" ht="15.75" x14ac:dyDescent="0.25">
      <c r="A40" s="33"/>
      <c r="B40" s="33"/>
      <c r="D40" s="33"/>
      <c r="E40" s="33"/>
      <c r="H40" s="35"/>
      <c r="I40" s="35"/>
      <c r="J40" s="33"/>
    </row>
    <row r="41" spans="1:13" ht="15.75" x14ac:dyDescent="0.25">
      <c r="A41" s="33"/>
      <c r="B41" s="33"/>
      <c r="D41" s="33"/>
      <c r="E41" s="33"/>
      <c r="H41" s="35"/>
      <c r="I41" s="35"/>
      <c r="J41" s="33"/>
    </row>
    <row r="42" spans="1:13" ht="15.75" x14ac:dyDescent="0.25">
      <c r="A42" s="33"/>
      <c r="B42" s="33"/>
      <c r="D42" s="33"/>
      <c r="E42" s="33"/>
      <c r="H42" s="35"/>
      <c r="I42" s="35"/>
      <c r="J42" s="33"/>
      <c r="M42" s="80"/>
    </row>
    <row r="43" spans="1:13" ht="15.75" x14ac:dyDescent="0.25">
      <c r="A43" s="33"/>
      <c r="B43" s="33"/>
      <c r="D43" s="33"/>
      <c r="E43" s="33"/>
      <c r="H43" s="35"/>
      <c r="I43" s="35"/>
      <c r="J43" s="33"/>
    </row>
    <row r="44" spans="1:13" ht="15.75" x14ac:dyDescent="0.25">
      <c r="A44" s="33"/>
      <c r="B44" s="33"/>
      <c r="D44" s="33"/>
      <c r="E44" s="33"/>
      <c r="H44" s="35"/>
      <c r="I44" s="35"/>
      <c r="J44" s="33"/>
    </row>
    <row r="45" spans="1:13" ht="15.75" x14ac:dyDescent="0.25">
      <c r="A45" s="33"/>
      <c r="B45" s="33"/>
      <c r="D45" s="33"/>
      <c r="E45" s="33"/>
      <c r="H45" s="35"/>
      <c r="I45" s="35"/>
      <c r="J45" s="33"/>
    </row>
    <row r="46" spans="1:13" ht="15.75" x14ac:dyDescent="0.25">
      <c r="A46" s="33"/>
      <c r="B46" s="33"/>
      <c r="D46" s="33"/>
      <c r="E46" s="33"/>
      <c r="H46" s="35"/>
      <c r="I46" s="35"/>
      <c r="J46" s="33"/>
    </row>
    <row r="47" spans="1:13" ht="15.75" x14ac:dyDescent="0.25">
      <c r="A47" s="33"/>
      <c r="B47" s="33"/>
      <c r="D47" s="33"/>
      <c r="E47" s="33"/>
      <c r="H47" s="35"/>
      <c r="I47" s="35"/>
      <c r="J47" s="33"/>
    </row>
  </sheetData>
  <autoFilter ref="A16:J18">
    <filterColumn colId="7" showButton="0"/>
  </autoFilter>
  <mergeCells count="7">
    <mergeCell ref="H39:J39"/>
    <mergeCell ref="A10:J10"/>
    <mergeCell ref="H16:I16"/>
    <mergeCell ref="H17:I17"/>
    <mergeCell ref="A18:I18"/>
    <mergeCell ref="A19:D19"/>
    <mergeCell ref="I32:J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8" workbookViewId="0">
      <selection activeCell="K23" sqref="K23"/>
    </sheetView>
  </sheetViews>
  <sheetFormatPr defaultRowHeight="15.75" x14ac:dyDescent="0.25"/>
  <cols>
    <col min="1" max="1" width="4" style="2" customWidth="1"/>
    <col min="2" max="2" width="11.140625" style="2" customWidth="1"/>
    <col min="3" max="3" width="9.5703125" style="2" customWidth="1"/>
    <col min="4" max="4" width="25.85546875" style="2" customWidth="1"/>
    <col min="5" max="5" width="12.28515625" style="2" customWidth="1"/>
    <col min="6" max="7" width="6.5703125" style="2" customWidth="1"/>
    <col min="8" max="8" width="13.85546875" style="3" customWidth="1"/>
    <col min="9" max="9" width="1.42578125" style="3" customWidth="1"/>
    <col min="10" max="10" width="17.85546875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2" customHeight="1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16.5" customHeight="1" thickBot="1" x14ac:dyDescent="0.3">
      <c r="A10" s="374" t="s">
        <v>6</v>
      </c>
      <c r="B10" s="375"/>
      <c r="C10" s="375"/>
      <c r="D10" s="375"/>
      <c r="E10" s="375"/>
      <c r="F10" s="375"/>
      <c r="G10" s="375"/>
      <c r="H10" s="375"/>
      <c r="I10" s="375"/>
      <c r="J10" s="376"/>
    </row>
    <row r="11" spans="1:10" ht="9.75" customHeight="1" x14ac:dyDescent="0.25"/>
    <row r="12" spans="1:10" x14ac:dyDescent="0.25">
      <c r="A12" s="2" t="s">
        <v>7</v>
      </c>
      <c r="B12" s="2" t="s">
        <v>114</v>
      </c>
      <c r="H12" s="3" t="s">
        <v>8</v>
      </c>
      <c r="I12" s="7" t="s">
        <v>9</v>
      </c>
      <c r="J12" s="8" t="s">
        <v>112</v>
      </c>
    </row>
    <row r="13" spans="1:10" x14ac:dyDescent="0.25">
      <c r="H13" s="3" t="s">
        <v>10</v>
      </c>
      <c r="I13" s="7" t="s">
        <v>9</v>
      </c>
      <c r="J13" s="9" t="s">
        <v>83</v>
      </c>
    </row>
    <row r="14" spans="1:10" x14ac:dyDescent="0.25">
      <c r="H14" s="3" t="s">
        <v>11</v>
      </c>
      <c r="I14" s="7" t="s">
        <v>9</v>
      </c>
      <c r="J14" s="9" t="s">
        <v>83</v>
      </c>
    </row>
    <row r="15" spans="1:10" x14ac:dyDescent="0.25">
      <c r="A15" s="2" t="s">
        <v>12</v>
      </c>
      <c r="B15" s="2" t="s">
        <v>115</v>
      </c>
      <c r="H15" s="3" t="s">
        <v>74</v>
      </c>
      <c r="I15" s="3" t="s">
        <v>9</v>
      </c>
      <c r="J15" s="116" t="s">
        <v>113</v>
      </c>
    </row>
    <row r="16" spans="1:10" ht="10.5" customHeight="1" thickBot="1" x14ac:dyDescent="0.3">
      <c r="F16" s="5"/>
      <c r="G16" s="5"/>
    </row>
    <row r="17" spans="1:19" ht="20.100000000000001" customHeight="1" x14ac:dyDescent="0.25">
      <c r="A17" s="100" t="s">
        <v>13</v>
      </c>
      <c r="B17" s="101" t="s">
        <v>14</v>
      </c>
      <c r="C17" s="101" t="s">
        <v>15</v>
      </c>
      <c r="D17" s="101" t="s">
        <v>16</v>
      </c>
      <c r="E17" s="101" t="s">
        <v>17</v>
      </c>
      <c r="F17" s="101" t="s">
        <v>32</v>
      </c>
      <c r="G17" s="101" t="s">
        <v>29</v>
      </c>
      <c r="H17" s="377" t="s">
        <v>18</v>
      </c>
      <c r="I17" s="378"/>
      <c r="J17" s="102" t="s">
        <v>19</v>
      </c>
    </row>
    <row r="18" spans="1:19" ht="48.75" customHeight="1" x14ac:dyDescent="0.25">
      <c r="A18" s="86">
        <v>1</v>
      </c>
      <c r="B18" s="133">
        <v>44511</v>
      </c>
      <c r="C18" s="129">
        <v>406064</v>
      </c>
      <c r="D18" s="103" t="s">
        <v>116</v>
      </c>
      <c r="E18" s="137" t="s">
        <v>72</v>
      </c>
      <c r="F18" s="113">
        <v>1</v>
      </c>
      <c r="G18" s="113">
        <v>16</v>
      </c>
      <c r="H18" s="379">
        <v>1200000</v>
      </c>
      <c r="I18" s="380"/>
      <c r="J18" s="115">
        <f t="shared" ref="J18" si="0">H18</f>
        <v>1200000</v>
      </c>
    </row>
    <row r="19" spans="1:19" ht="25.5" customHeight="1" thickBot="1" x14ac:dyDescent="0.3">
      <c r="A19" s="381" t="s">
        <v>20</v>
      </c>
      <c r="B19" s="382"/>
      <c r="C19" s="382"/>
      <c r="D19" s="382"/>
      <c r="E19" s="382"/>
      <c r="F19" s="382"/>
      <c r="G19" s="382"/>
      <c r="H19" s="382"/>
      <c r="I19" s="383"/>
      <c r="J19" s="112">
        <f>J18</f>
        <v>1200000</v>
      </c>
      <c r="L19" s="111"/>
    </row>
    <row r="20" spans="1:19" x14ac:dyDescent="0.25">
      <c r="E20" s="1"/>
      <c r="F20" s="1"/>
      <c r="G20" s="1"/>
      <c r="H20" s="13" t="s">
        <v>33</v>
      </c>
      <c r="I20" s="13"/>
      <c r="J20" s="28">
        <v>0</v>
      </c>
      <c r="K20" s="14"/>
      <c r="S20" s="2" t="s">
        <v>21</v>
      </c>
    </row>
    <row r="21" spans="1:19" ht="16.5" thickBot="1" x14ac:dyDescent="0.3">
      <c r="E21" s="1"/>
      <c r="F21" s="1"/>
      <c r="G21" s="1"/>
      <c r="H21" s="15" t="s">
        <v>34</v>
      </c>
      <c r="I21" s="15"/>
      <c r="J21" s="16">
        <v>0</v>
      </c>
      <c r="K21" s="14"/>
    </row>
    <row r="22" spans="1:19" ht="16.5" customHeight="1" x14ac:dyDescent="0.25">
      <c r="E22" s="1"/>
      <c r="F22" s="1"/>
      <c r="G22" s="1"/>
      <c r="H22" s="17" t="s">
        <v>22</v>
      </c>
      <c r="I22" s="17"/>
      <c r="J22" s="18">
        <f>J19</f>
        <v>1200000</v>
      </c>
    </row>
    <row r="23" spans="1:19" x14ac:dyDescent="0.25">
      <c r="A23" s="1" t="s">
        <v>117</v>
      </c>
      <c r="E23" s="1"/>
      <c r="F23" s="1"/>
      <c r="G23" s="1"/>
      <c r="H23" s="17"/>
      <c r="I23" s="17"/>
      <c r="J23" s="18"/>
    </row>
    <row r="24" spans="1:19" x14ac:dyDescent="0.25">
      <c r="A24" s="19"/>
      <c r="E24" s="1"/>
      <c r="F24" s="1"/>
      <c r="G24" s="1"/>
      <c r="H24" s="17"/>
      <c r="I24" s="17"/>
      <c r="J24" s="18"/>
    </row>
    <row r="25" spans="1:19" x14ac:dyDescent="0.25">
      <c r="A25" s="20" t="s">
        <v>23</v>
      </c>
    </row>
    <row r="26" spans="1:19" x14ac:dyDescent="0.25">
      <c r="A26" s="21" t="s">
        <v>24</v>
      </c>
      <c r="B26" s="21"/>
      <c r="C26" s="21"/>
      <c r="D26" s="21"/>
      <c r="E26" s="10"/>
    </row>
    <row r="27" spans="1:19" x14ac:dyDescent="0.25">
      <c r="A27" s="21" t="s">
        <v>25</v>
      </c>
      <c r="B27" s="21"/>
      <c r="C27" s="21"/>
      <c r="D27" s="10"/>
      <c r="E27" s="10"/>
    </row>
    <row r="28" spans="1:19" x14ac:dyDescent="0.25">
      <c r="A28" s="22" t="s">
        <v>26</v>
      </c>
      <c r="B28" s="23"/>
      <c r="C28" s="23"/>
      <c r="D28" s="22"/>
      <c r="E28" s="10"/>
    </row>
    <row r="29" spans="1:19" x14ac:dyDescent="0.25">
      <c r="A29" s="24" t="s">
        <v>27</v>
      </c>
      <c r="B29" s="24"/>
      <c r="C29" s="24"/>
      <c r="D29" s="23"/>
      <c r="E29" s="10"/>
    </row>
    <row r="30" spans="1:19" ht="8.25" customHeight="1" x14ac:dyDescent="0.25">
      <c r="A30" s="25"/>
      <c r="B30" s="25"/>
      <c r="C30" s="25"/>
      <c r="D30" s="25"/>
    </row>
    <row r="31" spans="1:19" x14ac:dyDescent="0.25">
      <c r="H31" s="27" t="s">
        <v>41</v>
      </c>
      <c r="I31" s="385" t="str">
        <f>+J13</f>
        <v xml:space="preserve"> 01 Desember 2021</v>
      </c>
      <c r="J31" s="386"/>
    </row>
    <row r="35" spans="8:10" x14ac:dyDescent="0.25">
      <c r="I35" s="3" t="s">
        <v>21</v>
      </c>
    </row>
    <row r="38" spans="8:10" x14ac:dyDescent="0.25">
      <c r="H38" s="373" t="s">
        <v>28</v>
      </c>
      <c r="I38" s="373"/>
      <c r="J38" s="373"/>
    </row>
  </sheetData>
  <mergeCells count="6">
    <mergeCell ref="H38:J38"/>
    <mergeCell ref="A10:J10"/>
    <mergeCell ref="H17:I17"/>
    <mergeCell ref="H18:I18"/>
    <mergeCell ref="A19:I19"/>
    <mergeCell ref="I31:J31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5"/>
  <sheetViews>
    <sheetView topLeftCell="A17" workbookViewId="0">
      <selection activeCell="M23" sqref="M23"/>
    </sheetView>
  </sheetViews>
  <sheetFormatPr defaultColWidth="9.140625" defaultRowHeight="15.75" x14ac:dyDescent="0.25"/>
  <cols>
    <col min="1" max="1" width="4" style="2" customWidth="1"/>
    <col min="2" max="2" width="12.5703125" style="2" customWidth="1"/>
    <col min="3" max="3" width="9.7109375" style="2" customWidth="1"/>
    <col min="4" max="4" width="23.5703125" style="2" customWidth="1"/>
    <col min="5" max="5" width="1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7.5703125" style="2" customWidth="1"/>
    <col min="11" max="11" width="11.85546875" style="2" bestFit="1" customWidth="1"/>
    <col min="12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374" t="s">
        <v>6</v>
      </c>
      <c r="B10" s="375"/>
      <c r="C10" s="375"/>
      <c r="D10" s="375"/>
      <c r="E10" s="375"/>
      <c r="F10" s="375"/>
      <c r="G10" s="375"/>
      <c r="H10" s="375"/>
      <c r="I10" s="375"/>
      <c r="J10" s="376"/>
    </row>
    <row r="12" spans="1:10" x14ac:dyDescent="0.25">
      <c r="A12" s="2" t="s">
        <v>7</v>
      </c>
      <c r="B12" s="2" t="s">
        <v>97</v>
      </c>
      <c r="H12" s="3" t="s">
        <v>8</v>
      </c>
      <c r="I12" s="7" t="s">
        <v>9</v>
      </c>
      <c r="J12" s="8" t="s">
        <v>118</v>
      </c>
    </row>
    <row r="13" spans="1:10" x14ac:dyDescent="0.25">
      <c r="H13" s="3" t="s">
        <v>10</v>
      </c>
      <c r="I13" s="7" t="s">
        <v>9</v>
      </c>
      <c r="J13" s="9" t="s">
        <v>83</v>
      </c>
    </row>
    <row r="14" spans="1:10" x14ac:dyDescent="0.25">
      <c r="H14" s="3" t="s">
        <v>11</v>
      </c>
      <c r="I14" s="7" t="s">
        <v>9</v>
      </c>
      <c r="J14" s="9" t="s">
        <v>121</v>
      </c>
    </row>
    <row r="15" spans="1:10" x14ac:dyDescent="0.25">
      <c r="H15" s="3" t="s">
        <v>74</v>
      </c>
      <c r="I15" s="3" t="s">
        <v>9</v>
      </c>
      <c r="J15" s="116" t="s">
        <v>119</v>
      </c>
    </row>
    <row r="16" spans="1:10" x14ac:dyDescent="0.25">
      <c r="A16" s="2" t="s">
        <v>12</v>
      </c>
      <c r="B16" s="2" t="s">
        <v>81</v>
      </c>
      <c r="F16" s="10"/>
      <c r="G16" s="10"/>
      <c r="J16" s="116" t="s">
        <v>120</v>
      </c>
    </row>
    <row r="17" spans="1:19" ht="8.25" customHeight="1" thickBot="1" x14ac:dyDescent="0.3">
      <c r="F17" s="10"/>
      <c r="G17" s="10"/>
      <c r="J17" s="116"/>
    </row>
    <row r="18" spans="1:19" ht="20.100000000000001" customHeight="1" x14ac:dyDescent="0.25">
      <c r="A18" s="100" t="s">
        <v>13</v>
      </c>
      <c r="B18" s="101" t="s">
        <v>14</v>
      </c>
      <c r="C18" s="101" t="s">
        <v>15</v>
      </c>
      <c r="D18" s="101" t="s">
        <v>16</v>
      </c>
      <c r="E18" s="101" t="s">
        <v>17</v>
      </c>
      <c r="F18" s="101" t="s">
        <v>32</v>
      </c>
      <c r="G18" s="109" t="s">
        <v>29</v>
      </c>
      <c r="H18" s="377" t="s">
        <v>18</v>
      </c>
      <c r="I18" s="378"/>
      <c r="J18" s="102" t="s">
        <v>19</v>
      </c>
    </row>
    <row r="19" spans="1:19" ht="40.5" customHeight="1" x14ac:dyDescent="0.25">
      <c r="A19" s="86">
        <v>1</v>
      </c>
      <c r="B19" s="134">
        <v>44510</v>
      </c>
      <c r="C19" s="131">
        <v>402462</v>
      </c>
      <c r="D19" s="103" t="s">
        <v>122</v>
      </c>
      <c r="E19" s="124" t="s">
        <v>126</v>
      </c>
      <c r="F19" s="104">
        <v>7</v>
      </c>
      <c r="G19" s="104">
        <v>382</v>
      </c>
      <c r="H19" s="387">
        <v>7500</v>
      </c>
      <c r="I19" s="388"/>
      <c r="J19" s="121">
        <f>G19*H19</f>
        <v>2865000</v>
      </c>
      <c r="K19" s="316">
        <v>44532</v>
      </c>
    </row>
    <row r="20" spans="1:19" ht="40.5" customHeight="1" x14ac:dyDescent="0.25">
      <c r="A20" s="86">
        <v>2</v>
      </c>
      <c r="B20" s="134">
        <v>44512</v>
      </c>
      <c r="C20" s="131">
        <v>402465</v>
      </c>
      <c r="D20" s="103" t="s">
        <v>123</v>
      </c>
      <c r="E20" s="124" t="s">
        <v>127</v>
      </c>
      <c r="F20" s="104">
        <v>3</v>
      </c>
      <c r="G20" s="104">
        <v>270</v>
      </c>
      <c r="H20" s="387">
        <v>14400</v>
      </c>
      <c r="I20" s="388"/>
      <c r="J20" s="121">
        <f t="shared" ref="J20:J22" si="0">G20*H20</f>
        <v>3888000</v>
      </c>
      <c r="K20" s="2" t="s">
        <v>302</v>
      </c>
    </row>
    <row r="21" spans="1:19" ht="40.5" customHeight="1" x14ac:dyDescent="0.25">
      <c r="A21" s="86">
        <v>3</v>
      </c>
      <c r="B21" s="134">
        <v>44515</v>
      </c>
      <c r="C21" s="131">
        <v>402467</v>
      </c>
      <c r="D21" s="103" t="s">
        <v>124</v>
      </c>
      <c r="E21" s="124" t="s">
        <v>80</v>
      </c>
      <c r="F21" s="104">
        <v>8</v>
      </c>
      <c r="G21" s="104">
        <v>687</v>
      </c>
      <c r="H21" s="387">
        <v>7000</v>
      </c>
      <c r="I21" s="388"/>
      <c r="J21" s="121">
        <f t="shared" si="0"/>
        <v>4809000</v>
      </c>
      <c r="K21" s="2" t="s">
        <v>302</v>
      </c>
    </row>
    <row r="22" spans="1:19" ht="40.5" customHeight="1" x14ac:dyDescent="0.25">
      <c r="A22" s="86">
        <v>4</v>
      </c>
      <c r="B22" s="134">
        <v>44517</v>
      </c>
      <c r="C22" s="131">
        <v>406054</v>
      </c>
      <c r="D22" s="103" t="s">
        <v>125</v>
      </c>
      <c r="E22" s="124" t="s">
        <v>128</v>
      </c>
      <c r="F22" s="104">
        <v>1</v>
      </c>
      <c r="G22" s="104">
        <v>100</v>
      </c>
      <c r="H22" s="387">
        <v>6000</v>
      </c>
      <c r="I22" s="388"/>
      <c r="J22" s="121">
        <f t="shared" si="0"/>
        <v>600000</v>
      </c>
      <c r="K22" s="316">
        <v>44532</v>
      </c>
    </row>
    <row r="23" spans="1:19" ht="25.5" customHeight="1" thickBot="1" x14ac:dyDescent="0.3">
      <c r="A23" s="381" t="s">
        <v>20</v>
      </c>
      <c r="B23" s="382"/>
      <c r="C23" s="382"/>
      <c r="D23" s="382"/>
      <c r="E23" s="382"/>
      <c r="F23" s="382"/>
      <c r="G23" s="382"/>
      <c r="H23" s="382"/>
      <c r="I23" s="383"/>
      <c r="J23" s="105">
        <f>SUM(J19:J22)</f>
        <v>12162000</v>
      </c>
    </row>
    <row r="24" spans="1:19" x14ac:dyDescent="0.25">
      <c r="A24" s="384"/>
      <c r="B24" s="384"/>
      <c r="C24" s="384"/>
      <c r="D24" s="384"/>
      <c r="E24" s="119"/>
      <c r="F24" s="119"/>
      <c r="G24" s="119"/>
      <c r="H24" s="11"/>
      <c r="I24" s="11"/>
      <c r="J24" s="12"/>
    </row>
    <row r="25" spans="1:19" x14ac:dyDescent="0.25">
      <c r="E25" s="1"/>
      <c r="F25" s="1"/>
      <c r="G25" s="1"/>
      <c r="H25" s="13" t="s">
        <v>33</v>
      </c>
      <c r="I25" s="13"/>
      <c r="J25" s="28">
        <v>8274000</v>
      </c>
      <c r="K25" s="14"/>
      <c r="S25" s="2" t="s">
        <v>21</v>
      </c>
    </row>
    <row r="26" spans="1:19" ht="16.5" thickBot="1" x14ac:dyDescent="0.3">
      <c r="E26" s="1"/>
      <c r="F26" s="1"/>
      <c r="G26" s="1"/>
      <c r="H26" s="15" t="s">
        <v>34</v>
      </c>
      <c r="I26" s="15"/>
      <c r="J26" s="16">
        <v>0</v>
      </c>
      <c r="K26" s="14"/>
    </row>
    <row r="27" spans="1:19" ht="16.5" customHeight="1" x14ac:dyDescent="0.25">
      <c r="E27" s="1"/>
      <c r="F27" s="1"/>
      <c r="G27" s="1"/>
      <c r="H27" s="17" t="s">
        <v>22</v>
      </c>
      <c r="I27" s="17"/>
      <c r="J27" s="18">
        <f>J23-J25</f>
        <v>3888000</v>
      </c>
    </row>
    <row r="28" spans="1:19" x14ac:dyDescent="0.25">
      <c r="A28" s="1" t="s">
        <v>513</v>
      </c>
      <c r="E28" s="1"/>
      <c r="F28" s="1"/>
      <c r="G28" s="1"/>
      <c r="H28" s="17"/>
      <c r="I28" s="17"/>
      <c r="J28" s="18"/>
    </row>
    <row r="29" spans="1:19" x14ac:dyDescent="0.25">
      <c r="A29" s="19"/>
      <c r="E29" s="1"/>
      <c r="F29" s="1"/>
      <c r="G29" s="1"/>
      <c r="H29" s="17"/>
      <c r="I29" s="17"/>
      <c r="J29" s="18"/>
    </row>
    <row r="30" spans="1:19" x14ac:dyDescent="0.25">
      <c r="E30" s="1"/>
      <c r="F30" s="1"/>
      <c r="G30" s="1"/>
      <c r="H30" s="17"/>
      <c r="I30" s="17"/>
      <c r="J30" s="18"/>
    </row>
    <row r="31" spans="1:19" x14ac:dyDescent="0.25">
      <c r="A31" s="20" t="s">
        <v>23</v>
      </c>
    </row>
    <row r="32" spans="1:19" x14ac:dyDescent="0.25">
      <c r="A32" s="21" t="s">
        <v>24</v>
      </c>
      <c r="B32" s="21"/>
      <c r="C32" s="21"/>
      <c r="D32" s="21"/>
      <c r="E32" s="10"/>
    </row>
    <row r="33" spans="1:10" x14ac:dyDescent="0.25">
      <c r="A33" s="21" t="s">
        <v>25</v>
      </c>
      <c r="B33" s="21"/>
      <c r="C33" s="21"/>
      <c r="D33" s="10"/>
      <c r="E33" s="10"/>
    </row>
    <row r="34" spans="1:10" x14ac:dyDescent="0.25">
      <c r="A34" s="22" t="s">
        <v>26</v>
      </c>
      <c r="B34" s="23"/>
      <c r="C34" s="23"/>
      <c r="D34" s="22"/>
      <c r="E34" s="10"/>
    </row>
    <row r="35" spans="1:10" x14ac:dyDescent="0.25">
      <c r="A35" s="24" t="s">
        <v>27</v>
      </c>
      <c r="B35" s="24"/>
      <c r="C35" s="24"/>
      <c r="D35" s="23"/>
      <c r="E35" s="10"/>
    </row>
    <row r="36" spans="1:10" x14ac:dyDescent="0.25">
      <c r="A36" s="25"/>
      <c r="B36" s="25"/>
      <c r="C36" s="25"/>
      <c r="D36" s="25"/>
    </row>
    <row r="37" spans="1:10" x14ac:dyDescent="0.25">
      <c r="A37" s="26"/>
      <c r="B37" s="26"/>
      <c r="C37" s="26"/>
      <c r="D37" s="106"/>
    </row>
    <row r="38" spans="1:10" x14ac:dyDescent="0.25">
      <c r="H38" s="27" t="s">
        <v>41</v>
      </c>
      <c r="I38" s="385" t="str">
        <f>+J13</f>
        <v xml:space="preserve"> 01 Desember 2021</v>
      </c>
      <c r="J38" s="386"/>
    </row>
    <row r="42" spans="1:10" x14ac:dyDescent="0.25">
      <c r="I42" s="3" t="s">
        <v>21</v>
      </c>
    </row>
    <row r="45" spans="1:10" x14ac:dyDescent="0.25">
      <c r="H45" s="373" t="s">
        <v>28</v>
      </c>
      <c r="I45" s="373"/>
      <c r="J45" s="373"/>
    </row>
  </sheetData>
  <mergeCells count="10">
    <mergeCell ref="H45:J45"/>
    <mergeCell ref="H20:I20"/>
    <mergeCell ref="H21:I21"/>
    <mergeCell ref="H22:I22"/>
    <mergeCell ref="A10:J10"/>
    <mergeCell ref="H18:I18"/>
    <mergeCell ref="H19:I19"/>
    <mergeCell ref="A23:I23"/>
    <mergeCell ref="A24:D24"/>
    <mergeCell ref="I38:J38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7"/>
  <sheetViews>
    <sheetView topLeftCell="A10" workbookViewId="0">
      <selection activeCell="B18" sqref="B18"/>
    </sheetView>
  </sheetViews>
  <sheetFormatPr defaultRowHeight="15.75" x14ac:dyDescent="0.25"/>
  <cols>
    <col min="1" max="1" width="5.7109375" style="2" customWidth="1"/>
    <col min="2" max="2" width="10.42578125" style="2" customWidth="1"/>
    <col min="3" max="3" width="10.85546875" style="2" customWidth="1"/>
    <col min="4" max="4" width="23.85546875" style="2" customWidth="1"/>
    <col min="5" max="5" width="13" style="2" customWidth="1"/>
    <col min="6" max="7" width="6.28515625" style="2" customWidth="1"/>
    <col min="8" max="8" width="14.28515625" style="3" customWidth="1"/>
    <col min="9" max="9" width="1.42578125" style="3" customWidth="1"/>
    <col min="10" max="10" width="18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398" t="s">
        <v>6</v>
      </c>
      <c r="B10" s="399"/>
      <c r="C10" s="399"/>
      <c r="D10" s="399"/>
      <c r="E10" s="399"/>
      <c r="F10" s="399"/>
      <c r="G10" s="399"/>
      <c r="H10" s="399"/>
      <c r="I10" s="399"/>
      <c r="J10" s="400"/>
    </row>
    <row r="12" spans="1:10" x14ac:dyDescent="0.25">
      <c r="A12" s="2" t="s">
        <v>7</v>
      </c>
      <c r="B12" s="2" t="s">
        <v>78</v>
      </c>
      <c r="H12" s="3" t="s">
        <v>8</v>
      </c>
      <c r="I12" s="7" t="s">
        <v>9</v>
      </c>
      <c r="J12" s="8" t="s">
        <v>129</v>
      </c>
    </row>
    <row r="13" spans="1:10" x14ac:dyDescent="0.25">
      <c r="H13" s="3" t="s">
        <v>10</v>
      </c>
      <c r="I13" s="7" t="s">
        <v>9</v>
      </c>
      <c r="J13" s="9" t="s">
        <v>83</v>
      </c>
    </row>
    <row r="14" spans="1:10" x14ac:dyDescent="0.25">
      <c r="H14" s="3" t="s">
        <v>11</v>
      </c>
      <c r="I14" s="7" t="s">
        <v>9</v>
      </c>
      <c r="J14" s="9" t="s">
        <v>130</v>
      </c>
    </row>
    <row r="15" spans="1:10" x14ac:dyDescent="0.25">
      <c r="A15" s="2" t="s">
        <v>12</v>
      </c>
      <c r="B15" s="2" t="s">
        <v>79</v>
      </c>
      <c r="H15" s="3" t="s">
        <v>74</v>
      </c>
      <c r="I15" s="3" t="s">
        <v>9</v>
      </c>
      <c r="J15" s="116" t="s">
        <v>131</v>
      </c>
    </row>
    <row r="16" spans="1:10" ht="16.5" thickBot="1" x14ac:dyDescent="0.3">
      <c r="F16" s="10"/>
      <c r="G16" s="10"/>
    </row>
    <row r="17" spans="1:11" ht="20.100000000000001" customHeight="1" x14ac:dyDescent="0.25">
      <c r="A17" s="29" t="s">
        <v>13</v>
      </c>
      <c r="B17" s="30" t="s">
        <v>14</v>
      </c>
      <c r="C17" s="30" t="s">
        <v>15</v>
      </c>
      <c r="D17" s="30" t="s">
        <v>16</v>
      </c>
      <c r="E17" s="30" t="s">
        <v>17</v>
      </c>
      <c r="F17" s="30" t="s">
        <v>32</v>
      </c>
      <c r="G17" s="132" t="s">
        <v>29</v>
      </c>
      <c r="H17" s="401" t="s">
        <v>18</v>
      </c>
      <c r="I17" s="402"/>
      <c r="J17" s="31" t="s">
        <v>19</v>
      </c>
    </row>
    <row r="18" spans="1:11" ht="31.5" customHeight="1" x14ac:dyDescent="0.25">
      <c r="A18" s="86">
        <v>1</v>
      </c>
      <c r="B18" s="54">
        <v>44504</v>
      </c>
      <c r="C18" s="129" t="s">
        <v>132</v>
      </c>
      <c r="D18" s="32" t="s">
        <v>134</v>
      </c>
      <c r="E18" s="124" t="s">
        <v>136</v>
      </c>
      <c r="F18" s="104">
        <v>12</v>
      </c>
      <c r="G18" s="104">
        <v>121</v>
      </c>
      <c r="H18" s="379">
        <v>54000</v>
      </c>
      <c r="I18" s="380"/>
      <c r="J18" s="115">
        <f>G18*H18</f>
        <v>6534000</v>
      </c>
    </row>
    <row r="19" spans="1:11" ht="31.5" customHeight="1" x14ac:dyDescent="0.25">
      <c r="A19" s="86">
        <f>A18+1</f>
        <v>2</v>
      </c>
      <c r="B19" s="54">
        <v>44504</v>
      </c>
      <c r="C19" s="129" t="s">
        <v>133</v>
      </c>
      <c r="D19" s="32" t="s">
        <v>135</v>
      </c>
      <c r="E19" s="124" t="s">
        <v>137</v>
      </c>
      <c r="F19" s="126">
        <v>3</v>
      </c>
      <c r="G19" s="122">
        <v>31</v>
      </c>
      <c r="H19" s="393">
        <v>65000</v>
      </c>
      <c r="I19" s="394"/>
      <c r="J19" s="114">
        <f>G19*H19</f>
        <v>2015000</v>
      </c>
    </row>
    <row r="20" spans="1:11" ht="25.5" customHeight="1" thickBot="1" x14ac:dyDescent="0.3">
      <c r="A20" s="403" t="s">
        <v>20</v>
      </c>
      <c r="B20" s="404"/>
      <c r="C20" s="404"/>
      <c r="D20" s="404"/>
      <c r="E20" s="404"/>
      <c r="F20" s="404"/>
      <c r="G20" s="404"/>
      <c r="H20" s="404"/>
      <c r="I20" s="405"/>
      <c r="J20" s="87">
        <f>SUM(J18:J19)</f>
        <v>8549000</v>
      </c>
    </row>
    <row r="21" spans="1:11" x14ac:dyDescent="0.25">
      <c r="A21" s="384"/>
      <c r="B21" s="384"/>
      <c r="C21" s="119"/>
      <c r="D21" s="119"/>
      <c r="E21" s="119"/>
      <c r="F21" s="119"/>
      <c r="G21" s="119"/>
      <c r="H21" s="11"/>
      <c r="I21" s="11"/>
      <c r="J21" s="12"/>
    </row>
    <row r="22" spans="1:11" x14ac:dyDescent="0.25">
      <c r="A22" s="119"/>
      <c r="B22" s="119"/>
      <c r="C22" s="119"/>
      <c r="D22" s="119"/>
      <c r="E22" s="119"/>
      <c r="F22" s="119"/>
      <c r="G22" s="119"/>
      <c r="H22" s="88" t="s">
        <v>49</v>
      </c>
      <c r="I22" s="88"/>
      <c r="J22" s="89">
        <v>0</v>
      </c>
    </row>
    <row r="23" spans="1:11" ht="16.5" thickBot="1" x14ac:dyDescent="0.3">
      <c r="D23" s="1"/>
      <c r="E23" s="1"/>
      <c r="F23" s="1"/>
      <c r="G23" s="1"/>
      <c r="H23" s="15" t="s">
        <v>30</v>
      </c>
      <c r="I23" s="15"/>
      <c r="J23" s="110">
        <v>0</v>
      </c>
      <c r="K23" s="14"/>
    </row>
    <row r="24" spans="1:11" x14ac:dyDescent="0.25">
      <c r="D24" s="1"/>
      <c r="E24" s="1"/>
      <c r="F24" s="1"/>
      <c r="G24" s="1"/>
      <c r="H24" s="17" t="s">
        <v>50</v>
      </c>
      <c r="I24" s="17"/>
      <c r="J24" s="18">
        <f>+J20</f>
        <v>8549000</v>
      </c>
    </row>
    <row r="25" spans="1:11" x14ac:dyDescent="0.25">
      <c r="A25" s="1" t="s">
        <v>138</v>
      </c>
      <c r="D25" s="1"/>
      <c r="E25" s="1"/>
      <c r="F25" s="1"/>
      <c r="G25" s="1"/>
      <c r="H25" s="17"/>
      <c r="I25" s="17"/>
      <c r="J25" s="18"/>
    </row>
    <row r="26" spans="1:11" x14ac:dyDescent="0.25">
      <c r="A26" s="19"/>
      <c r="D26" s="1"/>
      <c r="E26" s="1"/>
      <c r="F26" s="1"/>
      <c r="G26" s="1"/>
      <c r="H26" s="17"/>
      <c r="I26" s="17"/>
      <c r="J26" s="18"/>
    </row>
    <row r="27" spans="1:11" x14ac:dyDescent="0.25">
      <c r="A27" s="20" t="s">
        <v>23</v>
      </c>
    </row>
    <row r="28" spans="1:11" x14ac:dyDescent="0.25">
      <c r="A28" s="21" t="s">
        <v>24</v>
      </c>
      <c r="B28" s="21"/>
      <c r="C28" s="21"/>
      <c r="D28" s="10"/>
      <c r="E28" s="10"/>
    </row>
    <row r="29" spans="1:11" x14ac:dyDescent="0.25">
      <c r="A29" s="21" t="s">
        <v>25</v>
      </c>
      <c r="B29" s="21"/>
      <c r="C29" s="21"/>
      <c r="D29" s="10"/>
      <c r="E29" s="10"/>
    </row>
    <row r="30" spans="1:11" x14ac:dyDescent="0.25">
      <c r="A30" s="22" t="s">
        <v>26</v>
      </c>
      <c r="B30" s="23"/>
      <c r="C30" s="23"/>
      <c r="D30" s="10"/>
      <c r="E30" s="10"/>
    </row>
    <row r="31" spans="1:11" x14ac:dyDescent="0.25">
      <c r="A31" s="24" t="s">
        <v>27</v>
      </c>
      <c r="B31" s="24"/>
      <c r="C31" s="24"/>
      <c r="D31" s="10"/>
      <c r="E31" s="10"/>
    </row>
    <row r="32" spans="1:11" x14ac:dyDescent="0.25">
      <c r="A32" s="25"/>
      <c r="B32" s="25"/>
      <c r="C32" s="25"/>
    </row>
    <row r="33" spans="1:10" x14ac:dyDescent="0.25">
      <c r="A33" s="26"/>
      <c r="B33" s="26"/>
      <c r="C33" s="26"/>
    </row>
    <row r="34" spans="1:10" x14ac:dyDescent="0.25">
      <c r="H34" s="27" t="s">
        <v>41</v>
      </c>
      <c r="I34" s="385" t="str">
        <f>J13</f>
        <v xml:space="preserve"> 01 Desember 2021</v>
      </c>
      <c r="J34" s="386"/>
    </row>
    <row r="38" spans="1:10" ht="24.75" customHeight="1" x14ac:dyDescent="0.25"/>
    <row r="40" spans="1:10" x14ac:dyDescent="0.25">
      <c r="H40" s="397" t="s">
        <v>28</v>
      </c>
      <c r="I40" s="397"/>
      <c r="J40" s="397"/>
    </row>
    <row r="45" spans="1:10" ht="16.5" thickBot="1" x14ac:dyDescent="0.3"/>
    <row r="46" spans="1:10" x14ac:dyDescent="0.25">
      <c r="D46" s="90"/>
      <c r="E46" s="91"/>
      <c r="F46" s="91"/>
      <c r="G46" s="10"/>
    </row>
    <row r="47" spans="1:10" ht="18" x14ac:dyDescent="0.25">
      <c r="D47" s="92" t="s">
        <v>51</v>
      </c>
      <c r="E47" s="10"/>
      <c r="F47" s="10"/>
      <c r="G47" s="10"/>
      <c r="H47" s="2"/>
      <c r="I47" s="2"/>
    </row>
    <row r="48" spans="1:10" ht="18" x14ac:dyDescent="0.25">
      <c r="D48" s="92" t="s">
        <v>52</v>
      </c>
      <c r="E48" s="10"/>
      <c r="F48" s="10"/>
      <c r="G48" s="10"/>
      <c r="H48" s="2"/>
      <c r="I48" s="2"/>
    </row>
    <row r="49" spans="4:9" ht="18" x14ac:dyDescent="0.25">
      <c r="D49" s="92" t="s">
        <v>53</v>
      </c>
      <c r="E49" s="10"/>
      <c r="F49" s="10"/>
      <c r="G49" s="10"/>
      <c r="H49" s="2"/>
      <c r="I49" s="2"/>
    </row>
    <row r="50" spans="4:9" ht="18" x14ac:dyDescent="0.25">
      <c r="D50" s="92" t="s">
        <v>54</v>
      </c>
      <c r="E50" s="10"/>
      <c r="F50" s="10"/>
      <c r="G50" s="10"/>
      <c r="H50" s="2"/>
      <c r="I50" s="2"/>
    </row>
    <row r="51" spans="4:9" ht="18" x14ac:dyDescent="0.25">
      <c r="D51" s="92" t="s">
        <v>55</v>
      </c>
      <c r="E51" s="10"/>
      <c r="F51" s="10"/>
      <c r="G51" s="10"/>
      <c r="H51" s="2"/>
      <c r="I51" s="2"/>
    </row>
    <row r="52" spans="4:9" ht="16.5" thickBot="1" x14ac:dyDescent="0.3">
      <c r="D52" s="93"/>
      <c r="E52" s="5"/>
      <c r="F52" s="5"/>
      <c r="G52" s="10"/>
      <c r="H52" s="2"/>
      <c r="I52" s="2"/>
    </row>
    <row r="53" spans="4:9" x14ac:dyDescent="0.25">
      <c r="H53" s="2"/>
      <c r="I53" s="2"/>
    </row>
    <row r="54" spans="4:9" x14ac:dyDescent="0.25">
      <c r="H54" s="2"/>
      <c r="I54" s="2"/>
    </row>
    <row r="55" spans="4:9" ht="16.5" thickBot="1" x14ac:dyDescent="0.3">
      <c r="H55" s="2"/>
      <c r="I55" s="2"/>
    </row>
    <row r="56" spans="4:9" x14ac:dyDescent="0.25">
      <c r="D56" s="90"/>
      <c r="E56" s="91"/>
      <c r="F56" s="94"/>
      <c r="G56" s="10"/>
      <c r="H56" s="2"/>
      <c r="I56" s="2"/>
    </row>
    <row r="57" spans="4:9" ht="18" x14ac:dyDescent="0.25">
      <c r="D57" s="92" t="s">
        <v>56</v>
      </c>
      <c r="E57" s="10"/>
      <c r="F57" s="95"/>
      <c r="G57" s="10"/>
      <c r="H57" s="2"/>
      <c r="I57" s="2"/>
    </row>
    <row r="58" spans="4:9" ht="18" x14ac:dyDescent="0.25">
      <c r="D58" s="92" t="s">
        <v>57</v>
      </c>
      <c r="E58" s="10"/>
      <c r="F58" s="95"/>
      <c r="G58" s="10"/>
      <c r="H58" s="2"/>
      <c r="I58" s="2"/>
    </row>
    <row r="59" spans="4:9" ht="18" x14ac:dyDescent="0.25">
      <c r="D59" s="92" t="s">
        <v>58</v>
      </c>
      <c r="E59" s="10"/>
      <c r="F59" s="95"/>
      <c r="G59" s="10"/>
      <c r="H59" s="2"/>
      <c r="I59" s="2"/>
    </row>
    <row r="60" spans="4:9" ht="18" x14ac:dyDescent="0.25">
      <c r="D60" s="92" t="s">
        <v>59</v>
      </c>
      <c r="E60" s="10"/>
      <c r="F60" s="95"/>
      <c r="G60" s="10"/>
      <c r="H60" s="2"/>
      <c r="I60" s="2"/>
    </row>
    <row r="61" spans="4:9" ht="18" x14ac:dyDescent="0.25">
      <c r="D61" s="96" t="s">
        <v>60</v>
      </c>
      <c r="E61" s="10"/>
      <c r="F61" s="95"/>
      <c r="G61" s="10"/>
      <c r="H61" s="2"/>
      <c r="I61" s="2"/>
    </row>
    <row r="62" spans="4:9" ht="16.5" thickBot="1" x14ac:dyDescent="0.3">
      <c r="D62" s="93"/>
      <c r="E62" s="5"/>
      <c r="F62" s="97"/>
      <c r="G62" s="10"/>
      <c r="H62" s="2"/>
      <c r="I62" s="2"/>
    </row>
    <row r="63" spans="4:9" x14ac:dyDescent="0.25">
      <c r="H63" s="2"/>
      <c r="I63" s="2"/>
    </row>
    <row r="64" spans="4:9" x14ac:dyDescent="0.25">
      <c r="H64" s="2"/>
      <c r="I64" s="2"/>
    </row>
    <row r="65" spans="4:9" x14ac:dyDescent="0.25">
      <c r="H65" s="2"/>
      <c r="I65" s="2"/>
    </row>
    <row r="66" spans="4:9" ht="16.5" thickBot="1" x14ac:dyDescent="0.3">
      <c r="H66" s="2"/>
      <c r="I66" s="2"/>
    </row>
    <row r="67" spans="4:9" x14ac:dyDescent="0.25">
      <c r="D67" s="90"/>
      <c r="E67" s="91"/>
      <c r="F67" s="91"/>
      <c r="G67" s="10"/>
      <c r="H67" s="2"/>
      <c r="I67" s="2"/>
    </row>
    <row r="68" spans="4:9" ht="18" x14ac:dyDescent="0.25">
      <c r="D68" s="92" t="s">
        <v>51</v>
      </c>
      <c r="E68" s="10"/>
      <c r="F68" s="10"/>
      <c r="G68" s="10"/>
      <c r="H68" s="2"/>
      <c r="I68" s="2"/>
    </row>
    <row r="69" spans="4:9" ht="18" x14ac:dyDescent="0.25">
      <c r="D69" s="92" t="s">
        <v>61</v>
      </c>
      <c r="E69" s="10"/>
      <c r="F69" s="10"/>
      <c r="G69" s="10"/>
      <c r="H69" s="2"/>
      <c r="I69" s="2"/>
    </row>
    <row r="70" spans="4:9" ht="18" x14ac:dyDescent="0.25">
      <c r="D70" s="92" t="s">
        <v>62</v>
      </c>
      <c r="E70" s="10"/>
      <c r="F70" s="10"/>
      <c r="G70" s="10"/>
      <c r="H70" s="2"/>
      <c r="I70" s="2"/>
    </row>
    <row r="71" spans="4:9" ht="18" x14ac:dyDescent="0.25">
      <c r="D71" s="92" t="s">
        <v>63</v>
      </c>
      <c r="E71" s="10"/>
      <c r="F71" s="10"/>
      <c r="G71" s="10"/>
      <c r="H71" s="2"/>
      <c r="I71" s="2"/>
    </row>
    <row r="72" spans="4:9" ht="18" x14ac:dyDescent="0.25">
      <c r="D72" s="92" t="s">
        <v>64</v>
      </c>
      <c r="E72" s="10"/>
      <c r="F72" s="10"/>
      <c r="G72" s="10"/>
      <c r="H72" s="2"/>
      <c r="I72" s="2"/>
    </row>
    <row r="73" spans="4:9" ht="16.5" thickBot="1" x14ac:dyDescent="0.3">
      <c r="D73" s="93"/>
      <c r="E73" s="5"/>
      <c r="F73" s="5"/>
      <c r="G73" s="10"/>
      <c r="H73" s="2"/>
      <c r="I73" s="2"/>
    </row>
    <row r="74" spans="4:9" ht="16.5" thickBot="1" x14ac:dyDescent="0.3">
      <c r="H74" s="2"/>
      <c r="I74" s="2"/>
    </row>
    <row r="75" spans="4:9" x14ac:dyDescent="0.25">
      <c r="D75" s="90"/>
      <c r="E75" s="91"/>
      <c r="F75" s="91"/>
      <c r="G75" s="10"/>
      <c r="H75" s="2"/>
      <c r="I75" s="2"/>
    </row>
    <row r="76" spans="4:9" ht="18" x14ac:dyDescent="0.25">
      <c r="D76" s="98" t="s">
        <v>65</v>
      </c>
      <c r="E76" s="10"/>
      <c r="F76" s="10"/>
      <c r="G76" s="10"/>
    </row>
    <row r="77" spans="4:9" ht="18" x14ac:dyDescent="0.25">
      <c r="D77" s="98" t="s">
        <v>66</v>
      </c>
      <c r="E77" s="10"/>
      <c r="F77" s="10"/>
      <c r="G77" s="10"/>
    </row>
    <row r="78" spans="4:9" ht="18" x14ac:dyDescent="0.25">
      <c r="D78" s="98" t="s">
        <v>67</v>
      </c>
      <c r="E78" s="10"/>
      <c r="F78" s="10"/>
      <c r="G78" s="10"/>
    </row>
    <row r="79" spans="4:9" ht="18" x14ac:dyDescent="0.25">
      <c r="D79" s="98" t="s">
        <v>68</v>
      </c>
      <c r="E79" s="10"/>
      <c r="F79" s="10"/>
      <c r="G79" s="10"/>
    </row>
    <row r="80" spans="4:9" ht="18" x14ac:dyDescent="0.25">
      <c r="D80" s="99" t="s">
        <v>69</v>
      </c>
      <c r="E80" s="10"/>
      <c r="F80" s="10"/>
      <c r="G80" s="10"/>
    </row>
    <row r="81" spans="1:12" ht="16.5" thickBot="1" x14ac:dyDescent="0.3">
      <c r="D81" s="93"/>
      <c r="E81" s="5"/>
      <c r="F81" s="5"/>
      <c r="G81" s="10"/>
      <c r="H81" s="2"/>
      <c r="I81" s="2"/>
    </row>
    <row r="82" spans="1:12" ht="16.5" thickBot="1" x14ac:dyDescent="0.3"/>
    <row r="83" spans="1:12" x14ac:dyDescent="0.25">
      <c r="D83" s="90"/>
      <c r="E83" s="91"/>
      <c r="F83" s="94"/>
      <c r="G83" s="10"/>
    </row>
    <row r="84" spans="1:12" ht="18" x14ac:dyDescent="0.25">
      <c r="D84" s="92" t="s">
        <v>56</v>
      </c>
      <c r="E84" s="10"/>
      <c r="F84" s="95"/>
      <c r="G84" s="10"/>
    </row>
    <row r="85" spans="1:12" ht="18" x14ac:dyDescent="0.25">
      <c r="D85" s="92" t="s">
        <v>57</v>
      </c>
      <c r="E85" s="10"/>
      <c r="F85" s="95"/>
      <c r="G85" s="10"/>
    </row>
    <row r="86" spans="1:12" ht="18" x14ac:dyDescent="0.25">
      <c r="D86" s="92" t="s">
        <v>58</v>
      </c>
      <c r="E86" s="10"/>
      <c r="F86" s="95"/>
      <c r="G86" s="10"/>
    </row>
    <row r="87" spans="1:12" ht="18" x14ac:dyDescent="0.25">
      <c r="D87" s="92" t="s">
        <v>59</v>
      </c>
      <c r="E87" s="10"/>
      <c r="F87" s="95"/>
      <c r="G87" s="10"/>
    </row>
    <row r="88" spans="1:12" ht="18" x14ac:dyDescent="0.25">
      <c r="D88" s="96" t="s">
        <v>60</v>
      </c>
      <c r="E88" s="10"/>
      <c r="F88" s="95"/>
      <c r="G88" s="10"/>
    </row>
    <row r="89" spans="1:12" ht="16.5" thickBot="1" x14ac:dyDescent="0.3">
      <c r="D89" s="93"/>
      <c r="E89" s="5"/>
      <c r="F89" s="97"/>
      <c r="G89" s="10"/>
    </row>
    <row r="90" spans="1:12" ht="16.5" thickBot="1" x14ac:dyDescent="0.3"/>
    <row r="91" spans="1:12" x14ac:dyDescent="0.25">
      <c r="D91" s="90"/>
      <c r="E91" s="91"/>
      <c r="F91" s="94"/>
      <c r="G91" s="10"/>
    </row>
    <row r="92" spans="1:12" ht="18" x14ac:dyDescent="0.25">
      <c r="D92" s="92" t="s">
        <v>56</v>
      </c>
      <c r="E92" s="10"/>
      <c r="F92" s="95"/>
      <c r="G92" s="10"/>
    </row>
    <row r="93" spans="1:12" ht="18" x14ac:dyDescent="0.25">
      <c r="D93" s="92" t="s">
        <v>57</v>
      </c>
      <c r="E93" s="10"/>
      <c r="F93" s="95"/>
      <c r="G93" s="10"/>
    </row>
    <row r="94" spans="1:12" ht="18" x14ac:dyDescent="0.25">
      <c r="D94" s="92" t="s">
        <v>58</v>
      </c>
      <c r="E94" s="10"/>
      <c r="F94" s="95"/>
      <c r="G94" s="10"/>
    </row>
    <row r="95" spans="1:12" ht="18" x14ac:dyDescent="0.25">
      <c r="D95" s="92" t="s">
        <v>59</v>
      </c>
      <c r="E95" s="10"/>
      <c r="F95" s="95"/>
      <c r="G95" s="10"/>
    </row>
    <row r="96" spans="1:12" s="3" customFormat="1" ht="18" x14ac:dyDescent="0.25">
      <c r="A96" s="2"/>
      <c r="B96" s="2"/>
      <c r="C96" s="2"/>
      <c r="D96" s="96" t="s">
        <v>60</v>
      </c>
      <c r="E96" s="10"/>
      <c r="F96" s="95"/>
      <c r="G96" s="10"/>
      <c r="J96" s="2"/>
      <c r="K96" s="2"/>
      <c r="L96" s="2"/>
    </row>
    <row r="97" spans="1:12" s="3" customFormat="1" ht="16.5" thickBot="1" x14ac:dyDescent="0.3">
      <c r="A97" s="2"/>
      <c r="B97" s="2"/>
      <c r="C97" s="2"/>
      <c r="D97" s="93"/>
      <c r="E97" s="5"/>
      <c r="F97" s="97"/>
      <c r="G97" s="10"/>
      <c r="J97" s="2"/>
      <c r="K97" s="2"/>
      <c r="L97" s="2"/>
    </row>
  </sheetData>
  <mergeCells count="8">
    <mergeCell ref="H40:J40"/>
    <mergeCell ref="H19:I19"/>
    <mergeCell ref="H18:I18"/>
    <mergeCell ref="A10:J10"/>
    <mergeCell ref="H17:I17"/>
    <mergeCell ref="A20:I20"/>
    <mergeCell ref="A21:B21"/>
    <mergeCell ref="I34:J34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53</vt:i4>
      </vt:variant>
    </vt:vector>
  </HeadingPairs>
  <TitlesOfParts>
    <vt:vector size="114" baseType="lpstr">
      <vt:lpstr>517_TPL_Medan</vt:lpstr>
      <vt:lpstr>518_TPL_Muara Enim</vt:lpstr>
      <vt:lpstr>519_Lion_Palembang</vt:lpstr>
      <vt:lpstr>520_Bpk.Martin_Pembatalan</vt:lpstr>
      <vt:lpstr>521_DN_Bontang</vt:lpstr>
      <vt:lpstr>522_Bpk. Andi_Bogor</vt:lpstr>
      <vt:lpstr>523_Bpk. Dicky_Shopee</vt:lpstr>
      <vt:lpstr>524_Lion_Mix</vt:lpstr>
      <vt:lpstr>525_Mega Agro_Karo</vt:lpstr>
      <vt:lpstr>526_Samudra Jaya Cakra_Mix</vt:lpstr>
      <vt:lpstr>527_CV. Nona_Makassar</vt:lpstr>
      <vt:lpstr>528_CV. MAG Perum Graha_Kalsel</vt:lpstr>
      <vt:lpstr>529_Bpk. Pras_Deli Serdang</vt:lpstr>
      <vt:lpstr>530_Trian Jaya_Muara enim</vt:lpstr>
      <vt:lpstr>531_MitraIndo_Batam</vt:lpstr>
      <vt:lpstr>532_Bpk. Salim_Pontianak</vt:lpstr>
      <vt:lpstr>533_Ibu IIn_Batam</vt:lpstr>
      <vt:lpstr>534_Bina_trucking Bekasi</vt:lpstr>
      <vt:lpstr>535_IKPM_Mix</vt:lpstr>
      <vt:lpstr>536_Samudra Jaya Cakra_Mix</vt:lpstr>
      <vt:lpstr>537_Menara_Mix</vt:lpstr>
      <vt:lpstr>538_Menara_Gersik</vt:lpstr>
      <vt:lpstr>539_Menara_Mix</vt:lpstr>
      <vt:lpstr>540_Samudra Jaya Cakra_Manokwar</vt:lpstr>
      <vt:lpstr>541_Menara_Air Molek</vt:lpstr>
      <vt:lpstr>542_Bpk. Bayu_Pekanbaru</vt:lpstr>
      <vt:lpstr>543_Bpk Rio_Pontianak</vt:lpstr>
      <vt:lpstr>544_BBI_Pekalongan</vt:lpstr>
      <vt:lpstr>545_BM_Tibeka_ Lombok</vt:lpstr>
      <vt:lpstr>546_BM_Tibeka_Cilacap</vt:lpstr>
      <vt:lpstr>547_Ibu caca_Jakarta</vt:lpstr>
      <vt:lpstr>548_Samudra Jaya Cakra_Mix</vt:lpstr>
      <vt:lpstr>549_Samudra Jaya Cakra_Padang</vt:lpstr>
      <vt:lpstr>550_Tensindo_Gresik</vt:lpstr>
      <vt:lpstr>551_Menara_Duri</vt:lpstr>
      <vt:lpstr>552_UJP_Mix</vt:lpstr>
      <vt:lpstr>553_Ibu Eni_Palu</vt:lpstr>
      <vt:lpstr>554_Samudra Jaya Cakra_Bima</vt:lpstr>
      <vt:lpstr>555_CV. Nona_Sulawesi</vt:lpstr>
      <vt:lpstr>556_Venindo_Pekanbaru</vt:lpstr>
      <vt:lpstr>557_Parcial_Kalsel</vt:lpstr>
      <vt:lpstr>558_CahayaPutra_Pontianak</vt:lpstr>
      <vt:lpstr>559_MTEK_Pontianak</vt:lpstr>
      <vt:lpstr>560_Lion_Probolinggo</vt:lpstr>
      <vt:lpstr>561_R2M_Pontianak</vt:lpstr>
      <vt:lpstr>562_Bpk. Dicky_Shopee </vt:lpstr>
      <vt:lpstr>563_Bpk. Dicky_Ninja</vt:lpstr>
      <vt:lpstr>564_Parcial_Tabalong</vt:lpstr>
      <vt:lpstr>565_Fastindo_Cikarang</vt:lpstr>
      <vt:lpstr>566_Bona_Lampung</vt:lpstr>
      <vt:lpstr>567_PT. Bayu_Jambi</vt:lpstr>
      <vt:lpstr>568_Padi_Bali</vt:lpstr>
      <vt:lpstr>569_Hong Fei_Jakarta</vt:lpstr>
      <vt:lpstr>570_Bona_Bandung</vt:lpstr>
      <vt:lpstr>571_Ibu caca_Jakarta</vt:lpstr>
      <vt:lpstr>572_Bina_trucking Bekasi</vt:lpstr>
      <vt:lpstr>573_Bongkar Muat W6 Pekanbaru</vt:lpstr>
      <vt:lpstr>574_AKGC_Bogor</vt:lpstr>
      <vt:lpstr>575_Lion_Lampung</vt:lpstr>
      <vt:lpstr>576_Diki_Malang</vt:lpstr>
      <vt:lpstr>_Menara_Bali NT (3)</vt:lpstr>
      <vt:lpstr>'517_TPL_Medan'!Print_Area</vt:lpstr>
      <vt:lpstr>'518_TPL_Muara Enim'!Print_Area</vt:lpstr>
      <vt:lpstr>'519_Lion_Palembang'!Print_Area</vt:lpstr>
      <vt:lpstr>'520_Bpk.Martin_Pembatalan'!Print_Area</vt:lpstr>
      <vt:lpstr>'521_DN_Bontang'!Print_Area</vt:lpstr>
      <vt:lpstr>'522_Bpk. Andi_Bogor'!Print_Area</vt:lpstr>
      <vt:lpstr>'523_Bpk. Dicky_Shopee'!Print_Area</vt:lpstr>
      <vt:lpstr>'524_Lion_Mix'!Print_Area</vt:lpstr>
      <vt:lpstr>'525_Mega Agro_Karo'!Print_Area</vt:lpstr>
      <vt:lpstr>'526_Samudra Jaya Cakra_Mix'!Print_Area</vt:lpstr>
      <vt:lpstr>'527_CV. Nona_Makassar'!Print_Area</vt:lpstr>
      <vt:lpstr>'528_CV. MAG Perum Graha_Kalsel'!Print_Area</vt:lpstr>
      <vt:lpstr>'536_Samudra Jaya Cakra_Mix'!Print_Area</vt:lpstr>
      <vt:lpstr>'540_Samudra Jaya Cakra_Manokwar'!Print_Area</vt:lpstr>
      <vt:lpstr>'542_Bpk. Bayu_Pekanbaru'!Print_Area</vt:lpstr>
      <vt:lpstr>'543_Bpk Rio_Pontianak'!Print_Area</vt:lpstr>
      <vt:lpstr>'544_BBI_Pekalongan'!Print_Area</vt:lpstr>
      <vt:lpstr>'545_BM_Tibeka_ Lombok'!Print_Area</vt:lpstr>
      <vt:lpstr>'546_BM_Tibeka_Cilacap'!Print_Area</vt:lpstr>
      <vt:lpstr>'547_Ibu caca_Jakarta'!Print_Area</vt:lpstr>
      <vt:lpstr>'548_Samudra Jaya Cakra_Mix'!Print_Area</vt:lpstr>
      <vt:lpstr>'549_Samudra Jaya Cakra_Padang'!Print_Area</vt:lpstr>
      <vt:lpstr>'552_UJP_Mix'!Print_Area</vt:lpstr>
      <vt:lpstr>'553_Ibu Eni_Palu'!Print_Area</vt:lpstr>
      <vt:lpstr>'554_Samudra Jaya Cakra_Bima'!Print_Area</vt:lpstr>
      <vt:lpstr>'555_CV. Nona_Sulawesi'!Print_Area</vt:lpstr>
      <vt:lpstr>'558_CahayaPutra_Pontianak'!Print_Area</vt:lpstr>
      <vt:lpstr>'559_MTEK_Pontianak'!Print_Area</vt:lpstr>
      <vt:lpstr>'560_Lion_Probolinggo'!Print_Area</vt:lpstr>
      <vt:lpstr>'561_R2M_Pontianak'!Print_Area</vt:lpstr>
      <vt:lpstr>'562_Bpk. Dicky_Shopee '!Print_Area</vt:lpstr>
      <vt:lpstr>'563_Bpk. Dicky_Ninja'!Print_Area</vt:lpstr>
      <vt:lpstr>'565_Fastindo_Cikarang'!Print_Area</vt:lpstr>
      <vt:lpstr>'566_Bona_Lampung'!Print_Area</vt:lpstr>
      <vt:lpstr>'567_PT. Bayu_Jambi'!Print_Area</vt:lpstr>
      <vt:lpstr>'568_Padi_Bali'!Print_Area</vt:lpstr>
      <vt:lpstr>'569_Hong Fei_Jakarta'!Print_Area</vt:lpstr>
      <vt:lpstr>'570_Bona_Bandung'!Print_Area</vt:lpstr>
      <vt:lpstr>'571_Ibu caca_Jakarta'!Print_Area</vt:lpstr>
      <vt:lpstr>'573_Bongkar Muat W6 Pekanbaru'!Print_Area</vt:lpstr>
      <vt:lpstr>'574_AKGC_Bogor'!Print_Area</vt:lpstr>
      <vt:lpstr>'575_Lion_Lampung'!Print_Area</vt:lpstr>
      <vt:lpstr>'576_Diki_Malang'!Print_Area</vt:lpstr>
      <vt:lpstr>'_Menara_Bali NT (3)'!Print_Titles</vt:lpstr>
      <vt:lpstr>'537_Menara_Mix'!Print_Titles</vt:lpstr>
      <vt:lpstr>'538_Menara_Gersik'!Print_Titles</vt:lpstr>
      <vt:lpstr>'539_Menara_Mix'!Print_Titles</vt:lpstr>
      <vt:lpstr>'541_Menara_Air Molek'!Print_Titles</vt:lpstr>
      <vt:lpstr>'551_Menara_Duri'!Print_Titles</vt:lpstr>
      <vt:lpstr>'556_Venindo_Pekanbaru'!Print_Titles</vt:lpstr>
      <vt:lpstr>'557_Parcial_Kalsel'!Print_Titles</vt:lpstr>
      <vt:lpstr>'563_Bpk. Dicky_Ninja'!Print_Titles</vt:lpstr>
      <vt:lpstr>'564_Parcial_Tabalong'!Print_Titles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2022-04-18T07:30:24Z</dcterms:modified>
</cp:coreProperties>
</file>