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DE\2021\INVOICE\Non PPn_Invoice\"/>
    </mc:Choice>
  </mc:AlternateContent>
  <bookViews>
    <workbookView xWindow="0" yWindow="0" windowWidth="20490" windowHeight="7620"/>
  </bookViews>
  <sheets>
    <sheet name="MENARA WARNA INDONESIA" sheetId="7" r:id="rId1"/>
  </sheets>
  <definedNames>
    <definedName name="_xlnm._FilterDatabase" localSheetId="0" hidden="1">'MENARA WARNA INDONESIA'!$A$3:$BC$157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3" i="7" l="1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8" i="7"/>
  <c r="X57" i="7"/>
  <c r="X50" i="7"/>
  <c r="X49" i="7"/>
  <c r="X48" i="7"/>
  <c r="X47" i="7"/>
  <c r="X46" i="7"/>
  <c r="X45" i="7"/>
  <c r="X44" i="7"/>
  <c r="X43" i="7"/>
  <c r="X42" i="7"/>
  <c r="X41" i="7"/>
  <c r="X36" i="7"/>
  <c r="X35" i="7"/>
  <c r="X34" i="7"/>
  <c r="X33" i="7"/>
  <c r="X32" i="7"/>
  <c r="X31" i="7"/>
  <c r="X30" i="7"/>
  <c r="X29" i="7"/>
  <c r="X28" i="7"/>
  <c r="X27" i="7"/>
  <c r="X26" i="7"/>
  <c r="A5" i="7" l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V1047658" i="7" l="1"/>
  <c r="AU1047188" i="7"/>
  <c r="AS61" i="7"/>
  <c r="AR61" i="7"/>
  <c r="AS60" i="7"/>
  <c r="AR60" i="7"/>
  <c r="AS59" i="7"/>
  <c r="AR59" i="7"/>
  <c r="AS58" i="7"/>
  <c r="AR58" i="7"/>
  <c r="AS57" i="7"/>
  <c r="AR57" i="7"/>
  <c r="AS56" i="7"/>
  <c r="AR56" i="7"/>
  <c r="AS55" i="7"/>
  <c r="AR55" i="7"/>
  <c r="AS54" i="7"/>
  <c r="AR54" i="7"/>
  <c r="AS53" i="7"/>
  <c r="AR53" i="7"/>
  <c r="AS52" i="7"/>
  <c r="AR52" i="7"/>
  <c r="AS51" i="7"/>
  <c r="AR51" i="7"/>
  <c r="AS50" i="7"/>
  <c r="AR50" i="7"/>
  <c r="AS49" i="7"/>
  <c r="AR49" i="7"/>
  <c r="AS48" i="7"/>
  <c r="AR48" i="7"/>
  <c r="AS47" i="7"/>
  <c r="AR47" i="7"/>
  <c r="AS46" i="7"/>
  <c r="AR46" i="7"/>
  <c r="AS45" i="7"/>
  <c r="AR45" i="7"/>
  <c r="AS44" i="7"/>
  <c r="AR44" i="7"/>
  <c r="AS43" i="7"/>
  <c r="AR43" i="7"/>
  <c r="AS42" i="7"/>
  <c r="AR42" i="7"/>
  <c r="AS41" i="7"/>
  <c r="AR41" i="7"/>
  <c r="AS40" i="7"/>
  <c r="AR40" i="7"/>
  <c r="AS39" i="7"/>
  <c r="AR39" i="7"/>
  <c r="AS38" i="7"/>
  <c r="AR38" i="7"/>
  <c r="AS37" i="7"/>
  <c r="AR37" i="7"/>
  <c r="AS36" i="7"/>
  <c r="AR36" i="7"/>
  <c r="AS35" i="7"/>
  <c r="AR35" i="7"/>
  <c r="AP34" i="7"/>
  <c r="AP33" i="7"/>
  <c r="AS33" i="7" s="1"/>
  <c r="AP32" i="7"/>
  <c r="AP31" i="7"/>
  <c r="AS31" i="7" s="1"/>
  <c r="AP30" i="7"/>
  <c r="AP29" i="7"/>
  <c r="AS29" i="7" s="1"/>
  <c r="AP28" i="7"/>
  <c r="AS27" i="7"/>
  <c r="AV18" i="7"/>
  <c r="AV17" i="7"/>
  <c r="AV16" i="7"/>
  <c r="AV15" i="7"/>
  <c r="AV14" i="7"/>
  <c r="AV10" i="7"/>
  <c r="AV9" i="7"/>
  <c r="AV8" i="7"/>
  <c r="AV7" i="7"/>
  <c r="AV6" i="7"/>
  <c r="AV5" i="7"/>
  <c r="AP4" i="7"/>
  <c r="AS4" i="7" s="1"/>
  <c r="AV35" i="7" l="1"/>
  <c r="AV36" i="7"/>
  <c r="AV37" i="7"/>
  <c r="AV38" i="7"/>
  <c r="AV39" i="7"/>
  <c r="AV40" i="7"/>
  <c r="AV41" i="7"/>
  <c r="AV42" i="7"/>
  <c r="AV43" i="7"/>
  <c r="AV44" i="7"/>
  <c r="AV45" i="7"/>
  <c r="AR31" i="7"/>
  <c r="AV31" i="7" s="1"/>
  <c r="AV27" i="7"/>
  <c r="AR29" i="7"/>
  <c r="AV29" i="7" s="1"/>
  <c r="AR33" i="7"/>
  <c r="AV33" i="7" s="1"/>
  <c r="AR28" i="7"/>
  <c r="AR30" i="7"/>
  <c r="AR32" i="7"/>
  <c r="AR34" i="7"/>
  <c r="AR4" i="7"/>
  <c r="AV4" i="7" s="1"/>
  <c r="AS19" i="7"/>
  <c r="AV19" i="7" s="1"/>
  <c r="AS20" i="7"/>
  <c r="AV20" i="7" s="1"/>
  <c r="AS21" i="7"/>
  <c r="AV21" i="7" s="1"/>
  <c r="AS22" i="7"/>
  <c r="AV22" i="7" s="1"/>
  <c r="AS23" i="7"/>
  <c r="AV23" i="7" s="1"/>
  <c r="AS24" i="7"/>
  <c r="AV24" i="7" s="1"/>
  <c r="AS25" i="7"/>
  <c r="AV25" i="7" s="1"/>
  <c r="AS26" i="7"/>
  <c r="AV26" i="7" s="1"/>
  <c r="AS28" i="7"/>
  <c r="AS30" i="7"/>
  <c r="AS32" i="7"/>
  <c r="AS34" i="7"/>
  <c r="AV34" i="7" l="1"/>
  <c r="AV30" i="7"/>
  <c r="AV32" i="7"/>
  <c r="AV28" i="7"/>
</calcChain>
</file>

<file path=xl/sharedStrings.xml><?xml version="1.0" encoding="utf-8"?>
<sst xmlns="http://schemas.openxmlformats.org/spreadsheetml/2006/main" count="1422" uniqueCount="597">
  <si>
    <t>NO</t>
  </si>
  <si>
    <t>PENGIRIM</t>
  </si>
  <si>
    <t>PENERIMA</t>
  </si>
  <si>
    <t>TUJUAN</t>
  </si>
  <si>
    <t>SERVICE</t>
  </si>
  <si>
    <t>MODE TRANSPORT</t>
  </si>
  <si>
    <t>KOLI</t>
  </si>
  <si>
    <t>UNIT</t>
  </si>
  <si>
    <t>SALES</t>
  </si>
  <si>
    <t>SJ Balik</t>
  </si>
  <si>
    <t>MARGIN</t>
  </si>
  <si>
    <t>PRICE</t>
  </si>
  <si>
    <t>JUAL</t>
  </si>
  <si>
    <t>BELI</t>
  </si>
  <si>
    <t>FEE</t>
  </si>
  <si>
    <t>PROFIT</t>
  </si>
  <si>
    <t>NO. HP</t>
  </si>
  <si>
    <t>DARI JAKARTA</t>
  </si>
  <si>
    <t>DAERAH</t>
  </si>
  <si>
    <t>KEBERANGKATAN</t>
  </si>
  <si>
    <t>TANGGAL PICK UP</t>
  </si>
  <si>
    <t>AIRWAYBILL</t>
  </si>
  <si>
    <t>JENIS BARANG</t>
  </si>
  <si>
    <t>NO POL</t>
  </si>
  <si>
    <t>DRIVER</t>
  </si>
  <si>
    <t>KONTAK DRIVER</t>
  </si>
  <si>
    <t>BERAT KG</t>
  </si>
  <si>
    <t>BERAT</t>
  </si>
  <si>
    <t>VOLUME</t>
  </si>
  <si>
    <t>TANGGAL BERANGKAT DARI KANTOR</t>
  </si>
  <si>
    <t>TANGGAL</t>
  </si>
  <si>
    <t>NAMA</t>
  </si>
  <si>
    <t>DONE</t>
  </si>
  <si>
    <t>NOT DONE</t>
  </si>
  <si>
    <t>PENERIMA BARANG</t>
  </si>
  <si>
    <t>NO INVOICE</t>
  </si>
  <si>
    <t>TANGGAL INVOICE</t>
  </si>
  <si>
    <t>PO</t>
  </si>
  <si>
    <t>PPH 2%</t>
  </si>
  <si>
    <t xml:space="preserve"> Keluar Invoice</t>
  </si>
  <si>
    <t>Tanggal Jatuh Tempo</t>
  </si>
  <si>
    <t>DP</t>
  </si>
  <si>
    <t xml:space="preserve">PELUNASAN </t>
  </si>
  <si>
    <t>Tanggal Kirim</t>
  </si>
  <si>
    <t>Pengirim</t>
  </si>
  <si>
    <t>Tanggal Terima</t>
  </si>
  <si>
    <t>Pemerima</t>
  </si>
  <si>
    <t>DPP</t>
  </si>
  <si>
    <t>PPN</t>
  </si>
  <si>
    <t>PIUTANG</t>
  </si>
  <si>
    <t>DISCOUNT</t>
  </si>
  <si>
    <t>SISA PIUTANG</t>
  </si>
  <si>
    <t>VENDOR</t>
  </si>
  <si>
    <t>VENDOR DAERAH</t>
  </si>
  <si>
    <t>TONASE</t>
  </si>
  <si>
    <t>TGL TRANSFER</t>
  </si>
  <si>
    <t>PELUNASAN</t>
  </si>
  <si>
    <t>ALAMAT</t>
  </si>
  <si>
    <t>KET</t>
  </si>
  <si>
    <t>BONGKARAN DLL</t>
  </si>
  <si>
    <t>MESPCI1050 - MEDAN</t>
  </si>
  <si>
    <t>MJKPCI0207 - MOJOKERTO</t>
  </si>
  <si>
    <t>PLMPCI0984 - PALEMBANG KOTA</t>
  </si>
  <si>
    <t>TKGPCI0526 - TANJUNG KARANG PUSAT</t>
  </si>
  <si>
    <t>BDJPCI0417 - BANJARMASIN</t>
  </si>
  <si>
    <t>HARGA SISTEM</t>
  </si>
  <si>
    <t>PKUPCI0752 - PEKANBARU KOTA</t>
  </si>
  <si>
    <t>BTJPCI0001 - BANDA ACEH</t>
  </si>
  <si>
    <t>BKI032210018895</t>
  </si>
  <si>
    <t>PT.MENARA WARNA INDONESIA</t>
  </si>
  <si>
    <t>HM. SAMPOERNA BANDUNG 1</t>
  </si>
  <si>
    <t>BDOPCI0132 - BANDUNG</t>
  </si>
  <si>
    <t>JL. SOEKARNO HATTA NO. 795 KEL. CISARANTEN WETAN UJUNG BERUNG BANDUNG (0-0) - 0</t>
  </si>
  <si>
    <t>BKI032210018903</t>
  </si>
  <si>
    <t>HM. SAMPOERNA BANDUNG 2</t>
  </si>
  <si>
    <t>JL.SOEKARNO HATTA NO.795 KEL.CISARANTEN WETAN KECAMATAN UJUNG BERUNG KOTA BANDUNG BANDUNG (0-0) - 0</t>
  </si>
  <si>
    <t>BKI032210018911</t>
  </si>
  <si>
    <t>HM. SAMPOERNA BANDUNG 3</t>
  </si>
  <si>
    <t>PWKPCI0178 - SUBANG KAB</t>
  </si>
  <si>
    <t>JL. OTTO ISKANDAR DINATA NO. 234 KEL. SUKAMELANG KEC. SUBANG SUBANG KAB (0-0) - 0</t>
  </si>
  <si>
    <t>BKI032210018929</t>
  </si>
  <si>
    <t>HM. SAMPOERNA DPC PADALANG</t>
  </si>
  <si>
    <t>BKI032210018937</t>
  </si>
  <si>
    <t>HM. SAMPOERNA DPC SUMEDANG</t>
  </si>
  <si>
    <t>PWKPCI0183 - SUMEDANG KOTA</t>
  </si>
  <si>
    <t>JL. SEBELAS APRIL NO. 84 DESA RANCA MULYA KEC. SUMEDANG UTARA KAB. SAME SUMEDANG KOTA (0-0) - 0</t>
  </si>
  <si>
    <t>BKI032210018945</t>
  </si>
  <si>
    <t>HM. SAMPOERNA GARUT</t>
  </si>
  <si>
    <t>PWKPCI0153 - GARUT KOTA</t>
  </si>
  <si>
    <t>JL. TEGAL KURDI NO. 99A KEL. KOTA WETAN KECAMATAN GARUT KOTA GARUT KOTA (0-0) - 0</t>
  </si>
  <si>
    <t>BKI032210018960</t>
  </si>
  <si>
    <t>HM. SAMPOERNA SUKABUMI</t>
  </si>
  <si>
    <t>PWKPCI0180 - SUKABUMI KOTA</t>
  </si>
  <si>
    <t>JL. PEMBANGUNAN NO. 9, KEL. BABAKAN, KEC. CIBEREUM KOTA SUKABUMI SUKABUMI KOTA (0-0) - 0</t>
  </si>
  <si>
    <t>BKI032210019026</t>
  </si>
  <si>
    <t>HM. SAMPOERNA PAMEKASAN</t>
  </si>
  <si>
    <t>PCI0211 - PAMEKASAN</t>
  </si>
  <si>
    <t>JL. RAYA SUMENEP NO.234, RENGOH, TAMBUNG, PADEMAWU, KAB.PAMEKASAN JAWA TIMUR 69323</t>
  </si>
  <si>
    <t>BKI032210019034</t>
  </si>
  <si>
    <t>HM. SAMPOERNA SIDOARJO</t>
  </si>
  <si>
    <t>PDNPCI0218 - SIDOARJO</t>
  </si>
  <si>
    <t>LINGKAR TIMUR KAWASAN SAFE&amp;LOCK D/A KOMP PERGUDANGAN DAN INDUSTRI SAFE N BLOK A 1238 SIDOARJO (0-0) - 0</t>
  </si>
  <si>
    <t>BKI032210019042</t>
  </si>
  <si>
    <t>HM. SAMPOERNA MAGELANG</t>
  </si>
  <si>
    <t>JOGPCI0254 - MAGELANG</t>
  </si>
  <si>
    <t>JL. SOEKARNO - HATTA NO.12, KEL. TIDAR SELATAN KEC. MAGELANG SELATAN MAGELANG (0-0) - 0</t>
  </si>
  <si>
    <t>BKI032210019059</t>
  </si>
  <si>
    <t>HM. SAMPOERNA MADIUN</t>
  </si>
  <si>
    <t>MDNPCI0203 - MADIUN</t>
  </si>
  <si>
    <t>JL. RAYA NGLEMES NO. 130 MADIUN MADIUN (0-0) - 0</t>
  </si>
  <si>
    <t>BKI032210019067</t>
  </si>
  <si>
    <t>HM. SAMPOERNA GRESIK</t>
  </si>
  <si>
    <t>GRSPCI0194 - GRESIK</t>
  </si>
  <si>
    <t>KAWASAN INDUSTRI MASPION 2, JL. BETA KAV 3 - 6, MANYAR, GRES IK</t>
  </si>
  <si>
    <t>BKI032210019075</t>
  </si>
  <si>
    <t>HM. SAMPOERNA KEDIRI</t>
  </si>
  <si>
    <t>KDRPCI0199 - KEDIRI</t>
  </si>
  <si>
    <t>JL. SUPERSEMAR NO. 100 - 104, KEL. NGRONGGO, KEC. KOTA KEDIR I, KEDIRI-64127</t>
  </si>
  <si>
    <t>BKI032210019083</t>
  </si>
  <si>
    <t>HM. SAMPOERNA SURABAYA</t>
  </si>
  <si>
    <t>SUBPCI0221 - SURABAYA</t>
  </si>
  <si>
    <t>L. BERBEK INDUSTRI VII NO. 16-18 WARU SIDOARJO SURABAYA (0-0) - 0</t>
  </si>
  <si>
    <t>BKI032210019091</t>
  </si>
  <si>
    <t>HM. SAMPOERNA TUBAN</t>
  </si>
  <si>
    <t>SUBPCI0223 - TUBAN</t>
  </si>
  <si>
    <t>JL. MASTRIP 1 NO. 1 KECAMATAN SEMANDING KABUPATEN TUBAN TUBAN (0-0) - 0</t>
  </si>
  <si>
    <t>BKI032210019109</t>
  </si>
  <si>
    <t>HM. SAMPOERNA MOJOKERTO</t>
  </si>
  <si>
    <t>JL RAYA MOJOKERTO - MOJOAGUNG NO.122; DESA WATES UMPAK, KEC. TROWULAN,MOJOKERTO EAST JAVA 61362</t>
  </si>
  <si>
    <t>BKI032210019117</t>
  </si>
  <si>
    <t>HM. SAMPOERNA MALANG</t>
  </si>
  <si>
    <t>MLGPCI0206 - MALANG</t>
  </si>
  <si>
    <t>JL.S PARMAN 44 MALANG, KEC BLIMBING, KOTA MALANG</t>
  </si>
  <si>
    <t>BKI032210019125</t>
  </si>
  <si>
    <t>HM. SAMPOERNA SALATIGA</t>
  </si>
  <si>
    <t>SLTPCI0265 - SALATIGA</t>
  </si>
  <si>
    <t>JL RAYA SALATIGA SOLO KM 6 NO 4 KEC. TENGARAN DS BENER KRAJA N 1 , RT5/RW1 , KEL. BENER 50775</t>
  </si>
  <si>
    <t>BKI032210019133</t>
  </si>
  <si>
    <t>SOCPCI0270 - SOLO</t>
  </si>
  <si>
    <t>JL SONGGOLANGIT NO 28 GENTAN BAKI SUKOHARJO SUKOHARJO (0-0) - 0</t>
  </si>
  <si>
    <t>BKI032210019141</t>
  </si>
  <si>
    <t>HM. SAMPOERNA BANDAR LAMPUNG</t>
  </si>
  <si>
    <t>KOMPLEK PERGUDANGAN VAST LAND JL. TEMBUSU NO. 7 KEL. CAMPANG RAYA TANJUNG KARANG PUSAT (0-0) - 0</t>
  </si>
  <si>
    <t>BKI032210019158</t>
  </si>
  <si>
    <t>HM. SAMPOERNA DPC PRINGSEWU</t>
  </si>
  <si>
    <t>TKGPCI0518 - PRINGSEWU</t>
  </si>
  <si>
    <t>JL. RAYA PRINGSEWU TJ. KARANG DESA TAMBAK REJO KEC. GADING RAJA PRINGSEWU (0-0) -</t>
  </si>
  <si>
    <t>BKI032210019174</t>
  </si>
  <si>
    <t>HM. SAMPOERNA METRO</t>
  </si>
  <si>
    <t>TKGPCI0512 - METRO</t>
  </si>
  <si>
    <t>OFFICE PT. HM SAMPOERNA TBK AREA METRO, JALAN AH NASUTION 30 A DESA ADIREJO KEC PEKALONGAN LAMPUNG TIMUR, LAMPUNG</t>
  </si>
  <si>
    <t>BKI032210019166</t>
  </si>
  <si>
    <t>HM. SAMPOERNA DPC KALIANDA</t>
  </si>
  <si>
    <t>TKGPCI0497 - KALIANDA</t>
  </si>
  <si>
    <t>JL. TRANS SUMATERA KM. 58 DESA KEDATON KEC. KALIANDA KALIANDA (0-0) - 0</t>
  </si>
  <si>
    <t>BKI032210019182</t>
  </si>
  <si>
    <t>HM. SAMPOERNA DPC TULANG BAWANG</t>
  </si>
  <si>
    <t>TKGPCI0531 - TULANG BAWANG</t>
  </si>
  <si>
    <t>JL. LINTAS TIMUR RT 03/04 KAMPUNG BANJAR AGUNG KEC. BANJAR AGUNG TULANG BAWANG (0-0) - 0</t>
  </si>
  <si>
    <t>BKI032210019190</t>
  </si>
  <si>
    <t>HM. SAMPOERNA KOTABUMI</t>
  </si>
  <si>
    <t>TKGPCI0501 - KOTABUMI</t>
  </si>
  <si>
    <t>JL. SOEKARNA HATTA NO. 179 A RT 03/06 KEL. TANJUNG HARAPAN KEC. KOTABUMI KOTABUMI (0-0) - 0</t>
  </si>
  <si>
    <t>BKI032210019208</t>
  </si>
  <si>
    <t>HM. SAMPOERNA DPC LUBUK LINGGAU</t>
  </si>
  <si>
    <t>JL. YOS SUDARSO 106 RT.005 KEL. MARGAMULYA KEC. LUBUK LINGGA U SELATAN II LUBUK LINGGAU 31626</t>
  </si>
  <si>
    <t>BKI032210019216</t>
  </si>
  <si>
    <t>HM. SAMPOERNA PALEMBANG 1</t>
  </si>
  <si>
    <t>KOMPLEK PERGUDANGAN PALEMBANG STAR NO 9; JL. LETJEN HARUN SO HAR ( TANJUNG API-API) KM 1,3; KEL. KEBUN BUNGA PALEMBANG 30 154</t>
  </si>
  <si>
    <t>BKI032210019224</t>
  </si>
  <si>
    <t>HM. SAMPOERNA PALEMBANG 2</t>
  </si>
  <si>
    <t>PLMPCI0965 - KAYU AGUNG</t>
  </si>
  <si>
    <t>JL. LINTAS TIMUR DESA MUARA BARU KEC. KAYU AGUNG KAB. OKI KAYU AGUNG (0-0) - 0</t>
  </si>
  <si>
    <t>BKI032210019232</t>
  </si>
  <si>
    <t>HM. SAMPOERNA DPC BATURAJA</t>
  </si>
  <si>
    <t>PLMPCI0950 - BATURAJA</t>
  </si>
  <si>
    <t>JL. GARUDA RT O3 DUSUN VII DESA AIR APOH KEC, BATURAJA TIMUR KAB. OKU BATURAJA (0-0) - 0</t>
  </si>
  <si>
    <t>BKI032210019240</t>
  </si>
  <si>
    <t>HM. SAMPOERNA LAHAT</t>
  </si>
  <si>
    <t>PLMPCI0968 - LAHAT</t>
  </si>
  <si>
    <t>JL. BARU LINTAS SUMATERA DESA MANGGUL KEC. LAHAT KAB. LAHAT LAHAT (0-0) - 0</t>
  </si>
  <si>
    <t>BKI032210019299</t>
  </si>
  <si>
    <t>HM. SAMPOERNA TEGAL</t>
  </si>
  <si>
    <t>SRGPCI0273 - TEGAL</t>
  </si>
  <si>
    <t>JL. RAYA TEGAL PEMALANG KM. 5 NO. 48 RT/RW 01/03 KEL PADAHAR JA TEGAL, KEC KRAMAT 52181</t>
  </si>
  <si>
    <t>BKI032210019307</t>
  </si>
  <si>
    <t>HM. SAMPOERNA PURWOKERTO</t>
  </si>
  <si>
    <t>PWOPCI0262 - PURWOKERTO</t>
  </si>
  <si>
    <t>JL. GERILYA TIMUR NO. 54, BERKOH PURWOKERTO BANYUMAS PURWOKERTO (0-0) - 0</t>
  </si>
  <si>
    <t>BKI032210019315</t>
  </si>
  <si>
    <t>HM. SAMPOERNA YOGYAKARTA</t>
  </si>
  <si>
    <t>SRGPCI0281 - YOGYAKARTA</t>
  </si>
  <si>
    <t>JL. RING ROAD BARAT NO 234, DESA NOGOTIRTO KEC. GAMPING KAB. SLEMAN YOGYAKARTA (0-0) -</t>
  </si>
  <si>
    <t>BKI032210019323</t>
  </si>
  <si>
    <t>HM. SAMPOERNA PATI</t>
  </si>
  <si>
    <t>SRGPCI0257 - PATI</t>
  </si>
  <si>
    <t>JL. RAYA PATI - TAYU KM. 3, DESA MULYOHARJO, KEC. PATI, JAW A TENGAH 59151</t>
  </si>
  <si>
    <t>BKI032210019331</t>
  </si>
  <si>
    <t>HM. SAMPOERNA PEKANBARU</t>
  </si>
  <si>
    <t>JL. ARIFIN AHMAD NO. 99, KEL TANGKERANG TENGAH, KEC MARPOYAN DAMAI, KOTA PEKANBARU, RIAU, 28282</t>
  </si>
  <si>
    <t>BKI032210019349</t>
  </si>
  <si>
    <t>HM. SAMPOERNA DURI</t>
  </si>
  <si>
    <t>PKUPCI0738 - DURI</t>
  </si>
  <si>
    <t>JL. STADION NO. 01, RT04 /RW 06; KEL. AIR JAMBAN, KEC. MANDA U. BENGKALIS. RIAU 28884</t>
  </si>
  <si>
    <t>BKI032210019356</t>
  </si>
  <si>
    <t>HM. SAMPOERNA AIR MOLEK</t>
  </si>
  <si>
    <t>PKUPCI0722 - AIR MOLEK</t>
  </si>
  <si>
    <t>JL. JEND. SUDIRMAN RT 01/01 KEL. TANJUNG GADING KEC. PASIR PENYU (DPN HOTEL SIMPANG RAYA AIR MOLEK) AIR MOLEK (0-0) - 0</t>
  </si>
  <si>
    <t>BKI032210019380</t>
  </si>
  <si>
    <t>HM. SAMPOERNA MUARA BUNGO</t>
  </si>
  <si>
    <t>DJBPCI0115 - MUARA BUNGO</t>
  </si>
  <si>
    <t>JALAN SOEKARNO-HATTA, RT 005/RW 000 DUSUN SUNGAI MENGKUANG K EC. RIMBO TENGAH KAB. BUNGO PROV. JAMBI KODE POS 37214 +6274 7321314</t>
  </si>
  <si>
    <t>BKI032210019414</t>
  </si>
  <si>
    <t>HM. SAMPOERNA TANAH KARO</t>
  </si>
  <si>
    <t>MESPCI1040 - KABANJAHE</t>
  </si>
  <si>
    <t>JL. JAMIN GINTING NO. 98A; DESA KETAREN KEC. KABANJAHE KAB. KARO 22111</t>
  </si>
  <si>
    <t>BKI032210019422</t>
  </si>
  <si>
    <t>HM. SAMPOERNA KISARAN</t>
  </si>
  <si>
    <t>MESPCI1041 - KISARAN</t>
  </si>
  <si>
    <t>JL. JEND SUDIRMAN LK I KEL BUNUT, KEC. KOTA KISARAN BARAT KABUPATEN ASAHAN KISARAN (0-0) - 0</t>
  </si>
  <si>
    <t>BKI032210019430</t>
  </si>
  <si>
    <t>HM. SAMPOERNA DPC RANTAU PRAPAT</t>
  </si>
  <si>
    <t>MESPCI1070 - RANTAU PRAPAT</t>
  </si>
  <si>
    <t>JL. KARYA BAKTI NO 6 KELUARAN AEK PAING, KEC RANTAU UTARA RANTAU PRAPAT RANTAU PRAPAT (0-0) - 0</t>
  </si>
  <si>
    <t>BKI032210019448</t>
  </si>
  <si>
    <t>HM. SAMPOERNA BANDA ACEH</t>
  </si>
  <si>
    <t>JL. T. IMUM LUENG BATA NO.9 - PANTERIEK, BANDA ACEH</t>
  </si>
  <si>
    <t>BKI032210019455</t>
  </si>
  <si>
    <t>HM. SAMPOERNA PADANG SIDEMPUAN</t>
  </si>
  <si>
    <t>MESPCI1053 - PADANG SIDEMPUAN</t>
  </si>
  <si>
    <t>JL. MERDEKA NO. 484 KEL. LOSUNG BATU KEC. HUTAIMBARU PADANG SIDEMPUAN PADANG SIDEMPUAN (0-0) - 0</t>
  </si>
  <si>
    <t>BKI032210019489</t>
  </si>
  <si>
    <t>HM. SAMPOERNA LHOKSEUMAWE</t>
  </si>
  <si>
    <t>BTJPCI0016 - LHOKSEUMAWE</t>
  </si>
  <si>
    <t>LN. MEDAN - BANDA ACEH KM. 2.72 MEUNASAH PANGGOI KEC. MUARA DUA - LHOKSEUMAWE 24352</t>
  </si>
  <si>
    <t>BKI032210019505</t>
  </si>
  <si>
    <t>BKI032210019513</t>
  </si>
  <si>
    <t>BKI032210019521</t>
  </si>
  <si>
    <t>BKI032210019539</t>
  </si>
  <si>
    <t>BKI032210019547</t>
  </si>
  <si>
    <t>BKI032210019554</t>
  </si>
  <si>
    <t>BKI032210019596</t>
  </si>
  <si>
    <t>KAWASAN INDUSTRI MEDAN STAR, JL.PELITA RAYA KAV 15,NO.117 TA NJUNG MORAWA - DELI SERDANG 20362</t>
  </si>
  <si>
    <t>BKI032210019620</t>
  </si>
  <si>
    <t>HM. SAMPOERNA JAMBI</t>
  </si>
  <si>
    <t>DJBPCI0107 - JAMBI</t>
  </si>
  <si>
    <t>KOMPLEK PERGUDANGAN PT KLM, JL. LINGKAR SELATAN I RT 30 KAV. ; 07, KEL. PAAL MERAH KEC. JAMBI SELATAN</t>
  </si>
  <si>
    <t>BKI032210018952</t>
  </si>
  <si>
    <t>BKI032210018978</t>
  </si>
  <si>
    <t>BKI032210018986</t>
  </si>
  <si>
    <t>HM. SAMPOERNA DPC CIANJUR</t>
  </si>
  <si>
    <t>HM. SAMPOERNA TASIKMALAYA</t>
  </si>
  <si>
    <t>HM. SAMPOERNA CIREBON</t>
  </si>
  <si>
    <t>BKIPCI0138 - CIANJUR</t>
  </si>
  <si>
    <t>PWKPCI0160 - KODYA TASIKMALAYA</t>
  </si>
  <si>
    <t>PWKPCI0149 - CIREBON KOTA</t>
  </si>
  <si>
    <t>JL. RAYA SUKABUMI KM. 6, DESA CIWALEN, KEC. WARUNGKONDANG KABUPATEN CIANJUR CIANJUR (0-0) - 0</t>
  </si>
  <si>
    <t>KOMPLEK RUKAN TFT BLOK E 234 JL. IR. H. JUANDA NO. 18 LINGGAJAYA, MANGKUBUMI KODYA TASIKMALAYA (0-0)</t>
  </si>
  <si>
    <t>JL. PILANG RAYA NO. 90 A RT 001/001 KEL. PILANG SARI KEC. KEDAWUNG CIREBON KOTA (0-0) - 0</t>
  </si>
  <si>
    <t>BKI032210019281</t>
  </si>
  <si>
    <t>BKI032210019364</t>
  </si>
  <si>
    <t>BKI032210019372</t>
  </si>
  <si>
    <t>BKI032210019398</t>
  </si>
  <si>
    <t>BKI032210019406</t>
  </si>
  <si>
    <t>BKI032210019463</t>
  </si>
  <si>
    <t>HM. SAMPOERNA SEMARANG</t>
  </si>
  <si>
    <t>HM. SAMPOERNA BATAM</t>
  </si>
  <si>
    <t>HM. SAMPOERNA TANJUNG PINANG</t>
  </si>
  <si>
    <t>HM. SAMPOERNA EZD BANGKA</t>
  </si>
  <si>
    <t>HM. SAMPOERNA EZD BELITUNG</t>
  </si>
  <si>
    <t>HM. SAMPOERNA EZD NIAS</t>
  </si>
  <si>
    <t>HM. SAMPOERNA MEDAN 1</t>
  </si>
  <si>
    <t>SRGPCI0266 - SEMARANG</t>
  </si>
  <si>
    <t>BTHPCI0341 - BATAM KOTA</t>
  </si>
  <si>
    <t>BTHPCI0365 - KOTA TANJUNG PINANG</t>
  </si>
  <si>
    <t>BKSPCI0046 - PANGKAL PINANG</t>
  </si>
  <si>
    <t>BKSPCI0051 - TANJUNG PANDAN</t>
  </si>
  <si>
    <t>MESPCI1034 - GUNUNG SITOLI NIAS</t>
  </si>
  <si>
    <t>JL SUPRIYADI NO 9 KOTA SEMARANG</t>
  </si>
  <si>
    <t>KOMPLEKS SARANA INDUSTRIAL POINT; BATAM CENTER; JL. ENGKU PU TRI NO. 1 &amp; 2, BLOK B; KEL. BELIAN KEC. BATAM KOTA 29461</t>
  </si>
  <si>
    <t>JL. KIJANG LAMA KOMP METRO INDUSTRIAL PARK BLOK E NO. 7-8 KEL. MELAYU KOYA PIRING KOTA TANJUNG PINANG (0-0) - 0</t>
  </si>
  <si>
    <t>JL. KOTA BUMI RT 001/003 KEL. GAJAH MADA KEC. RANGKUI PANGKAL PINANG (0-0) - 0</t>
  </si>
  <si>
    <t>JL JEND SUDIRMAN RT 08 RW 04 LANTAI 2 SAMPING BCA KEL PANGKA L LALANG KEC TANJUNG PANDAN BELITUNG 33412</t>
  </si>
  <si>
    <t>JL. M YAMIN NO.5 GUNUNGSITOLI NIAS / JL MAGEAU NO 26 KEL SAO MBO, GUNUNGSITOLI NIAS (RUMAH KONTRAKAN SPV EZD NIAS )</t>
  </si>
  <si>
    <t>BKI032210019679</t>
  </si>
  <si>
    <t>BKI032210019687</t>
  </si>
  <si>
    <t>BKI032210019703</t>
  </si>
  <si>
    <t>BKI032210019711</t>
  </si>
  <si>
    <t>BKI032210019729</t>
  </si>
  <si>
    <t>BKI032210019737</t>
  </si>
  <si>
    <t>BKI032210019745</t>
  </si>
  <si>
    <t>BKI032210019752</t>
  </si>
  <si>
    <t>HMG. SAMPOERNA DENPASAR</t>
  </si>
  <si>
    <t>HM. SAMPOERNA DPC SINGARAJA</t>
  </si>
  <si>
    <t>HM. SAMPOERNA MANADO</t>
  </si>
  <si>
    <t>HM. SAMPOERNA EZD LUWUK</t>
  </si>
  <si>
    <t>HM. SAMPOERNA PALU</t>
  </si>
  <si>
    <t>HM. SAMPOERNA MAKASSAR 1</t>
  </si>
  <si>
    <t>HM. SAMPOERNA KENDARI</t>
  </si>
  <si>
    <t>DPSPCI0078 - DENPASAR</t>
  </si>
  <si>
    <t>DPSPCI0092 - SINGARAJA</t>
  </si>
  <si>
    <t>MDCPCI0797 - MANADO</t>
  </si>
  <si>
    <t>PLWPCI1004 - LUWUK BANGGAI (KABUPATEN)</t>
  </si>
  <si>
    <t>PLWPCI1007 - PALU</t>
  </si>
  <si>
    <t>PLMPCI0955 - BONE</t>
  </si>
  <si>
    <t>UPGPCI0919 - MAKASSAR</t>
  </si>
  <si>
    <t>KDIPCI0875 - BAU-BAU</t>
  </si>
  <si>
    <t>KDIPCI0883 - KENDARI</t>
  </si>
  <si>
    <t>JL. BY PASS NGURAH RAI NO. 88X SAWUNG KAWUH PEMOGAN DENPASAR SELATAN DENPASAR (0-0) - 0</t>
  </si>
  <si>
    <t>JL. BY PASS NGURAH RAI NO. 88X SAWUNG KAWUH PEMOGAN DENPASAR SELATAN SINGARAJA (0-0) - 0</t>
  </si>
  <si>
    <t>JL. PINGKAN MATINDAS NO. 57C (KOMP MULTIFOOD) KEL. DENDENGAN DALAM, KEC. TIKALA MANADO MANADO (0-0) - 0</t>
  </si>
  <si>
    <t>JL. TRANS LUWUK BATUI, KEL. KOYOAN, KM. 15 KOMPLEKS PERGUDANGAN LUWUK KEL. KOYOAN, NAMBO LUWUK BANGGAI (KABUPATEN) (0-0) - 0</t>
  </si>
  <si>
    <t>JL. SOEKARNO HATTA NO. 88 (GUDANG COKLAT PT. SCC) TONDO, MANTIKULORE SULAWESI TENGAH</t>
  </si>
  <si>
    <t>JL. MT HARYONO, KEL BULU TEMPE , KEC, TANETE RIATTANG KOTA BONE , SULAWESI SELATAN BONE (0-0) - 0</t>
  </si>
  <si>
    <t>JL. PROF. DR. IR. SUTAMI NO. 4 KEL. PARANGLOE KEC. BRINGKANAYA MAKASSAR (0-0) - 0</t>
  </si>
  <si>
    <t>JL.KARTINI NO.92-94 BAU-BAU (0-0) - 0</t>
  </si>
  <si>
    <t>JL. MADE SABARA II NO. 1 KEL. KORUMBA KEC. MADONGA SULAWESI TENGGARA KENDARI (0-0) - 0</t>
  </si>
  <si>
    <t>BKI032210019810</t>
  </si>
  <si>
    <t>BKI032210019828</t>
  </si>
  <si>
    <t>BKI032210019836</t>
  </si>
  <si>
    <t>BKI032210019844</t>
  </si>
  <si>
    <t>BKI032210019851</t>
  </si>
  <si>
    <t>BKI032210019869</t>
  </si>
  <si>
    <t>BKI032210019877</t>
  </si>
  <si>
    <t>BKI032210019885</t>
  </si>
  <si>
    <t>BKI032210019893</t>
  </si>
  <si>
    <t>BKI032210019901</t>
  </si>
  <si>
    <t>BKI032210019919</t>
  </si>
  <si>
    <t>BKI032210019927</t>
  </si>
  <si>
    <t>BKI032210019935</t>
  </si>
  <si>
    <t>BKI032210019943</t>
  </si>
  <si>
    <t>BKI032210019950</t>
  </si>
  <si>
    <t>BKI032210019968</t>
  </si>
  <si>
    <t>BKI032210019976</t>
  </si>
  <si>
    <t>BKI032210019984</t>
  </si>
  <si>
    <t>BKI032210019992</t>
  </si>
  <si>
    <t>BKI032210020008</t>
  </si>
  <si>
    <t>BKI032210020016</t>
  </si>
  <si>
    <t>BKI032210020024</t>
  </si>
  <si>
    <t>BKI032210020032</t>
  </si>
  <si>
    <t>BKI032210020040</t>
  </si>
  <si>
    <t>BKI032210020057</t>
  </si>
  <si>
    <t>BKI032210020065</t>
  </si>
  <si>
    <t>BKI032210020073</t>
  </si>
  <si>
    <t>HM. SAMPOERNA DPC ENDE</t>
  </si>
  <si>
    <t>HM. SAMPOERNA KUPANG</t>
  </si>
  <si>
    <t>HM. SAMPOERNA EZD MAUMERE</t>
  </si>
  <si>
    <t>HM. SAMPOERNA DPC RUTENG</t>
  </si>
  <si>
    <t>HM. SAMPOERNA EZD SUMBA</t>
  </si>
  <si>
    <t>HM. SAMPOERNA EZD ATAMBUA</t>
  </si>
  <si>
    <t>HM. SAMPOERNA EZD ALOR</t>
  </si>
  <si>
    <t>HM. SAMPOERNA AMBON</t>
  </si>
  <si>
    <t>HM. SAMPOERNA BALIKPAPAN</t>
  </si>
  <si>
    <t>HM. SAMPOERNA SAMARINDA</t>
  </si>
  <si>
    <t>HM. SAMPOERNA DPC SANGATTA</t>
  </si>
  <si>
    <t>HM. SAMPOERNA SALES POINT TARAKAN</t>
  </si>
  <si>
    <t>HM. SAMPOERNA SALES POINT TANJUNG REDEB</t>
  </si>
  <si>
    <t>HM. SAMPOERNA GORONTALO</t>
  </si>
  <si>
    <t>HM. SAMPOERNA PARE- PARE</t>
  </si>
  <si>
    <t>HM. SAMPOERNA EZD PANGKALAN BUN</t>
  </si>
  <si>
    <t>HM. SAMPOERNA PALANGKARAYA</t>
  </si>
  <si>
    <t>HM. SAMPOERNA EZD SAMPIT</t>
  </si>
  <si>
    <t>HM. SAMPOERNA SINTANG</t>
  </si>
  <si>
    <t>HM. SAMPOERNA DPC BARABAI</t>
  </si>
  <si>
    <t>HM. SAMPOERNA EZD KOTABARU</t>
  </si>
  <si>
    <t>HM. SAMPOERNA PONTIANAK</t>
  </si>
  <si>
    <t>HM. SAMPOERNA BANJARMASIN</t>
  </si>
  <si>
    <t>HM. SAMPOERNA DPC PALOPO</t>
  </si>
  <si>
    <t>HM. SAMPOERNA EZD TUAL</t>
  </si>
  <si>
    <t>HM. SAMPOERNA TERNATE</t>
  </si>
  <si>
    <t>KOEPCI0614 - ENDE</t>
  </si>
  <si>
    <t>KOEPCI0620 - KUPANG KOTA</t>
  </si>
  <si>
    <t>KOEPCI0632 - MAUMERE</t>
  </si>
  <si>
    <t>KOEPCI0645 - RUTENG KAB. MANGGARAI</t>
  </si>
  <si>
    <t>KOEPCI0663 - WAINGAPU</t>
  </si>
  <si>
    <t>KOEPCI0607 - ATAMBUA/BELLU</t>
  </si>
  <si>
    <t>KOEPCI0617 - KALABAHI/ALOR</t>
  </si>
  <si>
    <t>AMQPCI0538 - AMBON KOTA</t>
  </si>
  <si>
    <t>BPNPCI0303 - BALIKPAPAN</t>
  </si>
  <si>
    <t>BPNPCI0322 - SAMARINDA</t>
  </si>
  <si>
    <t>BPNPCI0323 - SANGATTA KOTA</t>
  </si>
  <si>
    <t>TRKPCI0480 - TARAKAN KOTA</t>
  </si>
  <si>
    <t>BPNPCI0330 - TANJUNG REDEP</t>
  </si>
  <si>
    <t>GTOPCI0099 - GORONTALO</t>
  </si>
  <si>
    <t>UPGPCI0927 - PARE-PARE</t>
  </si>
  <si>
    <t>PKYPCI0468 - PANGKALAN BUN</t>
  </si>
  <si>
    <t>PKYPCI0467 - PALANGKARAYA</t>
  </si>
  <si>
    <t>PKYPCI0472 - SAMPIT</t>
  </si>
  <si>
    <t>PNKPCI0302 - SINTANG</t>
  </si>
  <si>
    <t>BDJPCI0418 - BARABAI</t>
  </si>
  <si>
    <t>BDJPCI0430 - KOTABARU</t>
  </si>
  <si>
    <t>PNKPCI0296 - PONTIANAK</t>
  </si>
  <si>
    <t>UPGPCI0923 - PALOPO</t>
  </si>
  <si>
    <t>AMQPCI0580 - TUAL</t>
  </si>
  <si>
    <t>TTEPCI0593 - TERNATE</t>
  </si>
  <si>
    <t>JL.GATOT SUBROTO DEPAN KANTOR LURAH MAUTAPAJA - KOTA ENDE - KAB ENDE - NTT</t>
  </si>
  <si>
    <t>JL. S.K. LERRICK RT 010 RW 005 KEC. KELAPA LIMA KUPANG KUPANG KOTA (0-0) - 0</t>
  </si>
  <si>
    <t>JL.RAJA CENTIS RT 10/RW 03 KEL.KOTA BARU - KEC.ALOK TIMUR - KAB SIKKA - NTT</t>
  </si>
  <si>
    <t>JLN. AHMAD YANI NO.26 KEC. LANGKE REMBONG KEL. TENDA, RUTENG - MANGGARAI. FLORES NTT</t>
  </si>
  <si>
    <t>JL. MATAWAI AMAHU NO 234 WAINGAPU - KAB SUMBA TIMUR - NTT</t>
  </si>
  <si>
    <t>JL. GAJAHMADA, KEL. TULAMALAE, KEC. ATAMBUA BARAT - KAB BELU - NTT</t>
  </si>
  <si>
    <t>JL. SUDIRMAN (SAMPING BANK BTPN), KEL. KALABAHI,KEC. TELUK M UTIARA - KAB ALOR - NTT</t>
  </si>
  <si>
    <t>JL. LAKSDYA LEO WATTIMENA 50, KOTA AMBON , MALUKU</t>
  </si>
  <si>
    <t>JL MT HARYONO NO 142 BALIKPAPAN</t>
  </si>
  <si>
    <t>JL. S. PARMAN NO. 15 KEL. TEMINDUNG PERMAI KEC. SAMARINDA UTARA SAMARINDA (0-0) - 0</t>
  </si>
  <si>
    <t>JL. YOS SUDARSO II KOMP THOMAS SQUARE D7-8 DESA SANGATTA UTARA KEC. SANGATTA UTARA KUTAI SANGATTA KOTA (0-0) - 0</t>
  </si>
  <si>
    <t>JL. MULAWARMAN NO. 40 RT 27 KEL. KARANG ANYAR PANTAI KEC. TARAKAN BARAT KALTARA TARAKAN KOTA (0-0) - 0</t>
  </si>
  <si>
    <t>JL. SA. MAULANA NO. 30 TANJUNG REDEB KAB. BERAU KALTIM TANJUNG REDEP (0-0) - 0</t>
  </si>
  <si>
    <t>JL. JOHN ARYO KATILI NO. 37 KEL. TANGGIKIKI, KEC. SIPATANA K OTA GORONTALO</t>
  </si>
  <si>
    <t>JL. JEND. AHMAD YANI KM. 6 BLOK C KEL. LAPADDE KEC. UJUNG KOTA PARE-PARE SUL SEL PARE-PARE (0-0) - 0</t>
  </si>
  <si>
    <t>JL. PAKUNEGARA NO. 60A RT. 11, KEL. BARU, KEC. ARUT SELATAN PANGKALAN BUN (0-0) - 0</t>
  </si>
  <si>
    <t>JL. NYAI UNDANG NO. 17, KEL. LANGKAI, KEC. PAHANDUT, KOTA PA LANGKARAYA, 73111</t>
  </si>
  <si>
    <t>JL. HM. ARSYAD NO. 89, SAMPIT, KAB. KOTAWARINGIN TIMUR, 7432 2</t>
  </si>
  <si>
    <t>DESA BALAI AGUNG; JALAN SINTANG ??? PONTIANAK DUSUN NENAK RT 003 / RW 001 KEC. SUNGAI TEBELIAN KAB. SINTANG SINTANG KAL BAR78651</t>
  </si>
  <si>
    <t>JL. BRIGJEN H. HASAN BASERI RT 07 RW 01 BUKAT BARABAI BARABAI (0-0) - 0</t>
  </si>
  <si>
    <t>JL. H. HASAN BASRI KM 4 PULAU LAUT UTARA KOTABARU (0-0) - 0</t>
  </si>
  <si>
    <t>KOMPLEK PERGUDANGAN PRIMA LESTARI JL. DESA DURIAN KEC SUNGAI AMBAWANG KAB KUBU RAYA, KALIMANTAN BARAT 78393</t>
  </si>
  <si>
    <t>JL. AHMAD YANI KM.10.4 KERTAK HANYAR KABUPATEN BANJAR KALIMANTAN SELATAN BANJARMASIN (0-0) - 0</t>
  </si>
  <si>
    <t>JL. JEND. SUDIRMAN KM. 3 RT 3 KEL. BIMTURU KEC. WARA SELATAN PALOPO (0-0) - 0</t>
  </si>
  <si>
    <t>JL. PELITA OHOIJANG, KEI KECIL MALUKU TENGGARA MALUKU</t>
  </si>
  <si>
    <t>JL. RAYA JATI BESAR NO. 9 KEL UBO - UBO, KEC TERNATE SELATAN , KOTA TERNATE, MALUKU UTARA, KODE POS 97717</t>
  </si>
  <si>
    <t>BKI032210020099</t>
  </si>
  <si>
    <t>BKI032210020107</t>
  </si>
  <si>
    <t>BKI032210020115</t>
  </si>
  <si>
    <t>BKI032210020123</t>
  </si>
  <si>
    <t>BKI032210020131</t>
  </si>
  <si>
    <t>BKI032210020149</t>
  </si>
  <si>
    <t>BKI032210020180</t>
  </si>
  <si>
    <t>BKI032210020198</t>
  </si>
  <si>
    <t>BKI032210020206</t>
  </si>
  <si>
    <t>BKI032210020214</t>
  </si>
  <si>
    <t>BKI032210020222</t>
  </si>
  <si>
    <t>BKI032210020230</t>
  </si>
  <si>
    <t>BKI032210020248</t>
  </si>
  <si>
    <t>BKI032210020255</t>
  </si>
  <si>
    <t>BKI032210020263</t>
  </si>
  <si>
    <t>BKI032210020271</t>
  </si>
  <si>
    <t>BKI032210020289</t>
  </si>
  <si>
    <t>BKI032210020297</t>
  </si>
  <si>
    <t>BKI032210020305</t>
  </si>
  <si>
    <t>BKI032210020313</t>
  </si>
  <si>
    <t>BKI032210020321</t>
  </si>
  <si>
    <t>BKI032210020339</t>
  </si>
  <si>
    <t>HM. SAMPOERNA PEMATANG SIANTAR</t>
  </si>
  <si>
    <t>HM. SAMPOERNA PADANG</t>
  </si>
  <si>
    <t>HM. SAMPOERNA BUKITTINGGI</t>
  </si>
  <si>
    <t>HM. SAMPOERNA DPC SOLOK</t>
  </si>
  <si>
    <t>HM. SAMPOERNA SALES POINT MANOKWARI</t>
  </si>
  <si>
    <t>HM. SAMPOERNA SORONG</t>
  </si>
  <si>
    <t>HM. SAMPOERNA EZD SERUI</t>
  </si>
  <si>
    <t>HM. SAMPOERNA EZD BIAK</t>
  </si>
  <si>
    <t>HM. SAMPOERNA EZD NABIRE</t>
  </si>
  <si>
    <t>HM. SAMPOERNA EZD MERAUKE</t>
  </si>
  <si>
    <t>HM. SAMPOERNA JAYAPURA</t>
  </si>
  <si>
    <t>MESPCI1086 - TANJUNG MORAWA</t>
  </si>
  <si>
    <t>MESPCI1062 - PEMATANG SIANTAR</t>
  </si>
  <si>
    <t>PDGPCI0845 - PADANG</t>
  </si>
  <si>
    <t>PDGPCI0825 - KOTA BUKIT TINGGI</t>
  </si>
  <si>
    <t>PDGPCI0869 - SOLOK</t>
  </si>
  <si>
    <t>MKWPCI0710 - MANOKWARI</t>
  </si>
  <si>
    <t>MKWPCI0716 - SORONG</t>
  </si>
  <si>
    <t>DJJPCI0697 - SERUI</t>
  </si>
  <si>
    <t>DJJPCI0667 - BIAK</t>
  </si>
  <si>
    <t>DJJPCI0689 - NABIRE</t>
  </si>
  <si>
    <t>DJJPCI0687 - MERAUKE</t>
  </si>
  <si>
    <t>DJJPCI0675 - JAYAPURA</t>
  </si>
  <si>
    <t>PLMPCI0969 - LUBUK LINGGAU</t>
  </si>
  <si>
    <t>GATOT SUBROTO 152-154, SEI SIKAMBING, MEDAN HELVETIA, MEDAN</t>
  </si>
  <si>
    <t>JL. MEDAN KM.6.5 NO.234 SIMPANG KARANG SARI KELURAHAN PONDOK SAYUR PEMATANG SIANTAR (0-0) - 0</t>
  </si>
  <si>
    <t>JL. BYPASS TELUK BAYUR KM16, RT02/RW06 -KEL. KOTO PANJANG IKUR KOTA KEC. KOTO TENGAH PADANG</t>
  </si>
  <si>
    <t>GEDUNG PT HM SAMPOERNA TBK JALAN PROF M. YAMIN RW III KEL. AUR KUNING KEC. AUR BIROGO TIGO BALEH BUKIT TINGGI</t>
  </si>
  <si>
    <t>JL. BYPASS KTK SUTAN PAMUNCAK KEL. KTK KEC. LUBUK SIKARAH KOTA SOLOK SOLOK (0-0) - 0</t>
  </si>
  <si>
    <t>UD. PELITA ABADI JL. MANGGOAPI ANGKASA MULYONO RT 003/RW004, AMBAN - MANOKWARI - PAPUA BARAT, PHONE : 081344555234</t>
  </si>
  <si>
    <t>UD. SINAR MAS JL. FRANS KAISEIPO BELAKANG SMEA KM 8 KEL. MAL AINGKEDI KEC SORONG TIMUR - PAPUA BARAT 98415</t>
  </si>
  <si>
    <t>JL. PERTIGAAN FRANS KAISEPO KPR KAB. KEPULUAN YAPEN KEC. YAPEN SELATAN SERUI PAPUA SERUI 98211</t>
  </si>
  <si>
    <t>JL. BOSRIK RAYA NO. 2 BIAK PAPUA (CV. IRIAN RAYA) BIAK (0-0) - 0</t>
  </si>
  <si>
    <t>CV. MANDALA PAPUA JL. MERDEKA (SAMPING TOKO JAVACO) NABIRE NABIRE (0-0) - 0</t>
  </si>
  <si>
    <t>CV. HANJAYA CAPITAL (PT. HM SAMPOERNA, TBK) / BPK PORTA JL. POROS TUJUH WALI-WALI ( SEBELUM JEMBATAN MARO ) KEL KAMUNDU MERAUKE 99607</t>
  </si>
  <si>
    <t>JL. RAYA KELAPA DUA ENTROP, JAYAPURA SELATAN 99221 JAYAPURA INDONESIA PHONE : 08112955857/081380108306</t>
  </si>
  <si>
    <t>KOMP. PERGUDANGAN VAST LAND JL. TEMBESU NO. 7 KEI. CAMPANG RAYA KEC. SUKABUMI TANJUNG KARANG PUSAT (0-0) - 0</t>
  </si>
  <si>
    <t>JL. LINTAS TIMUR RT 003/004 KAMPUNG BANJAR AGUNG KEC. BANJAR AGUNG KAB. TULANG BAWANG TULANG BAWANG (0-0) - 0</t>
  </si>
  <si>
    <t>JL. RAYA PRINGSEWU-TJ. KARANG DESA TAMBAK REJO KEC. GADING REJO KAB. PRINGSEWU PRINGSEWU (0-0) - 0</t>
  </si>
  <si>
    <t>JL. TRANS SUMATERA KM. 58 DESA KEDATON LEC. KALIANDA LAMPUNG SELATAN KALIANDA (0-0) - 0</t>
  </si>
  <si>
    <t>BKI032210020370</t>
  </si>
  <si>
    <t>HM. SAMPOERNA BENGKULU</t>
  </si>
  <si>
    <t>BKSPCI0053 - BENGKULU</t>
  </si>
  <si>
    <t>JL. KALIMANTAN RT 12/RW 04 KEL. RAWA MAKMUR BENGKULU BENGKULU</t>
  </si>
  <si>
    <t>BKI032210020388</t>
  </si>
  <si>
    <t>BKI032210020396</t>
  </si>
  <si>
    <t>HM. SAMPOERNA DPC BANYUWANGI</t>
  </si>
  <si>
    <t>SUBPCI0188 - BANYUWANGI</t>
  </si>
  <si>
    <t>DUSUN JAJANGSURAT RT. 001 RW. 001, DESA KARANGBENDO, KEC ROGOJAMPI, KAB BANYUWANGI BANYUWANGI</t>
  </si>
  <si>
    <t>BKI032210020404</t>
  </si>
  <si>
    <t>KAWASAN INDUSTRI MASPION 2, JL. BETA KAV 3 - 6, MANYAR, GRESIK</t>
  </si>
  <si>
    <t>BKI032210020412</t>
  </si>
  <si>
    <t>BKI032210020420</t>
  </si>
  <si>
    <t>JL. BERBEK INDUSTRI VII NO. 16-18 WARU SIDOARJO SURABAYA (0-0) - 0</t>
  </si>
  <si>
    <t>BKI032210020438</t>
  </si>
  <si>
    <t>BKI032210020446</t>
  </si>
  <si>
    <t>HM. SAMPOERNA PROBOLINGGO</t>
  </si>
  <si>
    <t>PBLPCI0215 - PROBOLINGGO</t>
  </si>
  <si>
    <t>JL. BRANTAS NO. 46 RT 03/04 KEL. PILANG KEC. KADEMAGAN PROBOLINGGO (0-0) - 0</t>
  </si>
  <si>
    <t>Pak udin</t>
  </si>
  <si>
    <t xml:space="preserve">Dintia </t>
  </si>
  <si>
    <t>done</t>
  </si>
  <si>
    <t>Abdul wahid</t>
  </si>
  <si>
    <t>Agung</t>
  </si>
  <si>
    <t>Done</t>
  </si>
  <si>
    <t>DARAT</t>
  </si>
  <si>
    <t>PCS</t>
  </si>
  <si>
    <t>Paraf</t>
  </si>
  <si>
    <t>Andi</t>
  </si>
  <si>
    <t>Wahyu</t>
  </si>
  <si>
    <t>Sunan</t>
  </si>
  <si>
    <t>Kusja</t>
  </si>
  <si>
    <t>Disi</t>
  </si>
  <si>
    <t>suhana</t>
  </si>
  <si>
    <t>Nafast</t>
  </si>
  <si>
    <t>18 May 20221</t>
  </si>
  <si>
    <t>TEBA</t>
  </si>
  <si>
    <t>BKI032210020453</t>
  </si>
  <si>
    <t>BKI032210020461</t>
  </si>
  <si>
    <t>HM. SAMPOERNA JEMBER</t>
  </si>
  <si>
    <t>JBRPCI0195 - JEMBER</t>
  </si>
  <si>
    <t>JL. WOLTER MONGINSIDI NO.884, KEC. AJUNG, KAB. JEMBER</t>
  </si>
  <si>
    <t>Teba</t>
  </si>
  <si>
    <t>Khusnul</t>
  </si>
  <si>
    <t>Nanny</t>
  </si>
  <si>
    <t>Didik</t>
  </si>
  <si>
    <t>Dwi siswanto</t>
  </si>
  <si>
    <t>Slamet</t>
  </si>
  <si>
    <t>Siswanto</t>
  </si>
  <si>
    <t>BKI032210020537</t>
  </si>
  <si>
    <t>Origin</t>
  </si>
  <si>
    <t>GTE</t>
  </si>
  <si>
    <t>Hary</t>
  </si>
  <si>
    <t>Anggi</t>
  </si>
  <si>
    <t>Hendri</t>
  </si>
  <si>
    <t>Sulistyo P</t>
  </si>
  <si>
    <t>Wisnu</t>
  </si>
  <si>
    <t>BKI032210020362</t>
  </si>
  <si>
    <t>PNKPCI0289 - KETAPANG</t>
  </si>
  <si>
    <t>HM. SAMPOERNA EZD KETAPANG</t>
  </si>
  <si>
    <t>JL AYANI NO 100A, KEC DELTA PAWAN KETAPANG, UP SURIYANTO/MAR GUS FINA/TENGKU HARDIANSAH</t>
  </si>
  <si>
    <t>JL. TENGKU DI RUNDENG LK II NO. 35 RT 01/01 KEL. RUNDENG KEC. JOHAN PAHLAWAN MEULABOH MEULABOH (0-0) - 0</t>
  </si>
  <si>
    <t>KOMPLEK PERGUDANGAN VAST LAND JL. TEMBESU NO. 7 KEL. CAMPANG RAYA KEC. SUKABUMI TANJUNG KARANG PUSAT (0-0) - 0</t>
  </si>
  <si>
    <t>JL. TRANS SUMATERA KM. 58 DESA KEDATON KEC. KALIANDA KAB. LAMPUNG SELATAN KALIANDA (0-0) - 0</t>
  </si>
  <si>
    <t>HM. SAMPOERNA DPC MEULABOH</t>
  </si>
  <si>
    <t>BTJPCI0018 - MEULABOH</t>
  </si>
  <si>
    <t>BKI032210020677</t>
  </si>
  <si>
    <t>BKI032210020685</t>
  </si>
  <si>
    <t>BKI032210020693</t>
  </si>
  <si>
    <t>BKI032210020701</t>
  </si>
  <si>
    <t>BKI032210020719</t>
  </si>
  <si>
    <t>BKI032210020727</t>
  </si>
  <si>
    <t>BKI032210020735</t>
  </si>
  <si>
    <t>BKI032210020743</t>
  </si>
  <si>
    <t>BKI032210020750</t>
  </si>
  <si>
    <t>BKI032210020768</t>
  </si>
  <si>
    <t>BKI032210020776</t>
  </si>
  <si>
    <t>BKI032210020784</t>
  </si>
  <si>
    <t>BKI032210020792</t>
  </si>
  <si>
    <t>BKI032210020800</t>
  </si>
  <si>
    <t>BKI032210020818</t>
  </si>
  <si>
    <t>BKI032210020826</t>
  </si>
  <si>
    <t>BKI032210020834</t>
  </si>
  <si>
    <t>BKI032210020842</t>
  </si>
  <si>
    <t>BKI032210020859</t>
  </si>
  <si>
    <t>BKI032210020867</t>
  </si>
  <si>
    <t>BKI032210020875</t>
  </si>
  <si>
    <t>BKI032210020883</t>
  </si>
  <si>
    <t>BKI032210020891</t>
  </si>
  <si>
    <t>BKI032210020909</t>
  </si>
  <si>
    <t>PROJECT</t>
  </si>
  <si>
    <t>ZIGI</t>
  </si>
  <si>
    <t>DSB DROGO</t>
  </si>
  <si>
    <t>UDARA</t>
  </si>
  <si>
    <t>DARAT-LAUT</t>
  </si>
  <si>
    <t>DATAR-LAUT</t>
  </si>
  <si>
    <t>AWB</t>
  </si>
  <si>
    <t>Sumatera 1</t>
  </si>
  <si>
    <t>Sumatera 2</t>
  </si>
  <si>
    <t>Sumatera 3</t>
  </si>
  <si>
    <t>Sumatera 4</t>
  </si>
  <si>
    <t>Kalimantan 2</t>
  </si>
  <si>
    <t>Java 1</t>
  </si>
  <si>
    <t>Java 4</t>
  </si>
  <si>
    <t>Java 2</t>
  </si>
  <si>
    <t>Java 3</t>
  </si>
  <si>
    <t>Bali NT</t>
  </si>
  <si>
    <t>Sulawesi 1</t>
  </si>
  <si>
    <t>Sulawesi 2</t>
  </si>
  <si>
    <t>Kalimantan 1</t>
  </si>
  <si>
    <t>HM. SAMPOERNA SURAKARTA</t>
  </si>
  <si>
    <t>HM. SAMPOERNA MEDAN 2</t>
  </si>
  <si>
    <t>HM. SAMPOERNA MAKASSAR 2</t>
  </si>
  <si>
    <t>HM. SAMPOERNA EZD BAU-BAU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</si>
</sst>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.0_-;\-* #,##0.0_-;_-* &quot;-&quot;??_-;_-@_-"/>
    <numFmt numFmtId="167" formatCode="dd/mm/yyyy;@"/>
    <numFmt numFmtId="168" formatCode="[$-421]dd\ mmmm\ yyyy;@"/>
    <numFmt numFmtId="169" formatCode="_(* #,##0_);_(* \(#,##0\);_(* &quot;-&quot;??_);_(@_)"/>
    <numFmt numFmtId="170" formatCode="[$-F800]dddd\,\ mmmm\ dd\,\ yyyy"/>
    <numFmt numFmtId="171" formatCode="mm/dd/yy;@"/>
    <numFmt numFmtId="172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46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2" applyNumberFormat="0" applyFill="0" applyAlignment="0" applyProtection="0"/>
    <xf numFmtId="0" fontId="11" fillId="0" borderId="23" applyNumberFormat="0" applyFill="0" applyAlignment="0" applyProtection="0"/>
    <xf numFmtId="0" fontId="12" fillId="0" borderId="24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25" applyNumberFormat="0" applyAlignment="0" applyProtection="0"/>
    <xf numFmtId="0" fontId="17" fillId="11" borderId="26" applyNumberFormat="0" applyAlignment="0" applyProtection="0"/>
    <xf numFmtId="0" fontId="18" fillId="11" borderId="25" applyNumberFormat="0" applyAlignment="0" applyProtection="0"/>
    <xf numFmtId="0" fontId="19" fillId="0" borderId="27" applyNumberFormat="0" applyFill="0" applyAlignment="0" applyProtection="0"/>
    <xf numFmtId="0" fontId="20" fillId="12" borderId="28" applyNumberFormat="0" applyAlignment="0" applyProtection="0"/>
    <xf numFmtId="0" fontId="8" fillId="0" borderId="0" applyNumberFormat="0" applyFill="0" applyBorder="0" applyAlignment="0" applyProtection="0"/>
    <xf numFmtId="0" fontId="1" fillId="13" borderId="29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30" applyNumberFormat="0" applyFill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208">
    <xf numFmtId="0" fontId="0" fillId="0" borderId="0" xfId="0"/>
    <xf numFmtId="49" fontId="2" fillId="0" borderId="1" xfId="2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4" fontId="1" fillId="0" borderId="13" xfId="0" applyNumberFormat="1" applyFont="1" applyFill="1" applyBorder="1"/>
    <xf numFmtId="0" fontId="2" fillId="0" borderId="14" xfId="2" applyNumberFormat="1" applyFont="1" applyBorder="1" applyAlignment="1">
      <alignment horizontal="center" vertical="center"/>
    </xf>
    <xf numFmtId="0" fontId="2" fillId="0" borderId="0" xfId="2" applyNumberFormat="1" applyFont="1" applyBorder="1" applyAlignment="1">
      <alignment horizontal="center" vertical="center"/>
    </xf>
    <xf numFmtId="15" fontId="2" fillId="0" borderId="0" xfId="2" applyNumberFormat="1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 wrapText="1"/>
    </xf>
    <xf numFmtId="166" fontId="2" fillId="0" borderId="14" xfId="3" applyNumberFormat="1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 wrapText="1"/>
    </xf>
    <xf numFmtId="0" fontId="2" fillId="0" borderId="17" xfId="2" applyFont="1" applyBorder="1" applyAlignment="1">
      <alignment horizontal="center" vertical="center"/>
    </xf>
    <xf numFmtId="0" fontId="2" fillId="0" borderId="18" xfId="2" applyFont="1" applyBorder="1" applyAlignment="1">
      <alignment horizontal="center" vertical="center"/>
    </xf>
    <xf numFmtId="49" fontId="2" fillId="0" borderId="0" xfId="2" applyNumberFormat="1" applyFont="1" applyBorder="1" applyAlignment="1">
      <alignment horizontal="center" vertical="center"/>
    </xf>
    <xf numFmtId="168" fontId="2" fillId="0" borderId="14" xfId="2" applyNumberFormat="1" applyFont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left" vertical="center"/>
    </xf>
    <xf numFmtId="169" fontId="1" fillId="0" borderId="13" xfId="1" applyNumberFormat="1" applyFont="1" applyFill="1" applyBorder="1"/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70" fontId="2" fillId="0" borderId="1" xfId="2" applyNumberFormat="1" applyFont="1" applyBorder="1" applyAlignment="1">
      <alignment horizontal="center" vertical="center"/>
    </xf>
    <xf numFmtId="49" fontId="2" fillId="0" borderId="14" xfId="2" applyNumberFormat="1" applyFont="1" applyBorder="1" applyAlignment="1">
      <alignment horizontal="center" vertical="center"/>
    </xf>
    <xf numFmtId="171" fontId="2" fillId="0" borderId="0" xfId="2" applyNumberFormat="1" applyFont="1" applyBorder="1" applyAlignment="1">
      <alignment horizontal="center" vertical="center" wrapText="1"/>
    </xf>
    <xf numFmtId="169" fontId="2" fillId="3" borderId="1" xfId="1" applyNumberFormat="1" applyFont="1" applyFill="1" applyBorder="1" applyAlignment="1">
      <alignment horizontal="center" vertical="center"/>
    </xf>
    <xf numFmtId="169" fontId="2" fillId="3" borderId="1" xfId="1" applyNumberFormat="1" applyFont="1" applyFill="1" applyBorder="1" applyAlignment="1">
      <alignment horizontal="center" vertical="center" wrapText="1"/>
    </xf>
    <xf numFmtId="166" fontId="2" fillId="3" borderId="1" xfId="3" applyNumberFormat="1" applyFont="1" applyFill="1" applyBorder="1" applyAlignment="1">
      <alignment horizontal="center" vertical="center"/>
    </xf>
    <xf numFmtId="169" fontId="2" fillId="3" borderId="14" xfId="1" applyNumberFormat="1" applyFont="1" applyFill="1" applyBorder="1" applyAlignment="1">
      <alignment horizontal="center" vertical="center"/>
    </xf>
    <xf numFmtId="169" fontId="2" fillId="3" borderId="14" xfId="1" applyNumberFormat="1" applyFont="1" applyFill="1" applyBorder="1" applyAlignment="1">
      <alignment horizontal="center" vertical="center" wrapText="1"/>
    </xf>
    <xf numFmtId="166" fontId="2" fillId="3" borderId="14" xfId="3" applyNumberFormat="1" applyFont="1" applyFill="1" applyBorder="1" applyAlignment="1">
      <alignment horizontal="center" vertical="center"/>
    </xf>
    <xf numFmtId="170" fontId="2" fillId="0" borderId="14" xfId="2" applyNumberFormat="1" applyFont="1" applyBorder="1" applyAlignment="1">
      <alignment horizontal="center" vertical="center"/>
    </xf>
    <xf numFmtId="170" fontId="1" fillId="0" borderId="0" xfId="0" applyNumberFormat="1" applyFont="1" applyAlignment="1">
      <alignment horizontal="center"/>
    </xf>
    <xf numFmtId="170" fontId="2" fillId="0" borderId="14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0" fontId="2" fillId="0" borderId="14" xfId="2" applyFont="1" applyBorder="1" applyAlignment="1">
      <alignment vertical="center"/>
    </xf>
    <xf numFmtId="0" fontId="1" fillId="0" borderId="0" xfId="0" applyFont="1" applyAlignment="1"/>
    <xf numFmtId="172" fontId="1" fillId="0" borderId="0" xfId="0" applyNumberFormat="1" applyFont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164" fontId="2" fillId="0" borderId="1" xfId="2" applyNumberFormat="1" applyFont="1" applyBorder="1" applyAlignment="1">
      <alignment horizontal="center" vertical="center"/>
    </xf>
    <xf numFmtId="164" fontId="2" fillId="0" borderId="14" xfId="2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2" fillId="3" borderId="1" xfId="1" applyNumberFormat="1" applyFont="1" applyFill="1" applyBorder="1" applyAlignment="1">
      <alignment horizontal="center" vertical="center"/>
    </xf>
    <xf numFmtId="164" fontId="2" fillId="3" borderId="14" xfId="1" applyNumberFormat="1" applyFont="1" applyFill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169" fontId="1" fillId="0" borderId="13" xfId="1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4" borderId="14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172" fontId="0" fillId="0" borderId="11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70" fontId="1" fillId="0" borderId="10" xfId="0" applyNumberFormat="1" applyFont="1" applyBorder="1" applyAlignment="1">
      <alignment horizontal="center"/>
    </xf>
    <xf numFmtId="0" fontId="1" fillId="0" borderId="10" xfId="0" applyFont="1" applyBorder="1"/>
    <xf numFmtId="0" fontId="0" fillId="0" borderId="10" xfId="0" applyBorder="1" applyAlignment="1">
      <alignment horizontal="left" vertical="center" wrapText="1"/>
    </xf>
    <xf numFmtId="0" fontId="0" fillId="0" borderId="10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/>
    <xf numFmtId="0" fontId="0" fillId="0" borderId="11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/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0" fontId="0" fillId="0" borderId="10" xfId="0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center" vertical="center"/>
    </xf>
    <xf numFmtId="0" fontId="0" fillId="0" borderId="12" xfId="0" applyBorder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70" fontId="1" fillId="0" borderId="9" xfId="0" applyNumberFormat="1" applyFont="1" applyBorder="1" applyAlignment="1">
      <alignment horizontal="center"/>
    </xf>
    <xf numFmtId="0" fontId="1" fillId="0" borderId="9" xfId="0" applyFont="1" applyBorder="1"/>
    <xf numFmtId="169" fontId="0" fillId="0" borderId="10" xfId="1" applyNumberFormat="1" applyFont="1" applyBorder="1" applyAlignment="1">
      <alignment vertical="center"/>
    </xf>
    <xf numFmtId="169" fontId="0" fillId="4" borderId="10" xfId="1" applyNumberFormat="1" applyFont="1" applyFill="1" applyBorder="1" applyAlignment="1">
      <alignment vertical="center"/>
    </xf>
    <xf numFmtId="164" fontId="1" fillId="0" borderId="10" xfId="0" applyNumberFormat="1" applyFont="1" applyBorder="1" applyAlignment="1">
      <alignment horizontal="center" vertical="center"/>
    </xf>
    <xf numFmtId="169" fontId="1" fillId="0" borderId="10" xfId="1" applyNumberFormat="1" applyFont="1" applyBorder="1" applyAlignment="1">
      <alignment horizontal="center" vertical="center"/>
    </xf>
    <xf numFmtId="170" fontId="1" fillId="0" borderId="10" xfId="0" applyNumberFormat="1" applyFont="1" applyBorder="1" applyAlignment="1">
      <alignment horizontal="center" vertical="center"/>
    </xf>
    <xf numFmtId="170" fontId="0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169" fontId="0" fillId="0" borderId="10" xfId="1" applyNumberFormat="1" applyFont="1" applyBorder="1" applyAlignment="1"/>
    <xf numFmtId="169" fontId="0" fillId="4" borderId="10" xfId="1" applyNumberFormat="1" applyFont="1" applyFill="1" applyBorder="1" applyAlignment="1"/>
    <xf numFmtId="169" fontId="0" fillId="0" borderId="10" xfId="1" applyNumberFormat="1" applyFont="1" applyBorder="1" applyAlignment="1">
      <alignment horizontal="right" vertical="center" wrapText="1"/>
    </xf>
    <xf numFmtId="15" fontId="1" fillId="0" borderId="10" xfId="0" applyNumberFormat="1" applyFont="1" applyBorder="1" applyAlignment="1">
      <alignment horizontal="center" vertical="center"/>
    </xf>
    <xf numFmtId="169" fontId="1" fillId="0" borderId="10" xfId="1" applyNumberFormat="1" applyFont="1" applyBorder="1" applyAlignment="1">
      <alignment vertical="center"/>
    </xf>
    <xf numFmtId="14" fontId="1" fillId="0" borderId="1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169" fontId="0" fillId="0" borderId="10" xfId="1" applyNumberFormat="1" applyFont="1" applyBorder="1" applyAlignment="1">
      <alignment vertical="center" wrapText="1"/>
    </xf>
    <xf numFmtId="169" fontId="0" fillId="4" borderId="10" xfId="1" applyNumberFormat="1" applyFont="1" applyFill="1" applyBorder="1" applyAlignment="1">
      <alignment vertical="center" wrapText="1"/>
    </xf>
    <xf numFmtId="0" fontId="0" fillId="0" borderId="10" xfId="0" applyBorder="1" applyAlignment="1">
      <alignment horizontal="right" vertical="center" wrapText="1"/>
    </xf>
    <xf numFmtId="0" fontId="1" fillId="4" borderId="10" xfId="0" applyFont="1" applyFill="1" applyBorder="1" applyAlignment="1">
      <alignment horizontal="center" vertical="center"/>
    </xf>
    <xf numFmtId="0" fontId="0" fillId="5" borderId="10" xfId="0" applyFill="1" applyBorder="1"/>
    <xf numFmtId="172" fontId="0" fillId="0" borderId="10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6" xfId="0" applyBorder="1"/>
    <xf numFmtId="0" fontId="0" fillId="0" borderId="16" xfId="0" applyFill="1" applyBorder="1"/>
    <xf numFmtId="0" fontId="0" fillId="0" borderId="12" xfId="0" applyFill="1" applyBorder="1"/>
    <xf numFmtId="49" fontId="1" fillId="0" borderId="11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70" fontId="1" fillId="0" borderId="11" xfId="0" applyNumberFormat="1" applyFont="1" applyBorder="1" applyAlignment="1">
      <alignment horizontal="center"/>
    </xf>
    <xf numFmtId="0" fontId="1" fillId="0" borderId="11" xfId="0" applyFont="1" applyBorder="1"/>
    <xf numFmtId="49" fontId="1" fillId="0" borderId="10" xfId="0" applyNumberFormat="1" applyFont="1" applyBorder="1" applyAlignment="1"/>
    <xf numFmtId="0" fontId="1" fillId="0" borderId="10" xfId="0" applyFont="1" applyBorder="1" applyAlignment="1">
      <alignment horizontal="left"/>
    </xf>
    <xf numFmtId="0" fontId="1" fillId="0" borderId="10" xfId="0" applyFont="1" applyBorder="1" applyAlignment="1"/>
    <xf numFmtId="172" fontId="1" fillId="0" borderId="10" xfId="0" applyNumberFormat="1" applyFont="1" applyBorder="1" applyAlignment="1">
      <alignment horizontal="center" vertical="center"/>
    </xf>
    <xf numFmtId="0" fontId="1" fillId="0" borderId="16" xfId="0" applyFont="1" applyBorder="1" applyAlignment="1"/>
    <xf numFmtId="49" fontId="0" fillId="0" borderId="10" xfId="0" applyNumberFormat="1" applyFont="1" applyBorder="1" applyAlignment="1"/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15" fontId="1" fillId="0" borderId="10" xfId="0" applyNumberFormat="1" applyFont="1" applyBorder="1" applyAlignment="1">
      <alignment horizontal="center"/>
    </xf>
    <xf numFmtId="170" fontId="0" fillId="0" borderId="10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 wrapText="1"/>
    </xf>
    <xf numFmtId="0" fontId="0" fillId="38" borderId="10" xfId="0" applyFont="1" applyFill="1" applyBorder="1" applyAlignment="1">
      <alignment horizontal="center"/>
    </xf>
    <xf numFmtId="0" fontId="1" fillId="38" borderId="10" xfId="0" applyFont="1" applyFill="1" applyBorder="1" applyAlignment="1">
      <alignment horizontal="center"/>
    </xf>
    <xf numFmtId="49" fontId="1" fillId="38" borderId="10" xfId="0" applyNumberFormat="1" applyFont="1" applyFill="1" applyBorder="1" applyAlignment="1">
      <alignment horizontal="center"/>
    </xf>
    <xf numFmtId="0" fontId="0" fillId="38" borderId="10" xfId="0" applyFill="1" applyBorder="1" applyAlignment="1">
      <alignment horizontal="center" vertical="center" wrapText="1"/>
    </xf>
    <xf numFmtId="0" fontId="0" fillId="0" borderId="0" xfId="0" applyFill="1"/>
    <xf numFmtId="49" fontId="0" fillId="0" borderId="10" xfId="0" applyNumberFormat="1" applyFont="1" applyFill="1" applyBorder="1" applyAlignment="1"/>
    <xf numFmtId="0" fontId="0" fillId="6" borderId="10" xfId="0" applyFill="1" applyBorder="1"/>
    <xf numFmtId="0" fontId="0" fillId="6" borderId="9" xfId="0" applyFill="1" applyBorder="1"/>
    <xf numFmtId="0" fontId="0" fillId="6" borderId="12" xfId="0" applyFill="1" applyBorder="1"/>
    <xf numFmtId="169" fontId="1" fillId="6" borderId="10" xfId="1" applyNumberFormat="1" applyFont="1" applyFill="1" applyBorder="1" applyAlignment="1">
      <alignment horizontal="center" vertical="center"/>
    </xf>
    <xf numFmtId="169" fontId="0" fillId="6" borderId="10" xfId="1" applyNumberFormat="1" applyFont="1" applyFill="1" applyBorder="1"/>
    <xf numFmtId="164" fontId="1" fillId="6" borderId="10" xfId="0" applyNumberFormat="1" applyFont="1" applyFill="1" applyBorder="1" applyAlignment="1">
      <alignment horizontal="center"/>
    </xf>
    <xf numFmtId="0" fontId="24" fillId="0" borderId="10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167" fontId="2" fillId="0" borderId="1" xfId="2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19" xfId="2" applyFont="1" applyBorder="1" applyAlignment="1">
      <alignment horizontal="center" vertical="center"/>
    </xf>
    <xf numFmtId="0" fontId="2" fillId="0" borderId="20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168" fontId="2" fillId="0" borderId="3" xfId="2" applyNumberFormat="1" applyFont="1" applyBorder="1" applyAlignment="1">
      <alignment horizontal="center" vertical="center" wrapText="1"/>
    </xf>
    <xf numFmtId="0" fontId="2" fillId="4" borderId="2" xfId="2" applyFont="1" applyFill="1" applyBorder="1" applyAlignment="1">
      <alignment horizontal="center" vertical="center" wrapText="1"/>
    </xf>
    <xf numFmtId="0" fontId="2" fillId="4" borderId="5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/>
    </xf>
    <xf numFmtId="170" fontId="2" fillId="0" borderId="2" xfId="2" applyNumberFormat="1" applyFont="1" applyBorder="1" applyAlignment="1">
      <alignment horizontal="center" vertical="center" wrapText="1"/>
    </xf>
    <xf numFmtId="170" fontId="2" fillId="0" borderId="5" xfId="2" applyNumberFormat="1" applyFont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49" fontId="2" fillId="0" borderId="7" xfId="2" applyNumberFormat="1" applyFont="1" applyBorder="1" applyAlignment="1">
      <alignment horizontal="center" vertical="center"/>
    </xf>
    <xf numFmtId="49" fontId="2" fillId="0" borderId="8" xfId="2" applyNumberFormat="1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166" fontId="2" fillId="0" borderId="1" xfId="3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0" fontId="2" fillId="0" borderId="1" xfId="2" applyNumberFormat="1" applyFont="1" applyBorder="1" applyAlignment="1">
      <alignment horizontal="center" vertical="center"/>
    </xf>
    <xf numFmtId="0" fontId="2" fillId="0" borderId="2" xfId="2" applyNumberFormat="1" applyFont="1" applyBorder="1" applyAlignment="1">
      <alignment horizontal="center" vertical="center"/>
    </xf>
    <xf numFmtId="0" fontId="2" fillId="0" borderId="5" xfId="2" applyNumberFormat="1" applyFont="1" applyBorder="1" applyAlignment="1">
      <alignment horizontal="center" vertical="center"/>
    </xf>
    <xf numFmtId="171" fontId="2" fillId="0" borderId="2" xfId="2" applyNumberFormat="1" applyFont="1" applyBorder="1" applyAlignment="1">
      <alignment horizontal="center" vertical="center" wrapText="1"/>
    </xf>
    <xf numFmtId="171" fontId="2" fillId="0" borderId="5" xfId="2" applyNumberFormat="1" applyFont="1" applyBorder="1" applyAlignment="1">
      <alignment horizontal="center" vertical="center" wrapText="1"/>
    </xf>
    <xf numFmtId="15" fontId="2" fillId="0" borderId="2" xfId="2" applyNumberFormat="1" applyFont="1" applyBorder="1" applyAlignment="1">
      <alignment horizontal="center" vertical="center"/>
    </xf>
    <xf numFmtId="15" fontId="2" fillId="0" borderId="5" xfId="2" applyNumberFormat="1" applyFont="1" applyBorder="1" applyAlignment="1">
      <alignment horizontal="center" vertical="center"/>
    </xf>
    <xf numFmtId="169" fontId="1" fillId="0" borderId="13" xfId="1" applyNumberFormat="1" applyFont="1" applyBorder="1" applyAlignment="1">
      <alignment horizontal="center" vertical="center"/>
    </xf>
    <xf numFmtId="169" fontId="1" fillId="0" borderId="11" xfId="1" applyNumberFormat="1" applyFont="1" applyBorder="1" applyAlignment="1">
      <alignment horizontal="center" vertical="center"/>
    </xf>
    <xf numFmtId="169" fontId="1" fillId="0" borderId="9" xfId="1" applyNumberFormat="1" applyFont="1" applyBorder="1" applyAlignment="1">
      <alignment horizontal="center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3"/>
    <cellStyle name="Comma 3" xfId="4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2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47658"/>
  <sheetViews>
    <sheetView tabSelected="1" zoomScale="82" zoomScaleNormal="82" workbookViewId="0">
      <pane xSplit="8" ySplit="3" topLeftCell="W46" activePane="bottomRight" state="frozen"/>
      <selection pane="topRight" activeCell="I1" sqref="I1"/>
      <selection pane="bottomLeft" activeCell="A4" sqref="A4"/>
      <selection pane="bottomRight" activeCell="G16" sqref="G16"/>
    </sheetView>
  </sheetViews>
  <sheetFormatPr defaultRowHeight="15" x14ac:dyDescent="0.25"/>
  <cols>
    <col min="1" max="1" width="6.140625" style="4" customWidth="1"/>
    <col min="2" max="2" width="15.28515625" style="4" customWidth="1"/>
    <col min="3" max="3" width="15.85546875" style="39" customWidth="1"/>
    <col min="4" max="4" width="17" style="4" customWidth="1"/>
    <col min="5" max="5" width="12.28515625" style="5" customWidth="1"/>
    <col min="6" max="6" width="26.42578125" style="5" customWidth="1"/>
    <col min="7" max="7" width="33.42578125" style="2" customWidth="1"/>
    <col min="8" max="8" width="62.42578125" style="2" customWidth="1"/>
    <col min="9" max="9" width="43" style="2" customWidth="1"/>
    <col min="10" max="10" width="70" style="38" customWidth="1"/>
    <col min="11" max="11" width="38.28515625" style="4" customWidth="1"/>
    <col min="12" max="12" width="33.42578125" style="4" customWidth="1"/>
    <col min="13" max="13" width="18.28515625" style="4" customWidth="1"/>
    <col min="14" max="15" width="12.5703125" style="4" customWidth="1"/>
    <col min="16" max="16" width="16.42578125" style="4" customWidth="1"/>
    <col min="17" max="17" width="16" style="5" customWidth="1"/>
    <col min="18" max="18" width="8.28515625" style="4" customWidth="1"/>
    <col min="19" max="19" width="10.42578125" style="4" customWidth="1"/>
    <col min="20" max="20" width="9.140625" style="4" customWidth="1"/>
    <col min="21" max="22" width="13.5703125" style="4" customWidth="1"/>
    <col min="23" max="23" width="13.85546875" style="43" bestFit="1" customWidth="1"/>
    <col min="24" max="24" width="13.7109375" style="43" customWidth="1"/>
    <col min="25" max="27" width="13.7109375" style="4" customWidth="1"/>
    <col min="28" max="28" width="29.28515625" style="34" customWidth="1"/>
    <col min="29" max="31" width="16" style="4" customWidth="1"/>
    <col min="32" max="32" width="17.85546875" style="4" customWidth="1"/>
    <col min="33" max="33" width="16.5703125" style="5" customWidth="1"/>
    <col min="34" max="34" width="28.7109375" style="34" customWidth="1"/>
    <col min="35" max="35" width="28" style="6" customWidth="1"/>
    <col min="36" max="36" width="20.42578125" style="4" customWidth="1"/>
    <col min="37" max="37" width="16.140625" style="4" customWidth="1"/>
    <col min="38" max="38" width="14.140625" style="4" customWidth="1"/>
    <col min="39" max="39" width="17.28515625" style="4" customWidth="1"/>
    <col min="40" max="40" width="15.140625" style="4" customWidth="1"/>
    <col min="41" max="41" width="9.140625" style="3" customWidth="1"/>
    <col min="42" max="44" width="14.28515625" style="3" customWidth="1"/>
    <col min="45" max="45" width="11.140625" style="3" customWidth="1"/>
    <col min="46" max="48" width="14.28515625" style="3" customWidth="1"/>
    <col min="49" max="49" width="11.5703125" style="3" customWidth="1"/>
    <col min="50" max="50" width="13" style="3" customWidth="1"/>
    <col min="51" max="51" width="11.5703125" style="3" customWidth="1"/>
    <col min="52" max="52" width="12.5703125" style="3" customWidth="1"/>
    <col min="53" max="53" width="8.42578125" style="3" customWidth="1"/>
    <col min="54" max="54" width="11.5703125" style="3" customWidth="1"/>
    <col min="55" max="55" width="11" style="3" customWidth="1"/>
    <col min="56" max="16384" width="9.140625" style="3"/>
  </cols>
  <sheetData>
    <row r="1" spans="1:56" s="2" customFormat="1" ht="25.5" customHeight="1" thickBot="1" x14ac:dyDescent="0.3">
      <c r="A1" s="198" t="s">
        <v>0</v>
      </c>
      <c r="B1" s="199" t="s">
        <v>573</v>
      </c>
      <c r="C1" s="201" t="s">
        <v>20</v>
      </c>
      <c r="D1" s="203" t="s">
        <v>8</v>
      </c>
      <c r="E1" s="164" t="s">
        <v>21</v>
      </c>
      <c r="F1" s="167"/>
      <c r="G1" s="163" t="s">
        <v>1</v>
      </c>
      <c r="H1" s="163" t="s">
        <v>2</v>
      </c>
      <c r="I1" s="189" t="s">
        <v>3</v>
      </c>
      <c r="J1" s="163" t="s">
        <v>57</v>
      </c>
      <c r="K1" s="191" t="s">
        <v>4</v>
      </c>
      <c r="L1" s="192" t="s">
        <v>22</v>
      </c>
      <c r="M1" s="193" t="s">
        <v>5</v>
      </c>
      <c r="N1" s="194" t="s">
        <v>23</v>
      </c>
      <c r="O1" s="194" t="s">
        <v>54</v>
      </c>
      <c r="P1" s="194" t="s">
        <v>24</v>
      </c>
      <c r="Q1" s="196" t="s">
        <v>25</v>
      </c>
      <c r="R1" s="163" t="s">
        <v>6</v>
      </c>
      <c r="S1" s="163" t="s">
        <v>26</v>
      </c>
      <c r="T1" s="55" t="s">
        <v>27</v>
      </c>
      <c r="U1" s="55" t="s">
        <v>7</v>
      </c>
      <c r="V1" s="169" t="s">
        <v>65</v>
      </c>
      <c r="W1" s="41"/>
      <c r="X1" s="171" t="s">
        <v>8</v>
      </c>
      <c r="Y1" s="171"/>
      <c r="Z1" s="171"/>
      <c r="AA1" s="171"/>
      <c r="AB1" s="172" t="s">
        <v>29</v>
      </c>
      <c r="AC1" s="174" t="s">
        <v>19</v>
      </c>
      <c r="AD1" s="175"/>
      <c r="AE1" s="175"/>
      <c r="AF1" s="176"/>
      <c r="AG1" s="177" t="s">
        <v>16</v>
      </c>
      <c r="AH1" s="162" t="s">
        <v>34</v>
      </c>
      <c r="AI1" s="163"/>
      <c r="AJ1" s="163" t="s">
        <v>9</v>
      </c>
      <c r="AK1" s="163"/>
      <c r="AL1" s="168" t="s">
        <v>10</v>
      </c>
      <c r="AM1" s="161" t="s">
        <v>35</v>
      </c>
      <c r="AN1" s="179" t="s">
        <v>36</v>
      </c>
      <c r="AO1" s="161" t="s">
        <v>37</v>
      </c>
      <c r="AP1" s="182" t="s">
        <v>49</v>
      </c>
      <c r="AQ1" s="183"/>
      <c r="AR1" s="183"/>
      <c r="AS1" s="183"/>
      <c r="AT1" s="183"/>
      <c r="AU1" s="184"/>
      <c r="AV1" s="185" t="s">
        <v>51</v>
      </c>
      <c r="AW1" s="187" t="s">
        <v>55</v>
      </c>
      <c r="AX1" s="188"/>
      <c r="AY1" s="179" t="s">
        <v>40</v>
      </c>
      <c r="AZ1" s="179" t="s">
        <v>39</v>
      </c>
      <c r="BA1" s="179"/>
      <c r="BB1" s="179"/>
      <c r="BC1" s="179"/>
      <c r="BD1" s="180" t="s">
        <v>58</v>
      </c>
    </row>
    <row r="2" spans="1:56" s="2" customFormat="1" ht="30.75" thickBot="1" x14ac:dyDescent="0.3">
      <c r="A2" s="198"/>
      <c r="B2" s="200"/>
      <c r="C2" s="202"/>
      <c r="D2" s="204"/>
      <c r="E2" s="1" t="s">
        <v>52</v>
      </c>
      <c r="F2" s="1" t="s">
        <v>579</v>
      </c>
      <c r="G2" s="163"/>
      <c r="H2" s="163"/>
      <c r="I2" s="190"/>
      <c r="J2" s="163"/>
      <c r="K2" s="191"/>
      <c r="L2" s="192"/>
      <c r="M2" s="193"/>
      <c r="N2" s="195"/>
      <c r="O2" s="195"/>
      <c r="P2" s="195"/>
      <c r="Q2" s="197"/>
      <c r="R2" s="163"/>
      <c r="S2" s="163"/>
      <c r="T2" s="55" t="s">
        <v>28</v>
      </c>
      <c r="U2" s="55" t="s">
        <v>11</v>
      </c>
      <c r="V2" s="170"/>
      <c r="W2" s="46" t="s">
        <v>59</v>
      </c>
      <c r="X2" s="44" t="s">
        <v>12</v>
      </c>
      <c r="Y2" s="27" t="s">
        <v>13</v>
      </c>
      <c r="Z2" s="28" t="s">
        <v>14</v>
      </c>
      <c r="AA2" s="29" t="s">
        <v>15</v>
      </c>
      <c r="AB2" s="173"/>
      <c r="AC2" s="164" t="s">
        <v>17</v>
      </c>
      <c r="AD2" s="165"/>
      <c r="AE2" s="166" t="s">
        <v>53</v>
      </c>
      <c r="AF2" s="167"/>
      <c r="AG2" s="178"/>
      <c r="AH2" s="24" t="s">
        <v>30</v>
      </c>
      <c r="AI2" s="55" t="s">
        <v>31</v>
      </c>
      <c r="AJ2" s="55" t="s">
        <v>32</v>
      </c>
      <c r="AK2" s="55" t="s">
        <v>33</v>
      </c>
      <c r="AL2" s="168"/>
      <c r="AM2" s="161"/>
      <c r="AN2" s="179"/>
      <c r="AO2" s="161"/>
      <c r="AP2" s="57" t="s">
        <v>47</v>
      </c>
      <c r="AQ2" s="57" t="s">
        <v>41</v>
      </c>
      <c r="AR2" s="57" t="s">
        <v>48</v>
      </c>
      <c r="AS2" s="50" t="s">
        <v>38</v>
      </c>
      <c r="AT2" s="7" t="s">
        <v>50</v>
      </c>
      <c r="AU2" s="7" t="s">
        <v>42</v>
      </c>
      <c r="AV2" s="186"/>
      <c r="AW2" s="22" t="s">
        <v>41</v>
      </c>
      <c r="AX2" s="40" t="s">
        <v>56</v>
      </c>
      <c r="AY2" s="179"/>
      <c r="AZ2" s="49" t="s">
        <v>43</v>
      </c>
      <c r="BA2" s="7" t="s">
        <v>44</v>
      </c>
      <c r="BB2" s="58" t="s">
        <v>45</v>
      </c>
      <c r="BC2" s="58" t="s">
        <v>46</v>
      </c>
      <c r="BD2" s="181"/>
    </row>
    <row r="3" spans="1:56" s="2" customFormat="1" x14ac:dyDescent="0.25">
      <c r="A3" s="9"/>
      <c r="B3" s="10"/>
      <c r="C3" s="26"/>
      <c r="D3" s="11"/>
      <c r="E3" s="25"/>
      <c r="F3" s="25"/>
      <c r="G3" s="20"/>
      <c r="H3" s="20"/>
      <c r="I3" s="20"/>
      <c r="J3" s="37"/>
      <c r="K3" s="12"/>
      <c r="L3" s="13"/>
      <c r="N3" s="14"/>
      <c r="O3" s="14"/>
      <c r="P3" s="14"/>
      <c r="Q3" s="36"/>
      <c r="R3" s="56"/>
      <c r="S3" s="56"/>
      <c r="T3" s="56"/>
      <c r="U3" s="56"/>
      <c r="V3" s="54"/>
      <c r="W3" s="42"/>
      <c r="X3" s="45"/>
      <c r="Y3" s="30"/>
      <c r="Z3" s="31"/>
      <c r="AA3" s="32"/>
      <c r="AB3" s="35"/>
      <c r="AC3" s="15"/>
      <c r="AD3" s="56"/>
      <c r="AE3" s="56" t="s">
        <v>18</v>
      </c>
      <c r="AF3" s="16" t="s">
        <v>52</v>
      </c>
      <c r="AG3" s="17"/>
      <c r="AH3" s="33"/>
      <c r="AI3" s="56"/>
      <c r="AJ3" s="56"/>
      <c r="AK3" s="56"/>
      <c r="AL3" s="18"/>
      <c r="AM3" s="61"/>
      <c r="AN3" s="60"/>
      <c r="AO3" s="61"/>
      <c r="AP3" s="61"/>
      <c r="AQ3" s="61"/>
      <c r="AR3" s="61"/>
      <c r="AS3" s="61"/>
      <c r="AT3" s="59"/>
      <c r="AU3" s="59"/>
      <c r="AV3" s="59"/>
      <c r="AW3" s="23"/>
      <c r="AX3" s="19"/>
      <c r="AY3" s="60"/>
      <c r="AZ3" s="59"/>
      <c r="BA3" s="59"/>
      <c r="BB3" s="60"/>
      <c r="BC3" s="60"/>
    </row>
    <row r="4" spans="1:56" ht="15.75" customHeight="1" x14ac:dyDescent="0.25">
      <c r="A4" s="47">
        <v>1</v>
      </c>
      <c r="B4" s="143" t="s">
        <v>575</v>
      </c>
      <c r="C4" s="62">
        <v>44321</v>
      </c>
      <c r="D4" s="63" t="s">
        <v>585</v>
      </c>
      <c r="E4" s="86"/>
      <c r="F4" s="80" t="s">
        <v>68</v>
      </c>
      <c r="G4" s="72" t="s">
        <v>69</v>
      </c>
      <c r="H4" s="154" t="s">
        <v>70</v>
      </c>
      <c r="I4" s="87" t="s">
        <v>71</v>
      </c>
      <c r="J4" s="72" t="s">
        <v>72</v>
      </c>
      <c r="K4" s="63"/>
      <c r="L4" s="64"/>
      <c r="M4" s="63" t="s">
        <v>508</v>
      </c>
      <c r="N4" s="64"/>
      <c r="O4" s="64"/>
      <c r="P4" s="132" t="s">
        <v>512</v>
      </c>
      <c r="Q4" s="86"/>
      <c r="R4" s="73">
        <v>9</v>
      </c>
      <c r="S4" s="73">
        <v>156</v>
      </c>
      <c r="T4" s="64"/>
      <c r="U4" s="96"/>
      <c r="V4" s="97"/>
      <c r="W4" s="98"/>
      <c r="X4" s="157">
        <v>30000000</v>
      </c>
      <c r="Y4" s="99"/>
      <c r="Z4" s="99"/>
      <c r="AA4" s="99"/>
      <c r="AB4" s="100">
        <v>44321</v>
      </c>
      <c r="AC4" s="106">
        <v>44321</v>
      </c>
      <c r="AD4" s="64"/>
      <c r="AE4" s="64"/>
      <c r="AF4" s="73"/>
      <c r="AG4" s="86"/>
      <c r="AH4" s="101">
        <v>44323</v>
      </c>
      <c r="AI4" s="63" t="s">
        <v>516</v>
      </c>
      <c r="AJ4" s="63" t="s">
        <v>507</v>
      </c>
      <c r="AK4" s="64"/>
      <c r="AL4" s="64"/>
      <c r="AM4" s="64"/>
      <c r="AN4" s="64"/>
      <c r="AO4" s="64"/>
      <c r="AP4" s="99">
        <f>X4</f>
        <v>30000000</v>
      </c>
      <c r="AQ4" s="99"/>
      <c r="AR4" s="99">
        <f>AP4*1%</f>
        <v>300000</v>
      </c>
      <c r="AS4" s="99">
        <f>AP4*2%</f>
        <v>600000</v>
      </c>
      <c r="AT4" s="99"/>
      <c r="AU4" s="99"/>
      <c r="AV4" s="99">
        <f>AP4-AQ4-AU4-AT4-AS4+AR4</f>
        <v>29700000</v>
      </c>
      <c r="AW4" s="64"/>
      <c r="AX4" s="64"/>
      <c r="AY4" s="64"/>
      <c r="AZ4" s="64"/>
      <c r="BA4" s="64"/>
      <c r="BB4" s="64"/>
      <c r="BC4" s="102"/>
    </row>
    <row r="5" spans="1:56" ht="15.75" customHeight="1" x14ac:dyDescent="0.25">
      <c r="A5" s="47">
        <f>A4+1</f>
        <v>2</v>
      </c>
      <c r="B5" s="143" t="s">
        <v>575</v>
      </c>
      <c r="C5" s="62">
        <v>44321</v>
      </c>
      <c r="D5" s="64" t="s">
        <v>585</v>
      </c>
      <c r="E5" s="86"/>
      <c r="F5" s="80" t="s">
        <v>73</v>
      </c>
      <c r="G5" s="72" t="s">
        <v>69</v>
      </c>
      <c r="H5" s="154" t="s">
        <v>74</v>
      </c>
      <c r="I5" s="87" t="s">
        <v>71</v>
      </c>
      <c r="J5" s="72" t="s">
        <v>75</v>
      </c>
      <c r="K5" s="63"/>
      <c r="L5" s="64"/>
      <c r="M5" s="63" t="s">
        <v>508</v>
      </c>
      <c r="N5" s="64"/>
      <c r="O5" s="64"/>
      <c r="P5" s="132" t="s">
        <v>512</v>
      </c>
      <c r="Q5" s="86"/>
      <c r="R5" s="73">
        <v>8</v>
      </c>
      <c r="S5" s="73">
        <v>138</v>
      </c>
      <c r="T5" s="64"/>
      <c r="U5" s="103"/>
      <c r="V5" s="104"/>
      <c r="W5" s="105"/>
      <c r="X5" s="158"/>
      <c r="Y5" s="99"/>
      <c r="Z5" s="99"/>
      <c r="AA5" s="99"/>
      <c r="AB5" s="100">
        <v>44321</v>
      </c>
      <c r="AC5" s="106">
        <v>44321</v>
      </c>
      <c r="AD5" s="64"/>
      <c r="AE5" s="64"/>
      <c r="AF5" s="63"/>
      <c r="AG5" s="86"/>
      <c r="AH5" s="101">
        <v>44323</v>
      </c>
      <c r="AI5" s="63" t="s">
        <v>513</v>
      </c>
      <c r="AJ5" s="63" t="s">
        <v>507</v>
      </c>
      <c r="AK5" s="64"/>
      <c r="AL5" s="64"/>
      <c r="AM5" s="64"/>
      <c r="AN5" s="106"/>
      <c r="AO5" s="102"/>
      <c r="AP5" s="99"/>
      <c r="AQ5" s="107"/>
      <c r="AR5" s="107"/>
      <c r="AS5" s="107">
        <v>0</v>
      </c>
      <c r="AT5" s="107"/>
      <c r="AU5" s="107"/>
      <c r="AV5" s="107">
        <f>AP5-AQ5-AS5-AT5-AU5+AR5</f>
        <v>0</v>
      </c>
      <c r="AW5" s="102"/>
      <c r="AX5" s="108"/>
      <c r="AY5" s="102"/>
      <c r="AZ5" s="108"/>
      <c r="BA5" s="109"/>
      <c r="BB5" s="108"/>
      <c r="BC5" s="109"/>
    </row>
    <row r="6" spans="1:56" ht="15.75" customHeight="1" x14ac:dyDescent="0.25">
      <c r="A6" s="139">
        <f t="shared" ref="A6:A69" si="0">A5+1</f>
        <v>3</v>
      </c>
      <c r="B6" s="143" t="s">
        <v>575</v>
      </c>
      <c r="C6" s="62">
        <v>44321</v>
      </c>
      <c r="D6" s="64" t="s">
        <v>585</v>
      </c>
      <c r="E6" s="86"/>
      <c r="F6" s="81" t="s">
        <v>76</v>
      </c>
      <c r="G6" s="72" t="s">
        <v>69</v>
      </c>
      <c r="H6" s="154" t="s">
        <v>77</v>
      </c>
      <c r="I6" s="87" t="s">
        <v>78</v>
      </c>
      <c r="J6" s="72" t="s">
        <v>79</v>
      </c>
      <c r="K6" s="63"/>
      <c r="L6" s="64"/>
      <c r="M6" s="63" t="s">
        <v>508</v>
      </c>
      <c r="N6" s="64"/>
      <c r="O6" s="64"/>
      <c r="P6" s="132" t="s">
        <v>512</v>
      </c>
      <c r="Q6" s="86"/>
      <c r="R6" s="73">
        <v>6</v>
      </c>
      <c r="S6" s="73">
        <v>105</v>
      </c>
      <c r="T6" s="64"/>
      <c r="U6" s="110"/>
      <c r="V6" s="111"/>
      <c r="W6" s="98"/>
      <c r="X6" s="157"/>
      <c r="Y6" s="99"/>
      <c r="Z6" s="99"/>
      <c r="AA6" s="99"/>
      <c r="AB6" s="100">
        <v>44321</v>
      </c>
      <c r="AC6" s="106">
        <v>44321</v>
      </c>
      <c r="AD6" s="64"/>
      <c r="AE6" s="64"/>
      <c r="AF6" s="63"/>
      <c r="AG6" s="86"/>
      <c r="AH6" s="101">
        <v>44322</v>
      </c>
      <c r="AI6" s="63" t="s">
        <v>514</v>
      </c>
      <c r="AJ6" s="63" t="s">
        <v>507</v>
      </c>
      <c r="AK6" s="64"/>
      <c r="AL6" s="64"/>
      <c r="AM6" s="64"/>
      <c r="AN6" s="64"/>
      <c r="AO6" s="102"/>
      <c r="AP6" s="99"/>
      <c r="AQ6" s="107"/>
      <c r="AR6" s="107"/>
      <c r="AS6" s="107">
        <v>0</v>
      </c>
      <c r="AT6" s="107"/>
      <c r="AU6" s="107"/>
      <c r="AV6" s="107">
        <f t="shared" ref="AV6:AV45" si="1">AP6-AQ6-AS6-AT6-AU6+AR6</f>
        <v>0</v>
      </c>
      <c r="AW6" s="102"/>
      <c r="AX6" s="102"/>
      <c r="AY6" s="102"/>
      <c r="AZ6" s="102"/>
      <c r="BA6" s="102"/>
      <c r="BB6" s="102"/>
      <c r="BC6" s="102"/>
    </row>
    <row r="7" spans="1:56" ht="15.75" customHeight="1" x14ac:dyDescent="0.25">
      <c r="A7" s="139">
        <f t="shared" si="0"/>
        <v>4</v>
      </c>
      <c r="B7" s="143" t="s">
        <v>575</v>
      </c>
      <c r="C7" s="62">
        <v>44321</v>
      </c>
      <c r="D7" s="64" t="s">
        <v>585</v>
      </c>
      <c r="E7" s="86"/>
      <c r="F7" s="81" t="s">
        <v>80</v>
      </c>
      <c r="G7" s="72" t="s">
        <v>69</v>
      </c>
      <c r="H7" s="154" t="s">
        <v>81</v>
      </c>
      <c r="I7" s="87" t="s">
        <v>71</v>
      </c>
      <c r="J7" s="72" t="s">
        <v>75</v>
      </c>
      <c r="K7" s="63"/>
      <c r="L7" s="64"/>
      <c r="M7" s="63" t="s">
        <v>508</v>
      </c>
      <c r="N7" s="64"/>
      <c r="O7" s="64"/>
      <c r="P7" s="132" t="s">
        <v>512</v>
      </c>
      <c r="Q7" s="86"/>
      <c r="R7" s="73">
        <v>3</v>
      </c>
      <c r="S7" s="73">
        <v>48</v>
      </c>
      <c r="T7" s="64"/>
      <c r="U7" s="103"/>
      <c r="V7" s="104"/>
      <c r="W7" s="98"/>
      <c r="X7" s="157"/>
      <c r="Y7" s="99"/>
      <c r="Z7" s="99"/>
      <c r="AA7" s="99"/>
      <c r="AB7" s="100">
        <v>44321</v>
      </c>
      <c r="AC7" s="106">
        <v>44321</v>
      </c>
      <c r="AD7" s="64"/>
      <c r="AE7" s="64"/>
      <c r="AF7" s="63"/>
      <c r="AG7" s="86"/>
      <c r="AH7" s="100">
        <v>44323</v>
      </c>
      <c r="AI7" s="63" t="s">
        <v>513</v>
      </c>
      <c r="AJ7" s="63" t="s">
        <v>507</v>
      </c>
      <c r="AK7" s="64"/>
      <c r="AL7" s="64"/>
      <c r="AM7" s="64"/>
      <c r="AN7" s="64"/>
      <c r="AO7" s="102"/>
      <c r="AP7" s="99"/>
      <c r="AQ7" s="107"/>
      <c r="AR7" s="107"/>
      <c r="AS7" s="107">
        <v>0</v>
      </c>
      <c r="AT7" s="107"/>
      <c r="AU7" s="107"/>
      <c r="AV7" s="107">
        <f t="shared" si="1"/>
        <v>0</v>
      </c>
      <c r="AW7" s="102"/>
      <c r="AX7" s="102"/>
      <c r="AY7" s="102"/>
      <c r="AZ7" s="102"/>
      <c r="BA7" s="102"/>
      <c r="BB7" s="102"/>
      <c r="BC7" s="102"/>
    </row>
    <row r="8" spans="1:56" ht="15.75" customHeight="1" x14ac:dyDescent="0.25">
      <c r="A8" s="139">
        <f t="shared" si="0"/>
        <v>5</v>
      </c>
      <c r="B8" s="143" t="s">
        <v>575</v>
      </c>
      <c r="C8" s="62">
        <v>44321</v>
      </c>
      <c r="D8" s="64" t="s">
        <v>585</v>
      </c>
      <c r="E8" s="73"/>
      <c r="F8" s="82" t="s">
        <v>82</v>
      </c>
      <c r="G8" s="72" t="s">
        <v>69</v>
      </c>
      <c r="H8" s="154" t="s">
        <v>83</v>
      </c>
      <c r="I8" s="87" t="s">
        <v>84</v>
      </c>
      <c r="J8" s="72" t="s">
        <v>85</v>
      </c>
      <c r="K8" s="63"/>
      <c r="L8" s="64"/>
      <c r="M8" s="63" t="s">
        <v>508</v>
      </c>
      <c r="N8" s="64"/>
      <c r="O8" s="64"/>
      <c r="P8" s="132" t="s">
        <v>512</v>
      </c>
      <c r="Q8" s="86"/>
      <c r="R8" s="73">
        <v>5</v>
      </c>
      <c r="S8" s="73">
        <v>90</v>
      </c>
      <c r="T8" s="64"/>
      <c r="U8" s="103"/>
      <c r="V8" s="104"/>
      <c r="W8" s="98"/>
      <c r="X8" s="157"/>
      <c r="Y8" s="99"/>
      <c r="Z8" s="99"/>
      <c r="AA8" s="99"/>
      <c r="AB8" s="100">
        <v>44321</v>
      </c>
      <c r="AC8" s="106">
        <v>44321</v>
      </c>
      <c r="AD8" s="64"/>
      <c r="AE8" s="64"/>
      <c r="AF8" s="63"/>
      <c r="AG8" s="86"/>
      <c r="AH8" s="100">
        <v>44323</v>
      </c>
      <c r="AI8" s="63" t="s">
        <v>510</v>
      </c>
      <c r="AJ8" s="63" t="s">
        <v>507</v>
      </c>
      <c r="AK8" s="64"/>
      <c r="AL8" s="64"/>
      <c r="AM8" s="64"/>
      <c r="AN8" s="64"/>
      <c r="AO8" s="102"/>
      <c r="AP8" s="99"/>
      <c r="AQ8" s="107"/>
      <c r="AR8" s="107"/>
      <c r="AS8" s="107">
        <v>0</v>
      </c>
      <c r="AT8" s="107"/>
      <c r="AU8" s="107"/>
      <c r="AV8" s="107">
        <f t="shared" si="1"/>
        <v>0</v>
      </c>
      <c r="AW8" s="102"/>
      <c r="AX8" s="102"/>
      <c r="AY8" s="102"/>
      <c r="AZ8" s="102"/>
      <c r="BA8" s="102"/>
      <c r="BB8" s="102"/>
      <c r="BC8" s="102"/>
    </row>
    <row r="9" spans="1:56" ht="15.75" customHeight="1" x14ac:dyDescent="0.25">
      <c r="A9" s="139">
        <f t="shared" si="0"/>
        <v>6</v>
      </c>
      <c r="B9" s="143" t="s">
        <v>575</v>
      </c>
      <c r="C9" s="62">
        <v>44321</v>
      </c>
      <c r="D9" s="64" t="s">
        <v>585</v>
      </c>
      <c r="E9" s="86"/>
      <c r="F9" s="72" t="s">
        <v>86</v>
      </c>
      <c r="G9" s="72" t="s">
        <v>69</v>
      </c>
      <c r="H9" s="154" t="s">
        <v>87</v>
      </c>
      <c r="I9" s="87" t="s">
        <v>88</v>
      </c>
      <c r="J9" s="72" t="s">
        <v>89</v>
      </c>
      <c r="K9" s="63"/>
      <c r="L9" s="64"/>
      <c r="M9" s="63" t="s">
        <v>508</v>
      </c>
      <c r="N9" s="64"/>
      <c r="O9" s="64"/>
      <c r="P9" s="63" t="s">
        <v>502</v>
      </c>
      <c r="Q9" s="86"/>
      <c r="R9" s="73">
        <v>4</v>
      </c>
      <c r="S9" s="73">
        <v>69</v>
      </c>
      <c r="T9" s="64"/>
      <c r="U9" s="110"/>
      <c r="V9" s="111"/>
      <c r="W9" s="112"/>
      <c r="X9" s="157"/>
      <c r="Y9" s="99"/>
      <c r="Z9" s="99"/>
      <c r="AA9" s="99"/>
      <c r="AB9" s="100">
        <v>44321</v>
      </c>
      <c r="AC9" s="106">
        <v>44321</v>
      </c>
      <c r="AD9" s="64"/>
      <c r="AE9" s="64"/>
      <c r="AF9" s="63"/>
      <c r="AG9" s="86"/>
      <c r="AH9" s="100">
        <v>44326</v>
      </c>
      <c r="AI9" s="63" t="s">
        <v>506</v>
      </c>
      <c r="AJ9" s="63" t="s">
        <v>507</v>
      </c>
      <c r="AK9" s="64"/>
      <c r="AL9" s="64"/>
      <c r="AM9" s="64"/>
      <c r="AN9" s="64"/>
      <c r="AO9" s="102"/>
      <c r="AP9" s="99"/>
      <c r="AQ9" s="107"/>
      <c r="AR9" s="107"/>
      <c r="AS9" s="107">
        <v>0</v>
      </c>
      <c r="AT9" s="107"/>
      <c r="AU9" s="107"/>
      <c r="AV9" s="107">
        <f t="shared" si="1"/>
        <v>0</v>
      </c>
      <c r="AW9" s="102"/>
      <c r="AX9" s="102"/>
      <c r="AY9" s="102"/>
      <c r="AZ9" s="102"/>
      <c r="BA9" s="102"/>
      <c r="BB9" s="102"/>
      <c r="BC9" s="102"/>
    </row>
    <row r="10" spans="1:56" ht="15.75" customHeight="1" x14ac:dyDescent="0.25">
      <c r="A10" s="139">
        <f t="shared" si="0"/>
        <v>7</v>
      </c>
      <c r="B10" s="143" t="s">
        <v>575</v>
      </c>
      <c r="C10" s="62">
        <v>44321</v>
      </c>
      <c r="D10" s="64" t="s">
        <v>585</v>
      </c>
      <c r="E10" s="86"/>
      <c r="F10" s="83" t="s">
        <v>90</v>
      </c>
      <c r="G10" s="72" t="s">
        <v>69</v>
      </c>
      <c r="H10" s="154" t="s">
        <v>91</v>
      </c>
      <c r="I10" s="87" t="s">
        <v>92</v>
      </c>
      <c r="J10" s="72" t="s">
        <v>93</v>
      </c>
      <c r="K10" s="63"/>
      <c r="L10" s="64"/>
      <c r="M10" s="63" t="s">
        <v>508</v>
      </c>
      <c r="N10" s="64"/>
      <c r="O10" s="64"/>
      <c r="P10" s="63"/>
      <c r="Q10" s="86"/>
      <c r="R10" s="73">
        <v>10</v>
      </c>
      <c r="S10" s="73">
        <v>174</v>
      </c>
      <c r="T10" s="64"/>
      <c r="U10" s="110"/>
      <c r="V10" s="111"/>
      <c r="W10" s="98"/>
      <c r="X10" s="157"/>
      <c r="Y10" s="99"/>
      <c r="Z10" s="99"/>
      <c r="AA10" s="99"/>
      <c r="AB10" s="100">
        <v>44321</v>
      </c>
      <c r="AC10" s="106">
        <v>44321</v>
      </c>
      <c r="AD10" s="64"/>
      <c r="AE10" s="63" t="s">
        <v>509</v>
      </c>
      <c r="AF10" s="63"/>
      <c r="AG10" s="86"/>
      <c r="AH10" s="100">
        <v>44323</v>
      </c>
      <c r="AI10" s="63" t="s">
        <v>510</v>
      </c>
      <c r="AJ10" s="63" t="s">
        <v>507</v>
      </c>
      <c r="AK10" s="64"/>
      <c r="AL10" s="64"/>
      <c r="AM10" s="64"/>
      <c r="AN10" s="64"/>
      <c r="AO10" s="102"/>
      <c r="AP10" s="99"/>
      <c r="AQ10" s="107"/>
      <c r="AR10" s="107"/>
      <c r="AS10" s="107">
        <v>0</v>
      </c>
      <c r="AT10" s="107"/>
      <c r="AU10" s="107"/>
      <c r="AV10" s="107">
        <f t="shared" si="1"/>
        <v>0</v>
      </c>
      <c r="AW10" s="102"/>
      <c r="AX10" s="102"/>
      <c r="AY10" s="102"/>
      <c r="AZ10" s="102"/>
      <c r="BA10" s="102"/>
      <c r="BB10" s="102"/>
      <c r="BC10" s="102"/>
    </row>
    <row r="11" spans="1:56" ht="15.75" customHeight="1" x14ac:dyDescent="0.25">
      <c r="A11" s="139">
        <f t="shared" si="0"/>
        <v>8</v>
      </c>
      <c r="B11" s="143" t="s">
        <v>575</v>
      </c>
      <c r="C11" s="62">
        <v>44321</v>
      </c>
      <c r="D11" s="64" t="s">
        <v>585</v>
      </c>
      <c r="E11" s="86"/>
      <c r="F11" s="72" t="s">
        <v>247</v>
      </c>
      <c r="G11" s="72" t="s">
        <v>69</v>
      </c>
      <c r="H11" s="154" t="s">
        <v>250</v>
      </c>
      <c r="I11" s="87" t="s">
        <v>253</v>
      </c>
      <c r="J11" s="72" t="s">
        <v>256</v>
      </c>
      <c r="K11" s="63"/>
      <c r="L11" s="64"/>
      <c r="M11" s="63" t="s">
        <v>508</v>
      </c>
      <c r="N11" s="64"/>
      <c r="O11" s="64"/>
      <c r="P11" s="64"/>
      <c r="Q11" s="86"/>
      <c r="R11" s="73">
        <v>10</v>
      </c>
      <c r="S11" s="73">
        <v>117</v>
      </c>
      <c r="T11" s="64"/>
      <c r="U11" s="110"/>
      <c r="V11" s="111"/>
      <c r="W11" s="98"/>
      <c r="X11" s="157"/>
      <c r="Y11" s="99"/>
      <c r="Z11" s="99"/>
      <c r="AA11" s="99"/>
      <c r="AB11" s="100">
        <v>44321</v>
      </c>
      <c r="AC11" s="106">
        <v>44321</v>
      </c>
      <c r="AD11" s="64"/>
      <c r="AE11" s="63" t="s">
        <v>509</v>
      </c>
      <c r="AF11" s="63"/>
      <c r="AG11" s="86"/>
      <c r="AH11" s="100">
        <v>44323</v>
      </c>
      <c r="AI11" s="63" t="s">
        <v>511</v>
      </c>
      <c r="AJ11" s="63" t="s">
        <v>507</v>
      </c>
      <c r="AK11" s="64"/>
      <c r="AL11" s="64"/>
      <c r="AM11" s="64"/>
      <c r="AN11" s="64"/>
      <c r="AO11" s="102"/>
      <c r="AP11" s="99"/>
      <c r="AQ11" s="107"/>
      <c r="AR11" s="107"/>
      <c r="AS11" s="107"/>
      <c r="AT11" s="107"/>
      <c r="AU11" s="107"/>
      <c r="AV11" s="107"/>
      <c r="AW11" s="102"/>
      <c r="AX11" s="102"/>
      <c r="AY11" s="102"/>
      <c r="AZ11" s="102"/>
      <c r="BA11" s="102"/>
      <c r="BB11" s="102"/>
      <c r="BC11" s="102"/>
    </row>
    <row r="12" spans="1:56" ht="15.75" customHeight="1" x14ac:dyDescent="0.25">
      <c r="A12" s="139">
        <f t="shared" si="0"/>
        <v>9</v>
      </c>
      <c r="B12" s="143" t="s">
        <v>575</v>
      </c>
      <c r="C12" s="62">
        <v>44321</v>
      </c>
      <c r="D12" s="64" t="s">
        <v>585</v>
      </c>
      <c r="E12" s="86"/>
      <c r="F12" s="71" t="s">
        <v>248</v>
      </c>
      <c r="G12" s="72" t="s">
        <v>69</v>
      </c>
      <c r="H12" s="154" t="s">
        <v>251</v>
      </c>
      <c r="I12" s="87" t="s">
        <v>254</v>
      </c>
      <c r="J12" s="72" t="s">
        <v>257</v>
      </c>
      <c r="K12" s="63"/>
      <c r="L12" s="64"/>
      <c r="M12" s="63" t="s">
        <v>508</v>
      </c>
      <c r="N12" s="64"/>
      <c r="O12" s="64"/>
      <c r="P12" s="63" t="s">
        <v>502</v>
      </c>
      <c r="Q12" s="86"/>
      <c r="R12" s="73">
        <v>12</v>
      </c>
      <c r="S12" s="73">
        <v>204</v>
      </c>
      <c r="T12" s="64"/>
      <c r="U12" s="110"/>
      <c r="V12" s="111"/>
      <c r="W12" s="98"/>
      <c r="X12" s="157"/>
      <c r="Y12" s="99"/>
      <c r="Z12" s="99"/>
      <c r="AA12" s="99"/>
      <c r="AB12" s="100">
        <v>44321</v>
      </c>
      <c r="AC12" s="106">
        <v>44321</v>
      </c>
      <c r="AD12" s="64"/>
      <c r="AE12" s="64"/>
      <c r="AF12" s="63"/>
      <c r="AG12" s="86"/>
      <c r="AH12" s="100">
        <v>44326</v>
      </c>
      <c r="AI12" s="63" t="s">
        <v>505</v>
      </c>
      <c r="AJ12" s="63" t="s">
        <v>507</v>
      </c>
      <c r="AK12" s="64"/>
      <c r="AL12" s="64"/>
      <c r="AM12" s="64"/>
      <c r="AN12" s="64"/>
      <c r="AO12" s="102"/>
      <c r="AP12" s="99"/>
      <c r="AQ12" s="107"/>
      <c r="AR12" s="107"/>
      <c r="AS12" s="107"/>
      <c r="AT12" s="107"/>
      <c r="AU12" s="107"/>
      <c r="AV12" s="107"/>
      <c r="AW12" s="102"/>
      <c r="AX12" s="102"/>
      <c r="AY12" s="102"/>
      <c r="AZ12" s="102"/>
      <c r="BA12" s="102"/>
      <c r="BB12" s="102"/>
      <c r="BC12" s="102"/>
    </row>
    <row r="13" spans="1:56" ht="15.75" customHeight="1" x14ac:dyDescent="0.25">
      <c r="A13" s="139">
        <f t="shared" si="0"/>
        <v>10</v>
      </c>
      <c r="B13" s="143" t="s">
        <v>575</v>
      </c>
      <c r="C13" s="62">
        <v>44321</v>
      </c>
      <c r="D13" s="64" t="s">
        <v>585</v>
      </c>
      <c r="E13" s="86"/>
      <c r="F13" s="71" t="s">
        <v>249</v>
      </c>
      <c r="G13" s="72" t="s">
        <v>69</v>
      </c>
      <c r="H13" s="154" t="s">
        <v>252</v>
      </c>
      <c r="I13" s="87" t="s">
        <v>255</v>
      </c>
      <c r="J13" s="72" t="s">
        <v>258</v>
      </c>
      <c r="K13" s="63"/>
      <c r="L13" s="64"/>
      <c r="M13" s="63" t="s">
        <v>508</v>
      </c>
      <c r="N13" s="64"/>
      <c r="O13" s="64"/>
      <c r="P13" s="63" t="s">
        <v>512</v>
      </c>
      <c r="Q13" s="86"/>
      <c r="R13" s="118">
        <v>11</v>
      </c>
      <c r="S13" s="118">
        <v>309</v>
      </c>
      <c r="T13" s="64"/>
      <c r="U13" s="110"/>
      <c r="V13" s="111"/>
      <c r="W13" s="98"/>
      <c r="X13" s="157"/>
      <c r="Y13" s="99"/>
      <c r="Z13" s="99"/>
      <c r="AA13" s="99"/>
      <c r="AB13" s="100">
        <v>44321</v>
      </c>
      <c r="AC13" s="106">
        <v>44321</v>
      </c>
      <c r="AD13" s="64"/>
      <c r="AE13" s="64"/>
      <c r="AF13" s="63"/>
      <c r="AG13" s="86"/>
      <c r="AH13" s="100">
        <v>44323</v>
      </c>
      <c r="AI13" s="63" t="s">
        <v>515</v>
      </c>
      <c r="AJ13" s="63" t="s">
        <v>507</v>
      </c>
      <c r="AK13" s="64"/>
      <c r="AL13" s="64"/>
      <c r="AM13" s="64"/>
      <c r="AN13" s="64"/>
      <c r="AO13" s="102"/>
      <c r="AP13" s="99"/>
      <c r="AQ13" s="107"/>
      <c r="AR13" s="107"/>
      <c r="AS13" s="107"/>
      <c r="AT13" s="107"/>
      <c r="AU13" s="107"/>
      <c r="AV13" s="107"/>
      <c r="AW13" s="102"/>
      <c r="AX13" s="102"/>
      <c r="AY13" s="102"/>
      <c r="AZ13" s="102"/>
      <c r="BA13" s="102"/>
      <c r="BB13" s="102"/>
      <c r="BC13" s="102"/>
    </row>
    <row r="14" spans="1:56" ht="15.75" customHeight="1" x14ac:dyDescent="0.25">
      <c r="A14" s="139">
        <f t="shared" si="0"/>
        <v>11</v>
      </c>
      <c r="B14" s="143" t="s">
        <v>575</v>
      </c>
      <c r="C14" s="62">
        <v>44322</v>
      </c>
      <c r="D14" s="64" t="s">
        <v>586</v>
      </c>
      <c r="E14" s="86"/>
      <c r="F14" s="71" t="s">
        <v>94</v>
      </c>
      <c r="G14" s="72" t="s">
        <v>69</v>
      </c>
      <c r="H14" s="154" t="s">
        <v>95</v>
      </c>
      <c r="I14" s="87" t="s">
        <v>96</v>
      </c>
      <c r="J14" s="72" t="s">
        <v>97</v>
      </c>
      <c r="K14" s="63"/>
      <c r="L14" s="64"/>
      <c r="M14" s="63" t="s">
        <v>508</v>
      </c>
      <c r="N14" s="64"/>
      <c r="O14" s="64"/>
      <c r="P14" s="64"/>
      <c r="Q14" s="86"/>
      <c r="R14" s="73">
        <v>4</v>
      </c>
      <c r="S14" s="73">
        <v>69</v>
      </c>
      <c r="T14" s="64"/>
      <c r="U14" s="103"/>
      <c r="V14" s="104"/>
      <c r="W14" s="73"/>
      <c r="X14" s="157"/>
      <c r="Y14" s="105"/>
      <c r="Z14" s="99"/>
      <c r="AA14" s="99"/>
      <c r="AB14" s="100"/>
      <c r="AC14" s="64"/>
      <c r="AD14" s="64"/>
      <c r="AE14" s="64"/>
      <c r="AF14" s="63"/>
      <c r="AG14" s="86"/>
      <c r="AH14" s="100"/>
      <c r="AI14" s="64"/>
      <c r="AJ14" s="64"/>
      <c r="AK14" s="64"/>
      <c r="AL14" s="64"/>
      <c r="AM14" s="64"/>
      <c r="AN14" s="64"/>
      <c r="AO14" s="102"/>
      <c r="AP14" s="99"/>
      <c r="AQ14" s="107"/>
      <c r="AR14" s="107"/>
      <c r="AS14" s="107">
        <v>0</v>
      </c>
      <c r="AT14" s="107"/>
      <c r="AU14" s="107"/>
      <c r="AV14" s="107">
        <f t="shared" si="1"/>
        <v>0</v>
      </c>
      <c r="AW14" s="102"/>
      <c r="AX14" s="102"/>
      <c r="AY14" s="102"/>
      <c r="AZ14" s="102"/>
      <c r="BA14" s="102"/>
      <c r="BB14" s="102"/>
      <c r="BC14" s="102"/>
    </row>
    <row r="15" spans="1:56" ht="15.75" customHeight="1" x14ac:dyDescent="0.25">
      <c r="A15" s="139">
        <f t="shared" si="0"/>
        <v>12</v>
      </c>
      <c r="B15" s="143" t="s">
        <v>575</v>
      </c>
      <c r="C15" s="62">
        <v>44322</v>
      </c>
      <c r="D15" s="64" t="s">
        <v>586</v>
      </c>
      <c r="E15" s="86"/>
      <c r="F15" s="83" t="s">
        <v>98</v>
      </c>
      <c r="G15" s="72" t="s">
        <v>69</v>
      </c>
      <c r="H15" s="154" t="s">
        <v>99</v>
      </c>
      <c r="I15" s="87" t="s">
        <v>100</v>
      </c>
      <c r="J15" s="72" t="s">
        <v>101</v>
      </c>
      <c r="K15" s="63"/>
      <c r="L15" s="64"/>
      <c r="M15" s="63" t="s">
        <v>508</v>
      </c>
      <c r="N15" s="64"/>
      <c r="O15" s="64"/>
      <c r="P15" s="64"/>
      <c r="Q15" s="86"/>
      <c r="R15" s="73">
        <v>6</v>
      </c>
      <c r="S15" s="73">
        <v>102</v>
      </c>
      <c r="T15" s="64"/>
      <c r="U15" s="110"/>
      <c r="V15" s="111"/>
      <c r="W15" s="112"/>
      <c r="X15" s="157"/>
      <c r="Y15" s="99"/>
      <c r="Z15" s="99"/>
      <c r="AA15" s="99"/>
      <c r="AB15" s="100">
        <v>44322</v>
      </c>
      <c r="AC15" s="106">
        <v>44322</v>
      </c>
      <c r="AD15" s="64"/>
      <c r="AE15" s="64"/>
      <c r="AF15" s="63" t="s">
        <v>525</v>
      </c>
      <c r="AG15" s="86"/>
      <c r="AH15" s="101">
        <v>44324</v>
      </c>
      <c r="AI15" s="63" t="s">
        <v>526</v>
      </c>
      <c r="AJ15" s="63" t="s">
        <v>507</v>
      </c>
      <c r="AK15" s="64"/>
      <c r="AL15" s="64"/>
      <c r="AM15" s="64"/>
      <c r="AN15" s="64"/>
      <c r="AO15" s="102"/>
      <c r="AP15" s="99"/>
      <c r="AQ15" s="107"/>
      <c r="AR15" s="107"/>
      <c r="AS15" s="107">
        <v>0</v>
      </c>
      <c r="AT15" s="107"/>
      <c r="AU15" s="107"/>
      <c r="AV15" s="107">
        <f t="shared" si="1"/>
        <v>0</v>
      </c>
      <c r="AW15" s="102"/>
      <c r="AX15" s="102"/>
      <c r="AY15" s="102"/>
      <c r="AZ15" s="102"/>
      <c r="BA15" s="102"/>
      <c r="BB15" s="102"/>
      <c r="BC15" s="102"/>
    </row>
    <row r="16" spans="1:56" ht="15.75" customHeight="1" x14ac:dyDescent="0.25">
      <c r="A16" s="139">
        <f t="shared" si="0"/>
        <v>13</v>
      </c>
      <c r="B16" s="143" t="s">
        <v>575</v>
      </c>
      <c r="C16" s="62">
        <v>44322</v>
      </c>
      <c r="D16" s="64" t="s">
        <v>587</v>
      </c>
      <c r="E16" s="86"/>
      <c r="F16" s="84" t="s">
        <v>102</v>
      </c>
      <c r="G16" s="72" t="s">
        <v>69</v>
      </c>
      <c r="H16" s="154" t="s">
        <v>103</v>
      </c>
      <c r="I16" s="87" t="s">
        <v>104</v>
      </c>
      <c r="J16" s="72" t="s">
        <v>105</v>
      </c>
      <c r="K16" s="63"/>
      <c r="L16" s="64"/>
      <c r="M16" s="63" t="s">
        <v>508</v>
      </c>
      <c r="N16" s="64"/>
      <c r="O16" s="64"/>
      <c r="P16" s="64"/>
      <c r="Q16" s="86"/>
      <c r="R16" s="73">
        <v>6</v>
      </c>
      <c r="S16" s="73">
        <v>108</v>
      </c>
      <c r="T16" s="64"/>
      <c r="U16" s="103"/>
      <c r="V16" s="104"/>
      <c r="W16" s="98"/>
      <c r="X16" s="157"/>
      <c r="Y16" s="99"/>
      <c r="Z16" s="99"/>
      <c r="AA16" s="99"/>
      <c r="AB16" s="100"/>
      <c r="AC16" s="64"/>
      <c r="AD16" s="64"/>
      <c r="AE16" s="64"/>
      <c r="AF16" s="63"/>
      <c r="AG16" s="86"/>
      <c r="AH16" s="100"/>
      <c r="AI16" s="64"/>
      <c r="AJ16" s="64"/>
      <c r="AK16" s="64"/>
      <c r="AL16" s="64"/>
      <c r="AM16" s="64"/>
      <c r="AN16" s="64"/>
      <c r="AO16" s="102"/>
      <c r="AP16" s="99"/>
      <c r="AQ16" s="107"/>
      <c r="AR16" s="107"/>
      <c r="AS16" s="107">
        <v>0</v>
      </c>
      <c r="AT16" s="107"/>
      <c r="AU16" s="107"/>
      <c r="AV16" s="107">
        <f t="shared" si="1"/>
        <v>0</v>
      </c>
      <c r="AW16" s="102"/>
      <c r="AX16" s="102"/>
      <c r="AY16" s="102"/>
      <c r="AZ16" s="102"/>
      <c r="BA16" s="102"/>
      <c r="BB16" s="102"/>
      <c r="BC16" s="102"/>
    </row>
    <row r="17" spans="1:55" ht="15.75" customHeight="1" x14ac:dyDescent="0.25">
      <c r="A17" s="139">
        <f t="shared" si="0"/>
        <v>14</v>
      </c>
      <c r="B17" s="143" t="s">
        <v>575</v>
      </c>
      <c r="C17" s="62">
        <v>44322</v>
      </c>
      <c r="D17" s="64" t="s">
        <v>588</v>
      </c>
      <c r="E17" s="86"/>
      <c r="F17" s="84" t="s">
        <v>106</v>
      </c>
      <c r="G17" s="72" t="s">
        <v>69</v>
      </c>
      <c r="H17" s="154" t="s">
        <v>107</v>
      </c>
      <c r="I17" s="87" t="s">
        <v>108</v>
      </c>
      <c r="J17" s="72" t="s">
        <v>109</v>
      </c>
      <c r="K17" s="63"/>
      <c r="L17" s="64"/>
      <c r="M17" s="63" t="s">
        <v>508</v>
      </c>
      <c r="N17" s="64"/>
      <c r="O17" s="64"/>
      <c r="P17" s="64"/>
      <c r="Q17" s="86"/>
      <c r="R17" s="73">
        <v>9</v>
      </c>
      <c r="S17" s="73">
        <v>153</v>
      </c>
      <c r="T17" s="64"/>
      <c r="U17" s="103"/>
      <c r="V17" s="104"/>
      <c r="W17" s="98"/>
      <c r="X17" s="157"/>
      <c r="Y17" s="99"/>
      <c r="Z17" s="99"/>
      <c r="AA17" s="99"/>
      <c r="AB17" s="100">
        <v>44322</v>
      </c>
      <c r="AC17" s="106">
        <v>44322</v>
      </c>
      <c r="AD17" s="64"/>
      <c r="AE17" s="64"/>
      <c r="AF17" s="63" t="s">
        <v>525</v>
      </c>
      <c r="AG17" s="86"/>
      <c r="AH17" s="100">
        <v>44324</v>
      </c>
      <c r="AI17" s="63" t="s">
        <v>528</v>
      </c>
      <c r="AJ17" s="63" t="s">
        <v>507</v>
      </c>
      <c r="AK17" s="64"/>
      <c r="AL17" s="64"/>
      <c r="AM17" s="64"/>
      <c r="AN17" s="64"/>
      <c r="AO17" s="102"/>
      <c r="AP17" s="99"/>
      <c r="AQ17" s="107"/>
      <c r="AR17" s="107"/>
      <c r="AS17" s="107">
        <v>0</v>
      </c>
      <c r="AT17" s="107"/>
      <c r="AU17" s="107"/>
      <c r="AV17" s="107">
        <f t="shared" si="1"/>
        <v>0</v>
      </c>
      <c r="AW17" s="102"/>
      <c r="AX17" s="102"/>
      <c r="AY17" s="102"/>
      <c r="AZ17" s="102"/>
      <c r="BA17" s="102"/>
      <c r="BB17" s="102"/>
      <c r="BC17" s="102"/>
    </row>
    <row r="18" spans="1:55" ht="15.75" customHeight="1" x14ac:dyDescent="0.25">
      <c r="A18" s="139">
        <f t="shared" si="0"/>
        <v>15</v>
      </c>
      <c r="B18" s="143" t="s">
        <v>575</v>
      </c>
      <c r="C18" s="62">
        <v>44322</v>
      </c>
      <c r="D18" s="64" t="s">
        <v>586</v>
      </c>
      <c r="E18" s="86"/>
      <c r="F18" s="71" t="s">
        <v>110</v>
      </c>
      <c r="G18" s="72" t="s">
        <v>69</v>
      </c>
      <c r="H18" s="154" t="s">
        <v>111</v>
      </c>
      <c r="I18" s="87" t="s">
        <v>112</v>
      </c>
      <c r="J18" s="72" t="s">
        <v>113</v>
      </c>
      <c r="K18" s="63"/>
      <c r="L18" s="64"/>
      <c r="M18" s="63" t="s">
        <v>508</v>
      </c>
      <c r="N18" s="64"/>
      <c r="O18" s="64"/>
      <c r="P18" s="64"/>
      <c r="Q18" s="86"/>
      <c r="R18" s="73">
        <v>3</v>
      </c>
      <c r="S18" s="73">
        <v>42</v>
      </c>
      <c r="T18" s="64"/>
      <c r="U18" s="103"/>
      <c r="V18" s="104"/>
      <c r="W18" s="98"/>
      <c r="X18" s="157"/>
      <c r="Y18" s="99"/>
      <c r="Z18" s="99"/>
      <c r="AA18" s="99"/>
      <c r="AB18" s="100">
        <v>44322</v>
      </c>
      <c r="AC18" s="106">
        <v>44322</v>
      </c>
      <c r="AD18" s="64"/>
      <c r="AE18" s="64"/>
      <c r="AF18" s="63" t="s">
        <v>525</v>
      </c>
      <c r="AG18" s="86"/>
      <c r="AH18" s="100">
        <v>44324</v>
      </c>
      <c r="AI18" s="63" t="s">
        <v>527</v>
      </c>
      <c r="AJ18" s="63" t="s">
        <v>507</v>
      </c>
      <c r="AK18" s="64"/>
      <c r="AL18" s="64"/>
      <c r="AM18" s="64"/>
      <c r="AN18" s="64"/>
      <c r="AO18" s="102"/>
      <c r="AP18" s="99"/>
      <c r="AQ18" s="107"/>
      <c r="AR18" s="107"/>
      <c r="AS18" s="107">
        <v>0</v>
      </c>
      <c r="AT18" s="107"/>
      <c r="AU18" s="107"/>
      <c r="AV18" s="107">
        <f t="shared" si="1"/>
        <v>0</v>
      </c>
      <c r="AW18" s="102"/>
      <c r="AX18" s="102"/>
      <c r="AY18" s="102"/>
      <c r="AZ18" s="102"/>
      <c r="BA18" s="102"/>
      <c r="BB18" s="102"/>
      <c r="BC18" s="102"/>
    </row>
    <row r="19" spans="1:55" ht="15.75" customHeight="1" x14ac:dyDescent="0.25">
      <c r="A19" s="139">
        <f t="shared" si="0"/>
        <v>16</v>
      </c>
      <c r="B19" s="143" t="s">
        <v>575</v>
      </c>
      <c r="C19" s="62">
        <v>44322</v>
      </c>
      <c r="D19" s="64" t="s">
        <v>588</v>
      </c>
      <c r="E19" s="86"/>
      <c r="F19" s="71" t="s">
        <v>114</v>
      </c>
      <c r="G19" s="72" t="s">
        <v>69</v>
      </c>
      <c r="H19" s="154" t="s">
        <v>115</v>
      </c>
      <c r="I19" s="87" t="s">
        <v>116</v>
      </c>
      <c r="J19" s="72" t="s">
        <v>117</v>
      </c>
      <c r="K19" s="63"/>
      <c r="L19" s="64"/>
      <c r="M19" s="63" t="s">
        <v>508</v>
      </c>
      <c r="N19" s="64"/>
      <c r="O19" s="64"/>
      <c r="P19" s="64"/>
      <c r="Q19" s="86"/>
      <c r="R19" s="73">
        <v>9</v>
      </c>
      <c r="S19" s="73">
        <v>156</v>
      </c>
      <c r="T19" s="64"/>
      <c r="U19" s="64"/>
      <c r="V19" s="113"/>
      <c r="W19" s="98"/>
      <c r="X19" s="157"/>
      <c r="Y19" s="99"/>
      <c r="Z19" s="99"/>
      <c r="AA19" s="99"/>
      <c r="AB19" s="100">
        <v>44322</v>
      </c>
      <c r="AC19" s="64"/>
      <c r="AD19" s="64"/>
      <c r="AE19" s="64"/>
      <c r="AF19" s="63" t="s">
        <v>525</v>
      </c>
      <c r="AG19" s="86"/>
      <c r="AH19" s="100">
        <v>44324</v>
      </c>
      <c r="AI19" s="63" t="s">
        <v>510</v>
      </c>
      <c r="AJ19" s="63" t="s">
        <v>507</v>
      </c>
      <c r="AK19" s="64"/>
      <c r="AL19" s="64"/>
      <c r="AM19" s="64"/>
      <c r="AN19" s="64"/>
      <c r="AO19" s="102"/>
      <c r="AP19" s="99"/>
      <c r="AQ19" s="107"/>
      <c r="AR19" s="107"/>
      <c r="AS19" s="107">
        <f t="shared" ref="AS19:AS61" si="2">AP19*2%</f>
        <v>0</v>
      </c>
      <c r="AT19" s="107"/>
      <c r="AU19" s="107"/>
      <c r="AV19" s="107">
        <f t="shared" si="1"/>
        <v>0</v>
      </c>
      <c r="AW19" s="102"/>
      <c r="AX19" s="102"/>
      <c r="AY19" s="102"/>
      <c r="AZ19" s="102"/>
      <c r="BA19" s="102"/>
      <c r="BB19" s="102"/>
      <c r="BC19" s="102"/>
    </row>
    <row r="20" spans="1:55" ht="15.75" customHeight="1" x14ac:dyDescent="0.25">
      <c r="A20" s="139">
        <f t="shared" si="0"/>
        <v>17</v>
      </c>
      <c r="B20" s="143" t="s">
        <v>575</v>
      </c>
      <c r="C20" s="62">
        <v>44322</v>
      </c>
      <c r="D20" s="64" t="s">
        <v>586</v>
      </c>
      <c r="E20" s="86"/>
      <c r="F20" s="72" t="s">
        <v>118</v>
      </c>
      <c r="G20" s="72" t="s">
        <v>69</v>
      </c>
      <c r="H20" s="154" t="s">
        <v>119</v>
      </c>
      <c r="I20" s="87" t="s">
        <v>120</v>
      </c>
      <c r="J20" s="72" t="s">
        <v>121</v>
      </c>
      <c r="K20" s="64"/>
      <c r="L20" s="64"/>
      <c r="M20" s="63" t="s">
        <v>508</v>
      </c>
      <c r="N20" s="64"/>
      <c r="O20" s="64"/>
      <c r="P20" s="64"/>
      <c r="Q20" s="86"/>
      <c r="R20" s="73">
        <v>4</v>
      </c>
      <c r="S20" s="73">
        <v>66</v>
      </c>
      <c r="T20" s="64"/>
      <c r="U20" s="72"/>
      <c r="V20" s="114"/>
      <c r="W20" s="98"/>
      <c r="X20" s="157"/>
      <c r="Y20" s="99"/>
      <c r="Z20" s="99"/>
      <c r="AA20" s="99"/>
      <c r="AB20" s="101">
        <v>44322</v>
      </c>
      <c r="AC20" s="64"/>
      <c r="AD20" s="64"/>
      <c r="AE20" s="64"/>
      <c r="AF20" s="63" t="s">
        <v>525</v>
      </c>
      <c r="AG20" s="86"/>
      <c r="AH20" s="100">
        <v>44323</v>
      </c>
      <c r="AI20" s="63" t="s">
        <v>528</v>
      </c>
      <c r="AJ20" s="63" t="s">
        <v>507</v>
      </c>
      <c r="AK20" s="64"/>
      <c r="AL20" s="64"/>
      <c r="AM20" s="64"/>
      <c r="AN20" s="64"/>
      <c r="AO20" s="102"/>
      <c r="AP20" s="99"/>
      <c r="AQ20" s="107"/>
      <c r="AR20" s="107"/>
      <c r="AS20" s="107">
        <f t="shared" si="2"/>
        <v>0</v>
      </c>
      <c r="AT20" s="107"/>
      <c r="AU20" s="107"/>
      <c r="AV20" s="107">
        <f t="shared" si="1"/>
        <v>0</v>
      </c>
      <c r="AW20" s="102"/>
      <c r="AX20" s="102"/>
      <c r="AY20" s="102"/>
      <c r="AZ20" s="102"/>
      <c r="BA20" s="102"/>
      <c r="BB20" s="102"/>
      <c r="BC20" s="102"/>
    </row>
    <row r="21" spans="1:55" ht="15.75" customHeight="1" x14ac:dyDescent="0.25">
      <c r="A21" s="139">
        <f t="shared" si="0"/>
        <v>18</v>
      </c>
      <c r="B21" s="143" t="s">
        <v>575</v>
      </c>
      <c r="C21" s="62">
        <v>44322</v>
      </c>
      <c r="D21" s="64" t="s">
        <v>588</v>
      </c>
      <c r="E21" s="86"/>
      <c r="F21" s="72" t="s">
        <v>122</v>
      </c>
      <c r="G21" s="72" t="s">
        <v>69</v>
      </c>
      <c r="H21" s="154" t="s">
        <v>123</v>
      </c>
      <c r="I21" s="87" t="s">
        <v>124</v>
      </c>
      <c r="J21" s="72" t="s">
        <v>125</v>
      </c>
      <c r="K21" s="64"/>
      <c r="L21" s="64"/>
      <c r="M21" s="63" t="s">
        <v>508</v>
      </c>
      <c r="N21" s="64"/>
      <c r="O21" s="64"/>
      <c r="P21" s="64"/>
      <c r="Q21" s="86"/>
      <c r="R21" s="145">
        <v>5</v>
      </c>
      <c r="S21" s="145">
        <v>90</v>
      </c>
      <c r="T21" s="64"/>
      <c r="U21" s="72"/>
      <c r="V21" s="114"/>
      <c r="W21" s="98"/>
      <c r="X21" s="157"/>
      <c r="Y21" s="99"/>
      <c r="Z21" s="99"/>
      <c r="AA21" s="99"/>
      <c r="AB21" s="100">
        <v>44322</v>
      </c>
      <c r="AC21" s="64"/>
      <c r="AD21" s="64"/>
      <c r="AE21" s="64"/>
      <c r="AF21" s="63"/>
      <c r="AG21" s="86"/>
      <c r="AH21" s="100">
        <v>44324</v>
      </c>
      <c r="AI21" s="63" t="s">
        <v>539</v>
      </c>
      <c r="AJ21" s="63" t="s">
        <v>507</v>
      </c>
      <c r="AK21" s="64"/>
      <c r="AL21" s="64"/>
      <c r="AM21" s="64"/>
      <c r="AN21" s="64"/>
      <c r="AO21" s="102"/>
      <c r="AP21" s="99"/>
      <c r="AQ21" s="107"/>
      <c r="AR21" s="107"/>
      <c r="AS21" s="107">
        <f t="shared" si="2"/>
        <v>0</v>
      </c>
      <c r="AT21" s="107"/>
      <c r="AU21" s="107"/>
      <c r="AV21" s="107">
        <f t="shared" si="1"/>
        <v>0</v>
      </c>
      <c r="AW21" s="102"/>
      <c r="AX21" s="102"/>
      <c r="AY21" s="102"/>
      <c r="AZ21" s="102"/>
      <c r="BA21" s="102"/>
      <c r="BB21" s="102"/>
      <c r="BC21" s="102"/>
    </row>
    <row r="22" spans="1:55" ht="15.75" customHeight="1" x14ac:dyDescent="0.25">
      <c r="A22" s="139">
        <f t="shared" si="0"/>
        <v>19</v>
      </c>
      <c r="B22" s="143" t="s">
        <v>575</v>
      </c>
      <c r="C22" s="62">
        <v>44322</v>
      </c>
      <c r="D22" s="64" t="s">
        <v>586</v>
      </c>
      <c r="E22" s="86"/>
      <c r="F22" s="72" t="s">
        <v>126</v>
      </c>
      <c r="G22" s="72" t="s">
        <v>69</v>
      </c>
      <c r="H22" s="154" t="s">
        <v>127</v>
      </c>
      <c r="I22" s="87" t="s">
        <v>61</v>
      </c>
      <c r="J22" s="72" t="s">
        <v>128</v>
      </c>
      <c r="K22" s="64"/>
      <c r="L22" s="64"/>
      <c r="M22" s="63" t="s">
        <v>508</v>
      </c>
      <c r="N22" s="64"/>
      <c r="O22" s="64"/>
      <c r="P22" s="64"/>
      <c r="Q22" s="86"/>
      <c r="R22" s="145">
        <v>3</v>
      </c>
      <c r="S22" s="145">
        <v>48</v>
      </c>
      <c r="T22" s="64"/>
      <c r="U22" s="72"/>
      <c r="V22" s="114"/>
      <c r="W22" s="98"/>
      <c r="X22" s="157"/>
      <c r="Y22" s="99"/>
      <c r="Z22" s="99"/>
      <c r="AA22" s="99"/>
      <c r="AB22" s="100">
        <v>44322</v>
      </c>
      <c r="AC22" s="106">
        <v>44322</v>
      </c>
      <c r="AD22" s="64"/>
      <c r="AE22" s="64"/>
      <c r="AF22" s="63" t="s">
        <v>525</v>
      </c>
      <c r="AG22" s="86"/>
      <c r="AH22" s="100">
        <v>44324</v>
      </c>
      <c r="AI22" s="63" t="s">
        <v>510</v>
      </c>
      <c r="AJ22" s="63" t="s">
        <v>507</v>
      </c>
      <c r="AK22" s="64"/>
      <c r="AL22" s="64"/>
      <c r="AM22" s="64"/>
      <c r="AN22" s="64"/>
      <c r="AO22" s="102"/>
      <c r="AP22" s="99"/>
      <c r="AQ22" s="107"/>
      <c r="AR22" s="107"/>
      <c r="AS22" s="107">
        <f t="shared" si="2"/>
        <v>0</v>
      </c>
      <c r="AT22" s="107"/>
      <c r="AU22" s="107"/>
      <c r="AV22" s="107">
        <f t="shared" si="1"/>
        <v>0</v>
      </c>
      <c r="AW22" s="102"/>
      <c r="AX22" s="102"/>
      <c r="AY22" s="102"/>
      <c r="AZ22" s="102"/>
      <c r="BA22" s="102"/>
      <c r="BB22" s="102"/>
      <c r="BC22" s="102"/>
    </row>
    <row r="23" spans="1:55" ht="15.75" customHeight="1" x14ac:dyDescent="0.25">
      <c r="A23" s="139">
        <f t="shared" si="0"/>
        <v>20</v>
      </c>
      <c r="B23" s="143" t="s">
        <v>575</v>
      </c>
      <c r="C23" s="62">
        <v>44322</v>
      </c>
      <c r="D23" s="64" t="s">
        <v>586</v>
      </c>
      <c r="E23" s="86"/>
      <c r="F23" s="71" t="s">
        <v>129</v>
      </c>
      <c r="G23" s="72" t="s">
        <v>69</v>
      </c>
      <c r="H23" s="154" t="s">
        <v>130</v>
      </c>
      <c r="I23" s="87" t="s">
        <v>131</v>
      </c>
      <c r="J23" s="72" t="s">
        <v>132</v>
      </c>
      <c r="K23" s="64"/>
      <c r="L23" s="64"/>
      <c r="M23" s="63" t="s">
        <v>508</v>
      </c>
      <c r="N23" s="64"/>
      <c r="O23" s="64"/>
      <c r="P23" s="64"/>
      <c r="Q23" s="86"/>
      <c r="R23" s="73">
        <v>5</v>
      </c>
      <c r="S23" s="73">
        <v>90</v>
      </c>
      <c r="T23" s="64"/>
      <c r="U23" s="72"/>
      <c r="V23" s="114"/>
      <c r="W23" s="98"/>
      <c r="X23" s="157"/>
      <c r="Y23" s="99"/>
      <c r="Z23" s="99"/>
      <c r="AA23" s="99"/>
      <c r="AB23" s="100">
        <v>44322</v>
      </c>
      <c r="AC23" s="64"/>
      <c r="AD23" s="64"/>
      <c r="AE23" s="64"/>
      <c r="AF23" s="63" t="s">
        <v>525</v>
      </c>
      <c r="AG23" s="86"/>
      <c r="AH23" s="100">
        <v>44324</v>
      </c>
      <c r="AI23" s="63" t="s">
        <v>531</v>
      </c>
      <c r="AJ23" s="63" t="s">
        <v>507</v>
      </c>
      <c r="AK23" s="64"/>
      <c r="AL23" s="64"/>
      <c r="AM23" s="64"/>
      <c r="AN23" s="64"/>
      <c r="AO23" s="102"/>
      <c r="AP23" s="99"/>
      <c r="AQ23" s="107"/>
      <c r="AR23" s="107"/>
      <c r="AS23" s="107">
        <f t="shared" si="2"/>
        <v>0</v>
      </c>
      <c r="AT23" s="107"/>
      <c r="AU23" s="107"/>
      <c r="AV23" s="107">
        <f t="shared" si="1"/>
        <v>0</v>
      </c>
      <c r="AW23" s="102"/>
      <c r="AX23" s="102"/>
      <c r="AY23" s="102"/>
      <c r="AZ23" s="102"/>
      <c r="BA23" s="102"/>
      <c r="BB23" s="102"/>
      <c r="BC23" s="102"/>
    </row>
    <row r="24" spans="1:55" ht="15.75" customHeight="1" x14ac:dyDescent="0.25">
      <c r="A24" s="139">
        <f t="shared" si="0"/>
        <v>21</v>
      </c>
      <c r="B24" s="143" t="s">
        <v>575</v>
      </c>
      <c r="C24" s="62">
        <v>44322</v>
      </c>
      <c r="D24" s="64" t="s">
        <v>587</v>
      </c>
      <c r="E24" s="86"/>
      <c r="F24" s="71" t="s">
        <v>133</v>
      </c>
      <c r="G24" s="72" t="s">
        <v>69</v>
      </c>
      <c r="H24" s="154" t="s">
        <v>134</v>
      </c>
      <c r="I24" s="87" t="s">
        <v>135</v>
      </c>
      <c r="J24" s="72" t="s">
        <v>136</v>
      </c>
      <c r="K24" s="64"/>
      <c r="L24" s="64"/>
      <c r="M24" s="63" t="s">
        <v>508</v>
      </c>
      <c r="N24" s="64"/>
      <c r="O24" s="64"/>
      <c r="P24" s="64"/>
      <c r="Q24" s="86"/>
      <c r="R24" s="73">
        <v>6</v>
      </c>
      <c r="S24" s="73">
        <v>93</v>
      </c>
      <c r="T24" s="64"/>
      <c r="U24" s="72"/>
      <c r="V24" s="114"/>
      <c r="W24" s="98"/>
      <c r="X24" s="157"/>
      <c r="Y24" s="99"/>
      <c r="Z24" s="99"/>
      <c r="AA24" s="99"/>
      <c r="AB24" s="100">
        <v>44322</v>
      </c>
      <c r="AC24" s="63" t="s">
        <v>533</v>
      </c>
      <c r="AD24" s="64"/>
      <c r="AE24" s="64"/>
      <c r="AF24" s="63"/>
      <c r="AG24" s="86"/>
      <c r="AH24" s="100">
        <v>44334</v>
      </c>
      <c r="AI24" s="63" t="s">
        <v>538</v>
      </c>
      <c r="AJ24" s="63" t="s">
        <v>507</v>
      </c>
      <c r="AK24" s="64"/>
      <c r="AL24" s="64"/>
      <c r="AM24" s="64"/>
      <c r="AN24" s="64"/>
      <c r="AO24" s="102"/>
      <c r="AP24" s="99"/>
      <c r="AQ24" s="107"/>
      <c r="AR24" s="107"/>
      <c r="AS24" s="107">
        <f t="shared" si="2"/>
        <v>0</v>
      </c>
      <c r="AT24" s="107"/>
      <c r="AU24" s="107"/>
      <c r="AV24" s="107">
        <f t="shared" si="1"/>
        <v>0</v>
      </c>
      <c r="AW24" s="102"/>
      <c r="AX24" s="102"/>
      <c r="AY24" s="102"/>
      <c r="AZ24" s="102"/>
      <c r="BA24" s="102"/>
      <c r="BB24" s="102"/>
      <c r="BC24" s="102"/>
    </row>
    <row r="25" spans="1:55" ht="15.75" customHeight="1" x14ac:dyDescent="0.25">
      <c r="A25" s="139">
        <f t="shared" si="0"/>
        <v>22</v>
      </c>
      <c r="B25" s="143" t="s">
        <v>575</v>
      </c>
      <c r="C25" s="62">
        <v>44322</v>
      </c>
      <c r="D25" s="64" t="s">
        <v>587</v>
      </c>
      <c r="E25" s="86"/>
      <c r="F25" s="71" t="s">
        <v>137</v>
      </c>
      <c r="G25" s="72" t="s">
        <v>69</v>
      </c>
      <c r="H25" s="154" t="s">
        <v>593</v>
      </c>
      <c r="I25" s="87" t="s">
        <v>138</v>
      </c>
      <c r="J25" s="72" t="s">
        <v>139</v>
      </c>
      <c r="K25" s="64"/>
      <c r="L25" s="64"/>
      <c r="M25" s="63" t="s">
        <v>508</v>
      </c>
      <c r="N25" s="64"/>
      <c r="O25" s="64"/>
      <c r="P25" s="64"/>
      <c r="Q25" s="86"/>
      <c r="R25" s="73">
        <v>20</v>
      </c>
      <c r="S25" s="73">
        <v>354</v>
      </c>
      <c r="T25" s="64"/>
      <c r="U25" s="72"/>
      <c r="V25" s="114"/>
      <c r="W25" s="98"/>
      <c r="X25" s="157"/>
      <c r="Y25" s="99"/>
      <c r="Z25" s="99"/>
      <c r="AA25" s="99"/>
      <c r="AB25" s="100">
        <v>44322</v>
      </c>
      <c r="AC25" s="64"/>
      <c r="AD25" s="64"/>
      <c r="AE25" s="64"/>
      <c r="AF25" s="63" t="s">
        <v>525</v>
      </c>
      <c r="AG25" s="86"/>
      <c r="AH25" s="100">
        <v>44324</v>
      </c>
      <c r="AI25" s="63" t="s">
        <v>530</v>
      </c>
      <c r="AJ25" s="63" t="s">
        <v>507</v>
      </c>
      <c r="AK25" s="64"/>
      <c r="AL25" s="64"/>
      <c r="AM25" s="64"/>
      <c r="AN25" s="64"/>
      <c r="AO25" s="102"/>
      <c r="AP25" s="99"/>
      <c r="AQ25" s="107"/>
      <c r="AR25" s="107"/>
      <c r="AS25" s="107">
        <f t="shared" si="2"/>
        <v>0</v>
      </c>
      <c r="AT25" s="107"/>
      <c r="AU25" s="107"/>
      <c r="AV25" s="107">
        <f t="shared" si="1"/>
        <v>0</v>
      </c>
      <c r="AW25" s="102"/>
      <c r="AX25" s="102"/>
      <c r="AY25" s="102"/>
      <c r="AZ25" s="102"/>
      <c r="BA25" s="102"/>
      <c r="BB25" s="102"/>
      <c r="BC25" s="102"/>
    </row>
    <row r="26" spans="1:55" ht="15.75" customHeight="1" x14ac:dyDescent="0.25">
      <c r="A26" s="139">
        <f t="shared" si="0"/>
        <v>23</v>
      </c>
      <c r="B26" s="143" t="s">
        <v>575</v>
      </c>
      <c r="C26" s="62">
        <v>44322</v>
      </c>
      <c r="D26" s="64" t="s">
        <v>583</v>
      </c>
      <c r="E26" s="86"/>
      <c r="F26" s="72" t="s">
        <v>140</v>
      </c>
      <c r="G26" s="72" t="s">
        <v>69</v>
      </c>
      <c r="H26" s="72" t="s">
        <v>141</v>
      </c>
      <c r="I26" s="87" t="s">
        <v>63</v>
      </c>
      <c r="J26" s="72" t="s">
        <v>142</v>
      </c>
      <c r="K26" s="63"/>
      <c r="L26" s="64"/>
      <c r="M26" s="63" t="s">
        <v>508</v>
      </c>
      <c r="N26" s="63"/>
      <c r="O26" s="63"/>
      <c r="P26" s="63"/>
      <c r="Q26" s="86"/>
      <c r="R26" s="73">
        <v>3</v>
      </c>
      <c r="S26" s="73">
        <v>54</v>
      </c>
      <c r="T26" s="64">
        <v>100</v>
      </c>
      <c r="U26" s="64">
        <v>3000</v>
      </c>
      <c r="V26" s="113"/>
      <c r="W26" s="98"/>
      <c r="X26" s="99">
        <f>U26*T26</f>
        <v>300000</v>
      </c>
      <c r="Y26" s="99"/>
      <c r="Z26" s="99"/>
      <c r="AA26" s="99"/>
      <c r="AB26" s="100"/>
      <c r="AC26" s="64"/>
      <c r="AD26" s="64"/>
      <c r="AE26" s="64"/>
      <c r="AF26" s="64"/>
      <c r="AG26" s="86"/>
      <c r="AH26" s="100"/>
      <c r="AI26" s="63"/>
      <c r="AJ26" s="63"/>
      <c r="AK26" s="64"/>
      <c r="AL26" s="64"/>
      <c r="AM26" s="64"/>
      <c r="AN26" s="64"/>
      <c r="AO26" s="102"/>
      <c r="AP26" s="99"/>
      <c r="AQ26" s="107"/>
      <c r="AR26" s="107"/>
      <c r="AS26" s="107">
        <f t="shared" si="2"/>
        <v>0</v>
      </c>
      <c r="AT26" s="107"/>
      <c r="AU26" s="107"/>
      <c r="AV26" s="107">
        <f t="shared" si="1"/>
        <v>0</v>
      </c>
      <c r="AW26" s="102"/>
      <c r="AX26" s="102"/>
      <c r="AY26" s="102"/>
      <c r="AZ26" s="102"/>
      <c r="BA26" s="102"/>
      <c r="BB26" s="102"/>
      <c r="BC26" s="102"/>
    </row>
    <row r="27" spans="1:55" x14ac:dyDescent="0.25">
      <c r="A27" s="139">
        <f t="shared" si="0"/>
        <v>24</v>
      </c>
      <c r="B27" s="143" t="s">
        <v>575</v>
      </c>
      <c r="C27" s="62">
        <v>44322</v>
      </c>
      <c r="D27" s="64" t="s">
        <v>583</v>
      </c>
      <c r="E27" s="86"/>
      <c r="F27" s="71" t="s">
        <v>143</v>
      </c>
      <c r="G27" s="72" t="s">
        <v>69</v>
      </c>
      <c r="H27" s="72" t="s">
        <v>144</v>
      </c>
      <c r="I27" s="87" t="s">
        <v>145</v>
      </c>
      <c r="J27" s="72" t="s">
        <v>146</v>
      </c>
      <c r="K27" s="63"/>
      <c r="L27" s="64"/>
      <c r="M27" s="63" t="s">
        <v>508</v>
      </c>
      <c r="N27" s="64"/>
      <c r="O27" s="63"/>
      <c r="P27" s="63"/>
      <c r="Q27" s="86"/>
      <c r="R27" s="145">
        <v>3</v>
      </c>
      <c r="S27" s="145">
        <v>48</v>
      </c>
      <c r="T27" s="64">
        <v>100</v>
      </c>
      <c r="U27" s="64">
        <v>7000</v>
      </c>
      <c r="V27" s="113"/>
      <c r="W27" s="98"/>
      <c r="X27" s="99">
        <f t="shared" ref="X27:X36" si="3">U27*T27</f>
        <v>700000</v>
      </c>
      <c r="Y27" s="99"/>
      <c r="Z27" s="99"/>
      <c r="AA27" s="99"/>
      <c r="AB27" s="100"/>
      <c r="AC27" s="64"/>
      <c r="AD27" s="64"/>
      <c r="AE27" s="64"/>
      <c r="AF27" s="64"/>
      <c r="AG27" s="86"/>
      <c r="AH27" s="100"/>
      <c r="AI27" s="63"/>
      <c r="AJ27" s="63"/>
      <c r="AK27" s="64"/>
      <c r="AL27" s="64"/>
      <c r="AM27" s="64"/>
      <c r="AN27" s="64"/>
      <c r="AO27" s="102"/>
      <c r="AP27" s="99"/>
      <c r="AQ27" s="107"/>
      <c r="AR27" s="107"/>
      <c r="AS27" s="107">
        <f t="shared" si="2"/>
        <v>0</v>
      </c>
      <c r="AT27" s="107"/>
      <c r="AU27" s="107"/>
      <c r="AV27" s="107">
        <f t="shared" si="1"/>
        <v>0</v>
      </c>
      <c r="AW27" s="102"/>
      <c r="AX27" s="102"/>
      <c r="AY27" s="102"/>
      <c r="AZ27" s="102"/>
      <c r="BA27" s="102"/>
      <c r="BB27" s="102"/>
      <c r="BC27" s="102"/>
    </row>
    <row r="28" spans="1:55" x14ac:dyDescent="0.25">
      <c r="A28" s="139">
        <f t="shared" si="0"/>
        <v>25</v>
      </c>
      <c r="B28" s="143" t="s">
        <v>575</v>
      </c>
      <c r="C28" s="62">
        <v>44322</v>
      </c>
      <c r="D28" s="64" t="s">
        <v>583</v>
      </c>
      <c r="E28" s="86"/>
      <c r="F28" s="71" t="s">
        <v>147</v>
      </c>
      <c r="G28" s="72" t="s">
        <v>69</v>
      </c>
      <c r="H28" s="72" t="s">
        <v>148</v>
      </c>
      <c r="I28" s="87" t="s">
        <v>149</v>
      </c>
      <c r="J28" s="72" t="s">
        <v>150</v>
      </c>
      <c r="K28" s="63"/>
      <c r="L28" s="64"/>
      <c r="M28" s="63" t="s">
        <v>508</v>
      </c>
      <c r="N28" s="63"/>
      <c r="O28" s="63"/>
      <c r="P28" s="63"/>
      <c r="Q28" s="86"/>
      <c r="R28" s="73">
        <v>4</v>
      </c>
      <c r="S28" s="73">
        <v>63</v>
      </c>
      <c r="T28" s="64">
        <v>100</v>
      </c>
      <c r="U28" s="64">
        <v>6000</v>
      </c>
      <c r="V28" s="113"/>
      <c r="W28" s="98"/>
      <c r="X28" s="99">
        <f t="shared" si="3"/>
        <v>600000</v>
      </c>
      <c r="Y28" s="99"/>
      <c r="Z28" s="99"/>
      <c r="AA28" s="99"/>
      <c r="AB28" s="100"/>
      <c r="AC28" s="64"/>
      <c r="AD28" s="64"/>
      <c r="AE28" s="64"/>
      <c r="AF28" s="64"/>
      <c r="AG28" s="86"/>
      <c r="AH28" s="100"/>
      <c r="AI28" s="63"/>
      <c r="AJ28" s="63"/>
      <c r="AK28" s="64"/>
      <c r="AL28" s="64"/>
      <c r="AM28" s="64"/>
      <c r="AN28" s="64"/>
      <c r="AO28" s="102"/>
      <c r="AP28" s="99">
        <f t="shared" ref="AP28:AP34" si="4">X28</f>
        <v>600000</v>
      </c>
      <c r="AQ28" s="107"/>
      <c r="AR28" s="107">
        <f t="shared" ref="AR28:AR61" si="5">AP28*1%</f>
        <v>6000</v>
      </c>
      <c r="AS28" s="107">
        <f t="shared" si="2"/>
        <v>12000</v>
      </c>
      <c r="AT28" s="107"/>
      <c r="AU28" s="107"/>
      <c r="AV28" s="107">
        <f t="shared" si="1"/>
        <v>594000</v>
      </c>
      <c r="AW28" s="102"/>
      <c r="AX28" s="102"/>
      <c r="AY28" s="102"/>
      <c r="AZ28" s="102"/>
      <c r="BA28" s="102"/>
      <c r="BB28" s="102"/>
      <c r="BC28" s="102"/>
    </row>
    <row r="29" spans="1:55" x14ac:dyDescent="0.25">
      <c r="A29" s="139">
        <f t="shared" si="0"/>
        <v>26</v>
      </c>
      <c r="B29" s="143" t="s">
        <v>575</v>
      </c>
      <c r="C29" s="62">
        <v>44322</v>
      </c>
      <c r="D29" s="64" t="s">
        <v>583</v>
      </c>
      <c r="E29" s="86"/>
      <c r="F29" s="71" t="s">
        <v>151</v>
      </c>
      <c r="G29" s="72" t="s">
        <v>69</v>
      </c>
      <c r="H29" s="72" t="s">
        <v>152</v>
      </c>
      <c r="I29" s="87" t="s">
        <v>153</v>
      </c>
      <c r="J29" s="72" t="s">
        <v>154</v>
      </c>
      <c r="K29" s="63"/>
      <c r="L29" s="64"/>
      <c r="M29" s="63" t="s">
        <v>508</v>
      </c>
      <c r="N29" s="63"/>
      <c r="O29" s="63"/>
      <c r="P29" s="63"/>
      <c r="Q29" s="86"/>
      <c r="R29" s="73">
        <v>2</v>
      </c>
      <c r="S29" s="73">
        <v>24</v>
      </c>
      <c r="T29" s="64">
        <v>100</v>
      </c>
      <c r="U29" s="64">
        <v>7000</v>
      </c>
      <c r="V29" s="113"/>
      <c r="W29" s="98"/>
      <c r="X29" s="99">
        <f t="shared" si="3"/>
        <v>700000</v>
      </c>
      <c r="Y29" s="99"/>
      <c r="Z29" s="99"/>
      <c r="AA29" s="99"/>
      <c r="AB29" s="100"/>
      <c r="AC29" s="64"/>
      <c r="AD29" s="64"/>
      <c r="AE29" s="64"/>
      <c r="AF29" s="64"/>
      <c r="AG29" s="86"/>
      <c r="AH29" s="100"/>
      <c r="AI29" s="64"/>
      <c r="AJ29" s="64"/>
      <c r="AK29" s="64"/>
      <c r="AL29" s="64"/>
      <c r="AM29" s="64"/>
      <c r="AN29" s="64"/>
      <c r="AO29" s="102"/>
      <c r="AP29" s="99">
        <f t="shared" si="4"/>
        <v>700000</v>
      </c>
      <c r="AQ29" s="107"/>
      <c r="AR29" s="107">
        <f t="shared" si="5"/>
        <v>7000</v>
      </c>
      <c r="AS29" s="107">
        <f t="shared" si="2"/>
        <v>14000</v>
      </c>
      <c r="AT29" s="107"/>
      <c r="AU29" s="107"/>
      <c r="AV29" s="107">
        <f t="shared" si="1"/>
        <v>693000</v>
      </c>
      <c r="AW29" s="102"/>
      <c r="AX29" s="102"/>
      <c r="AY29" s="102"/>
      <c r="AZ29" s="102"/>
      <c r="BA29" s="102"/>
      <c r="BB29" s="102"/>
      <c r="BC29" s="102"/>
    </row>
    <row r="30" spans="1:55" x14ac:dyDescent="0.25">
      <c r="A30" s="139">
        <f t="shared" si="0"/>
        <v>27</v>
      </c>
      <c r="B30" s="143" t="s">
        <v>575</v>
      </c>
      <c r="C30" s="62">
        <v>44322</v>
      </c>
      <c r="D30" s="64" t="s">
        <v>583</v>
      </c>
      <c r="E30" s="86"/>
      <c r="F30" s="71" t="s">
        <v>155</v>
      </c>
      <c r="G30" s="72" t="s">
        <v>69</v>
      </c>
      <c r="H30" s="72" t="s">
        <v>156</v>
      </c>
      <c r="I30" s="87" t="s">
        <v>157</v>
      </c>
      <c r="J30" s="72" t="s">
        <v>158</v>
      </c>
      <c r="K30" s="63"/>
      <c r="L30" s="64"/>
      <c r="M30" s="63" t="s">
        <v>508</v>
      </c>
      <c r="N30" s="63"/>
      <c r="O30" s="63"/>
      <c r="P30" s="63"/>
      <c r="Q30" s="86"/>
      <c r="R30" s="73">
        <v>2</v>
      </c>
      <c r="S30" s="73">
        <v>30</v>
      </c>
      <c r="T30" s="64">
        <v>100</v>
      </c>
      <c r="U30" s="64">
        <v>7000</v>
      </c>
      <c r="V30" s="113"/>
      <c r="W30" s="98"/>
      <c r="X30" s="99">
        <f t="shared" si="3"/>
        <v>700000</v>
      </c>
      <c r="Y30" s="99"/>
      <c r="Z30" s="99"/>
      <c r="AA30" s="99"/>
      <c r="AB30" s="100"/>
      <c r="AC30" s="64"/>
      <c r="AD30" s="64"/>
      <c r="AE30" s="64"/>
      <c r="AF30" s="64"/>
      <c r="AG30" s="86"/>
      <c r="AH30" s="100"/>
      <c r="AI30" s="64"/>
      <c r="AJ30" s="64"/>
      <c r="AK30" s="64"/>
      <c r="AL30" s="64"/>
      <c r="AM30" s="64"/>
      <c r="AN30" s="64"/>
      <c r="AO30" s="102"/>
      <c r="AP30" s="99">
        <f t="shared" si="4"/>
        <v>700000</v>
      </c>
      <c r="AQ30" s="107"/>
      <c r="AR30" s="107">
        <f t="shared" si="5"/>
        <v>7000</v>
      </c>
      <c r="AS30" s="107">
        <f t="shared" si="2"/>
        <v>14000</v>
      </c>
      <c r="AT30" s="107"/>
      <c r="AU30" s="107"/>
      <c r="AV30" s="107">
        <f t="shared" si="1"/>
        <v>693000</v>
      </c>
      <c r="AW30" s="102"/>
      <c r="AX30" s="102"/>
      <c r="AY30" s="102"/>
      <c r="AZ30" s="102"/>
      <c r="BA30" s="102"/>
      <c r="BB30" s="102"/>
      <c r="BC30" s="102"/>
    </row>
    <row r="31" spans="1:55" x14ac:dyDescent="0.25">
      <c r="A31" s="139">
        <f t="shared" si="0"/>
        <v>28</v>
      </c>
      <c r="B31" s="143" t="s">
        <v>575</v>
      </c>
      <c r="C31" s="62">
        <v>44322</v>
      </c>
      <c r="D31" s="64" t="s">
        <v>583</v>
      </c>
      <c r="E31" s="86"/>
      <c r="F31" s="71" t="s">
        <v>159</v>
      </c>
      <c r="G31" s="72" t="s">
        <v>69</v>
      </c>
      <c r="H31" s="72" t="s">
        <v>160</v>
      </c>
      <c r="I31" s="87" t="s">
        <v>161</v>
      </c>
      <c r="J31" s="72" t="s">
        <v>162</v>
      </c>
      <c r="K31" s="63"/>
      <c r="L31" s="64"/>
      <c r="M31" s="63" t="s">
        <v>508</v>
      </c>
      <c r="N31" s="63"/>
      <c r="O31" s="63"/>
      <c r="P31" s="63"/>
      <c r="Q31" s="86"/>
      <c r="R31" s="73">
        <v>3</v>
      </c>
      <c r="S31" s="73">
        <v>42</v>
      </c>
      <c r="T31" s="64">
        <v>100</v>
      </c>
      <c r="U31" s="64">
        <v>7000</v>
      </c>
      <c r="V31" s="113"/>
      <c r="W31" s="98"/>
      <c r="X31" s="99">
        <f t="shared" si="3"/>
        <v>700000</v>
      </c>
      <c r="Y31" s="99"/>
      <c r="Z31" s="99"/>
      <c r="AA31" s="99"/>
      <c r="AB31" s="100"/>
      <c r="AC31" s="64"/>
      <c r="AD31" s="64"/>
      <c r="AE31" s="64"/>
      <c r="AF31" s="64"/>
      <c r="AG31" s="86"/>
      <c r="AH31" s="100"/>
      <c r="AI31" s="64"/>
      <c r="AJ31" s="64"/>
      <c r="AK31" s="64"/>
      <c r="AL31" s="64"/>
      <c r="AM31" s="64"/>
      <c r="AN31" s="64"/>
      <c r="AO31" s="102"/>
      <c r="AP31" s="99">
        <f t="shared" si="4"/>
        <v>700000</v>
      </c>
      <c r="AQ31" s="107"/>
      <c r="AR31" s="107">
        <f t="shared" si="5"/>
        <v>7000</v>
      </c>
      <c r="AS31" s="107">
        <f t="shared" si="2"/>
        <v>14000</v>
      </c>
      <c r="AT31" s="107"/>
      <c r="AU31" s="107"/>
      <c r="AV31" s="107">
        <f t="shared" si="1"/>
        <v>693000</v>
      </c>
      <c r="AW31" s="102"/>
      <c r="AX31" s="102"/>
      <c r="AY31" s="102"/>
      <c r="AZ31" s="102"/>
      <c r="BA31" s="102"/>
      <c r="BB31" s="102"/>
      <c r="BC31" s="102"/>
    </row>
    <row r="32" spans="1:55" x14ac:dyDescent="0.25">
      <c r="A32" s="139">
        <f t="shared" si="0"/>
        <v>29</v>
      </c>
      <c r="B32" s="143" t="s">
        <v>575</v>
      </c>
      <c r="C32" s="62">
        <v>44322</v>
      </c>
      <c r="D32" s="64" t="s">
        <v>583</v>
      </c>
      <c r="E32" s="86"/>
      <c r="F32" s="72" t="s">
        <v>163</v>
      </c>
      <c r="G32" s="72" t="s">
        <v>69</v>
      </c>
      <c r="H32" s="72" t="s">
        <v>164</v>
      </c>
      <c r="I32" s="87" t="s">
        <v>164</v>
      </c>
      <c r="J32" s="72" t="s">
        <v>165</v>
      </c>
      <c r="K32" s="63"/>
      <c r="L32" s="64"/>
      <c r="M32" s="63" t="s">
        <v>508</v>
      </c>
      <c r="N32" s="63"/>
      <c r="O32" s="63"/>
      <c r="P32" s="63"/>
      <c r="Q32" s="86"/>
      <c r="R32" s="73">
        <v>2</v>
      </c>
      <c r="S32" s="73">
        <v>30</v>
      </c>
      <c r="T32" s="64">
        <v>100</v>
      </c>
      <c r="U32" s="64">
        <v>9000</v>
      </c>
      <c r="V32" s="113"/>
      <c r="W32" s="98"/>
      <c r="X32" s="99">
        <f t="shared" si="3"/>
        <v>900000</v>
      </c>
      <c r="Y32" s="99"/>
      <c r="Z32" s="99"/>
      <c r="AA32" s="99"/>
      <c r="AB32" s="100"/>
      <c r="AC32" s="64"/>
      <c r="AD32" s="64"/>
      <c r="AE32" s="64"/>
      <c r="AF32" s="64"/>
      <c r="AG32" s="86"/>
      <c r="AH32" s="100"/>
      <c r="AI32" s="63"/>
      <c r="AJ32" s="63"/>
      <c r="AK32" s="64"/>
      <c r="AL32" s="64"/>
      <c r="AM32" s="64"/>
      <c r="AN32" s="64"/>
      <c r="AO32" s="102"/>
      <c r="AP32" s="99">
        <f t="shared" si="4"/>
        <v>900000</v>
      </c>
      <c r="AQ32" s="107"/>
      <c r="AR32" s="107">
        <f t="shared" si="5"/>
        <v>9000</v>
      </c>
      <c r="AS32" s="107">
        <f t="shared" si="2"/>
        <v>18000</v>
      </c>
      <c r="AT32" s="107"/>
      <c r="AU32" s="107"/>
      <c r="AV32" s="107">
        <f t="shared" si="1"/>
        <v>891000</v>
      </c>
      <c r="AW32" s="102"/>
      <c r="AX32" s="102"/>
      <c r="AY32" s="102"/>
      <c r="AZ32" s="102"/>
      <c r="BA32" s="102"/>
      <c r="BB32" s="102"/>
      <c r="BC32" s="102"/>
    </row>
    <row r="33" spans="1:55" x14ac:dyDescent="0.25">
      <c r="A33" s="139">
        <f t="shared" si="0"/>
        <v>30</v>
      </c>
      <c r="B33" s="143" t="s">
        <v>575</v>
      </c>
      <c r="C33" s="62">
        <v>44322</v>
      </c>
      <c r="D33" s="64" t="s">
        <v>582</v>
      </c>
      <c r="E33" s="86"/>
      <c r="F33" s="72" t="s">
        <v>166</v>
      </c>
      <c r="G33" s="72" t="s">
        <v>69</v>
      </c>
      <c r="H33" s="72" t="s">
        <v>167</v>
      </c>
      <c r="I33" s="87" t="s">
        <v>62</v>
      </c>
      <c r="J33" s="72" t="s">
        <v>168</v>
      </c>
      <c r="K33" s="63"/>
      <c r="L33" s="64"/>
      <c r="M33" s="63" t="s">
        <v>508</v>
      </c>
      <c r="N33" s="64"/>
      <c r="O33" s="64"/>
      <c r="P33" s="64"/>
      <c r="Q33" s="86"/>
      <c r="R33" s="73">
        <v>6</v>
      </c>
      <c r="S33" s="73">
        <v>93</v>
      </c>
      <c r="T33" s="64">
        <v>100</v>
      </c>
      <c r="U33" s="64">
        <v>5000</v>
      </c>
      <c r="V33" s="113"/>
      <c r="W33" s="98"/>
      <c r="X33" s="99">
        <f t="shared" si="3"/>
        <v>500000</v>
      </c>
      <c r="Y33" s="99"/>
      <c r="Z33" s="99"/>
      <c r="AA33" s="99"/>
      <c r="AB33" s="100"/>
      <c r="AC33" s="64"/>
      <c r="AD33" s="64"/>
      <c r="AE33" s="64"/>
      <c r="AF33" s="64"/>
      <c r="AG33" s="86"/>
      <c r="AH33" s="100"/>
      <c r="AI33" s="64"/>
      <c r="AJ33" s="64"/>
      <c r="AK33" s="64"/>
      <c r="AL33" s="64"/>
      <c r="AM33" s="64"/>
      <c r="AN33" s="64"/>
      <c r="AO33" s="102"/>
      <c r="AP33" s="99">
        <f t="shared" si="4"/>
        <v>500000</v>
      </c>
      <c r="AQ33" s="107"/>
      <c r="AR33" s="107">
        <f t="shared" si="5"/>
        <v>5000</v>
      </c>
      <c r="AS33" s="107">
        <f t="shared" si="2"/>
        <v>10000</v>
      </c>
      <c r="AT33" s="107"/>
      <c r="AU33" s="107"/>
      <c r="AV33" s="107">
        <f t="shared" si="1"/>
        <v>495000</v>
      </c>
      <c r="AW33" s="102"/>
      <c r="AX33" s="102"/>
      <c r="AY33" s="102"/>
      <c r="AZ33" s="102"/>
      <c r="BA33" s="102"/>
      <c r="BB33" s="102"/>
      <c r="BC33" s="102"/>
    </row>
    <row r="34" spans="1:55" x14ac:dyDescent="0.25">
      <c r="A34" s="139">
        <f t="shared" si="0"/>
        <v>31</v>
      </c>
      <c r="B34" s="143" t="s">
        <v>575</v>
      </c>
      <c r="C34" s="62">
        <v>44322</v>
      </c>
      <c r="D34" s="64" t="s">
        <v>582</v>
      </c>
      <c r="E34" s="86"/>
      <c r="F34" s="71" t="s">
        <v>169</v>
      </c>
      <c r="G34" s="72" t="s">
        <v>69</v>
      </c>
      <c r="H34" s="72" t="s">
        <v>170</v>
      </c>
      <c r="I34" s="87" t="s">
        <v>171</v>
      </c>
      <c r="J34" s="72" t="s">
        <v>172</v>
      </c>
      <c r="K34" s="63"/>
      <c r="L34" s="64"/>
      <c r="M34" s="63" t="s">
        <v>508</v>
      </c>
      <c r="N34" s="64"/>
      <c r="O34" s="64"/>
      <c r="P34" s="64"/>
      <c r="Q34" s="86"/>
      <c r="R34" s="73">
        <v>3</v>
      </c>
      <c r="S34" s="73">
        <v>43</v>
      </c>
      <c r="T34" s="64">
        <v>100</v>
      </c>
      <c r="U34" s="64">
        <v>7000</v>
      </c>
      <c r="V34" s="113"/>
      <c r="W34" s="98"/>
      <c r="X34" s="99">
        <f t="shared" si="3"/>
        <v>700000</v>
      </c>
      <c r="Y34" s="99"/>
      <c r="Z34" s="99"/>
      <c r="AA34" s="99"/>
      <c r="AB34" s="100"/>
      <c r="AC34" s="64"/>
      <c r="AD34" s="64"/>
      <c r="AE34" s="64"/>
      <c r="AF34" s="64"/>
      <c r="AG34" s="86"/>
      <c r="AH34" s="100"/>
      <c r="AI34" s="64"/>
      <c r="AJ34" s="64"/>
      <c r="AK34" s="64"/>
      <c r="AL34" s="64"/>
      <c r="AM34" s="64"/>
      <c r="AN34" s="64"/>
      <c r="AO34" s="102"/>
      <c r="AP34" s="99">
        <f t="shared" si="4"/>
        <v>700000</v>
      </c>
      <c r="AQ34" s="107"/>
      <c r="AR34" s="107">
        <f t="shared" si="5"/>
        <v>7000</v>
      </c>
      <c r="AS34" s="107">
        <f t="shared" si="2"/>
        <v>14000</v>
      </c>
      <c r="AT34" s="107"/>
      <c r="AU34" s="107"/>
      <c r="AV34" s="107">
        <f t="shared" si="1"/>
        <v>693000</v>
      </c>
      <c r="AW34" s="102"/>
      <c r="AX34" s="102"/>
      <c r="AY34" s="102"/>
      <c r="AZ34" s="102"/>
      <c r="BA34" s="102"/>
      <c r="BB34" s="102"/>
      <c r="BC34" s="102"/>
    </row>
    <row r="35" spans="1:55" x14ac:dyDescent="0.25">
      <c r="A35" s="139">
        <f t="shared" si="0"/>
        <v>32</v>
      </c>
      <c r="B35" s="143" t="s">
        <v>575</v>
      </c>
      <c r="C35" s="62">
        <v>44322</v>
      </c>
      <c r="D35" s="64" t="s">
        <v>582</v>
      </c>
      <c r="E35" s="86"/>
      <c r="F35" s="71" t="s">
        <v>173</v>
      </c>
      <c r="G35" s="72" t="s">
        <v>69</v>
      </c>
      <c r="H35" s="72" t="s">
        <v>174</v>
      </c>
      <c r="I35" s="87" t="s">
        <v>175</v>
      </c>
      <c r="J35" s="72" t="s">
        <v>176</v>
      </c>
      <c r="K35" s="63"/>
      <c r="L35" s="64"/>
      <c r="M35" s="63" t="s">
        <v>508</v>
      </c>
      <c r="N35" s="64"/>
      <c r="O35" s="64"/>
      <c r="P35" s="64"/>
      <c r="Q35" s="86"/>
      <c r="R35" s="73">
        <v>2</v>
      </c>
      <c r="S35" s="73">
        <v>27</v>
      </c>
      <c r="T35" s="64">
        <v>100</v>
      </c>
      <c r="U35" s="64">
        <v>6000</v>
      </c>
      <c r="V35" s="113"/>
      <c r="W35" s="98"/>
      <c r="X35" s="99">
        <f t="shared" si="3"/>
        <v>600000</v>
      </c>
      <c r="Y35" s="99"/>
      <c r="Z35" s="99"/>
      <c r="AA35" s="99"/>
      <c r="AB35" s="100"/>
      <c r="AC35" s="64"/>
      <c r="AD35" s="64"/>
      <c r="AE35" s="64"/>
      <c r="AF35" s="64"/>
      <c r="AG35" s="86"/>
      <c r="AH35" s="100"/>
      <c r="AI35" s="64"/>
      <c r="AJ35" s="64"/>
      <c r="AK35" s="64"/>
      <c r="AL35" s="64"/>
      <c r="AM35" s="64"/>
      <c r="AN35" s="64"/>
      <c r="AO35" s="102"/>
      <c r="AP35" s="107"/>
      <c r="AQ35" s="107"/>
      <c r="AR35" s="107">
        <f t="shared" si="5"/>
        <v>0</v>
      </c>
      <c r="AS35" s="107">
        <f t="shared" si="2"/>
        <v>0</v>
      </c>
      <c r="AT35" s="107"/>
      <c r="AU35" s="107"/>
      <c r="AV35" s="107">
        <f t="shared" si="1"/>
        <v>0</v>
      </c>
      <c r="AW35" s="102"/>
      <c r="AX35" s="102"/>
      <c r="AY35" s="102"/>
      <c r="AZ35" s="102"/>
      <c r="BA35" s="102"/>
      <c r="BB35" s="102"/>
      <c r="BC35" s="102"/>
    </row>
    <row r="36" spans="1:55" x14ac:dyDescent="0.25">
      <c r="A36" s="139">
        <f t="shared" si="0"/>
        <v>33</v>
      </c>
      <c r="B36" s="143" t="s">
        <v>575</v>
      </c>
      <c r="C36" s="62">
        <v>44322</v>
      </c>
      <c r="D36" s="64" t="s">
        <v>582</v>
      </c>
      <c r="E36" s="86"/>
      <c r="F36" s="71" t="s">
        <v>177</v>
      </c>
      <c r="G36" s="72" t="s">
        <v>69</v>
      </c>
      <c r="H36" s="72" t="s">
        <v>178</v>
      </c>
      <c r="I36" s="87" t="s">
        <v>179</v>
      </c>
      <c r="J36" s="72" t="s">
        <v>180</v>
      </c>
      <c r="K36" s="63"/>
      <c r="L36" s="64"/>
      <c r="M36" s="63" t="s">
        <v>508</v>
      </c>
      <c r="N36" s="64"/>
      <c r="O36" s="63"/>
      <c r="P36" s="63"/>
      <c r="Q36" s="86"/>
      <c r="R36" s="73">
        <v>2</v>
      </c>
      <c r="S36" s="73">
        <v>33</v>
      </c>
      <c r="T36" s="64">
        <v>100</v>
      </c>
      <c r="U36" s="64">
        <v>6000</v>
      </c>
      <c r="V36" s="113"/>
      <c r="W36" s="98"/>
      <c r="X36" s="99">
        <f t="shared" si="3"/>
        <v>600000</v>
      </c>
      <c r="Y36" s="99"/>
      <c r="Z36" s="99"/>
      <c r="AA36" s="99"/>
      <c r="AB36" s="100"/>
      <c r="AC36" s="64"/>
      <c r="AD36" s="64"/>
      <c r="AE36" s="64"/>
      <c r="AF36" s="64"/>
      <c r="AG36" s="86"/>
      <c r="AH36" s="100"/>
      <c r="AI36" s="63"/>
      <c r="AJ36" s="63"/>
      <c r="AK36" s="64"/>
      <c r="AL36" s="64"/>
      <c r="AM36" s="64"/>
      <c r="AN36" s="64"/>
      <c r="AO36" s="102"/>
      <c r="AP36" s="107"/>
      <c r="AQ36" s="107"/>
      <c r="AR36" s="107">
        <f t="shared" si="5"/>
        <v>0</v>
      </c>
      <c r="AS36" s="107">
        <f t="shared" si="2"/>
        <v>0</v>
      </c>
      <c r="AT36" s="107"/>
      <c r="AU36" s="107"/>
      <c r="AV36" s="107">
        <f t="shared" si="1"/>
        <v>0</v>
      </c>
      <c r="AW36" s="102"/>
      <c r="AX36" s="102"/>
      <c r="AY36" s="102"/>
      <c r="AZ36" s="102"/>
      <c r="BA36" s="102"/>
      <c r="BB36" s="102"/>
      <c r="BC36" s="102"/>
    </row>
    <row r="37" spans="1:55" x14ac:dyDescent="0.25">
      <c r="A37" s="139">
        <f t="shared" si="0"/>
        <v>34</v>
      </c>
      <c r="B37" s="143" t="s">
        <v>575</v>
      </c>
      <c r="C37" s="62">
        <v>44323</v>
      </c>
      <c r="D37" s="64" t="s">
        <v>587</v>
      </c>
      <c r="E37" s="86"/>
      <c r="F37" s="71" t="s">
        <v>181</v>
      </c>
      <c r="G37" s="72" t="s">
        <v>69</v>
      </c>
      <c r="H37" s="154" t="s">
        <v>182</v>
      </c>
      <c r="I37" s="87" t="s">
        <v>183</v>
      </c>
      <c r="J37" s="72" t="s">
        <v>184</v>
      </c>
      <c r="K37" s="63"/>
      <c r="L37" s="64"/>
      <c r="M37" s="63" t="s">
        <v>508</v>
      </c>
      <c r="N37" s="63"/>
      <c r="O37" s="63"/>
      <c r="P37" s="63"/>
      <c r="Q37" s="86"/>
      <c r="R37" s="73">
        <v>36</v>
      </c>
      <c r="S37" s="73">
        <v>633</v>
      </c>
      <c r="T37" s="64"/>
      <c r="U37" s="64"/>
      <c r="V37" s="113"/>
      <c r="W37" s="98"/>
      <c r="X37" s="157"/>
      <c r="Y37" s="99"/>
      <c r="Z37" s="99"/>
      <c r="AA37" s="99"/>
      <c r="AB37" s="100"/>
      <c r="AC37" s="64"/>
      <c r="AD37" s="64"/>
      <c r="AE37" s="64"/>
      <c r="AF37" s="64"/>
      <c r="AG37" s="86"/>
      <c r="AH37" s="100"/>
      <c r="AI37" s="63"/>
      <c r="AJ37" s="63"/>
      <c r="AK37" s="64"/>
      <c r="AL37" s="64"/>
      <c r="AM37" s="64"/>
      <c r="AN37" s="64"/>
      <c r="AO37" s="102"/>
      <c r="AP37" s="107"/>
      <c r="AQ37" s="107"/>
      <c r="AR37" s="107">
        <f t="shared" si="5"/>
        <v>0</v>
      </c>
      <c r="AS37" s="107">
        <f t="shared" si="2"/>
        <v>0</v>
      </c>
      <c r="AT37" s="107"/>
      <c r="AU37" s="107"/>
      <c r="AV37" s="107">
        <f t="shared" si="1"/>
        <v>0</v>
      </c>
      <c r="AW37" s="102"/>
      <c r="AX37" s="102"/>
      <c r="AY37" s="102"/>
      <c r="AZ37" s="102"/>
      <c r="BA37" s="102"/>
      <c r="BB37" s="102"/>
      <c r="BC37" s="102"/>
    </row>
    <row r="38" spans="1:55" x14ac:dyDescent="0.25">
      <c r="A38" s="139">
        <f t="shared" si="0"/>
        <v>35</v>
      </c>
      <c r="B38" s="143" t="s">
        <v>575</v>
      </c>
      <c r="C38" s="62">
        <v>44323</v>
      </c>
      <c r="D38" s="64" t="s">
        <v>587</v>
      </c>
      <c r="E38" s="86"/>
      <c r="F38" s="71" t="s">
        <v>185</v>
      </c>
      <c r="G38" s="72" t="s">
        <v>69</v>
      </c>
      <c r="H38" s="154" t="s">
        <v>186</v>
      </c>
      <c r="I38" s="87" t="s">
        <v>187</v>
      </c>
      <c r="J38" s="72" t="s">
        <v>188</v>
      </c>
      <c r="K38" s="63"/>
      <c r="L38" s="64"/>
      <c r="M38" s="63" t="s">
        <v>508</v>
      </c>
      <c r="N38" s="63"/>
      <c r="O38" s="63"/>
      <c r="P38" s="63" t="s">
        <v>502</v>
      </c>
      <c r="Q38" s="86"/>
      <c r="R38" s="73">
        <v>30</v>
      </c>
      <c r="S38" s="73">
        <v>525</v>
      </c>
      <c r="T38" s="64"/>
      <c r="U38" s="64"/>
      <c r="V38" s="113"/>
      <c r="W38" s="98"/>
      <c r="X38" s="157"/>
      <c r="Y38" s="99"/>
      <c r="Z38" s="99"/>
      <c r="AA38" s="99"/>
      <c r="AB38" s="100">
        <v>44323</v>
      </c>
      <c r="AC38" s="106">
        <v>44323</v>
      </c>
      <c r="AD38" s="64"/>
      <c r="AE38" s="64"/>
      <c r="AF38" s="64"/>
      <c r="AG38" s="86"/>
      <c r="AH38" s="100">
        <v>44333</v>
      </c>
      <c r="AI38" s="63" t="s">
        <v>503</v>
      </c>
      <c r="AJ38" s="63" t="s">
        <v>504</v>
      </c>
      <c r="AK38" s="64"/>
      <c r="AL38" s="64"/>
      <c r="AM38" s="64"/>
      <c r="AN38" s="64"/>
      <c r="AO38" s="102"/>
      <c r="AP38" s="107"/>
      <c r="AQ38" s="107"/>
      <c r="AR38" s="107">
        <f t="shared" si="5"/>
        <v>0</v>
      </c>
      <c r="AS38" s="107">
        <f t="shared" si="2"/>
        <v>0</v>
      </c>
      <c r="AT38" s="107"/>
      <c r="AU38" s="107"/>
      <c r="AV38" s="107">
        <f t="shared" si="1"/>
        <v>0</v>
      </c>
      <c r="AW38" s="102"/>
      <c r="AX38" s="102"/>
      <c r="AY38" s="102"/>
      <c r="AZ38" s="102"/>
      <c r="BA38" s="102"/>
      <c r="BB38" s="102"/>
      <c r="BC38" s="102"/>
    </row>
    <row r="39" spans="1:55" x14ac:dyDescent="0.25">
      <c r="A39" s="139">
        <f t="shared" si="0"/>
        <v>36</v>
      </c>
      <c r="B39" s="143" t="s">
        <v>575</v>
      </c>
      <c r="C39" s="62">
        <v>44323</v>
      </c>
      <c r="D39" s="64" t="s">
        <v>587</v>
      </c>
      <c r="E39" s="86"/>
      <c r="F39" s="72" t="s">
        <v>189</v>
      </c>
      <c r="G39" s="72" t="s">
        <v>69</v>
      </c>
      <c r="H39" s="154" t="s">
        <v>190</v>
      </c>
      <c r="I39" s="87" t="s">
        <v>191</v>
      </c>
      <c r="J39" s="72" t="s">
        <v>192</v>
      </c>
      <c r="K39" s="63"/>
      <c r="L39" s="64"/>
      <c r="M39" s="63" t="s">
        <v>508</v>
      </c>
      <c r="N39" s="63"/>
      <c r="O39" s="63"/>
      <c r="P39" s="63"/>
      <c r="Q39" s="86"/>
      <c r="R39" s="73">
        <v>22</v>
      </c>
      <c r="S39" s="73">
        <v>374</v>
      </c>
      <c r="T39" s="64"/>
      <c r="U39" s="64"/>
      <c r="V39" s="113"/>
      <c r="W39" s="98"/>
      <c r="X39" s="157"/>
      <c r="Y39" s="99"/>
      <c r="Z39" s="99"/>
      <c r="AA39" s="99"/>
      <c r="AB39" s="100">
        <v>44323</v>
      </c>
      <c r="AC39" s="64"/>
      <c r="AD39" s="64"/>
      <c r="AE39" s="64"/>
      <c r="AF39" s="63" t="s">
        <v>519</v>
      </c>
      <c r="AG39" s="86"/>
      <c r="AH39" s="100">
        <v>44324</v>
      </c>
      <c r="AI39" s="63" t="s">
        <v>529</v>
      </c>
      <c r="AJ39" s="63" t="s">
        <v>507</v>
      </c>
      <c r="AK39" s="64"/>
      <c r="AL39" s="64"/>
      <c r="AM39" s="64"/>
      <c r="AN39" s="64"/>
      <c r="AO39" s="102"/>
      <c r="AP39" s="107"/>
      <c r="AQ39" s="107"/>
      <c r="AR39" s="107">
        <f t="shared" si="5"/>
        <v>0</v>
      </c>
      <c r="AS39" s="107">
        <f t="shared" si="2"/>
        <v>0</v>
      </c>
      <c r="AT39" s="107"/>
      <c r="AU39" s="107"/>
      <c r="AV39" s="107">
        <f t="shared" si="1"/>
        <v>0</v>
      </c>
      <c r="AW39" s="102"/>
      <c r="AX39" s="102"/>
      <c r="AY39" s="102"/>
      <c r="AZ39" s="102"/>
      <c r="BA39" s="102"/>
      <c r="BB39" s="102"/>
      <c r="BC39" s="102"/>
    </row>
    <row r="40" spans="1:55" x14ac:dyDescent="0.25">
      <c r="A40" s="139">
        <f t="shared" si="0"/>
        <v>37</v>
      </c>
      <c r="B40" s="143" t="s">
        <v>575</v>
      </c>
      <c r="C40" s="62">
        <v>44323</v>
      </c>
      <c r="D40" s="64" t="s">
        <v>588</v>
      </c>
      <c r="E40" s="86"/>
      <c r="F40" s="72" t="s">
        <v>193</v>
      </c>
      <c r="G40" s="72" t="s">
        <v>69</v>
      </c>
      <c r="H40" s="154" t="s">
        <v>194</v>
      </c>
      <c r="I40" s="87" t="s">
        <v>195</v>
      </c>
      <c r="J40" s="72" t="s">
        <v>196</v>
      </c>
      <c r="K40" s="63"/>
      <c r="L40" s="64"/>
      <c r="M40" s="63" t="s">
        <v>508</v>
      </c>
      <c r="N40" s="63"/>
      <c r="O40" s="63"/>
      <c r="P40" s="63"/>
      <c r="Q40" s="86"/>
      <c r="R40" s="73">
        <v>9</v>
      </c>
      <c r="S40" s="73">
        <v>133</v>
      </c>
      <c r="T40" s="64"/>
      <c r="U40" s="64"/>
      <c r="V40" s="113"/>
      <c r="W40" s="98"/>
      <c r="X40" s="157"/>
      <c r="Y40" s="99"/>
      <c r="Z40" s="99"/>
      <c r="AA40" s="99"/>
      <c r="AB40" s="100">
        <v>44323</v>
      </c>
      <c r="AC40" s="64"/>
      <c r="AD40" s="64"/>
      <c r="AE40" s="64"/>
      <c r="AF40" s="63" t="s">
        <v>519</v>
      </c>
      <c r="AG40" s="86"/>
      <c r="AH40" s="100"/>
      <c r="AI40" s="63"/>
      <c r="AJ40" s="63"/>
      <c r="AK40" s="64"/>
      <c r="AL40" s="64"/>
      <c r="AM40" s="64"/>
      <c r="AN40" s="64"/>
      <c r="AO40" s="102"/>
      <c r="AP40" s="107"/>
      <c r="AQ40" s="107"/>
      <c r="AR40" s="107">
        <f t="shared" si="5"/>
        <v>0</v>
      </c>
      <c r="AS40" s="107">
        <f t="shared" si="2"/>
        <v>0</v>
      </c>
      <c r="AT40" s="107"/>
      <c r="AU40" s="107"/>
      <c r="AV40" s="107">
        <f t="shared" si="1"/>
        <v>0</v>
      </c>
      <c r="AW40" s="102"/>
      <c r="AX40" s="102"/>
      <c r="AY40" s="102"/>
      <c r="AZ40" s="102"/>
      <c r="BA40" s="102"/>
      <c r="BB40" s="102"/>
      <c r="BC40" s="102"/>
    </row>
    <row r="41" spans="1:55" x14ac:dyDescent="0.25">
      <c r="A41" s="139">
        <f t="shared" si="0"/>
        <v>38</v>
      </c>
      <c r="B41" s="143" t="s">
        <v>575</v>
      </c>
      <c r="C41" s="62">
        <v>44323</v>
      </c>
      <c r="D41" s="64" t="s">
        <v>581</v>
      </c>
      <c r="E41" s="86"/>
      <c r="F41" s="72" t="s">
        <v>197</v>
      </c>
      <c r="G41" s="72" t="s">
        <v>69</v>
      </c>
      <c r="H41" s="72" t="s">
        <v>198</v>
      </c>
      <c r="I41" s="87" t="s">
        <v>66</v>
      </c>
      <c r="J41" s="72" t="s">
        <v>199</v>
      </c>
      <c r="K41" s="63"/>
      <c r="L41" s="64"/>
      <c r="M41" s="63" t="s">
        <v>508</v>
      </c>
      <c r="N41" s="64"/>
      <c r="O41" s="63"/>
      <c r="P41" s="63"/>
      <c r="Q41" s="86"/>
      <c r="R41" s="73">
        <v>7</v>
      </c>
      <c r="S41" s="73">
        <v>117</v>
      </c>
      <c r="T41" s="64">
        <v>117</v>
      </c>
      <c r="U41" s="64">
        <v>6000</v>
      </c>
      <c r="V41" s="113"/>
      <c r="W41" s="98"/>
      <c r="X41" s="99">
        <f t="shared" ref="X41:X50" si="6">U41*T41</f>
        <v>702000</v>
      </c>
      <c r="Y41" s="99"/>
      <c r="Z41" s="99"/>
      <c r="AA41" s="99"/>
      <c r="AB41" s="100">
        <v>44323</v>
      </c>
      <c r="AC41" s="64"/>
      <c r="AD41" s="64"/>
      <c r="AE41" s="64"/>
      <c r="AF41" s="63" t="s">
        <v>517</v>
      </c>
      <c r="AG41" s="86"/>
      <c r="AH41" s="100"/>
      <c r="AI41" s="63"/>
      <c r="AJ41" s="63"/>
      <c r="AK41" s="64"/>
      <c r="AL41" s="64"/>
      <c r="AM41" s="64"/>
      <c r="AN41" s="64"/>
      <c r="AO41" s="102"/>
      <c r="AP41" s="107"/>
      <c r="AQ41" s="107"/>
      <c r="AR41" s="107">
        <f t="shared" si="5"/>
        <v>0</v>
      </c>
      <c r="AS41" s="107">
        <f t="shared" si="2"/>
        <v>0</v>
      </c>
      <c r="AT41" s="107"/>
      <c r="AU41" s="107"/>
      <c r="AV41" s="107">
        <f t="shared" si="1"/>
        <v>0</v>
      </c>
      <c r="AW41" s="102"/>
      <c r="AX41" s="102"/>
      <c r="AY41" s="102"/>
      <c r="AZ41" s="102"/>
      <c r="BA41" s="102"/>
      <c r="BB41" s="102"/>
      <c r="BC41" s="102"/>
    </row>
    <row r="42" spans="1:55" x14ac:dyDescent="0.25">
      <c r="A42" s="139">
        <f t="shared" si="0"/>
        <v>39</v>
      </c>
      <c r="B42" s="143" t="s">
        <v>575</v>
      </c>
      <c r="C42" s="62">
        <v>44323</v>
      </c>
      <c r="D42" s="64" t="s">
        <v>581</v>
      </c>
      <c r="E42" s="86"/>
      <c r="F42" s="71" t="s">
        <v>200</v>
      </c>
      <c r="G42" s="72" t="s">
        <v>69</v>
      </c>
      <c r="H42" s="72" t="s">
        <v>201</v>
      </c>
      <c r="I42" s="87" t="s">
        <v>202</v>
      </c>
      <c r="J42" s="72" t="s">
        <v>203</v>
      </c>
      <c r="K42" s="63"/>
      <c r="L42" s="64"/>
      <c r="M42" s="63" t="s">
        <v>508</v>
      </c>
      <c r="N42" s="63"/>
      <c r="O42" s="63"/>
      <c r="P42" s="63"/>
      <c r="Q42" s="86"/>
      <c r="R42" s="73">
        <v>1</v>
      </c>
      <c r="S42" s="73">
        <v>9</v>
      </c>
      <c r="T42" s="64">
        <v>100</v>
      </c>
      <c r="U42" s="64">
        <v>8000</v>
      </c>
      <c r="V42" s="113"/>
      <c r="W42" s="98"/>
      <c r="X42" s="99">
        <f t="shared" si="6"/>
        <v>800000</v>
      </c>
      <c r="Y42" s="99"/>
      <c r="Z42" s="99"/>
      <c r="AA42" s="99"/>
      <c r="AB42" s="100">
        <v>44323</v>
      </c>
      <c r="AC42" s="64"/>
      <c r="AD42" s="64"/>
      <c r="AE42" s="64"/>
      <c r="AF42" s="63" t="s">
        <v>517</v>
      </c>
      <c r="AG42" s="86"/>
      <c r="AH42" s="100"/>
      <c r="AI42" s="63"/>
      <c r="AJ42" s="63"/>
      <c r="AK42" s="64"/>
      <c r="AL42" s="64"/>
      <c r="AM42" s="64"/>
      <c r="AN42" s="64"/>
      <c r="AO42" s="102"/>
      <c r="AP42" s="107"/>
      <c r="AQ42" s="107"/>
      <c r="AR42" s="107">
        <f t="shared" si="5"/>
        <v>0</v>
      </c>
      <c r="AS42" s="107">
        <f t="shared" si="2"/>
        <v>0</v>
      </c>
      <c r="AT42" s="107"/>
      <c r="AU42" s="107"/>
      <c r="AV42" s="107">
        <f t="shared" si="1"/>
        <v>0</v>
      </c>
      <c r="AW42" s="102"/>
      <c r="AX42" s="102"/>
      <c r="AY42" s="102"/>
      <c r="AZ42" s="102"/>
      <c r="BA42" s="102"/>
      <c r="BB42" s="102"/>
      <c r="BC42" s="102"/>
    </row>
    <row r="43" spans="1:55" x14ac:dyDescent="0.25">
      <c r="A43" s="139">
        <f t="shared" si="0"/>
        <v>40</v>
      </c>
      <c r="B43" s="143" t="s">
        <v>575</v>
      </c>
      <c r="C43" s="62">
        <v>44323</v>
      </c>
      <c r="D43" s="64" t="s">
        <v>581</v>
      </c>
      <c r="E43" s="86"/>
      <c r="F43" s="72" t="s">
        <v>204</v>
      </c>
      <c r="G43" s="72" t="s">
        <v>69</v>
      </c>
      <c r="H43" s="72" t="s">
        <v>205</v>
      </c>
      <c r="I43" s="87" t="s">
        <v>206</v>
      </c>
      <c r="J43" s="72" t="s">
        <v>207</v>
      </c>
      <c r="K43" s="64"/>
      <c r="L43" s="64"/>
      <c r="M43" s="63" t="s">
        <v>508</v>
      </c>
      <c r="N43" s="64"/>
      <c r="O43" s="64"/>
      <c r="P43" s="64"/>
      <c r="Q43" s="86"/>
      <c r="R43" s="73">
        <v>1</v>
      </c>
      <c r="S43" s="73">
        <v>12</v>
      </c>
      <c r="T43" s="64">
        <v>100</v>
      </c>
      <c r="U43" s="64">
        <v>8000</v>
      </c>
      <c r="V43" s="113"/>
      <c r="W43" s="98"/>
      <c r="X43" s="99">
        <f t="shared" si="6"/>
        <v>800000</v>
      </c>
      <c r="Y43" s="99"/>
      <c r="Z43" s="99"/>
      <c r="AA43" s="99"/>
      <c r="AB43" s="100">
        <v>44323</v>
      </c>
      <c r="AC43" s="64"/>
      <c r="AD43" s="64"/>
      <c r="AE43" s="64"/>
      <c r="AF43" s="63" t="s">
        <v>517</v>
      </c>
      <c r="AG43" s="86"/>
      <c r="AH43" s="100"/>
      <c r="AI43" s="64"/>
      <c r="AJ43" s="64"/>
      <c r="AK43" s="64"/>
      <c r="AL43" s="64"/>
      <c r="AM43" s="64"/>
      <c r="AN43" s="64"/>
      <c r="AO43" s="102"/>
      <c r="AP43" s="107"/>
      <c r="AQ43" s="107"/>
      <c r="AR43" s="107">
        <f t="shared" si="5"/>
        <v>0</v>
      </c>
      <c r="AS43" s="107">
        <f t="shared" si="2"/>
        <v>0</v>
      </c>
      <c r="AT43" s="107"/>
      <c r="AU43" s="107"/>
      <c r="AV43" s="107">
        <f t="shared" si="1"/>
        <v>0</v>
      </c>
      <c r="AW43" s="102"/>
      <c r="AX43" s="102"/>
      <c r="AY43" s="102"/>
      <c r="AZ43" s="102"/>
      <c r="BA43" s="102"/>
      <c r="BB43" s="102"/>
      <c r="BC43" s="102"/>
    </row>
    <row r="44" spans="1:55" x14ac:dyDescent="0.25">
      <c r="A44" s="139">
        <f t="shared" si="0"/>
        <v>41</v>
      </c>
      <c r="B44" s="143" t="s">
        <v>575</v>
      </c>
      <c r="C44" s="62">
        <v>44323</v>
      </c>
      <c r="D44" s="64" t="s">
        <v>582</v>
      </c>
      <c r="E44" s="86"/>
      <c r="F44" s="71" t="s">
        <v>208</v>
      </c>
      <c r="G44" s="72" t="s">
        <v>69</v>
      </c>
      <c r="H44" s="85" t="s">
        <v>209</v>
      </c>
      <c r="I44" s="87" t="s">
        <v>210</v>
      </c>
      <c r="J44" s="72" t="s">
        <v>211</v>
      </c>
      <c r="K44" s="64"/>
      <c r="L44" s="64"/>
      <c r="M44" s="63" t="s">
        <v>508</v>
      </c>
      <c r="N44" s="64"/>
      <c r="O44" s="64"/>
      <c r="P44" s="64"/>
      <c r="Q44" s="86"/>
      <c r="R44" s="73">
        <v>3</v>
      </c>
      <c r="S44" s="73">
        <v>42</v>
      </c>
      <c r="T44" s="64">
        <v>100</v>
      </c>
      <c r="U44" s="64">
        <v>8000</v>
      </c>
      <c r="V44" s="113"/>
      <c r="W44" s="98"/>
      <c r="X44" s="99">
        <f t="shared" si="6"/>
        <v>800000</v>
      </c>
      <c r="Y44" s="99"/>
      <c r="Z44" s="99"/>
      <c r="AA44" s="99"/>
      <c r="AB44" s="100">
        <v>44323</v>
      </c>
      <c r="AC44" s="64"/>
      <c r="AD44" s="64"/>
      <c r="AE44" s="64"/>
      <c r="AF44" s="63" t="s">
        <v>517</v>
      </c>
      <c r="AG44" s="86"/>
      <c r="AH44" s="100"/>
      <c r="AI44" s="64"/>
      <c r="AJ44" s="64"/>
      <c r="AK44" s="64"/>
      <c r="AL44" s="64"/>
      <c r="AM44" s="64"/>
      <c r="AN44" s="64"/>
      <c r="AO44" s="102"/>
      <c r="AP44" s="107"/>
      <c r="AQ44" s="107"/>
      <c r="AR44" s="107">
        <f t="shared" si="5"/>
        <v>0</v>
      </c>
      <c r="AS44" s="107">
        <f t="shared" si="2"/>
        <v>0</v>
      </c>
      <c r="AT44" s="107"/>
      <c r="AU44" s="107"/>
      <c r="AV44" s="107">
        <f t="shared" si="1"/>
        <v>0</v>
      </c>
      <c r="AW44" s="102"/>
      <c r="AX44" s="102"/>
      <c r="AY44" s="102"/>
      <c r="AZ44" s="102"/>
      <c r="BA44" s="102"/>
      <c r="BB44" s="102"/>
      <c r="BC44" s="102"/>
    </row>
    <row r="45" spans="1:55" x14ac:dyDescent="0.25">
      <c r="A45" s="139">
        <f t="shared" si="0"/>
        <v>42</v>
      </c>
      <c r="B45" s="143" t="s">
        <v>575</v>
      </c>
      <c r="C45" s="62">
        <v>44323</v>
      </c>
      <c r="D45" s="64" t="s">
        <v>580</v>
      </c>
      <c r="E45" s="86"/>
      <c r="F45" s="71" t="s">
        <v>212</v>
      </c>
      <c r="G45" s="72" t="s">
        <v>69</v>
      </c>
      <c r="H45" s="72" t="s">
        <v>213</v>
      </c>
      <c r="I45" s="87" t="s">
        <v>214</v>
      </c>
      <c r="J45" s="72" t="s">
        <v>215</v>
      </c>
      <c r="K45" s="64"/>
      <c r="L45" s="64"/>
      <c r="M45" s="63" t="s">
        <v>508</v>
      </c>
      <c r="N45" s="64"/>
      <c r="O45" s="64"/>
      <c r="P45" s="64"/>
      <c r="Q45" s="86"/>
      <c r="R45" s="145">
        <v>2</v>
      </c>
      <c r="S45" s="145">
        <v>33</v>
      </c>
      <c r="T45" s="64">
        <v>100</v>
      </c>
      <c r="U45" s="64">
        <v>9000</v>
      </c>
      <c r="V45" s="113"/>
      <c r="W45" s="98"/>
      <c r="X45" s="99">
        <f t="shared" si="6"/>
        <v>900000</v>
      </c>
      <c r="Y45" s="99"/>
      <c r="Z45" s="99"/>
      <c r="AA45" s="99"/>
      <c r="AB45" s="100">
        <v>44323</v>
      </c>
      <c r="AC45" s="64"/>
      <c r="AD45" s="64"/>
      <c r="AE45" s="64"/>
      <c r="AF45" s="63" t="s">
        <v>517</v>
      </c>
      <c r="AG45" s="86"/>
      <c r="AH45" s="100"/>
      <c r="AI45" s="64"/>
      <c r="AJ45" s="64"/>
      <c r="AK45" s="64"/>
      <c r="AL45" s="64"/>
      <c r="AM45" s="64"/>
      <c r="AN45" s="64"/>
      <c r="AO45" s="102"/>
      <c r="AP45" s="107"/>
      <c r="AQ45" s="107"/>
      <c r="AR45" s="107">
        <f t="shared" si="5"/>
        <v>0</v>
      </c>
      <c r="AS45" s="107">
        <f t="shared" si="2"/>
        <v>0</v>
      </c>
      <c r="AT45" s="107"/>
      <c r="AU45" s="107"/>
      <c r="AV45" s="107">
        <f t="shared" si="1"/>
        <v>0</v>
      </c>
      <c r="AW45" s="102"/>
      <c r="AX45" s="102"/>
      <c r="AY45" s="102"/>
      <c r="AZ45" s="102"/>
      <c r="BA45" s="102"/>
      <c r="BB45" s="102"/>
      <c r="BC45" s="102"/>
    </row>
    <row r="46" spans="1:55" x14ac:dyDescent="0.25">
      <c r="A46" s="139">
        <f t="shared" si="0"/>
        <v>43</v>
      </c>
      <c r="B46" s="143" t="s">
        <v>575</v>
      </c>
      <c r="C46" s="62">
        <v>44323</v>
      </c>
      <c r="D46" s="64" t="s">
        <v>580</v>
      </c>
      <c r="E46" s="86"/>
      <c r="F46" s="72" t="s">
        <v>216</v>
      </c>
      <c r="G46" s="72" t="s">
        <v>69</v>
      </c>
      <c r="H46" s="72" t="s">
        <v>217</v>
      </c>
      <c r="I46" s="87" t="s">
        <v>218</v>
      </c>
      <c r="J46" s="72" t="s">
        <v>219</v>
      </c>
      <c r="K46" s="64"/>
      <c r="L46" s="64"/>
      <c r="M46" s="63" t="s">
        <v>508</v>
      </c>
      <c r="N46" s="64"/>
      <c r="O46" s="64"/>
      <c r="P46" s="64"/>
      <c r="Q46" s="86"/>
      <c r="R46" s="73">
        <v>2</v>
      </c>
      <c r="S46" s="73">
        <v>24</v>
      </c>
      <c r="T46" s="64">
        <v>100</v>
      </c>
      <c r="U46" s="64">
        <v>8000</v>
      </c>
      <c r="V46" s="113"/>
      <c r="W46" s="98"/>
      <c r="X46" s="99">
        <f t="shared" si="6"/>
        <v>800000</v>
      </c>
      <c r="Y46" s="99"/>
      <c r="Z46" s="99"/>
      <c r="AA46" s="99"/>
      <c r="AB46" s="100">
        <v>44323</v>
      </c>
      <c r="AC46" s="64"/>
      <c r="AD46" s="64"/>
      <c r="AE46" s="64"/>
      <c r="AF46" s="63" t="s">
        <v>517</v>
      </c>
      <c r="AG46" s="86"/>
      <c r="AH46" s="100"/>
      <c r="AI46" s="64"/>
      <c r="AJ46" s="64"/>
      <c r="AK46" s="64"/>
      <c r="AL46" s="64"/>
      <c r="AM46" s="64"/>
      <c r="AN46" s="64"/>
      <c r="AO46" s="102"/>
      <c r="AP46" s="107"/>
      <c r="AQ46" s="107"/>
      <c r="AR46" s="107">
        <f t="shared" si="5"/>
        <v>0</v>
      </c>
      <c r="AS46" s="107">
        <f t="shared" si="2"/>
        <v>0</v>
      </c>
      <c r="AT46" s="107"/>
      <c r="AU46" s="107"/>
      <c r="AV46" s="107"/>
      <c r="AW46" s="102"/>
      <c r="AX46" s="102"/>
      <c r="AY46" s="102"/>
      <c r="AZ46" s="102"/>
      <c r="BA46" s="102"/>
      <c r="BB46" s="102"/>
      <c r="BC46" s="102"/>
    </row>
    <row r="47" spans="1:55" x14ac:dyDescent="0.25">
      <c r="A47" s="139">
        <f t="shared" si="0"/>
        <v>44</v>
      </c>
      <c r="B47" s="143" t="s">
        <v>575</v>
      </c>
      <c r="C47" s="62">
        <v>44323</v>
      </c>
      <c r="D47" s="64" t="s">
        <v>580</v>
      </c>
      <c r="E47" s="86"/>
      <c r="F47" s="72" t="s">
        <v>220</v>
      </c>
      <c r="G47" s="72" t="s">
        <v>69</v>
      </c>
      <c r="H47" s="72" t="s">
        <v>221</v>
      </c>
      <c r="I47" s="87" t="s">
        <v>222</v>
      </c>
      <c r="J47" s="72" t="s">
        <v>223</v>
      </c>
      <c r="K47" s="64"/>
      <c r="L47" s="64"/>
      <c r="M47" s="63" t="s">
        <v>508</v>
      </c>
      <c r="N47" s="64"/>
      <c r="O47" s="64"/>
      <c r="P47" s="64"/>
      <c r="Q47" s="86"/>
      <c r="R47" s="73">
        <v>1</v>
      </c>
      <c r="S47" s="73">
        <v>15</v>
      </c>
      <c r="T47" s="64">
        <v>100</v>
      </c>
      <c r="U47" s="64">
        <v>9000</v>
      </c>
      <c r="V47" s="113"/>
      <c r="W47" s="98"/>
      <c r="X47" s="99">
        <f t="shared" si="6"/>
        <v>900000</v>
      </c>
      <c r="Y47" s="99"/>
      <c r="Z47" s="99"/>
      <c r="AA47" s="99"/>
      <c r="AB47" s="100">
        <v>44323</v>
      </c>
      <c r="AC47" s="64"/>
      <c r="AD47" s="64"/>
      <c r="AE47" s="64"/>
      <c r="AF47" s="63" t="s">
        <v>517</v>
      </c>
      <c r="AG47" s="86"/>
      <c r="AH47" s="100"/>
      <c r="AI47" s="64"/>
      <c r="AJ47" s="64"/>
      <c r="AK47" s="64"/>
      <c r="AL47" s="64"/>
      <c r="AM47" s="64"/>
      <c r="AN47" s="64"/>
      <c r="AO47" s="102"/>
      <c r="AP47" s="107"/>
      <c r="AQ47" s="107"/>
      <c r="AR47" s="107">
        <f t="shared" si="5"/>
        <v>0</v>
      </c>
      <c r="AS47" s="107">
        <f t="shared" si="2"/>
        <v>0</v>
      </c>
      <c r="AT47" s="107"/>
      <c r="AU47" s="107"/>
      <c r="AV47" s="107"/>
      <c r="AW47" s="102"/>
      <c r="AX47" s="102"/>
      <c r="AY47" s="102"/>
      <c r="AZ47" s="102"/>
      <c r="BA47" s="102"/>
      <c r="BB47" s="102"/>
      <c r="BC47" s="102"/>
    </row>
    <row r="48" spans="1:55" x14ac:dyDescent="0.25">
      <c r="A48" s="139">
        <f t="shared" si="0"/>
        <v>45</v>
      </c>
      <c r="B48" s="143" t="s">
        <v>575</v>
      </c>
      <c r="C48" s="62">
        <v>44323</v>
      </c>
      <c r="D48" s="64" t="s">
        <v>580</v>
      </c>
      <c r="E48" s="86"/>
      <c r="F48" s="72" t="s">
        <v>224</v>
      </c>
      <c r="G48" s="72" t="s">
        <v>69</v>
      </c>
      <c r="H48" s="72" t="s">
        <v>225</v>
      </c>
      <c r="I48" s="87" t="s">
        <v>67</v>
      </c>
      <c r="J48" s="72" t="s">
        <v>226</v>
      </c>
      <c r="K48" s="64"/>
      <c r="L48" s="64"/>
      <c r="M48" s="63" t="s">
        <v>508</v>
      </c>
      <c r="N48" s="64"/>
      <c r="O48" s="64"/>
      <c r="P48" s="64"/>
      <c r="Q48" s="86"/>
      <c r="R48" s="73">
        <v>3</v>
      </c>
      <c r="S48" s="73">
        <v>54</v>
      </c>
      <c r="T48" s="64">
        <v>100</v>
      </c>
      <c r="U48" s="64">
        <v>7000</v>
      </c>
      <c r="V48" s="113"/>
      <c r="W48" s="98"/>
      <c r="X48" s="99">
        <f t="shared" si="6"/>
        <v>700000</v>
      </c>
      <c r="Y48" s="99"/>
      <c r="Z48" s="99"/>
      <c r="AA48" s="99"/>
      <c r="AB48" s="100">
        <v>44323</v>
      </c>
      <c r="AC48" s="64"/>
      <c r="AD48" s="64"/>
      <c r="AE48" s="64"/>
      <c r="AF48" s="63" t="s">
        <v>517</v>
      </c>
      <c r="AG48" s="86"/>
      <c r="AH48" s="100"/>
      <c r="AI48" s="64"/>
      <c r="AJ48" s="64"/>
      <c r="AK48" s="64"/>
      <c r="AL48" s="64"/>
      <c r="AM48" s="64"/>
      <c r="AN48" s="64"/>
      <c r="AO48" s="102"/>
      <c r="AP48" s="107"/>
      <c r="AQ48" s="107"/>
      <c r="AR48" s="107">
        <f t="shared" si="5"/>
        <v>0</v>
      </c>
      <c r="AS48" s="107">
        <f t="shared" si="2"/>
        <v>0</v>
      </c>
      <c r="AT48" s="107"/>
      <c r="AU48" s="107"/>
      <c r="AV48" s="107"/>
      <c r="AW48" s="102"/>
      <c r="AX48" s="102"/>
      <c r="AY48" s="102"/>
      <c r="AZ48" s="102"/>
      <c r="BA48" s="102"/>
      <c r="BB48" s="102"/>
      <c r="BC48" s="102"/>
    </row>
    <row r="49" spans="1:55" x14ac:dyDescent="0.25">
      <c r="A49" s="139">
        <f t="shared" si="0"/>
        <v>46</v>
      </c>
      <c r="B49" s="143" t="s">
        <v>575</v>
      </c>
      <c r="C49" s="62">
        <v>44323</v>
      </c>
      <c r="D49" s="64" t="s">
        <v>580</v>
      </c>
      <c r="E49" s="86"/>
      <c r="F49" s="72" t="s">
        <v>227</v>
      </c>
      <c r="G49" s="72" t="s">
        <v>69</v>
      </c>
      <c r="H49" s="72" t="s">
        <v>228</v>
      </c>
      <c r="I49" s="87" t="s">
        <v>229</v>
      </c>
      <c r="J49" s="72" t="s">
        <v>230</v>
      </c>
      <c r="K49" s="64"/>
      <c r="L49" s="64"/>
      <c r="M49" s="63" t="s">
        <v>508</v>
      </c>
      <c r="N49" s="64"/>
      <c r="O49" s="64"/>
      <c r="P49" s="64"/>
      <c r="Q49" s="86"/>
      <c r="R49" s="73">
        <v>2</v>
      </c>
      <c r="S49" s="73">
        <v>27</v>
      </c>
      <c r="T49" s="64">
        <v>100</v>
      </c>
      <c r="U49" s="64">
        <v>9000</v>
      </c>
      <c r="V49" s="113"/>
      <c r="W49" s="98"/>
      <c r="X49" s="99">
        <f t="shared" si="6"/>
        <v>900000</v>
      </c>
      <c r="Y49" s="99"/>
      <c r="Z49" s="99"/>
      <c r="AA49" s="99"/>
      <c r="AB49" s="100">
        <v>44323</v>
      </c>
      <c r="AC49" s="64"/>
      <c r="AD49" s="64"/>
      <c r="AE49" s="64"/>
      <c r="AF49" s="63" t="s">
        <v>517</v>
      </c>
      <c r="AG49" s="86"/>
      <c r="AH49" s="100"/>
      <c r="AI49" s="64"/>
      <c r="AJ49" s="64"/>
      <c r="AK49" s="64"/>
      <c r="AL49" s="64"/>
      <c r="AM49" s="64"/>
      <c r="AN49" s="64"/>
      <c r="AO49" s="102"/>
      <c r="AP49" s="107"/>
      <c r="AQ49" s="107"/>
      <c r="AR49" s="107">
        <f t="shared" si="5"/>
        <v>0</v>
      </c>
      <c r="AS49" s="107">
        <f t="shared" si="2"/>
        <v>0</v>
      </c>
      <c r="AT49" s="107"/>
      <c r="AU49" s="107"/>
      <c r="AV49" s="107"/>
      <c r="AW49" s="102"/>
      <c r="AX49" s="102"/>
      <c r="AY49" s="102"/>
      <c r="AZ49" s="102"/>
      <c r="BA49" s="102"/>
      <c r="BB49" s="102"/>
      <c r="BC49" s="102"/>
    </row>
    <row r="50" spans="1:55" x14ac:dyDescent="0.25">
      <c r="A50" s="139">
        <f t="shared" si="0"/>
        <v>47</v>
      </c>
      <c r="B50" s="143" t="s">
        <v>575</v>
      </c>
      <c r="C50" s="62">
        <v>44323</v>
      </c>
      <c r="D50" s="64" t="s">
        <v>580</v>
      </c>
      <c r="E50" s="86"/>
      <c r="F50" s="72" t="s">
        <v>231</v>
      </c>
      <c r="G50" s="72" t="s">
        <v>69</v>
      </c>
      <c r="H50" s="72" t="s">
        <v>232</v>
      </c>
      <c r="I50" s="87" t="s">
        <v>233</v>
      </c>
      <c r="J50" s="72" t="s">
        <v>234</v>
      </c>
      <c r="K50" s="64"/>
      <c r="L50" s="64"/>
      <c r="M50" s="63" t="s">
        <v>508</v>
      </c>
      <c r="N50" s="64"/>
      <c r="O50" s="64"/>
      <c r="P50" s="64"/>
      <c r="Q50" s="86"/>
      <c r="R50" s="73">
        <v>4</v>
      </c>
      <c r="S50" s="73">
        <v>69</v>
      </c>
      <c r="T50" s="64">
        <v>100</v>
      </c>
      <c r="U50" s="64">
        <v>12000</v>
      </c>
      <c r="V50" s="113"/>
      <c r="W50" s="98"/>
      <c r="X50" s="99">
        <f t="shared" si="6"/>
        <v>1200000</v>
      </c>
      <c r="Y50" s="99"/>
      <c r="Z50" s="99"/>
      <c r="AA50" s="99"/>
      <c r="AB50" s="100">
        <v>44323</v>
      </c>
      <c r="AC50" s="64"/>
      <c r="AD50" s="64"/>
      <c r="AE50" s="64"/>
      <c r="AF50" s="63" t="s">
        <v>517</v>
      </c>
      <c r="AG50" s="86"/>
      <c r="AH50" s="100"/>
      <c r="AI50" s="64"/>
      <c r="AJ50" s="64"/>
      <c r="AK50" s="64"/>
      <c r="AL50" s="64"/>
      <c r="AM50" s="64"/>
      <c r="AN50" s="64"/>
      <c r="AO50" s="102"/>
      <c r="AP50" s="107"/>
      <c r="AQ50" s="107"/>
      <c r="AR50" s="107">
        <f t="shared" si="5"/>
        <v>0</v>
      </c>
      <c r="AS50" s="107">
        <f t="shared" si="2"/>
        <v>0</v>
      </c>
      <c r="AT50" s="107"/>
      <c r="AU50" s="107"/>
      <c r="AV50" s="107"/>
      <c r="AW50" s="102"/>
      <c r="AX50" s="102"/>
      <c r="AY50" s="102"/>
      <c r="AZ50" s="102"/>
      <c r="BA50" s="102"/>
      <c r="BB50" s="102"/>
      <c r="BC50" s="102"/>
    </row>
    <row r="51" spans="1:55" x14ac:dyDescent="0.25">
      <c r="A51" s="139">
        <f t="shared" si="0"/>
        <v>48</v>
      </c>
      <c r="B51" s="143" t="s">
        <v>575</v>
      </c>
      <c r="C51" s="62">
        <v>44323</v>
      </c>
      <c r="D51" s="64" t="s">
        <v>588</v>
      </c>
      <c r="E51" s="86"/>
      <c r="F51" s="71" t="s">
        <v>235</v>
      </c>
      <c r="G51" s="72" t="s">
        <v>69</v>
      </c>
      <c r="H51" s="154" t="s">
        <v>123</v>
      </c>
      <c r="I51" s="87" t="s">
        <v>124</v>
      </c>
      <c r="J51" s="72" t="s">
        <v>125</v>
      </c>
      <c r="K51" s="64"/>
      <c r="L51" s="64"/>
      <c r="M51" s="63" t="s">
        <v>508</v>
      </c>
      <c r="N51" s="64"/>
      <c r="O51" s="64"/>
      <c r="P51" s="64"/>
      <c r="Q51" s="86"/>
      <c r="R51" s="73">
        <v>2</v>
      </c>
      <c r="S51" s="73">
        <v>4</v>
      </c>
      <c r="T51" s="64"/>
      <c r="U51" s="64"/>
      <c r="V51" s="113"/>
      <c r="W51" s="98"/>
      <c r="X51" s="157"/>
      <c r="Y51" s="99"/>
      <c r="Z51" s="99"/>
      <c r="AA51" s="99"/>
      <c r="AB51" s="100">
        <v>44323</v>
      </c>
      <c r="AC51" s="64"/>
      <c r="AD51" s="64"/>
      <c r="AE51" s="64"/>
      <c r="AF51" s="63" t="s">
        <v>519</v>
      </c>
      <c r="AG51" s="86"/>
      <c r="AH51" s="100"/>
      <c r="AI51" s="64"/>
      <c r="AJ51" s="64"/>
      <c r="AK51" s="64"/>
      <c r="AL51" s="64"/>
      <c r="AM51" s="64"/>
      <c r="AN51" s="64"/>
      <c r="AO51" s="102"/>
      <c r="AP51" s="107"/>
      <c r="AQ51" s="107"/>
      <c r="AR51" s="107">
        <f t="shared" si="5"/>
        <v>0</v>
      </c>
      <c r="AS51" s="107">
        <f t="shared" si="2"/>
        <v>0</v>
      </c>
      <c r="AT51" s="107"/>
      <c r="AU51" s="107"/>
      <c r="AV51" s="107"/>
      <c r="AW51" s="102"/>
      <c r="AX51" s="102"/>
      <c r="AY51" s="102"/>
      <c r="AZ51" s="102"/>
      <c r="BA51" s="102"/>
      <c r="BB51" s="102"/>
      <c r="BC51" s="102"/>
    </row>
    <row r="52" spans="1:55" x14ac:dyDescent="0.25">
      <c r="A52" s="139">
        <f t="shared" si="0"/>
        <v>49</v>
      </c>
      <c r="B52" s="143" t="s">
        <v>575</v>
      </c>
      <c r="C52" s="62">
        <v>44323</v>
      </c>
      <c r="D52" s="64" t="s">
        <v>587</v>
      </c>
      <c r="E52" s="86"/>
      <c r="F52" s="71" t="s">
        <v>236</v>
      </c>
      <c r="G52" s="72" t="s">
        <v>69</v>
      </c>
      <c r="H52" s="154" t="s">
        <v>134</v>
      </c>
      <c r="I52" s="87" t="s">
        <v>135</v>
      </c>
      <c r="J52" s="72" t="s">
        <v>136</v>
      </c>
      <c r="K52" s="64"/>
      <c r="L52" s="64"/>
      <c r="M52" s="63" t="s">
        <v>508</v>
      </c>
      <c r="N52" s="64"/>
      <c r="O52" s="64"/>
      <c r="P52" s="64"/>
      <c r="Q52" s="86"/>
      <c r="R52" s="73">
        <v>2</v>
      </c>
      <c r="S52" s="73">
        <v>5</v>
      </c>
      <c r="T52" s="64"/>
      <c r="U52" s="64"/>
      <c r="V52" s="113"/>
      <c r="W52" s="98"/>
      <c r="X52" s="157"/>
      <c r="Y52" s="99"/>
      <c r="Z52" s="99"/>
      <c r="AA52" s="99"/>
      <c r="AB52" s="100">
        <v>44323</v>
      </c>
      <c r="AC52" s="64"/>
      <c r="AD52" s="64"/>
      <c r="AE52" s="64"/>
      <c r="AF52" s="63" t="s">
        <v>519</v>
      </c>
      <c r="AG52" s="86"/>
      <c r="AH52" s="100"/>
      <c r="AI52" s="64"/>
      <c r="AJ52" s="64"/>
      <c r="AK52" s="64"/>
      <c r="AL52" s="64"/>
      <c r="AM52" s="64"/>
      <c r="AN52" s="64"/>
      <c r="AO52" s="102"/>
      <c r="AP52" s="107"/>
      <c r="AQ52" s="107"/>
      <c r="AR52" s="107">
        <f t="shared" si="5"/>
        <v>0</v>
      </c>
      <c r="AS52" s="107">
        <f t="shared" si="2"/>
        <v>0</v>
      </c>
      <c r="AT52" s="107"/>
      <c r="AU52" s="107"/>
      <c r="AV52" s="107"/>
      <c r="AW52" s="102"/>
      <c r="AX52" s="102"/>
      <c r="AY52" s="102"/>
      <c r="AZ52" s="102"/>
      <c r="BA52" s="102"/>
      <c r="BB52" s="102"/>
      <c r="BC52" s="102"/>
    </row>
    <row r="53" spans="1:55" x14ac:dyDescent="0.25">
      <c r="A53" s="139">
        <f t="shared" si="0"/>
        <v>50</v>
      </c>
      <c r="B53" s="143" t="s">
        <v>575</v>
      </c>
      <c r="C53" s="62">
        <v>44323</v>
      </c>
      <c r="D53" s="64" t="s">
        <v>587</v>
      </c>
      <c r="E53" s="86"/>
      <c r="F53" s="72" t="s">
        <v>237</v>
      </c>
      <c r="G53" s="72" t="s">
        <v>69</v>
      </c>
      <c r="H53" s="154" t="s">
        <v>593</v>
      </c>
      <c r="I53" s="87" t="s">
        <v>138</v>
      </c>
      <c r="J53" s="72" t="s">
        <v>139</v>
      </c>
      <c r="K53" s="64"/>
      <c r="L53" s="64"/>
      <c r="M53" s="63" t="s">
        <v>508</v>
      </c>
      <c r="N53" s="64"/>
      <c r="O53" s="64"/>
      <c r="P53" s="64"/>
      <c r="Q53" s="86"/>
      <c r="R53" s="73">
        <v>2</v>
      </c>
      <c r="S53" s="73">
        <v>13</v>
      </c>
      <c r="T53" s="64"/>
      <c r="U53" s="64"/>
      <c r="V53" s="113"/>
      <c r="W53" s="98"/>
      <c r="X53" s="157"/>
      <c r="Y53" s="99"/>
      <c r="Z53" s="99"/>
      <c r="AA53" s="99"/>
      <c r="AB53" s="100">
        <v>44323</v>
      </c>
      <c r="AC53" s="64"/>
      <c r="AD53" s="64"/>
      <c r="AE53" s="64"/>
      <c r="AF53" s="63" t="s">
        <v>519</v>
      </c>
      <c r="AG53" s="86"/>
      <c r="AH53" s="100">
        <v>44324</v>
      </c>
      <c r="AI53" s="63" t="s">
        <v>510</v>
      </c>
      <c r="AJ53" s="63" t="s">
        <v>507</v>
      </c>
      <c r="AK53" s="64"/>
      <c r="AL53" s="64"/>
      <c r="AM53" s="64"/>
      <c r="AN53" s="64"/>
      <c r="AO53" s="102"/>
      <c r="AP53" s="107"/>
      <c r="AQ53" s="107"/>
      <c r="AR53" s="107">
        <f t="shared" si="5"/>
        <v>0</v>
      </c>
      <c r="AS53" s="107">
        <f t="shared" si="2"/>
        <v>0</v>
      </c>
      <c r="AT53" s="107"/>
      <c r="AU53" s="107"/>
      <c r="AV53" s="107"/>
      <c r="AW53" s="102"/>
      <c r="AX53" s="102"/>
      <c r="AY53" s="102"/>
      <c r="AZ53" s="102"/>
      <c r="BA53" s="102"/>
      <c r="BB53" s="102"/>
      <c r="BC53" s="102"/>
    </row>
    <row r="54" spans="1:55" x14ac:dyDescent="0.25">
      <c r="A54" s="139">
        <f t="shared" si="0"/>
        <v>51</v>
      </c>
      <c r="B54" s="143" t="s">
        <v>575</v>
      </c>
      <c r="C54" s="62">
        <v>44323</v>
      </c>
      <c r="D54" s="64" t="s">
        <v>588</v>
      </c>
      <c r="E54" s="86"/>
      <c r="F54" s="71" t="s">
        <v>238</v>
      </c>
      <c r="G54" s="72" t="s">
        <v>69</v>
      </c>
      <c r="H54" s="154" t="s">
        <v>115</v>
      </c>
      <c r="I54" s="87" t="s">
        <v>104</v>
      </c>
      <c r="J54" s="72" t="s">
        <v>117</v>
      </c>
      <c r="K54" s="64"/>
      <c r="L54" s="64"/>
      <c r="M54" s="63" t="s">
        <v>508</v>
      </c>
      <c r="N54" s="64"/>
      <c r="O54" s="64"/>
      <c r="P54" s="64"/>
      <c r="Q54" s="86"/>
      <c r="R54" s="145">
        <v>1</v>
      </c>
      <c r="S54" s="145">
        <v>13</v>
      </c>
      <c r="T54" s="64"/>
      <c r="U54" s="64"/>
      <c r="V54" s="113"/>
      <c r="W54" s="98"/>
      <c r="X54" s="157"/>
      <c r="Y54" s="99"/>
      <c r="Z54" s="99"/>
      <c r="AA54" s="99"/>
      <c r="AB54" s="100">
        <v>44323</v>
      </c>
      <c r="AC54" s="64"/>
      <c r="AD54" s="64"/>
      <c r="AE54" s="64"/>
      <c r="AF54" s="63" t="s">
        <v>519</v>
      </c>
      <c r="AG54" s="86"/>
      <c r="AH54" s="100"/>
      <c r="AI54" s="63" t="s">
        <v>510</v>
      </c>
      <c r="AJ54" s="63" t="s">
        <v>507</v>
      </c>
      <c r="AK54" s="64"/>
      <c r="AL54" s="64"/>
      <c r="AM54" s="64"/>
      <c r="AN54" s="64"/>
      <c r="AO54" s="102"/>
      <c r="AP54" s="107"/>
      <c r="AQ54" s="107"/>
      <c r="AR54" s="107">
        <f t="shared" si="5"/>
        <v>0</v>
      </c>
      <c r="AS54" s="107">
        <f t="shared" si="2"/>
        <v>0</v>
      </c>
      <c r="AT54" s="107"/>
      <c r="AU54" s="107"/>
      <c r="AV54" s="107"/>
      <c r="AW54" s="102"/>
      <c r="AX54" s="102"/>
      <c r="AY54" s="102"/>
      <c r="AZ54" s="102"/>
      <c r="BA54" s="102"/>
      <c r="BB54" s="102"/>
      <c r="BC54" s="102"/>
    </row>
    <row r="55" spans="1:55" x14ac:dyDescent="0.25">
      <c r="A55" s="139">
        <f t="shared" si="0"/>
        <v>52</v>
      </c>
      <c r="B55" s="143" t="s">
        <v>575</v>
      </c>
      <c r="C55" s="62">
        <v>44323</v>
      </c>
      <c r="D55" s="64" t="s">
        <v>587</v>
      </c>
      <c r="E55" s="86"/>
      <c r="F55" s="71" t="s">
        <v>239</v>
      </c>
      <c r="G55" s="72" t="s">
        <v>69</v>
      </c>
      <c r="H55" s="154" t="s">
        <v>103</v>
      </c>
      <c r="I55" s="87" t="s">
        <v>104</v>
      </c>
      <c r="J55" s="72" t="s">
        <v>105</v>
      </c>
      <c r="K55" s="64"/>
      <c r="L55" s="64"/>
      <c r="M55" s="63" t="s">
        <v>508</v>
      </c>
      <c r="N55" s="64"/>
      <c r="O55" s="64"/>
      <c r="P55" s="64"/>
      <c r="Q55" s="86"/>
      <c r="R55" s="73">
        <v>2</v>
      </c>
      <c r="S55" s="73">
        <v>6</v>
      </c>
      <c r="T55" s="64"/>
      <c r="U55" s="64"/>
      <c r="V55" s="113"/>
      <c r="W55" s="98"/>
      <c r="X55" s="157"/>
      <c r="Y55" s="99"/>
      <c r="Z55" s="99"/>
      <c r="AA55" s="99"/>
      <c r="AB55" s="100">
        <v>44323</v>
      </c>
      <c r="AC55" s="64"/>
      <c r="AD55" s="64"/>
      <c r="AE55" s="64"/>
      <c r="AF55" s="63" t="s">
        <v>519</v>
      </c>
      <c r="AG55" s="86"/>
      <c r="AH55" s="100"/>
      <c r="AI55" s="64"/>
      <c r="AJ55" s="64"/>
      <c r="AK55" s="64"/>
      <c r="AL55" s="64"/>
      <c r="AM55" s="64"/>
      <c r="AN55" s="64"/>
      <c r="AO55" s="102"/>
      <c r="AP55" s="107"/>
      <c r="AQ55" s="107"/>
      <c r="AR55" s="107">
        <f t="shared" si="5"/>
        <v>0</v>
      </c>
      <c r="AS55" s="107">
        <f t="shared" si="2"/>
        <v>0</v>
      </c>
      <c r="AT55" s="107"/>
      <c r="AU55" s="107"/>
      <c r="AV55" s="107"/>
      <c r="AW55" s="102"/>
      <c r="AX55" s="102"/>
      <c r="AY55" s="102"/>
      <c r="AZ55" s="102"/>
      <c r="BA55" s="102"/>
      <c r="BB55" s="102"/>
      <c r="BC55" s="102"/>
    </row>
    <row r="56" spans="1:55" x14ac:dyDescent="0.25">
      <c r="A56" s="139">
        <f t="shared" si="0"/>
        <v>53</v>
      </c>
      <c r="B56" s="143" t="s">
        <v>575</v>
      </c>
      <c r="C56" s="62">
        <v>44323</v>
      </c>
      <c r="D56" s="64" t="s">
        <v>588</v>
      </c>
      <c r="E56" s="86"/>
      <c r="F56" s="71" t="s">
        <v>240</v>
      </c>
      <c r="G56" s="72" t="s">
        <v>69</v>
      </c>
      <c r="H56" s="154" t="s">
        <v>107</v>
      </c>
      <c r="I56" s="87" t="s">
        <v>108</v>
      </c>
      <c r="J56" s="72" t="s">
        <v>109</v>
      </c>
      <c r="K56" s="64"/>
      <c r="L56" s="64"/>
      <c r="M56" s="63" t="s">
        <v>508</v>
      </c>
      <c r="N56" s="64"/>
      <c r="O56" s="64"/>
      <c r="P56" s="64"/>
      <c r="Q56" s="86"/>
      <c r="R56" s="73">
        <v>2</v>
      </c>
      <c r="S56" s="73">
        <v>9</v>
      </c>
      <c r="T56" s="64"/>
      <c r="U56" s="64"/>
      <c r="V56" s="113"/>
      <c r="W56" s="98"/>
      <c r="X56" s="157"/>
      <c r="Y56" s="99"/>
      <c r="Z56" s="99"/>
      <c r="AA56" s="99"/>
      <c r="AB56" s="100">
        <v>44323</v>
      </c>
      <c r="AC56" s="64"/>
      <c r="AD56" s="64"/>
      <c r="AE56" s="64"/>
      <c r="AF56" s="63" t="s">
        <v>519</v>
      </c>
      <c r="AG56" s="86"/>
      <c r="AH56" s="100">
        <v>44334</v>
      </c>
      <c r="AI56" s="63" t="s">
        <v>510</v>
      </c>
      <c r="AJ56" s="63" t="s">
        <v>507</v>
      </c>
      <c r="AK56" s="64"/>
      <c r="AL56" s="64"/>
      <c r="AM56" s="64"/>
      <c r="AN56" s="64"/>
      <c r="AO56" s="102"/>
      <c r="AP56" s="107"/>
      <c r="AQ56" s="107"/>
      <c r="AR56" s="107">
        <f t="shared" si="5"/>
        <v>0</v>
      </c>
      <c r="AS56" s="107">
        <f t="shared" si="2"/>
        <v>0</v>
      </c>
      <c r="AT56" s="107"/>
      <c r="AU56" s="107"/>
      <c r="AV56" s="107"/>
      <c r="AW56" s="102"/>
      <c r="AX56" s="102"/>
      <c r="AY56" s="102"/>
      <c r="AZ56" s="102"/>
      <c r="BA56" s="102"/>
      <c r="BB56" s="102"/>
      <c r="BC56" s="102"/>
    </row>
    <row r="57" spans="1:55" x14ac:dyDescent="0.25">
      <c r="A57" s="139">
        <f t="shared" si="0"/>
        <v>54</v>
      </c>
      <c r="B57" s="143" t="s">
        <v>575</v>
      </c>
      <c r="C57" s="62">
        <v>44323</v>
      </c>
      <c r="D57" s="64" t="s">
        <v>580</v>
      </c>
      <c r="E57" s="86"/>
      <c r="F57" s="72" t="s">
        <v>241</v>
      </c>
      <c r="G57" s="72" t="s">
        <v>69</v>
      </c>
      <c r="H57" s="72" t="s">
        <v>594</v>
      </c>
      <c r="I57" s="87" t="s">
        <v>60</v>
      </c>
      <c r="J57" s="72" t="s">
        <v>242</v>
      </c>
      <c r="K57" s="64"/>
      <c r="L57" s="64"/>
      <c r="M57" s="63" t="s">
        <v>508</v>
      </c>
      <c r="N57" s="64"/>
      <c r="O57" s="64"/>
      <c r="P57" s="64"/>
      <c r="Q57" s="86"/>
      <c r="R57" s="73">
        <v>3</v>
      </c>
      <c r="S57" s="73">
        <v>45</v>
      </c>
      <c r="T57" s="64">
        <v>100</v>
      </c>
      <c r="U57" s="64">
        <v>9000</v>
      </c>
      <c r="V57" s="113"/>
      <c r="W57" s="98"/>
      <c r="X57" s="99">
        <f t="shared" ref="X57:X120" si="7">U57*T57</f>
        <v>900000</v>
      </c>
      <c r="Y57" s="99"/>
      <c r="Z57" s="99"/>
      <c r="AA57" s="99"/>
      <c r="AB57" s="100">
        <v>44323</v>
      </c>
      <c r="AC57" s="64"/>
      <c r="AD57" s="64"/>
      <c r="AE57" s="64"/>
      <c r="AF57" s="63" t="s">
        <v>517</v>
      </c>
      <c r="AG57" s="86"/>
      <c r="AH57" s="100"/>
      <c r="AI57" s="64"/>
      <c r="AJ57" s="64"/>
      <c r="AK57" s="64"/>
      <c r="AL57" s="64"/>
      <c r="AM57" s="64"/>
      <c r="AN57" s="64"/>
      <c r="AO57" s="102"/>
      <c r="AP57" s="107"/>
      <c r="AQ57" s="107"/>
      <c r="AR57" s="107">
        <f t="shared" si="5"/>
        <v>0</v>
      </c>
      <c r="AS57" s="107">
        <f t="shared" si="2"/>
        <v>0</v>
      </c>
      <c r="AT57" s="107"/>
      <c r="AU57" s="107"/>
      <c r="AV57" s="107"/>
      <c r="AW57" s="102"/>
      <c r="AX57" s="102"/>
      <c r="AY57" s="102"/>
      <c r="AZ57" s="102"/>
      <c r="BA57" s="102"/>
      <c r="BB57" s="102"/>
      <c r="BC57" s="102"/>
    </row>
    <row r="58" spans="1:55" x14ac:dyDescent="0.25">
      <c r="A58" s="139">
        <f t="shared" si="0"/>
        <v>55</v>
      </c>
      <c r="B58" s="143" t="s">
        <v>575</v>
      </c>
      <c r="C58" s="62">
        <v>44323</v>
      </c>
      <c r="D58" s="64" t="s">
        <v>582</v>
      </c>
      <c r="E58" s="86"/>
      <c r="F58" s="72" t="s">
        <v>243</v>
      </c>
      <c r="G58" s="72" t="s">
        <v>69</v>
      </c>
      <c r="H58" s="72" t="s">
        <v>244</v>
      </c>
      <c r="I58" s="87" t="s">
        <v>245</v>
      </c>
      <c r="J58" s="72" t="s">
        <v>246</v>
      </c>
      <c r="K58" s="64"/>
      <c r="L58" s="64"/>
      <c r="M58" s="63" t="s">
        <v>508</v>
      </c>
      <c r="N58" s="64"/>
      <c r="O58" s="64"/>
      <c r="P58" s="64"/>
      <c r="Q58" s="86"/>
      <c r="R58" s="73">
        <v>7</v>
      </c>
      <c r="S58" s="73">
        <v>117</v>
      </c>
      <c r="T58" s="64">
        <v>117</v>
      </c>
      <c r="U58" s="64">
        <v>5000</v>
      </c>
      <c r="V58" s="113"/>
      <c r="W58" s="98"/>
      <c r="X58" s="99">
        <f t="shared" si="7"/>
        <v>585000</v>
      </c>
      <c r="Y58" s="99"/>
      <c r="Z58" s="99"/>
      <c r="AA58" s="99"/>
      <c r="AB58" s="100">
        <v>44323</v>
      </c>
      <c r="AC58" s="64"/>
      <c r="AD58" s="64"/>
      <c r="AE58" s="64"/>
      <c r="AF58" s="63" t="s">
        <v>517</v>
      </c>
      <c r="AG58" s="86"/>
      <c r="AH58" s="100"/>
      <c r="AI58" s="64"/>
      <c r="AJ58" s="64"/>
      <c r="AK58" s="64"/>
      <c r="AL58" s="64"/>
      <c r="AM58" s="64"/>
      <c r="AN58" s="64"/>
      <c r="AO58" s="102"/>
      <c r="AP58" s="107"/>
      <c r="AQ58" s="107"/>
      <c r="AR58" s="107">
        <f t="shared" si="5"/>
        <v>0</v>
      </c>
      <c r="AS58" s="107">
        <f t="shared" si="2"/>
        <v>0</v>
      </c>
      <c r="AT58" s="107"/>
      <c r="AU58" s="107"/>
      <c r="AV58" s="107"/>
      <c r="AW58" s="102"/>
      <c r="AX58" s="102"/>
      <c r="AY58" s="102"/>
      <c r="AZ58" s="102"/>
      <c r="BA58" s="102"/>
      <c r="BB58" s="102"/>
      <c r="BC58" s="102"/>
    </row>
    <row r="59" spans="1:55" x14ac:dyDescent="0.25">
      <c r="A59" s="142">
        <f t="shared" si="0"/>
        <v>56</v>
      </c>
      <c r="B59" s="143" t="s">
        <v>575</v>
      </c>
      <c r="C59" s="62">
        <v>44323</v>
      </c>
      <c r="D59" s="64" t="s">
        <v>588</v>
      </c>
      <c r="E59" s="86"/>
      <c r="F59" s="79" t="s">
        <v>259</v>
      </c>
      <c r="G59" s="72" t="s">
        <v>69</v>
      </c>
      <c r="H59" s="155" t="s">
        <v>265</v>
      </c>
      <c r="I59" s="72" t="s">
        <v>272</v>
      </c>
      <c r="J59" s="72" t="s">
        <v>278</v>
      </c>
      <c r="K59" s="64"/>
      <c r="L59" s="64"/>
      <c r="M59" s="63" t="s">
        <v>508</v>
      </c>
      <c r="N59" s="64"/>
      <c r="O59" s="64"/>
      <c r="P59" s="64"/>
      <c r="Q59" s="86"/>
      <c r="R59" s="73">
        <v>28</v>
      </c>
      <c r="S59" s="73">
        <v>487</v>
      </c>
      <c r="T59" s="64"/>
      <c r="U59" s="64"/>
      <c r="V59" s="113"/>
      <c r="W59" s="98"/>
      <c r="X59" s="157"/>
      <c r="Y59" s="99"/>
      <c r="Z59" s="99"/>
      <c r="AA59" s="99"/>
      <c r="AB59" s="100"/>
      <c r="AC59" s="64"/>
      <c r="AD59" s="64"/>
      <c r="AE59" s="64"/>
      <c r="AF59" s="64"/>
      <c r="AG59" s="86"/>
      <c r="AH59" s="100"/>
      <c r="AI59" s="64"/>
      <c r="AJ59" s="64"/>
      <c r="AK59" s="64"/>
      <c r="AL59" s="64"/>
      <c r="AM59" s="64"/>
      <c r="AN59" s="64"/>
      <c r="AO59" s="102"/>
      <c r="AP59" s="107"/>
      <c r="AQ59" s="107"/>
      <c r="AR59" s="107">
        <f t="shared" si="5"/>
        <v>0</v>
      </c>
      <c r="AS59" s="107">
        <f t="shared" si="2"/>
        <v>0</v>
      </c>
      <c r="AT59" s="107"/>
      <c r="AU59" s="107"/>
      <c r="AV59" s="107"/>
      <c r="AW59" s="102"/>
      <c r="AX59" s="102"/>
      <c r="AY59" s="102"/>
      <c r="AZ59" s="102"/>
      <c r="BA59" s="102"/>
      <c r="BB59" s="102"/>
      <c r="BC59" s="102"/>
    </row>
    <row r="60" spans="1:55" x14ac:dyDescent="0.25">
      <c r="A60" s="142">
        <f t="shared" si="0"/>
        <v>57</v>
      </c>
      <c r="B60" s="143" t="s">
        <v>575</v>
      </c>
      <c r="C60" s="62">
        <v>44323</v>
      </c>
      <c r="D60" s="64" t="s">
        <v>581</v>
      </c>
      <c r="E60" s="86"/>
      <c r="F60" s="71" t="s">
        <v>260</v>
      </c>
      <c r="G60" s="72" t="s">
        <v>69</v>
      </c>
      <c r="H60" s="72" t="s">
        <v>266</v>
      </c>
      <c r="I60" s="72" t="s">
        <v>273</v>
      </c>
      <c r="J60" s="72" t="s">
        <v>279</v>
      </c>
      <c r="K60" s="64"/>
      <c r="L60" s="64"/>
      <c r="M60" s="63" t="s">
        <v>576</v>
      </c>
      <c r="N60" s="64"/>
      <c r="O60" s="64"/>
      <c r="P60" s="64"/>
      <c r="Q60" s="86"/>
      <c r="R60" s="73">
        <v>1</v>
      </c>
      <c r="S60" s="73">
        <v>15</v>
      </c>
      <c r="T60" s="64">
        <v>100</v>
      </c>
      <c r="U60" s="64">
        <v>9000</v>
      </c>
      <c r="V60" s="113"/>
      <c r="W60" s="98"/>
      <c r="X60" s="99">
        <f t="shared" si="7"/>
        <v>900000</v>
      </c>
      <c r="Y60" s="99"/>
      <c r="Z60" s="99"/>
      <c r="AA60" s="99"/>
      <c r="AB60" s="100"/>
      <c r="AC60" s="64"/>
      <c r="AD60" s="64"/>
      <c r="AE60" s="64"/>
      <c r="AF60" s="64"/>
      <c r="AG60" s="86"/>
      <c r="AH60" s="100"/>
      <c r="AI60" s="64"/>
      <c r="AJ60" s="64"/>
      <c r="AK60" s="64"/>
      <c r="AL60" s="64"/>
      <c r="AM60" s="64"/>
      <c r="AN60" s="64"/>
      <c r="AO60" s="102"/>
      <c r="AP60" s="107"/>
      <c r="AQ60" s="107"/>
      <c r="AR60" s="107">
        <f t="shared" si="5"/>
        <v>0</v>
      </c>
      <c r="AS60" s="107">
        <f t="shared" si="2"/>
        <v>0</v>
      </c>
      <c r="AT60" s="107"/>
      <c r="AU60" s="107"/>
      <c r="AV60" s="107"/>
      <c r="AW60" s="102"/>
      <c r="AX60" s="102"/>
      <c r="AY60" s="102"/>
      <c r="AZ60" s="102"/>
      <c r="BA60" s="102"/>
      <c r="BB60" s="102"/>
      <c r="BC60" s="102"/>
    </row>
    <row r="61" spans="1:55" x14ac:dyDescent="0.25">
      <c r="A61" s="142">
        <f t="shared" si="0"/>
        <v>58</v>
      </c>
      <c r="B61" s="143" t="s">
        <v>575</v>
      </c>
      <c r="C61" s="62">
        <v>44323</v>
      </c>
      <c r="D61" s="64" t="s">
        <v>581</v>
      </c>
      <c r="E61" s="86"/>
      <c r="F61" s="71" t="s">
        <v>261</v>
      </c>
      <c r="G61" s="72" t="s">
        <v>69</v>
      </c>
      <c r="H61" s="72" t="s">
        <v>267</v>
      </c>
      <c r="I61" s="72" t="s">
        <v>274</v>
      </c>
      <c r="J61" s="72" t="s">
        <v>280</v>
      </c>
      <c r="K61" s="64"/>
      <c r="L61" s="64"/>
      <c r="M61" s="63" t="s">
        <v>576</v>
      </c>
      <c r="N61" s="64"/>
      <c r="O61" s="64"/>
      <c r="P61" s="64"/>
      <c r="Q61" s="86"/>
      <c r="R61" s="73">
        <v>1</v>
      </c>
      <c r="S61" s="73">
        <v>3</v>
      </c>
      <c r="T61" s="64">
        <v>100</v>
      </c>
      <c r="U61" s="64">
        <v>11000</v>
      </c>
      <c r="V61" s="113"/>
      <c r="W61" s="98"/>
      <c r="X61" s="99">
        <f t="shared" si="7"/>
        <v>1100000</v>
      </c>
      <c r="Y61" s="99"/>
      <c r="Z61" s="99"/>
      <c r="AA61" s="99"/>
      <c r="AB61" s="100"/>
      <c r="AC61" s="64"/>
      <c r="AD61" s="64"/>
      <c r="AE61" s="64"/>
      <c r="AF61" s="64"/>
      <c r="AG61" s="86"/>
      <c r="AH61" s="100"/>
      <c r="AI61" s="64"/>
      <c r="AJ61" s="64"/>
      <c r="AK61" s="64"/>
      <c r="AL61" s="64"/>
      <c r="AM61" s="64"/>
      <c r="AN61" s="64"/>
      <c r="AO61" s="102"/>
      <c r="AP61" s="107"/>
      <c r="AQ61" s="107"/>
      <c r="AR61" s="107">
        <f t="shared" si="5"/>
        <v>0</v>
      </c>
      <c r="AS61" s="107">
        <f t="shared" si="2"/>
        <v>0</v>
      </c>
      <c r="AT61" s="107"/>
      <c r="AU61" s="107"/>
      <c r="AV61" s="107"/>
      <c r="AW61" s="102"/>
      <c r="AX61" s="102"/>
      <c r="AY61" s="102"/>
      <c r="AZ61" s="102"/>
      <c r="BA61" s="102"/>
      <c r="BB61" s="102"/>
      <c r="BC61" s="102"/>
    </row>
    <row r="62" spans="1:55" x14ac:dyDescent="0.25">
      <c r="A62" s="142">
        <f t="shared" si="0"/>
        <v>59</v>
      </c>
      <c r="B62" s="143" t="s">
        <v>575</v>
      </c>
      <c r="C62" s="62">
        <v>44323</v>
      </c>
      <c r="D62" s="64" t="s">
        <v>582</v>
      </c>
      <c r="E62" s="66"/>
      <c r="F62" s="72" t="s">
        <v>262</v>
      </c>
      <c r="G62" s="72" t="s">
        <v>69</v>
      </c>
      <c r="H62" s="72" t="s">
        <v>268</v>
      </c>
      <c r="I62" s="72" t="s">
        <v>275</v>
      </c>
      <c r="J62" s="72" t="s">
        <v>281</v>
      </c>
      <c r="K62" s="64"/>
      <c r="L62" s="64"/>
      <c r="M62" s="146" t="s">
        <v>576</v>
      </c>
      <c r="N62" s="88"/>
      <c r="O62" s="89"/>
      <c r="P62" s="89"/>
      <c r="Q62" s="90"/>
      <c r="R62" s="91">
        <v>1</v>
      </c>
      <c r="S62" s="91">
        <v>18</v>
      </c>
      <c r="T62" s="64">
        <v>100</v>
      </c>
      <c r="U62" s="89">
        <v>8000</v>
      </c>
      <c r="V62" s="92"/>
      <c r="W62" s="93"/>
      <c r="X62" s="99">
        <f t="shared" si="7"/>
        <v>800000</v>
      </c>
      <c r="Y62" s="89"/>
      <c r="Z62" s="89"/>
      <c r="AA62" s="89"/>
      <c r="AB62" s="94"/>
      <c r="AC62" s="89"/>
      <c r="AD62" s="89"/>
      <c r="AE62" s="89"/>
      <c r="AF62" s="89"/>
      <c r="AG62" s="90"/>
      <c r="AH62" s="94"/>
      <c r="AI62" s="88"/>
      <c r="AJ62" s="89"/>
      <c r="AK62" s="89"/>
      <c r="AL62" s="89"/>
      <c r="AM62" s="89"/>
      <c r="AN62" s="89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</row>
    <row r="63" spans="1:55" x14ac:dyDescent="0.25">
      <c r="A63" s="142">
        <f t="shared" si="0"/>
        <v>60</v>
      </c>
      <c r="B63" s="143" t="s">
        <v>575</v>
      </c>
      <c r="C63" s="62">
        <v>44323</v>
      </c>
      <c r="D63" s="64" t="s">
        <v>582</v>
      </c>
      <c r="E63" s="66"/>
      <c r="F63" s="71" t="s">
        <v>263</v>
      </c>
      <c r="G63" s="72" t="s">
        <v>69</v>
      </c>
      <c r="H63" s="72" t="s">
        <v>269</v>
      </c>
      <c r="I63" s="72" t="s">
        <v>276</v>
      </c>
      <c r="J63" s="72" t="s">
        <v>282</v>
      </c>
      <c r="K63" s="64"/>
      <c r="L63" s="64"/>
      <c r="M63" s="63" t="s">
        <v>576</v>
      </c>
      <c r="N63" s="64"/>
      <c r="O63" s="65"/>
      <c r="P63" s="65"/>
      <c r="Q63" s="66"/>
      <c r="R63" s="73">
        <v>1</v>
      </c>
      <c r="S63" s="73">
        <v>6</v>
      </c>
      <c r="T63" s="64">
        <v>100</v>
      </c>
      <c r="U63" s="65">
        <v>10000</v>
      </c>
      <c r="V63" s="67"/>
      <c r="W63" s="68"/>
      <c r="X63" s="99">
        <f t="shared" si="7"/>
        <v>1000000</v>
      </c>
      <c r="Y63" s="65"/>
      <c r="Z63" s="65"/>
      <c r="AA63" s="65"/>
      <c r="AB63" s="69"/>
      <c r="AC63" s="65"/>
      <c r="AD63" s="65"/>
      <c r="AE63" s="65"/>
      <c r="AF63" s="65"/>
      <c r="AG63" s="66"/>
      <c r="AH63" s="69"/>
      <c r="AI63" s="64"/>
      <c r="AJ63" s="65"/>
      <c r="AK63" s="65"/>
      <c r="AL63" s="65"/>
      <c r="AM63" s="65"/>
      <c r="AN63" s="65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</row>
    <row r="64" spans="1:55" x14ac:dyDescent="0.25">
      <c r="A64" s="142">
        <f t="shared" si="0"/>
        <v>61</v>
      </c>
      <c r="B64" s="143" t="s">
        <v>575</v>
      </c>
      <c r="C64" s="62">
        <v>44323</v>
      </c>
      <c r="D64" s="64" t="s">
        <v>580</v>
      </c>
      <c r="E64" s="66"/>
      <c r="F64" s="71" t="s">
        <v>264</v>
      </c>
      <c r="G64" s="72" t="s">
        <v>69</v>
      </c>
      <c r="H64" s="72" t="s">
        <v>270</v>
      </c>
      <c r="I64" s="72" t="s">
        <v>277</v>
      </c>
      <c r="J64" s="72" t="s">
        <v>283</v>
      </c>
      <c r="K64" s="64"/>
      <c r="L64" s="64"/>
      <c r="M64" s="63" t="s">
        <v>508</v>
      </c>
      <c r="N64" s="64"/>
      <c r="O64" s="65"/>
      <c r="P64" s="65"/>
      <c r="Q64" s="66"/>
      <c r="R64" s="73">
        <v>1</v>
      </c>
      <c r="S64" s="73">
        <v>6</v>
      </c>
      <c r="T64" s="64">
        <v>100</v>
      </c>
      <c r="U64" s="65">
        <v>14000</v>
      </c>
      <c r="V64" s="67"/>
      <c r="W64" s="68"/>
      <c r="X64" s="99">
        <f t="shared" si="7"/>
        <v>1400000</v>
      </c>
      <c r="Y64" s="65"/>
      <c r="Z64" s="65"/>
      <c r="AA64" s="65"/>
      <c r="AB64" s="69">
        <v>44334</v>
      </c>
      <c r="AC64" s="65"/>
      <c r="AD64" s="65"/>
      <c r="AE64" s="133"/>
      <c r="AF64" s="133" t="s">
        <v>517</v>
      </c>
      <c r="AG64" s="66"/>
      <c r="AH64" s="69"/>
      <c r="AI64" s="64"/>
      <c r="AJ64" s="65"/>
      <c r="AK64" s="65"/>
      <c r="AL64" s="65"/>
      <c r="AM64" s="65"/>
      <c r="AN64" s="65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</row>
    <row r="65" spans="1:55" x14ac:dyDescent="0.25">
      <c r="A65" s="142">
        <f t="shared" si="0"/>
        <v>62</v>
      </c>
      <c r="B65" s="143" t="s">
        <v>575</v>
      </c>
      <c r="C65" s="62">
        <v>44324</v>
      </c>
      <c r="D65" s="63" t="s">
        <v>589</v>
      </c>
      <c r="E65" s="66"/>
      <c r="F65" s="76" t="s">
        <v>284</v>
      </c>
      <c r="G65" s="72" t="s">
        <v>69</v>
      </c>
      <c r="H65" s="72" t="s">
        <v>292</v>
      </c>
      <c r="I65" s="72" t="s">
        <v>299</v>
      </c>
      <c r="J65" s="72" t="s">
        <v>308</v>
      </c>
      <c r="K65" s="64"/>
      <c r="L65" s="64"/>
      <c r="M65" s="63" t="s">
        <v>508</v>
      </c>
      <c r="N65" s="64"/>
      <c r="O65" s="65"/>
      <c r="P65" s="65"/>
      <c r="Q65" s="66"/>
      <c r="R65" s="73">
        <v>20</v>
      </c>
      <c r="S65" s="73">
        <v>323</v>
      </c>
      <c r="T65" s="64">
        <v>323</v>
      </c>
      <c r="U65" s="65">
        <v>5000</v>
      </c>
      <c r="V65" s="67"/>
      <c r="W65" s="68"/>
      <c r="X65" s="99">
        <f t="shared" si="7"/>
        <v>1615000</v>
      </c>
      <c r="Y65" s="65"/>
      <c r="Z65" s="65"/>
      <c r="AA65" s="65"/>
      <c r="AB65" s="69"/>
      <c r="AC65" s="65"/>
      <c r="AD65" s="65"/>
      <c r="AE65" s="65"/>
      <c r="AF65" s="65"/>
      <c r="AG65" s="66"/>
      <c r="AH65" s="69"/>
      <c r="AI65" s="64"/>
      <c r="AJ65" s="65"/>
      <c r="AK65" s="65"/>
      <c r="AL65" s="65"/>
      <c r="AM65" s="65"/>
      <c r="AN65" s="65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</row>
    <row r="66" spans="1:55" x14ac:dyDescent="0.25">
      <c r="A66" s="142">
        <f t="shared" si="0"/>
        <v>63</v>
      </c>
      <c r="B66" s="143" t="s">
        <v>575</v>
      </c>
      <c r="C66" s="62">
        <v>44324</v>
      </c>
      <c r="D66" s="64" t="s">
        <v>589</v>
      </c>
      <c r="E66" s="66"/>
      <c r="F66" s="77" t="s">
        <v>285</v>
      </c>
      <c r="G66" s="72" t="s">
        <v>69</v>
      </c>
      <c r="H66" s="72" t="s">
        <v>293</v>
      </c>
      <c r="I66" s="72" t="s">
        <v>300</v>
      </c>
      <c r="J66" s="72" t="s">
        <v>309</v>
      </c>
      <c r="K66" s="64"/>
      <c r="L66" s="64"/>
      <c r="M66" s="63" t="s">
        <v>508</v>
      </c>
      <c r="N66" s="64"/>
      <c r="O66" s="65"/>
      <c r="P66" s="65"/>
      <c r="Q66" s="66"/>
      <c r="R66" s="73">
        <v>1</v>
      </c>
      <c r="S66" s="73">
        <v>9</v>
      </c>
      <c r="T66" s="64">
        <v>100</v>
      </c>
      <c r="U66" s="65">
        <v>8000</v>
      </c>
      <c r="V66" s="67"/>
      <c r="W66" s="68"/>
      <c r="X66" s="99">
        <f t="shared" si="7"/>
        <v>800000</v>
      </c>
      <c r="Y66" s="65"/>
      <c r="Z66" s="65"/>
      <c r="AA66" s="65"/>
      <c r="AB66" s="69"/>
      <c r="AC66" s="65"/>
      <c r="AD66" s="65"/>
      <c r="AE66" s="65"/>
      <c r="AF66" s="65"/>
      <c r="AG66" s="66"/>
      <c r="AH66" s="69"/>
      <c r="AI66" s="64"/>
      <c r="AJ66" s="65"/>
      <c r="AK66" s="65"/>
      <c r="AL66" s="65"/>
      <c r="AM66" s="65"/>
      <c r="AN66" s="65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</row>
    <row r="67" spans="1:55" x14ac:dyDescent="0.25">
      <c r="A67" s="142">
        <f t="shared" si="0"/>
        <v>64</v>
      </c>
      <c r="B67" s="143" t="s">
        <v>575</v>
      </c>
      <c r="C67" s="62">
        <v>44324</v>
      </c>
      <c r="D67" s="64" t="s">
        <v>590</v>
      </c>
      <c r="E67" s="66"/>
      <c r="F67" s="77" t="s">
        <v>286</v>
      </c>
      <c r="G67" s="72" t="s">
        <v>69</v>
      </c>
      <c r="H67" s="72" t="s">
        <v>295</v>
      </c>
      <c r="I67" s="72" t="s">
        <v>302</v>
      </c>
      <c r="J67" s="72" t="s">
        <v>311</v>
      </c>
      <c r="K67" s="65"/>
      <c r="L67" s="65"/>
      <c r="M67" s="133" t="s">
        <v>576</v>
      </c>
      <c r="N67" s="65"/>
      <c r="O67" s="65"/>
      <c r="P67" s="65"/>
      <c r="Q67" s="66"/>
      <c r="R67" s="73">
        <v>1</v>
      </c>
      <c r="S67" s="73">
        <v>15</v>
      </c>
      <c r="T67" s="64">
        <v>100</v>
      </c>
      <c r="U67" s="65">
        <v>9000</v>
      </c>
      <c r="V67" s="67"/>
      <c r="W67" s="68"/>
      <c r="X67" s="99">
        <f t="shared" si="7"/>
        <v>900000</v>
      </c>
      <c r="Y67" s="65"/>
      <c r="Z67" s="65"/>
      <c r="AA67" s="65"/>
      <c r="AB67" s="69"/>
      <c r="AC67" s="65"/>
      <c r="AD67" s="65"/>
      <c r="AE67" s="65"/>
      <c r="AF67" s="65"/>
      <c r="AG67" s="66"/>
      <c r="AH67" s="69"/>
      <c r="AI67" s="64"/>
      <c r="AJ67" s="65"/>
      <c r="AK67" s="65"/>
      <c r="AL67" s="65"/>
      <c r="AM67" s="65"/>
      <c r="AN67" s="65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</row>
    <row r="68" spans="1:55" x14ac:dyDescent="0.25">
      <c r="A68" s="142">
        <f t="shared" si="0"/>
        <v>65</v>
      </c>
      <c r="B68" s="143" t="s">
        <v>575</v>
      </c>
      <c r="C68" s="62">
        <v>44324</v>
      </c>
      <c r="D68" s="64" t="s">
        <v>590</v>
      </c>
      <c r="E68" s="66"/>
      <c r="F68" s="76" t="s">
        <v>287</v>
      </c>
      <c r="G68" s="72" t="s">
        <v>69</v>
      </c>
      <c r="H68" s="72" t="s">
        <v>296</v>
      </c>
      <c r="I68" s="72" t="s">
        <v>303</v>
      </c>
      <c r="J68" s="72" t="s">
        <v>312</v>
      </c>
      <c r="K68" s="65"/>
      <c r="L68" s="65"/>
      <c r="M68" s="133" t="s">
        <v>577</v>
      </c>
      <c r="N68" s="65"/>
      <c r="O68" s="65"/>
      <c r="P68" s="65"/>
      <c r="Q68" s="66"/>
      <c r="R68" s="73">
        <v>2</v>
      </c>
      <c r="S68" s="73">
        <v>27</v>
      </c>
      <c r="T68" s="64">
        <v>100</v>
      </c>
      <c r="U68" s="65">
        <v>9000</v>
      </c>
      <c r="V68" s="67"/>
      <c r="W68" s="68"/>
      <c r="X68" s="99">
        <f t="shared" si="7"/>
        <v>900000</v>
      </c>
      <c r="Y68" s="65"/>
      <c r="Z68" s="65"/>
      <c r="AA68" s="65"/>
      <c r="AB68" s="69"/>
      <c r="AC68" s="65"/>
      <c r="AD68" s="65"/>
      <c r="AE68" s="65"/>
      <c r="AF68" s="65"/>
      <c r="AG68" s="66"/>
      <c r="AH68" s="69"/>
      <c r="AI68" s="64"/>
      <c r="AJ68" s="65"/>
      <c r="AK68" s="65"/>
      <c r="AL68" s="65"/>
      <c r="AM68" s="65"/>
      <c r="AN68" s="65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</row>
    <row r="69" spans="1:55" x14ac:dyDescent="0.25">
      <c r="A69" s="142">
        <f t="shared" si="0"/>
        <v>66</v>
      </c>
      <c r="B69" s="143" t="s">
        <v>575</v>
      </c>
      <c r="C69" s="62">
        <v>44324</v>
      </c>
      <c r="D69" s="64" t="s">
        <v>590</v>
      </c>
      <c r="E69" s="66"/>
      <c r="F69" s="76" t="s">
        <v>288</v>
      </c>
      <c r="G69" s="72" t="s">
        <v>69</v>
      </c>
      <c r="H69" s="72" t="s">
        <v>595</v>
      </c>
      <c r="I69" s="72" t="s">
        <v>304</v>
      </c>
      <c r="J69" s="72" t="s">
        <v>313</v>
      </c>
      <c r="K69" s="65"/>
      <c r="L69" s="65"/>
      <c r="M69" s="133" t="s">
        <v>577</v>
      </c>
      <c r="N69" s="65"/>
      <c r="O69" s="65"/>
      <c r="P69" s="65"/>
      <c r="Q69" s="66"/>
      <c r="R69" s="73">
        <v>3</v>
      </c>
      <c r="S69" s="73">
        <v>54</v>
      </c>
      <c r="T69" s="64">
        <v>100</v>
      </c>
      <c r="U69" s="65">
        <v>9000</v>
      </c>
      <c r="V69" s="67"/>
      <c r="W69" s="68"/>
      <c r="X69" s="99">
        <f t="shared" si="7"/>
        <v>900000</v>
      </c>
      <c r="Y69" s="65"/>
      <c r="Z69" s="65"/>
      <c r="AA69" s="65"/>
      <c r="AB69" s="69"/>
      <c r="AC69" s="65"/>
      <c r="AD69" s="65"/>
      <c r="AE69" s="65"/>
      <c r="AF69" s="65"/>
      <c r="AG69" s="66"/>
      <c r="AH69" s="69"/>
      <c r="AI69" s="64"/>
      <c r="AJ69" s="65"/>
      <c r="AK69" s="65"/>
      <c r="AL69" s="65"/>
      <c r="AM69" s="65"/>
      <c r="AN69" s="65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</row>
    <row r="70" spans="1:55" x14ac:dyDescent="0.25">
      <c r="A70" s="142">
        <f t="shared" ref="A70:A133" si="8">A69+1</f>
        <v>67</v>
      </c>
      <c r="B70" s="143" t="s">
        <v>575</v>
      </c>
      <c r="C70" s="62">
        <v>44324</v>
      </c>
      <c r="D70" s="64" t="s">
        <v>590</v>
      </c>
      <c r="E70" s="66"/>
      <c r="F70" s="76" t="s">
        <v>289</v>
      </c>
      <c r="G70" s="72" t="s">
        <v>69</v>
      </c>
      <c r="H70" s="72" t="s">
        <v>297</v>
      </c>
      <c r="I70" s="72" t="s">
        <v>305</v>
      </c>
      <c r="J70" s="72" t="s">
        <v>314</v>
      </c>
      <c r="K70" s="65"/>
      <c r="L70" s="65"/>
      <c r="M70" s="133" t="s">
        <v>577</v>
      </c>
      <c r="N70" s="65"/>
      <c r="O70" s="65"/>
      <c r="P70" s="65"/>
      <c r="Q70" s="66"/>
      <c r="R70" s="73">
        <v>3</v>
      </c>
      <c r="S70" s="73">
        <v>72</v>
      </c>
      <c r="T70" s="64">
        <v>100</v>
      </c>
      <c r="U70" s="65">
        <v>5000</v>
      </c>
      <c r="V70" s="67"/>
      <c r="W70" s="68"/>
      <c r="X70" s="99">
        <f t="shared" si="7"/>
        <v>500000</v>
      </c>
      <c r="Y70" s="65"/>
      <c r="Z70" s="65"/>
      <c r="AA70" s="65"/>
      <c r="AB70" s="69"/>
      <c r="AC70" s="65"/>
      <c r="AD70" s="65"/>
      <c r="AE70" s="65"/>
      <c r="AF70" s="65"/>
      <c r="AG70" s="66"/>
      <c r="AH70" s="69"/>
      <c r="AI70" s="64"/>
      <c r="AJ70" s="65"/>
      <c r="AK70" s="65"/>
      <c r="AL70" s="65"/>
      <c r="AM70" s="65"/>
      <c r="AN70" s="65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</row>
    <row r="71" spans="1:55" x14ac:dyDescent="0.25">
      <c r="A71" s="142">
        <f t="shared" si="8"/>
        <v>68</v>
      </c>
      <c r="B71" s="143" t="s">
        <v>575</v>
      </c>
      <c r="C71" s="62">
        <v>44324</v>
      </c>
      <c r="D71" s="64" t="s">
        <v>590</v>
      </c>
      <c r="E71" s="66"/>
      <c r="F71" s="76" t="s">
        <v>290</v>
      </c>
      <c r="G71" s="72" t="s">
        <v>69</v>
      </c>
      <c r="H71" s="72" t="s">
        <v>596</v>
      </c>
      <c r="I71" s="72" t="s">
        <v>306</v>
      </c>
      <c r="J71" s="72" t="s">
        <v>315</v>
      </c>
      <c r="K71" s="65"/>
      <c r="L71" s="65"/>
      <c r="M71" s="133" t="s">
        <v>576</v>
      </c>
      <c r="N71" s="65"/>
      <c r="O71" s="65"/>
      <c r="P71" s="65"/>
      <c r="Q71" s="66"/>
      <c r="R71" s="73">
        <v>1</v>
      </c>
      <c r="S71" s="73">
        <v>15</v>
      </c>
      <c r="T71" s="64">
        <v>100</v>
      </c>
      <c r="U71" s="65">
        <v>14000</v>
      </c>
      <c r="V71" s="67"/>
      <c r="W71" s="68"/>
      <c r="X71" s="99">
        <f t="shared" si="7"/>
        <v>1400000</v>
      </c>
      <c r="Y71" s="65"/>
      <c r="Z71" s="65"/>
      <c r="AA71" s="65"/>
      <c r="AB71" s="69"/>
      <c r="AC71" s="65"/>
      <c r="AD71" s="65"/>
      <c r="AE71" s="65"/>
      <c r="AF71" s="65"/>
      <c r="AG71" s="66"/>
      <c r="AH71" s="69"/>
      <c r="AI71" s="64"/>
      <c r="AJ71" s="65"/>
      <c r="AK71" s="65"/>
      <c r="AL71" s="65"/>
      <c r="AM71" s="65"/>
      <c r="AN71" s="65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</row>
    <row r="72" spans="1:55" x14ac:dyDescent="0.25">
      <c r="A72" s="142">
        <f t="shared" si="8"/>
        <v>69</v>
      </c>
      <c r="B72" s="143" t="s">
        <v>575</v>
      </c>
      <c r="C72" s="62">
        <v>44324</v>
      </c>
      <c r="D72" s="64" t="s">
        <v>590</v>
      </c>
      <c r="E72" s="66"/>
      <c r="F72" s="78" t="s">
        <v>291</v>
      </c>
      <c r="G72" s="72" t="s">
        <v>69</v>
      </c>
      <c r="H72" s="74" t="s">
        <v>298</v>
      </c>
      <c r="I72" s="74" t="s">
        <v>307</v>
      </c>
      <c r="J72" s="74" t="s">
        <v>316</v>
      </c>
      <c r="K72" s="75"/>
      <c r="L72" s="75"/>
      <c r="M72" s="138" t="s">
        <v>577</v>
      </c>
      <c r="N72" s="75"/>
      <c r="O72" s="65"/>
      <c r="P72" s="65"/>
      <c r="Q72" s="66"/>
      <c r="R72" s="52">
        <v>2</v>
      </c>
      <c r="S72" s="52">
        <v>27</v>
      </c>
      <c r="T72" s="64">
        <v>100</v>
      </c>
      <c r="U72" s="65">
        <v>9000</v>
      </c>
      <c r="V72" s="67"/>
      <c r="W72" s="68"/>
      <c r="X72" s="99">
        <f t="shared" si="7"/>
        <v>900000</v>
      </c>
      <c r="Y72" s="65"/>
      <c r="Z72" s="65"/>
      <c r="AA72" s="65"/>
      <c r="AB72" s="69"/>
      <c r="AC72" s="65"/>
      <c r="AD72" s="65"/>
      <c r="AE72" s="65"/>
      <c r="AF72" s="65"/>
      <c r="AG72" s="66"/>
      <c r="AH72" s="69"/>
      <c r="AI72" s="64"/>
      <c r="AJ72" s="65"/>
      <c r="AK72" s="65"/>
      <c r="AL72" s="65"/>
      <c r="AM72" s="65"/>
      <c r="AN72" s="65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</row>
    <row r="73" spans="1:55" x14ac:dyDescent="0.25">
      <c r="A73" s="142">
        <f t="shared" si="8"/>
        <v>70</v>
      </c>
      <c r="B73" s="143" t="s">
        <v>575</v>
      </c>
      <c r="C73" s="115">
        <v>44333</v>
      </c>
      <c r="D73" s="64" t="s">
        <v>589</v>
      </c>
      <c r="E73" s="66"/>
      <c r="F73" s="77" t="s">
        <v>317</v>
      </c>
      <c r="G73" s="77" t="s">
        <v>69</v>
      </c>
      <c r="H73" s="77" t="s">
        <v>344</v>
      </c>
      <c r="I73" s="120" t="s">
        <v>370</v>
      </c>
      <c r="J73" s="121" t="s">
        <v>395</v>
      </c>
      <c r="K73" s="117"/>
      <c r="L73" s="117"/>
      <c r="M73" s="148" t="s">
        <v>576</v>
      </c>
      <c r="N73" s="149"/>
      <c r="O73" s="149"/>
      <c r="P73" s="149"/>
      <c r="Q73" s="150"/>
      <c r="R73" s="151">
        <v>1</v>
      </c>
      <c r="S73" s="151">
        <v>10</v>
      </c>
      <c r="T73" s="64">
        <v>100</v>
      </c>
      <c r="U73" s="65">
        <v>9000</v>
      </c>
      <c r="V73" s="67"/>
      <c r="W73" s="68"/>
      <c r="X73" s="99">
        <f t="shared" si="7"/>
        <v>900000</v>
      </c>
      <c r="Y73" s="65"/>
      <c r="Z73" s="65"/>
      <c r="AA73" s="65"/>
      <c r="AB73" s="69"/>
      <c r="AC73" s="65"/>
      <c r="AD73" s="65"/>
      <c r="AE73" s="65"/>
      <c r="AF73" s="65"/>
      <c r="AG73" s="66"/>
      <c r="AH73" s="69"/>
      <c r="AI73" s="64"/>
      <c r="AJ73" s="65"/>
      <c r="AK73" s="65"/>
      <c r="AL73" s="65"/>
      <c r="AM73" s="65"/>
      <c r="AN73" s="65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</row>
    <row r="74" spans="1:55" x14ac:dyDescent="0.25">
      <c r="A74" s="142">
        <f t="shared" si="8"/>
        <v>71</v>
      </c>
      <c r="B74" s="143" t="s">
        <v>575</v>
      </c>
      <c r="C74" s="115">
        <v>44333</v>
      </c>
      <c r="D74" s="64" t="s">
        <v>589</v>
      </c>
      <c r="E74" s="66"/>
      <c r="F74" s="72" t="s">
        <v>318</v>
      </c>
      <c r="G74" s="72" t="s">
        <v>69</v>
      </c>
      <c r="H74" s="72" t="s">
        <v>345</v>
      </c>
      <c r="I74" s="119" t="s">
        <v>371</v>
      </c>
      <c r="J74" s="87" t="s">
        <v>396</v>
      </c>
      <c r="K74" s="65"/>
      <c r="L74" s="65"/>
      <c r="M74" s="133" t="s">
        <v>576</v>
      </c>
      <c r="N74" s="65"/>
      <c r="O74" s="65"/>
      <c r="P74" s="65"/>
      <c r="Q74" s="66"/>
      <c r="R74" s="73">
        <v>1</v>
      </c>
      <c r="S74" s="73">
        <v>15</v>
      </c>
      <c r="T74" s="64">
        <v>100</v>
      </c>
      <c r="U74" s="65">
        <v>11000</v>
      </c>
      <c r="V74" s="67"/>
      <c r="W74" s="68"/>
      <c r="X74" s="99">
        <f t="shared" si="7"/>
        <v>1100000</v>
      </c>
      <c r="Y74" s="65"/>
      <c r="Z74" s="65"/>
      <c r="AA74" s="65"/>
      <c r="AB74" s="69"/>
      <c r="AC74" s="65"/>
      <c r="AD74" s="65"/>
      <c r="AE74" s="65"/>
      <c r="AF74" s="65"/>
      <c r="AG74" s="66"/>
      <c r="AH74" s="69"/>
      <c r="AI74" s="64"/>
      <c r="AJ74" s="65"/>
      <c r="AK74" s="65"/>
      <c r="AL74" s="65"/>
      <c r="AM74" s="65"/>
      <c r="AN74" s="65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</row>
    <row r="75" spans="1:55" x14ac:dyDescent="0.25">
      <c r="A75" s="142">
        <f t="shared" si="8"/>
        <v>72</v>
      </c>
      <c r="B75" s="143" t="s">
        <v>575</v>
      </c>
      <c r="C75" s="115">
        <v>44333</v>
      </c>
      <c r="D75" s="64" t="s">
        <v>589</v>
      </c>
      <c r="E75" s="66"/>
      <c r="F75" s="71" t="s">
        <v>319</v>
      </c>
      <c r="G75" s="72" t="s">
        <v>69</v>
      </c>
      <c r="H75" s="72" t="s">
        <v>346</v>
      </c>
      <c r="I75" s="119" t="s">
        <v>372</v>
      </c>
      <c r="J75" s="72" t="s">
        <v>397</v>
      </c>
      <c r="K75" s="65"/>
      <c r="L75" s="65"/>
      <c r="M75" s="133" t="s">
        <v>576</v>
      </c>
      <c r="N75" s="65"/>
      <c r="O75" s="65"/>
      <c r="P75" s="65"/>
      <c r="Q75" s="66"/>
      <c r="R75" s="73">
        <v>1</v>
      </c>
      <c r="S75" s="73">
        <v>10</v>
      </c>
      <c r="T75" s="64">
        <v>100</v>
      </c>
      <c r="U75" s="65">
        <v>14000</v>
      </c>
      <c r="V75" s="67"/>
      <c r="W75" s="68"/>
      <c r="X75" s="99">
        <f t="shared" si="7"/>
        <v>1400000</v>
      </c>
      <c r="Y75" s="65"/>
      <c r="Z75" s="65"/>
      <c r="AA75" s="65"/>
      <c r="AB75" s="69"/>
      <c r="AC75" s="65"/>
      <c r="AD75" s="65"/>
      <c r="AE75" s="65"/>
      <c r="AF75" s="65"/>
      <c r="AG75" s="66"/>
      <c r="AH75" s="69"/>
      <c r="AI75" s="64"/>
      <c r="AJ75" s="65"/>
      <c r="AK75" s="65"/>
      <c r="AL75" s="65"/>
      <c r="AM75" s="65"/>
      <c r="AN75" s="65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</row>
    <row r="76" spans="1:55" x14ac:dyDescent="0.25">
      <c r="A76" s="142">
        <f t="shared" si="8"/>
        <v>73</v>
      </c>
      <c r="B76" s="143" t="s">
        <v>575</v>
      </c>
      <c r="C76" s="115">
        <v>44333</v>
      </c>
      <c r="D76" s="64" t="s">
        <v>589</v>
      </c>
      <c r="E76" s="66"/>
      <c r="F76" s="72" t="s">
        <v>320</v>
      </c>
      <c r="G76" s="72" t="s">
        <v>69</v>
      </c>
      <c r="H76" s="72" t="s">
        <v>347</v>
      </c>
      <c r="I76" s="119" t="s">
        <v>373</v>
      </c>
      <c r="J76" s="72" t="s">
        <v>398</v>
      </c>
      <c r="K76" s="65"/>
      <c r="L76" s="65"/>
      <c r="M76" s="133" t="s">
        <v>576</v>
      </c>
      <c r="N76" s="65"/>
      <c r="O76" s="66"/>
      <c r="P76" s="65"/>
      <c r="Q76" s="66"/>
      <c r="R76" s="73">
        <v>1</v>
      </c>
      <c r="S76" s="73">
        <v>12</v>
      </c>
      <c r="T76" s="64">
        <v>100</v>
      </c>
      <c r="U76" s="65">
        <v>14000</v>
      </c>
      <c r="V76" s="67"/>
      <c r="W76" s="68"/>
      <c r="X76" s="99">
        <f t="shared" si="7"/>
        <v>1400000</v>
      </c>
      <c r="Y76" s="65"/>
      <c r="Z76" s="65"/>
      <c r="AA76" s="65"/>
      <c r="AB76" s="69"/>
      <c r="AC76" s="65"/>
      <c r="AD76" s="65"/>
      <c r="AE76" s="65"/>
      <c r="AF76" s="65"/>
      <c r="AG76" s="66"/>
      <c r="AH76" s="69"/>
      <c r="AI76" s="64"/>
      <c r="AJ76" s="65"/>
      <c r="AK76" s="65"/>
      <c r="AL76" s="65"/>
      <c r="AM76" s="65"/>
      <c r="AN76" s="65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</row>
    <row r="77" spans="1:55" x14ac:dyDescent="0.25">
      <c r="A77" s="142">
        <f t="shared" si="8"/>
        <v>74</v>
      </c>
      <c r="B77" s="143" t="s">
        <v>575</v>
      </c>
      <c r="C77" s="115">
        <v>44333</v>
      </c>
      <c r="D77" s="64" t="s">
        <v>589</v>
      </c>
      <c r="E77" s="66"/>
      <c r="F77" s="71" t="s">
        <v>321</v>
      </c>
      <c r="G77" s="72" t="s">
        <v>69</v>
      </c>
      <c r="H77" s="72" t="s">
        <v>348</v>
      </c>
      <c r="I77" s="119" t="s">
        <v>374</v>
      </c>
      <c r="J77" s="72" t="s">
        <v>399</v>
      </c>
      <c r="K77" s="65"/>
      <c r="L77" s="65"/>
      <c r="M77" s="147" t="s">
        <v>576</v>
      </c>
      <c r="N77" s="65"/>
      <c r="O77" s="65"/>
      <c r="P77" s="65"/>
      <c r="Q77" s="66"/>
      <c r="R77" s="73">
        <v>1</v>
      </c>
      <c r="S77" s="73">
        <v>6</v>
      </c>
      <c r="T77" s="64">
        <v>100</v>
      </c>
      <c r="U77" s="65">
        <v>15000</v>
      </c>
      <c r="V77" s="67"/>
      <c r="W77" s="68"/>
      <c r="X77" s="99">
        <f t="shared" si="7"/>
        <v>1500000</v>
      </c>
      <c r="Y77" s="65"/>
      <c r="Z77" s="65"/>
      <c r="AA77" s="65"/>
      <c r="AB77" s="69"/>
      <c r="AC77" s="65"/>
      <c r="AD77" s="65"/>
      <c r="AE77" s="65"/>
      <c r="AF77" s="65"/>
      <c r="AG77" s="66"/>
      <c r="AH77" s="69"/>
      <c r="AI77" s="64"/>
      <c r="AJ77" s="65"/>
      <c r="AK77" s="65"/>
      <c r="AL77" s="65"/>
      <c r="AM77" s="65"/>
      <c r="AN77" s="65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</row>
    <row r="78" spans="1:55" x14ac:dyDescent="0.25">
      <c r="A78" s="142">
        <f t="shared" si="8"/>
        <v>75</v>
      </c>
      <c r="B78" s="143" t="s">
        <v>575</v>
      </c>
      <c r="C78" s="115">
        <v>44333</v>
      </c>
      <c r="D78" s="64" t="s">
        <v>589</v>
      </c>
      <c r="E78" s="66"/>
      <c r="F78" s="72" t="s">
        <v>322</v>
      </c>
      <c r="G78" s="72" t="s">
        <v>69</v>
      </c>
      <c r="H78" s="72" t="s">
        <v>349</v>
      </c>
      <c r="I78" s="119" t="s">
        <v>375</v>
      </c>
      <c r="J78" s="72" t="s">
        <v>400</v>
      </c>
      <c r="K78" s="65"/>
      <c r="L78" s="65"/>
      <c r="M78" s="133" t="s">
        <v>576</v>
      </c>
      <c r="N78" s="65"/>
      <c r="O78" s="65"/>
      <c r="P78" s="65"/>
      <c r="Q78" s="66"/>
      <c r="R78" s="73">
        <v>1</v>
      </c>
      <c r="S78" s="73">
        <v>6</v>
      </c>
      <c r="T78" s="64">
        <v>100</v>
      </c>
      <c r="U78" s="65">
        <v>17000</v>
      </c>
      <c r="V78" s="67"/>
      <c r="W78" s="68"/>
      <c r="X78" s="99">
        <f t="shared" si="7"/>
        <v>1700000</v>
      </c>
      <c r="Y78" s="65"/>
      <c r="Z78" s="65"/>
      <c r="AA78" s="65"/>
      <c r="AB78" s="69"/>
      <c r="AC78" s="65"/>
      <c r="AD78" s="65"/>
      <c r="AE78" s="65"/>
      <c r="AF78" s="65"/>
      <c r="AG78" s="66"/>
      <c r="AH78" s="69"/>
      <c r="AI78" s="64"/>
      <c r="AJ78" s="65"/>
      <c r="AK78" s="65"/>
      <c r="AL78" s="65"/>
      <c r="AM78" s="65"/>
      <c r="AN78" s="65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</row>
    <row r="79" spans="1:55" x14ac:dyDescent="0.25">
      <c r="A79" s="142">
        <f t="shared" si="8"/>
        <v>76</v>
      </c>
      <c r="B79" s="143" t="s">
        <v>575</v>
      </c>
      <c r="C79" s="115">
        <v>44333</v>
      </c>
      <c r="D79" s="64" t="s">
        <v>589</v>
      </c>
      <c r="E79" s="66"/>
      <c r="F79" s="71" t="s">
        <v>323</v>
      </c>
      <c r="G79" s="72" t="s">
        <v>69</v>
      </c>
      <c r="H79" s="72" t="s">
        <v>350</v>
      </c>
      <c r="I79" s="119" t="s">
        <v>376</v>
      </c>
      <c r="J79" s="72" t="s">
        <v>401</v>
      </c>
      <c r="K79" s="65"/>
      <c r="L79" s="65"/>
      <c r="M79" s="133" t="s">
        <v>576</v>
      </c>
      <c r="N79" s="65"/>
      <c r="O79" s="65"/>
      <c r="P79" s="65"/>
      <c r="Q79" s="66"/>
      <c r="R79" s="73">
        <v>1</v>
      </c>
      <c r="S79" s="73">
        <v>3</v>
      </c>
      <c r="T79" s="64">
        <v>100</v>
      </c>
      <c r="U79" s="65">
        <v>18000</v>
      </c>
      <c r="V79" s="67"/>
      <c r="W79" s="68"/>
      <c r="X79" s="99">
        <f t="shared" si="7"/>
        <v>1800000</v>
      </c>
      <c r="Y79" s="65"/>
      <c r="Z79" s="65"/>
      <c r="AA79" s="65"/>
      <c r="AB79" s="69"/>
      <c r="AC79" s="65"/>
      <c r="AD79" s="65"/>
      <c r="AE79" s="65"/>
      <c r="AF79" s="65"/>
      <c r="AG79" s="66"/>
      <c r="AH79" s="69"/>
      <c r="AI79" s="64"/>
      <c r="AJ79" s="65"/>
      <c r="AK79" s="65"/>
      <c r="AL79" s="65"/>
      <c r="AM79" s="65"/>
      <c r="AN79" s="65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</row>
    <row r="80" spans="1:55" x14ac:dyDescent="0.25">
      <c r="A80" s="142">
        <f t="shared" si="8"/>
        <v>77</v>
      </c>
      <c r="B80" s="143" t="s">
        <v>575</v>
      </c>
      <c r="C80" s="115">
        <v>44333</v>
      </c>
      <c r="D80" s="64" t="s">
        <v>591</v>
      </c>
      <c r="E80" s="66"/>
      <c r="F80" s="72" t="s">
        <v>324</v>
      </c>
      <c r="G80" s="72" t="s">
        <v>69</v>
      </c>
      <c r="H80" s="72" t="s">
        <v>351</v>
      </c>
      <c r="I80" s="119" t="s">
        <v>377</v>
      </c>
      <c r="J80" s="72" t="s">
        <v>402</v>
      </c>
      <c r="K80" s="65"/>
      <c r="L80" s="65"/>
      <c r="M80" s="133" t="s">
        <v>577</v>
      </c>
      <c r="N80" s="65"/>
      <c r="O80" s="65"/>
      <c r="P80" s="65"/>
      <c r="Q80" s="66"/>
      <c r="R80" s="73">
        <v>3</v>
      </c>
      <c r="S80" s="73">
        <v>31</v>
      </c>
      <c r="T80" s="64">
        <v>100</v>
      </c>
      <c r="U80" s="65">
        <v>9000</v>
      </c>
      <c r="V80" s="67"/>
      <c r="W80" s="68"/>
      <c r="X80" s="99">
        <f t="shared" si="7"/>
        <v>900000</v>
      </c>
      <c r="Y80" s="65"/>
      <c r="Z80" s="65"/>
      <c r="AA80" s="65"/>
      <c r="AB80" s="69">
        <v>44335</v>
      </c>
      <c r="AC80" s="133" t="s">
        <v>533</v>
      </c>
      <c r="AD80" s="65"/>
      <c r="AE80" s="65"/>
      <c r="AF80" s="133" t="s">
        <v>534</v>
      </c>
      <c r="AG80" s="66"/>
      <c r="AH80" s="69"/>
      <c r="AI80" s="64"/>
      <c r="AJ80" s="65"/>
      <c r="AK80" s="65"/>
      <c r="AL80" s="65"/>
      <c r="AM80" s="65"/>
      <c r="AN80" s="65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</row>
    <row r="81" spans="1:55" x14ac:dyDescent="0.25">
      <c r="A81" s="142">
        <f t="shared" si="8"/>
        <v>78</v>
      </c>
      <c r="B81" s="143" t="s">
        <v>575</v>
      </c>
      <c r="C81" s="115">
        <v>44333</v>
      </c>
      <c r="D81" s="64" t="s">
        <v>592</v>
      </c>
      <c r="E81" s="116"/>
      <c r="F81" s="72" t="s">
        <v>325</v>
      </c>
      <c r="G81" s="72" t="s">
        <v>69</v>
      </c>
      <c r="H81" s="72" t="s">
        <v>352</v>
      </c>
      <c r="I81" s="72" t="s">
        <v>378</v>
      </c>
      <c r="J81" t="s">
        <v>403</v>
      </c>
      <c r="K81" s="65"/>
      <c r="L81" s="65"/>
      <c r="M81" s="133" t="s">
        <v>577</v>
      </c>
      <c r="N81" s="65"/>
      <c r="O81" s="65"/>
      <c r="P81" s="65"/>
      <c r="Q81" s="66"/>
      <c r="R81" s="73">
        <v>1</v>
      </c>
      <c r="S81" s="73">
        <v>22</v>
      </c>
      <c r="T81" s="64">
        <v>100</v>
      </c>
      <c r="U81" s="65">
        <v>6000</v>
      </c>
      <c r="V81" s="67"/>
      <c r="W81" s="68"/>
      <c r="X81" s="99">
        <f t="shared" si="7"/>
        <v>600000</v>
      </c>
      <c r="Y81" s="65"/>
      <c r="Z81" s="65"/>
      <c r="AA81" s="65"/>
      <c r="AB81" s="69">
        <v>44335</v>
      </c>
      <c r="AC81" s="133" t="s">
        <v>533</v>
      </c>
      <c r="AD81" s="65"/>
      <c r="AE81" s="65"/>
      <c r="AF81" s="133" t="s">
        <v>534</v>
      </c>
      <c r="AG81" s="66"/>
      <c r="AH81" s="69"/>
      <c r="AI81" s="64"/>
      <c r="AJ81" s="65"/>
      <c r="AK81" s="65"/>
      <c r="AL81" s="65"/>
      <c r="AM81" s="65"/>
      <c r="AN81" s="65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</row>
    <row r="82" spans="1:55" x14ac:dyDescent="0.25">
      <c r="A82" s="142">
        <f t="shared" si="8"/>
        <v>79</v>
      </c>
      <c r="B82" s="143" t="s">
        <v>575</v>
      </c>
      <c r="C82" s="115">
        <v>44333</v>
      </c>
      <c r="D82" s="64" t="s">
        <v>592</v>
      </c>
      <c r="E82" s="116"/>
      <c r="F82" s="72" t="s">
        <v>326</v>
      </c>
      <c r="G82" s="72" t="s">
        <v>69</v>
      </c>
      <c r="H82" s="72" t="s">
        <v>353</v>
      </c>
      <c r="I82" s="72" t="s">
        <v>379</v>
      </c>
      <c r="J82" t="s">
        <v>404</v>
      </c>
      <c r="K82" s="65"/>
      <c r="L82" s="65"/>
      <c r="M82" s="133" t="s">
        <v>577</v>
      </c>
      <c r="N82" s="65"/>
      <c r="O82" s="65"/>
      <c r="P82" s="65"/>
      <c r="Q82" s="66"/>
      <c r="R82" s="73">
        <v>1</v>
      </c>
      <c r="S82" s="73">
        <v>37</v>
      </c>
      <c r="T82" s="64">
        <v>100</v>
      </c>
      <c r="U82" s="65">
        <v>7800</v>
      </c>
      <c r="V82" s="67"/>
      <c r="W82" s="68"/>
      <c r="X82" s="99">
        <f t="shared" si="7"/>
        <v>780000</v>
      </c>
      <c r="Y82" s="65"/>
      <c r="Z82" s="65"/>
      <c r="AA82" s="65"/>
      <c r="AB82" s="69">
        <v>44335</v>
      </c>
      <c r="AC82" s="133" t="s">
        <v>533</v>
      </c>
      <c r="AD82" s="65"/>
      <c r="AE82" s="65"/>
      <c r="AF82" s="133" t="s">
        <v>534</v>
      </c>
      <c r="AG82" s="66"/>
      <c r="AH82" s="69"/>
      <c r="AI82" s="64"/>
      <c r="AJ82" s="65"/>
      <c r="AK82" s="65"/>
      <c r="AL82" s="65"/>
      <c r="AM82" s="65"/>
      <c r="AN82" s="65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</row>
    <row r="83" spans="1:55" x14ac:dyDescent="0.25">
      <c r="A83" s="142">
        <f t="shared" si="8"/>
        <v>80</v>
      </c>
      <c r="B83" s="143" t="s">
        <v>575</v>
      </c>
      <c r="C83" s="115">
        <v>44333</v>
      </c>
      <c r="D83" s="64" t="s">
        <v>592</v>
      </c>
      <c r="E83" s="116"/>
      <c r="F83" s="72" t="s">
        <v>327</v>
      </c>
      <c r="G83" s="72" t="s">
        <v>69</v>
      </c>
      <c r="H83" s="72" t="s">
        <v>354</v>
      </c>
      <c r="I83" s="72" t="s">
        <v>380</v>
      </c>
      <c r="J83" t="s">
        <v>405</v>
      </c>
      <c r="K83" s="65"/>
      <c r="L83" s="65"/>
      <c r="M83" s="133" t="s">
        <v>576</v>
      </c>
      <c r="N83" s="65"/>
      <c r="O83" s="65"/>
      <c r="P83" s="65"/>
      <c r="Q83" s="66"/>
      <c r="R83" s="73">
        <v>1</v>
      </c>
      <c r="S83" s="73">
        <v>12</v>
      </c>
      <c r="T83" s="64">
        <v>100</v>
      </c>
      <c r="U83" s="65">
        <v>10800</v>
      </c>
      <c r="V83" s="67"/>
      <c r="W83" s="68"/>
      <c r="X83" s="99">
        <f t="shared" si="7"/>
        <v>1080000</v>
      </c>
      <c r="Y83" s="65"/>
      <c r="Z83" s="65"/>
      <c r="AA83" s="65"/>
      <c r="AB83" s="69"/>
      <c r="AC83" s="65"/>
      <c r="AD83" s="65"/>
      <c r="AE83" s="65"/>
      <c r="AF83" s="65"/>
      <c r="AG83" s="66"/>
      <c r="AH83" s="69"/>
      <c r="AI83" s="64"/>
      <c r="AJ83" s="65"/>
      <c r="AK83" s="65"/>
      <c r="AL83" s="65"/>
      <c r="AM83" s="65"/>
      <c r="AN83" s="65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</row>
    <row r="84" spans="1:55" x14ac:dyDescent="0.25">
      <c r="A84" s="142">
        <f t="shared" si="8"/>
        <v>81</v>
      </c>
      <c r="B84" s="143" t="s">
        <v>575</v>
      </c>
      <c r="C84" s="115">
        <v>44333</v>
      </c>
      <c r="D84" s="64" t="s">
        <v>592</v>
      </c>
      <c r="E84" s="116"/>
      <c r="F84" s="71" t="s">
        <v>328</v>
      </c>
      <c r="G84" s="72" t="s">
        <v>69</v>
      </c>
      <c r="H84" s="72" t="s">
        <v>355</v>
      </c>
      <c r="I84" s="72" t="s">
        <v>381</v>
      </c>
      <c r="J84" t="s">
        <v>406</v>
      </c>
      <c r="K84" s="65"/>
      <c r="L84" s="65"/>
      <c r="M84" s="133" t="s">
        <v>576</v>
      </c>
      <c r="N84" s="65"/>
      <c r="O84" s="65"/>
      <c r="P84" s="65"/>
      <c r="Q84" s="66"/>
      <c r="R84" s="73">
        <v>1</v>
      </c>
      <c r="S84" s="73">
        <v>6</v>
      </c>
      <c r="T84" s="64">
        <v>100</v>
      </c>
      <c r="U84" s="65">
        <v>10200</v>
      </c>
      <c r="V84" s="65"/>
      <c r="W84" s="68"/>
      <c r="X84" s="99">
        <f t="shared" si="7"/>
        <v>1020000</v>
      </c>
      <c r="Y84" s="65"/>
      <c r="Z84" s="65"/>
      <c r="AA84" s="65"/>
      <c r="AB84" s="69"/>
      <c r="AC84" s="65"/>
      <c r="AD84" s="65"/>
      <c r="AE84" s="65"/>
      <c r="AF84" s="65"/>
      <c r="AG84" s="66"/>
      <c r="AH84" s="69"/>
      <c r="AI84" s="64"/>
      <c r="AJ84" s="65"/>
      <c r="AK84" s="65"/>
      <c r="AL84" s="65"/>
      <c r="AM84" s="65"/>
      <c r="AN84" s="65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</row>
    <row r="85" spans="1:55" x14ac:dyDescent="0.25">
      <c r="A85" s="142">
        <f t="shared" si="8"/>
        <v>82</v>
      </c>
      <c r="B85" s="143" t="s">
        <v>575</v>
      </c>
      <c r="C85" s="115">
        <v>44333</v>
      </c>
      <c r="D85" s="64" t="s">
        <v>592</v>
      </c>
      <c r="E85" s="116"/>
      <c r="F85" s="72" t="s">
        <v>329</v>
      </c>
      <c r="G85" s="72" t="s">
        <v>69</v>
      </c>
      <c r="H85" s="72" t="s">
        <v>356</v>
      </c>
      <c r="I85" s="72" t="s">
        <v>382</v>
      </c>
      <c r="J85" t="s">
        <v>407</v>
      </c>
      <c r="K85" s="65"/>
      <c r="L85" s="65"/>
      <c r="M85" s="133" t="s">
        <v>576</v>
      </c>
      <c r="N85" s="65"/>
      <c r="O85" s="65"/>
      <c r="P85" s="65"/>
      <c r="Q85" s="66"/>
      <c r="R85" s="73">
        <v>1</v>
      </c>
      <c r="S85" s="73">
        <v>10</v>
      </c>
      <c r="T85" s="64">
        <v>100</v>
      </c>
      <c r="U85" s="65">
        <v>14400</v>
      </c>
      <c r="V85" s="65"/>
      <c r="W85" s="68"/>
      <c r="X85" s="99">
        <f t="shared" si="7"/>
        <v>1440000</v>
      </c>
      <c r="Y85" s="65"/>
      <c r="Z85" s="65"/>
      <c r="AA85" s="65"/>
      <c r="AB85" s="69"/>
      <c r="AC85" s="65"/>
      <c r="AD85" s="65"/>
      <c r="AE85" s="65"/>
      <c r="AF85" s="65"/>
      <c r="AG85" s="66"/>
      <c r="AH85" s="69"/>
      <c r="AI85" s="64"/>
      <c r="AJ85" s="65"/>
      <c r="AK85" s="65"/>
      <c r="AL85" s="65"/>
      <c r="AM85" s="65"/>
      <c r="AN85" s="65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</row>
    <row r="86" spans="1:55" x14ac:dyDescent="0.25">
      <c r="A86" s="142">
        <f t="shared" si="8"/>
        <v>83</v>
      </c>
      <c r="B86" s="143" t="s">
        <v>575</v>
      </c>
      <c r="C86" s="115">
        <v>44333</v>
      </c>
      <c r="D86" s="64" t="s">
        <v>591</v>
      </c>
      <c r="E86" s="116"/>
      <c r="F86" s="71" t="s">
        <v>330</v>
      </c>
      <c r="G86" s="72" t="s">
        <v>69</v>
      </c>
      <c r="H86" s="72" t="s">
        <v>357</v>
      </c>
      <c r="I86" s="72" t="s">
        <v>383</v>
      </c>
      <c r="J86" t="s">
        <v>408</v>
      </c>
      <c r="K86" s="65"/>
      <c r="L86" s="65"/>
      <c r="M86" s="133" t="s">
        <v>578</v>
      </c>
      <c r="N86" s="65"/>
      <c r="O86" s="65"/>
      <c r="P86" s="65"/>
      <c r="Q86" s="66"/>
      <c r="R86" s="73">
        <v>1</v>
      </c>
      <c r="S86" s="73">
        <v>28</v>
      </c>
      <c r="T86" s="64">
        <v>100</v>
      </c>
      <c r="U86" s="65">
        <v>11000</v>
      </c>
      <c r="V86" s="65"/>
      <c r="W86" s="68"/>
      <c r="X86" s="99">
        <f t="shared" si="7"/>
        <v>1100000</v>
      </c>
      <c r="Y86" s="65"/>
      <c r="Z86" s="65"/>
      <c r="AA86" s="65"/>
      <c r="AB86" s="69"/>
      <c r="AC86" s="65"/>
      <c r="AD86" s="65"/>
      <c r="AE86" s="65"/>
      <c r="AF86" s="65"/>
      <c r="AG86" s="66"/>
      <c r="AH86" s="69"/>
      <c r="AI86" s="64"/>
      <c r="AJ86" s="65"/>
      <c r="AK86" s="65"/>
      <c r="AL86" s="65"/>
      <c r="AM86" s="65"/>
      <c r="AN86" s="65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</row>
    <row r="87" spans="1:55" x14ac:dyDescent="0.25">
      <c r="A87" s="142">
        <f t="shared" si="8"/>
        <v>84</v>
      </c>
      <c r="B87" s="143" t="s">
        <v>575</v>
      </c>
      <c r="C87" s="115">
        <v>44333</v>
      </c>
      <c r="D87" s="64" t="s">
        <v>591</v>
      </c>
      <c r="E87" s="116"/>
      <c r="F87" s="72" t="s">
        <v>331</v>
      </c>
      <c r="G87" s="72" t="s">
        <v>69</v>
      </c>
      <c r="H87" s="72" t="s">
        <v>294</v>
      </c>
      <c r="I87" s="72" t="s">
        <v>301</v>
      </c>
      <c r="J87" t="s">
        <v>310</v>
      </c>
      <c r="K87" s="65"/>
      <c r="L87" s="65"/>
      <c r="M87" s="133" t="s">
        <v>577</v>
      </c>
      <c r="N87" s="65"/>
      <c r="O87" s="65"/>
      <c r="P87" s="65"/>
      <c r="Q87" s="66"/>
      <c r="R87" s="73">
        <v>9</v>
      </c>
      <c r="S87" s="73">
        <v>156</v>
      </c>
      <c r="T87" s="64">
        <v>156</v>
      </c>
      <c r="U87" s="65">
        <v>11000</v>
      </c>
      <c r="V87" s="65"/>
      <c r="W87" s="68"/>
      <c r="X87" s="99">
        <f t="shared" si="7"/>
        <v>1716000</v>
      </c>
      <c r="Y87" s="65"/>
      <c r="Z87" s="65"/>
      <c r="AA87" s="65"/>
      <c r="AB87" s="69"/>
      <c r="AC87" s="65"/>
      <c r="AD87" s="65"/>
      <c r="AE87" s="65"/>
      <c r="AF87" s="65"/>
      <c r="AG87" s="66"/>
      <c r="AH87" s="69"/>
      <c r="AI87" s="64"/>
      <c r="AJ87" s="65"/>
      <c r="AK87" s="65"/>
      <c r="AL87" s="65"/>
      <c r="AM87" s="65"/>
      <c r="AN87" s="65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</row>
    <row r="88" spans="1:55" x14ac:dyDescent="0.25">
      <c r="A88" s="142">
        <f t="shared" si="8"/>
        <v>85</v>
      </c>
      <c r="B88" s="143" t="s">
        <v>575</v>
      </c>
      <c r="C88" s="115">
        <v>44333</v>
      </c>
      <c r="D88" s="63" t="s">
        <v>590</v>
      </c>
      <c r="E88" s="116"/>
      <c r="F88" s="72" t="s">
        <v>332</v>
      </c>
      <c r="G88" s="72" t="s">
        <v>69</v>
      </c>
      <c r="H88" s="72" t="s">
        <v>358</v>
      </c>
      <c r="I88" s="72" t="s">
        <v>384</v>
      </c>
      <c r="J88" t="s">
        <v>409</v>
      </c>
      <c r="K88" s="65"/>
      <c r="L88" s="65"/>
      <c r="M88" s="133" t="s">
        <v>577</v>
      </c>
      <c r="N88" s="65"/>
      <c r="O88" s="65"/>
      <c r="P88" s="65"/>
      <c r="Q88" s="66"/>
      <c r="R88" s="73">
        <v>1</v>
      </c>
      <c r="S88" s="73">
        <v>46</v>
      </c>
      <c r="T88" s="64">
        <v>100</v>
      </c>
      <c r="U88" s="65">
        <v>9000</v>
      </c>
      <c r="V88" s="65"/>
      <c r="W88" s="68"/>
      <c r="X88" s="99">
        <f t="shared" si="7"/>
        <v>900000</v>
      </c>
      <c r="Y88" s="65"/>
      <c r="Z88" s="65"/>
      <c r="AA88" s="65"/>
      <c r="AB88" s="69"/>
      <c r="AC88" s="65"/>
      <c r="AD88" s="65"/>
      <c r="AE88" s="65"/>
      <c r="AF88" s="65"/>
      <c r="AG88" s="66"/>
      <c r="AH88" s="69"/>
      <c r="AI88" s="64"/>
      <c r="AJ88" s="65"/>
      <c r="AK88" s="65"/>
      <c r="AL88" s="65"/>
      <c r="AM88" s="65"/>
      <c r="AN88" s="65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</row>
    <row r="89" spans="1:55" x14ac:dyDescent="0.25">
      <c r="A89" s="142">
        <f t="shared" si="8"/>
        <v>86</v>
      </c>
      <c r="B89" s="143" t="s">
        <v>575</v>
      </c>
      <c r="C89" s="115">
        <v>44333</v>
      </c>
      <c r="D89" s="64" t="s">
        <v>584</v>
      </c>
      <c r="E89" s="116"/>
      <c r="F89" s="71" t="s">
        <v>333</v>
      </c>
      <c r="G89" s="72" t="s">
        <v>69</v>
      </c>
      <c r="H89" s="72" t="s">
        <v>359</v>
      </c>
      <c r="I89" s="72" t="s">
        <v>385</v>
      </c>
      <c r="J89" t="s">
        <v>410</v>
      </c>
      <c r="K89" s="65"/>
      <c r="L89" s="65"/>
      <c r="M89" s="133" t="s">
        <v>576</v>
      </c>
      <c r="N89" s="65"/>
      <c r="O89" s="65"/>
      <c r="P89" s="65"/>
      <c r="Q89" s="66"/>
      <c r="R89" s="73">
        <v>1</v>
      </c>
      <c r="S89" s="73">
        <v>14</v>
      </c>
      <c r="T89" s="64">
        <v>100</v>
      </c>
      <c r="U89" s="65">
        <v>7500</v>
      </c>
      <c r="V89" s="65"/>
      <c r="W89" s="68"/>
      <c r="X89" s="99">
        <f t="shared" si="7"/>
        <v>750000</v>
      </c>
      <c r="Y89" s="65"/>
      <c r="Z89" s="65"/>
      <c r="AA89" s="65"/>
      <c r="AB89" s="69"/>
      <c r="AC89" s="65"/>
      <c r="AD89" s="65"/>
      <c r="AE89" s="65"/>
      <c r="AF89" s="65"/>
      <c r="AG89" s="66"/>
      <c r="AH89" s="69"/>
      <c r="AI89" s="64"/>
      <c r="AJ89" s="65"/>
      <c r="AK89" s="65"/>
      <c r="AL89" s="65"/>
      <c r="AM89" s="65"/>
      <c r="AN89" s="65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</row>
    <row r="90" spans="1:55" x14ac:dyDescent="0.25">
      <c r="A90" s="142">
        <f t="shared" si="8"/>
        <v>87</v>
      </c>
      <c r="B90" s="143" t="s">
        <v>575</v>
      </c>
      <c r="C90" s="115">
        <v>44333</v>
      </c>
      <c r="D90" s="64" t="s">
        <v>584</v>
      </c>
      <c r="E90" s="116"/>
      <c r="F90" s="72" t="s">
        <v>334</v>
      </c>
      <c r="G90" s="72" t="s">
        <v>69</v>
      </c>
      <c r="H90" s="72" t="s">
        <v>360</v>
      </c>
      <c r="I90" s="72" t="s">
        <v>386</v>
      </c>
      <c r="J90" t="s">
        <v>411</v>
      </c>
      <c r="K90" s="65"/>
      <c r="L90" s="65"/>
      <c r="M90" s="133" t="s">
        <v>577</v>
      </c>
      <c r="N90" s="65"/>
      <c r="O90" s="65"/>
      <c r="P90" s="65"/>
      <c r="Q90" s="66"/>
      <c r="R90" s="73">
        <v>1</v>
      </c>
      <c r="S90" s="73">
        <v>19</v>
      </c>
      <c r="T90" s="64">
        <v>100</v>
      </c>
      <c r="U90" s="65">
        <v>8000</v>
      </c>
      <c r="V90" s="65"/>
      <c r="W90" s="68"/>
      <c r="X90" s="99">
        <f t="shared" si="7"/>
        <v>800000</v>
      </c>
      <c r="Y90" s="65"/>
      <c r="Z90" s="65"/>
      <c r="AA90" s="65"/>
      <c r="AB90" s="69">
        <v>44335</v>
      </c>
      <c r="AC90" s="133" t="s">
        <v>533</v>
      </c>
      <c r="AD90" s="65"/>
      <c r="AE90" s="65"/>
      <c r="AF90" s="133" t="s">
        <v>534</v>
      </c>
      <c r="AG90" s="66"/>
      <c r="AH90" s="69"/>
      <c r="AI90" s="64"/>
      <c r="AJ90" s="65"/>
      <c r="AK90" s="65"/>
      <c r="AL90" s="65"/>
      <c r="AM90" s="65"/>
      <c r="AN90" s="65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</row>
    <row r="91" spans="1:55" x14ac:dyDescent="0.25">
      <c r="A91" s="142">
        <f t="shared" si="8"/>
        <v>88</v>
      </c>
      <c r="B91" s="143" t="s">
        <v>575</v>
      </c>
      <c r="C91" s="115">
        <v>44333</v>
      </c>
      <c r="D91" s="64" t="s">
        <v>584</v>
      </c>
      <c r="E91" s="66"/>
      <c r="F91" s="72" t="s">
        <v>335</v>
      </c>
      <c r="G91" s="72" t="s">
        <v>69</v>
      </c>
      <c r="H91" s="72" t="s">
        <v>361</v>
      </c>
      <c r="I91" s="72" t="s">
        <v>387</v>
      </c>
      <c r="J91" t="s">
        <v>412</v>
      </c>
      <c r="K91" s="65"/>
      <c r="L91" s="65"/>
      <c r="M91" s="133" t="s">
        <v>577</v>
      </c>
      <c r="N91" s="65"/>
      <c r="O91" s="65"/>
      <c r="P91" s="65"/>
      <c r="Q91" s="66"/>
      <c r="R91" s="73">
        <v>1</v>
      </c>
      <c r="S91" s="73">
        <v>17</v>
      </c>
      <c r="T91" s="64">
        <v>100</v>
      </c>
      <c r="U91" s="65">
        <v>8500</v>
      </c>
      <c r="V91" s="65"/>
      <c r="W91" s="68"/>
      <c r="X91" s="99">
        <f t="shared" si="7"/>
        <v>850000</v>
      </c>
      <c r="Y91" s="65"/>
      <c r="Z91" s="65"/>
      <c r="AA91" s="65"/>
      <c r="AB91" s="69">
        <v>44335</v>
      </c>
      <c r="AC91" s="133" t="s">
        <v>533</v>
      </c>
      <c r="AD91" s="65"/>
      <c r="AE91" s="65"/>
      <c r="AF91" s="133" t="s">
        <v>534</v>
      </c>
      <c r="AG91" s="66"/>
      <c r="AH91" s="69"/>
      <c r="AI91" s="64"/>
      <c r="AJ91" s="65"/>
      <c r="AK91" s="65"/>
      <c r="AL91" s="65"/>
      <c r="AM91" s="65"/>
      <c r="AN91" s="65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</row>
    <row r="92" spans="1:55" x14ac:dyDescent="0.25">
      <c r="A92" s="142">
        <f t="shared" si="8"/>
        <v>89</v>
      </c>
      <c r="B92" s="143" t="s">
        <v>575</v>
      </c>
      <c r="C92" s="115">
        <v>44333</v>
      </c>
      <c r="D92" s="64" t="s">
        <v>584</v>
      </c>
      <c r="E92" s="66"/>
      <c r="F92" s="71" t="s">
        <v>336</v>
      </c>
      <c r="G92" s="72" t="s">
        <v>69</v>
      </c>
      <c r="H92" s="72" t="s">
        <v>362</v>
      </c>
      <c r="I92" s="72" t="s">
        <v>388</v>
      </c>
      <c r="J92" t="s">
        <v>413</v>
      </c>
      <c r="K92" s="65"/>
      <c r="L92" s="65"/>
      <c r="M92" s="133" t="s">
        <v>577</v>
      </c>
      <c r="N92" s="65"/>
      <c r="O92" s="65"/>
      <c r="P92" s="65"/>
      <c r="Q92" s="66"/>
      <c r="R92" s="73">
        <v>1</v>
      </c>
      <c r="S92" s="73">
        <v>33</v>
      </c>
      <c r="T92" s="64">
        <v>100</v>
      </c>
      <c r="U92" s="65">
        <v>11500</v>
      </c>
      <c r="V92" s="65"/>
      <c r="W92" s="68"/>
      <c r="X92" s="99">
        <f t="shared" si="7"/>
        <v>1150000</v>
      </c>
      <c r="Y92" s="65"/>
      <c r="Z92" s="65"/>
      <c r="AA92" s="65"/>
      <c r="AB92" s="69">
        <v>44335</v>
      </c>
      <c r="AC92" s="133" t="s">
        <v>533</v>
      </c>
      <c r="AD92" s="65"/>
      <c r="AE92" s="65"/>
      <c r="AF92" s="133" t="s">
        <v>534</v>
      </c>
      <c r="AG92" s="66"/>
      <c r="AH92" s="69"/>
      <c r="AI92" s="64"/>
      <c r="AJ92" s="65"/>
      <c r="AK92" s="65"/>
      <c r="AL92" s="65"/>
      <c r="AM92" s="65"/>
      <c r="AN92" s="65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</row>
    <row r="93" spans="1:55" x14ac:dyDescent="0.25">
      <c r="A93" s="142">
        <f t="shared" si="8"/>
        <v>90</v>
      </c>
      <c r="B93" s="143" t="s">
        <v>575</v>
      </c>
      <c r="C93" s="115">
        <v>44333</v>
      </c>
      <c r="D93" s="64" t="s">
        <v>592</v>
      </c>
      <c r="E93" s="66"/>
      <c r="F93" s="72" t="s">
        <v>337</v>
      </c>
      <c r="G93" s="72" t="s">
        <v>69</v>
      </c>
      <c r="H93" s="72" t="s">
        <v>363</v>
      </c>
      <c r="I93" s="72" t="s">
        <v>389</v>
      </c>
      <c r="J93" t="s">
        <v>414</v>
      </c>
      <c r="K93" s="65"/>
      <c r="L93" s="65"/>
      <c r="M93" s="133" t="s">
        <v>577</v>
      </c>
      <c r="N93" s="65"/>
      <c r="O93" s="65"/>
      <c r="P93" s="65"/>
      <c r="Q93" s="66"/>
      <c r="R93" s="73">
        <v>2</v>
      </c>
      <c r="S93" s="73">
        <v>112</v>
      </c>
      <c r="T93" s="64">
        <v>112</v>
      </c>
      <c r="U93" s="65">
        <v>10200</v>
      </c>
      <c r="V93" s="65"/>
      <c r="W93" s="68"/>
      <c r="X93" s="99">
        <f t="shared" si="7"/>
        <v>1142400</v>
      </c>
      <c r="Y93" s="65"/>
      <c r="Z93" s="65"/>
      <c r="AA93" s="65"/>
      <c r="AB93" s="69">
        <v>44335</v>
      </c>
      <c r="AC93" s="133" t="s">
        <v>533</v>
      </c>
      <c r="AD93" s="65"/>
      <c r="AE93" s="65"/>
      <c r="AF93" s="133" t="s">
        <v>534</v>
      </c>
      <c r="AG93" s="66"/>
      <c r="AH93" s="69"/>
      <c r="AI93" s="64"/>
      <c r="AJ93" s="65"/>
      <c r="AK93" s="65"/>
      <c r="AL93" s="65"/>
      <c r="AM93" s="65"/>
      <c r="AN93" s="65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</row>
    <row r="94" spans="1:55" x14ac:dyDescent="0.25">
      <c r="A94" s="142">
        <f t="shared" si="8"/>
        <v>91</v>
      </c>
      <c r="B94" s="143" t="s">
        <v>575</v>
      </c>
      <c r="C94" s="115">
        <v>44333</v>
      </c>
      <c r="D94" s="64" t="s">
        <v>592</v>
      </c>
      <c r="E94" s="66"/>
      <c r="F94" s="72" t="s">
        <v>338</v>
      </c>
      <c r="G94" s="72" t="s">
        <v>69</v>
      </c>
      <c r="H94" s="72" t="s">
        <v>364</v>
      </c>
      <c r="I94" s="72" t="s">
        <v>390</v>
      </c>
      <c r="J94" t="s">
        <v>415</v>
      </c>
      <c r="K94" s="65"/>
      <c r="L94" s="65"/>
      <c r="M94" s="133" t="s">
        <v>577</v>
      </c>
      <c r="N94" s="65"/>
      <c r="O94" s="65"/>
      <c r="P94" s="65"/>
      <c r="Q94" s="66"/>
      <c r="R94" s="73">
        <v>1</v>
      </c>
      <c r="S94" s="73">
        <v>24</v>
      </c>
      <c r="T94" s="64">
        <v>100</v>
      </c>
      <c r="U94" s="65">
        <v>13200</v>
      </c>
      <c r="V94" s="65"/>
      <c r="W94" s="68"/>
      <c r="X94" s="99">
        <f t="shared" si="7"/>
        <v>1320000</v>
      </c>
      <c r="Y94" s="65"/>
      <c r="Z94" s="65"/>
      <c r="AA94" s="65"/>
      <c r="AB94" s="69">
        <v>44335</v>
      </c>
      <c r="AC94" s="133" t="s">
        <v>533</v>
      </c>
      <c r="AD94" s="65"/>
      <c r="AE94" s="65"/>
      <c r="AF94" s="133" t="s">
        <v>534</v>
      </c>
      <c r="AG94" s="66"/>
      <c r="AH94" s="69"/>
      <c r="AI94" s="64"/>
      <c r="AJ94" s="65"/>
      <c r="AK94" s="65"/>
      <c r="AL94" s="65"/>
      <c r="AM94" s="65"/>
      <c r="AN94" s="65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</row>
    <row r="95" spans="1:55" x14ac:dyDescent="0.25">
      <c r="A95" s="142">
        <f t="shared" si="8"/>
        <v>92</v>
      </c>
      <c r="B95" s="143" t="s">
        <v>575</v>
      </c>
      <c r="C95" s="115">
        <v>44333</v>
      </c>
      <c r="D95" s="64" t="s">
        <v>584</v>
      </c>
      <c r="E95" s="66"/>
      <c r="F95" s="72" t="s">
        <v>339</v>
      </c>
      <c r="G95" s="72" t="s">
        <v>69</v>
      </c>
      <c r="H95" s="72" t="s">
        <v>365</v>
      </c>
      <c r="I95" s="72" t="s">
        <v>391</v>
      </c>
      <c r="J95" t="s">
        <v>416</v>
      </c>
      <c r="K95" s="65"/>
      <c r="L95" s="65"/>
      <c r="M95" s="133" t="s">
        <v>577</v>
      </c>
      <c r="N95" s="65"/>
      <c r="O95" s="65"/>
      <c r="P95" s="65"/>
      <c r="Q95" s="66"/>
      <c r="R95" s="73">
        <v>2</v>
      </c>
      <c r="S95" s="73">
        <v>125</v>
      </c>
      <c r="T95" s="64">
        <v>125</v>
      </c>
      <c r="U95" s="65">
        <v>5000</v>
      </c>
      <c r="V95" s="65"/>
      <c r="W95" s="68"/>
      <c r="X95" s="99">
        <f t="shared" si="7"/>
        <v>625000</v>
      </c>
      <c r="Y95" s="65"/>
      <c r="Z95" s="65"/>
      <c r="AA95" s="65"/>
      <c r="AB95" s="69">
        <v>44335</v>
      </c>
      <c r="AC95" s="133" t="s">
        <v>533</v>
      </c>
      <c r="AD95" s="65"/>
      <c r="AE95" s="65"/>
      <c r="AF95" s="133" t="s">
        <v>534</v>
      </c>
      <c r="AG95" s="66"/>
      <c r="AH95" s="69"/>
      <c r="AI95" s="64"/>
      <c r="AJ95" s="65"/>
      <c r="AK95" s="65"/>
      <c r="AL95" s="65"/>
      <c r="AM95" s="65"/>
      <c r="AN95" s="65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</row>
    <row r="96" spans="1:55" x14ac:dyDescent="0.25">
      <c r="A96" s="142">
        <f t="shared" si="8"/>
        <v>93</v>
      </c>
      <c r="B96" s="143" t="s">
        <v>575</v>
      </c>
      <c r="C96" s="115">
        <v>44333</v>
      </c>
      <c r="D96" s="64" t="s">
        <v>592</v>
      </c>
      <c r="E96" s="66"/>
      <c r="F96" s="72" t="s">
        <v>340</v>
      </c>
      <c r="G96" s="72" t="s">
        <v>69</v>
      </c>
      <c r="H96" s="72" t="s">
        <v>366</v>
      </c>
      <c r="I96" s="72" t="s">
        <v>64</v>
      </c>
      <c r="J96" t="s">
        <v>417</v>
      </c>
      <c r="K96" s="65"/>
      <c r="L96" s="65"/>
      <c r="M96" s="133" t="s">
        <v>577</v>
      </c>
      <c r="N96" s="65"/>
      <c r="O96" s="65"/>
      <c r="P96" s="65"/>
      <c r="Q96" s="66"/>
      <c r="R96" s="73">
        <v>5</v>
      </c>
      <c r="S96" s="73">
        <v>217</v>
      </c>
      <c r="T96" s="64">
        <v>217</v>
      </c>
      <c r="U96" s="65">
        <v>5000</v>
      </c>
      <c r="V96" s="65"/>
      <c r="W96" s="68"/>
      <c r="X96" s="99">
        <f t="shared" si="7"/>
        <v>1085000</v>
      </c>
      <c r="Y96" s="65"/>
      <c r="Z96" s="65"/>
      <c r="AA96" s="65"/>
      <c r="AB96" s="69">
        <v>44335</v>
      </c>
      <c r="AC96" s="133" t="s">
        <v>533</v>
      </c>
      <c r="AD96" s="65"/>
      <c r="AE96" s="65"/>
      <c r="AF96" s="133" t="s">
        <v>534</v>
      </c>
      <c r="AG96" s="66"/>
      <c r="AH96" s="69"/>
      <c r="AI96" s="64"/>
      <c r="AJ96" s="65"/>
      <c r="AK96" s="65"/>
      <c r="AL96" s="65"/>
      <c r="AM96" s="65"/>
      <c r="AN96" s="65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</row>
    <row r="97" spans="1:55" x14ac:dyDescent="0.25">
      <c r="A97" s="142">
        <f t="shared" si="8"/>
        <v>94</v>
      </c>
      <c r="B97" s="143" t="s">
        <v>575</v>
      </c>
      <c r="C97" s="115">
        <v>44333</v>
      </c>
      <c r="D97" s="64" t="s">
        <v>590</v>
      </c>
      <c r="E97" s="66"/>
      <c r="F97" s="72" t="s">
        <v>341</v>
      </c>
      <c r="G97" s="72" t="s">
        <v>69</v>
      </c>
      <c r="H97" s="72" t="s">
        <v>367</v>
      </c>
      <c r="I97" s="72" t="s">
        <v>392</v>
      </c>
      <c r="J97" t="s">
        <v>418</v>
      </c>
      <c r="K97" s="65"/>
      <c r="L97" s="65"/>
      <c r="M97" s="133" t="s">
        <v>576</v>
      </c>
      <c r="N97" s="65"/>
      <c r="O97" s="65"/>
      <c r="P97" s="65"/>
      <c r="Q97" s="66"/>
      <c r="R97" s="73">
        <v>1</v>
      </c>
      <c r="S97" s="73">
        <v>19</v>
      </c>
      <c r="T97" s="64">
        <v>100</v>
      </c>
      <c r="U97" s="65">
        <v>9000</v>
      </c>
      <c r="V97" s="65"/>
      <c r="W97" s="68"/>
      <c r="X97" s="99">
        <f t="shared" si="7"/>
        <v>900000</v>
      </c>
      <c r="Y97" s="65"/>
      <c r="Z97" s="65"/>
      <c r="AA97" s="65"/>
      <c r="AB97" s="69"/>
      <c r="AC97" s="65"/>
      <c r="AD97" s="65"/>
      <c r="AE97" s="65"/>
      <c r="AF97" s="65"/>
      <c r="AG97" s="66"/>
      <c r="AH97" s="69"/>
      <c r="AI97" s="64"/>
      <c r="AJ97" s="65"/>
      <c r="AK97" s="65"/>
      <c r="AL97" s="65"/>
      <c r="AM97" s="65"/>
      <c r="AN97" s="65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</row>
    <row r="98" spans="1:55" x14ac:dyDescent="0.25">
      <c r="A98" s="142">
        <f t="shared" si="8"/>
        <v>95</v>
      </c>
      <c r="B98" s="143" t="s">
        <v>575</v>
      </c>
      <c r="C98" s="115">
        <v>44333</v>
      </c>
      <c r="D98" s="64" t="s">
        <v>591</v>
      </c>
      <c r="E98" s="66"/>
      <c r="F98" s="72" t="s">
        <v>342</v>
      </c>
      <c r="G98" s="72" t="s">
        <v>69</v>
      </c>
      <c r="H98" s="72" t="s">
        <v>368</v>
      </c>
      <c r="I98" s="72" t="s">
        <v>393</v>
      </c>
      <c r="J98" s="53" t="s">
        <v>419</v>
      </c>
      <c r="K98" s="53"/>
      <c r="L98" s="65"/>
      <c r="M98" s="133" t="s">
        <v>576</v>
      </c>
      <c r="N98" s="65"/>
      <c r="O98" s="65"/>
      <c r="P98" s="65"/>
      <c r="Q98" s="66"/>
      <c r="R98" s="73">
        <v>1</v>
      </c>
      <c r="S98" s="73">
        <v>22</v>
      </c>
      <c r="T98" s="64">
        <v>100</v>
      </c>
      <c r="U98" s="65">
        <v>10000</v>
      </c>
      <c r="V98" s="65"/>
      <c r="W98" s="68"/>
      <c r="X98" s="99">
        <f t="shared" si="7"/>
        <v>1000000</v>
      </c>
      <c r="Y98" s="65"/>
      <c r="Z98" s="65"/>
      <c r="AA98" s="65"/>
      <c r="AB98" s="69"/>
      <c r="AC98" s="65"/>
      <c r="AD98" s="65"/>
      <c r="AE98" s="65"/>
      <c r="AF98" s="65"/>
      <c r="AG98" s="66"/>
      <c r="AH98" s="69"/>
      <c r="AI98" s="64"/>
      <c r="AJ98" s="65"/>
      <c r="AK98" s="65"/>
      <c r="AL98" s="65"/>
      <c r="AM98" s="65"/>
      <c r="AN98" s="65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</row>
    <row r="99" spans="1:55" x14ac:dyDescent="0.25">
      <c r="A99" s="142">
        <f t="shared" si="8"/>
        <v>96</v>
      </c>
      <c r="B99" s="143" t="s">
        <v>575</v>
      </c>
      <c r="C99" s="62">
        <v>44333</v>
      </c>
      <c r="D99" s="64" t="s">
        <v>591</v>
      </c>
      <c r="E99" s="122"/>
      <c r="F99" s="72" t="s">
        <v>343</v>
      </c>
      <c r="G99" s="72" t="s">
        <v>69</v>
      </c>
      <c r="H99" s="72" t="s">
        <v>369</v>
      </c>
      <c r="I99" s="72" t="s">
        <v>394</v>
      </c>
      <c r="J99" t="s">
        <v>420</v>
      </c>
      <c r="K99" s="75"/>
      <c r="L99" s="75"/>
      <c r="M99" s="138" t="s">
        <v>577</v>
      </c>
      <c r="N99" s="75"/>
      <c r="O99" s="75"/>
      <c r="P99" s="75"/>
      <c r="Q99" s="122"/>
      <c r="R99" s="73">
        <v>1</v>
      </c>
      <c r="S99" s="73">
        <v>33</v>
      </c>
      <c r="T99" s="64">
        <v>100</v>
      </c>
      <c r="U99" s="75">
        <v>17000</v>
      </c>
      <c r="V99" s="75"/>
      <c r="W99" s="123"/>
      <c r="X99" s="99">
        <f t="shared" si="7"/>
        <v>1700000</v>
      </c>
      <c r="Y99" s="75"/>
      <c r="Z99" s="75"/>
      <c r="AA99" s="75"/>
      <c r="AB99" s="124">
        <v>44335</v>
      </c>
      <c r="AC99" s="138" t="s">
        <v>533</v>
      </c>
      <c r="AD99" s="75"/>
      <c r="AE99" s="75"/>
      <c r="AF99" s="138" t="s">
        <v>534</v>
      </c>
      <c r="AG99" s="122"/>
      <c r="AH99" s="124"/>
      <c r="AI99" s="51"/>
      <c r="AJ99" s="75"/>
      <c r="AK99" s="75"/>
      <c r="AL99" s="75"/>
      <c r="AM99" s="75"/>
      <c r="AN99" s="75"/>
      <c r="AO99" s="125"/>
      <c r="AP99" s="125"/>
      <c r="AQ99" s="125"/>
      <c r="AR99" s="125"/>
      <c r="AS99" s="125"/>
      <c r="AT99" s="125"/>
      <c r="AU99" s="125"/>
      <c r="AV99" s="125"/>
      <c r="AW99" s="125"/>
      <c r="AX99" s="125"/>
      <c r="AY99" s="125"/>
      <c r="AZ99" s="125"/>
      <c r="BA99" s="125"/>
      <c r="BB99" s="125"/>
      <c r="BC99" s="125"/>
    </row>
    <row r="100" spans="1:55" x14ac:dyDescent="0.25">
      <c r="A100" s="142">
        <f t="shared" si="8"/>
        <v>97</v>
      </c>
      <c r="B100" s="143" t="s">
        <v>575</v>
      </c>
      <c r="C100" s="115">
        <v>44334</v>
      </c>
      <c r="D100" s="64" t="s">
        <v>580</v>
      </c>
      <c r="E100" s="66"/>
      <c r="F100" s="72" t="s">
        <v>421</v>
      </c>
      <c r="G100" s="72" t="s">
        <v>69</v>
      </c>
      <c r="H100" s="72" t="s">
        <v>271</v>
      </c>
      <c r="I100" s="72" t="s">
        <v>60</v>
      </c>
      <c r="J100" t="s">
        <v>467</v>
      </c>
      <c r="K100" s="65"/>
      <c r="L100" s="65"/>
      <c r="M100" s="133" t="s">
        <v>508</v>
      </c>
      <c r="N100" s="65"/>
      <c r="O100" s="65"/>
      <c r="P100" s="65"/>
      <c r="Q100" s="66"/>
      <c r="R100" s="73">
        <v>17</v>
      </c>
      <c r="S100" s="73">
        <v>294</v>
      </c>
      <c r="T100" s="73">
        <v>294</v>
      </c>
      <c r="U100" s="65">
        <v>6000</v>
      </c>
      <c r="V100" s="65"/>
      <c r="W100" s="68"/>
      <c r="X100" s="99">
        <f t="shared" si="7"/>
        <v>1764000</v>
      </c>
      <c r="Y100" s="65"/>
      <c r="Z100" s="65"/>
      <c r="AA100" s="65"/>
      <c r="AB100" s="69">
        <v>44334</v>
      </c>
      <c r="AC100" s="134">
        <v>44334</v>
      </c>
      <c r="AD100" s="65"/>
      <c r="AE100" s="65"/>
      <c r="AF100" s="133" t="s">
        <v>517</v>
      </c>
      <c r="AG100" s="66"/>
      <c r="AH100" s="69"/>
      <c r="AI100" s="64"/>
      <c r="AJ100" s="65"/>
      <c r="AK100" s="65"/>
      <c r="AL100" s="65"/>
      <c r="AM100" s="65"/>
      <c r="AN100" s="65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</row>
    <row r="101" spans="1:55" x14ac:dyDescent="0.25">
      <c r="A101" s="142">
        <f t="shared" si="8"/>
        <v>98</v>
      </c>
      <c r="B101" s="143" t="s">
        <v>575</v>
      </c>
      <c r="C101" s="115">
        <v>44334</v>
      </c>
      <c r="D101" s="64" t="s">
        <v>580</v>
      </c>
      <c r="E101" s="66"/>
      <c r="F101" s="72" t="s">
        <v>422</v>
      </c>
      <c r="G101" s="72" t="s">
        <v>69</v>
      </c>
      <c r="H101" s="72" t="s">
        <v>594</v>
      </c>
      <c r="I101" s="72" t="s">
        <v>454</v>
      </c>
      <c r="J101" t="s">
        <v>242</v>
      </c>
      <c r="K101" s="65"/>
      <c r="L101" s="65"/>
      <c r="M101" s="133" t="s">
        <v>508</v>
      </c>
      <c r="N101" s="65"/>
      <c r="O101" s="65"/>
      <c r="P101" s="65"/>
      <c r="Q101" s="66"/>
      <c r="R101" s="73">
        <v>7</v>
      </c>
      <c r="S101" s="73">
        <v>129</v>
      </c>
      <c r="T101" s="73">
        <v>129</v>
      </c>
      <c r="U101" s="65">
        <v>9000</v>
      </c>
      <c r="V101" s="65"/>
      <c r="W101" s="68"/>
      <c r="X101" s="99">
        <f t="shared" si="7"/>
        <v>1161000</v>
      </c>
      <c r="Y101" s="65"/>
      <c r="Z101" s="65"/>
      <c r="AA101" s="65"/>
      <c r="AB101" s="69">
        <v>44334</v>
      </c>
      <c r="AC101" s="134">
        <v>44334</v>
      </c>
      <c r="AD101" s="65"/>
      <c r="AE101" s="65"/>
      <c r="AF101" s="133" t="s">
        <v>517</v>
      </c>
      <c r="AG101" s="66"/>
      <c r="AH101" s="69"/>
      <c r="AI101" s="64"/>
      <c r="AJ101" s="65"/>
      <c r="AK101" s="65"/>
      <c r="AL101" s="65"/>
      <c r="AM101" s="65"/>
      <c r="AN101" s="65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</row>
    <row r="102" spans="1:55" x14ac:dyDescent="0.25">
      <c r="A102" s="142">
        <f t="shared" si="8"/>
        <v>99</v>
      </c>
      <c r="B102" s="143" t="s">
        <v>575</v>
      </c>
      <c r="C102" s="115">
        <v>44334</v>
      </c>
      <c r="D102" s="64" t="s">
        <v>580</v>
      </c>
      <c r="E102" s="66"/>
      <c r="F102" s="71" t="s">
        <v>423</v>
      </c>
      <c r="G102" s="72" t="s">
        <v>69</v>
      </c>
      <c r="H102" s="72" t="s">
        <v>443</v>
      </c>
      <c r="I102" s="72" t="s">
        <v>455</v>
      </c>
      <c r="J102" t="s">
        <v>468</v>
      </c>
      <c r="K102" s="65"/>
      <c r="L102" s="65"/>
      <c r="M102" s="133" t="s">
        <v>508</v>
      </c>
      <c r="N102" s="65"/>
      <c r="O102" s="65"/>
      <c r="P102" s="65"/>
      <c r="Q102" s="66"/>
      <c r="R102" s="73">
        <v>7</v>
      </c>
      <c r="S102" s="73">
        <v>121</v>
      </c>
      <c r="T102" s="73">
        <v>121</v>
      </c>
      <c r="U102" s="65">
        <v>8000</v>
      </c>
      <c r="V102" s="65"/>
      <c r="W102" s="68"/>
      <c r="X102" s="99">
        <f t="shared" si="7"/>
        <v>968000</v>
      </c>
      <c r="Y102" s="65"/>
      <c r="Z102" s="65"/>
      <c r="AA102" s="65"/>
      <c r="AB102" s="69">
        <v>44334</v>
      </c>
      <c r="AC102" s="134">
        <v>44334</v>
      </c>
      <c r="AD102" s="65"/>
      <c r="AE102" s="65"/>
      <c r="AF102" s="133" t="s">
        <v>517</v>
      </c>
      <c r="AG102" s="66"/>
      <c r="AH102" s="69"/>
      <c r="AI102" s="64"/>
      <c r="AJ102" s="65"/>
      <c r="AK102" s="65"/>
      <c r="AL102" s="65"/>
      <c r="AM102" s="65"/>
      <c r="AN102" s="65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</row>
    <row r="103" spans="1:55" ht="13.5" customHeight="1" x14ac:dyDescent="0.25">
      <c r="A103" s="142">
        <f t="shared" si="8"/>
        <v>100</v>
      </c>
      <c r="B103" s="143" t="s">
        <v>575</v>
      </c>
      <c r="C103" s="115">
        <v>44334</v>
      </c>
      <c r="D103" s="64" t="s">
        <v>581</v>
      </c>
      <c r="E103" s="66"/>
      <c r="F103" s="72" t="s">
        <v>424</v>
      </c>
      <c r="G103" s="72" t="s">
        <v>69</v>
      </c>
      <c r="H103" s="72" t="s">
        <v>444</v>
      </c>
      <c r="I103" s="72" t="s">
        <v>456</v>
      </c>
      <c r="J103" s="118" t="s">
        <v>469</v>
      </c>
      <c r="K103" s="118"/>
      <c r="L103" s="65"/>
      <c r="M103" s="133" t="s">
        <v>508</v>
      </c>
      <c r="N103" s="65"/>
      <c r="O103" s="65"/>
      <c r="P103" s="65"/>
      <c r="Q103" s="66"/>
      <c r="R103" s="73">
        <v>12</v>
      </c>
      <c r="S103" s="73">
        <v>198</v>
      </c>
      <c r="T103" s="73">
        <v>198</v>
      </c>
      <c r="U103" s="65">
        <v>6000</v>
      </c>
      <c r="V103" s="65"/>
      <c r="W103" s="68"/>
      <c r="X103" s="99">
        <f t="shared" si="7"/>
        <v>1188000</v>
      </c>
      <c r="Y103" s="65"/>
      <c r="Z103" s="65"/>
      <c r="AA103" s="65"/>
      <c r="AB103" s="69">
        <v>44334</v>
      </c>
      <c r="AC103" s="134">
        <v>44334</v>
      </c>
      <c r="AD103" s="65"/>
      <c r="AE103" s="65"/>
      <c r="AF103" s="133" t="s">
        <v>517</v>
      </c>
      <c r="AG103" s="66"/>
      <c r="AH103" s="69">
        <v>44337</v>
      </c>
      <c r="AI103" s="63" t="s">
        <v>536</v>
      </c>
      <c r="AJ103" s="133" t="s">
        <v>507</v>
      </c>
      <c r="AK103" s="65"/>
      <c r="AL103" s="65"/>
      <c r="AM103" s="65"/>
      <c r="AN103" s="65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</row>
    <row r="104" spans="1:55" x14ac:dyDescent="0.25">
      <c r="A104" s="142">
        <f t="shared" si="8"/>
        <v>101</v>
      </c>
      <c r="B104" s="143" t="s">
        <v>575</v>
      </c>
      <c r="C104" s="115">
        <v>44334</v>
      </c>
      <c r="D104" s="64" t="s">
        <v>581</v>
      </c>
      <c r="E104" s="66"/>
      <c r="F104" s="71" t="s">
        <v>425</v>
      </c>
      <c r="G104" s="72" t="s">
        <v>69</v>
      </c>
      <c r="H104" s="72" t="s">
        <v>445</v>
      </c>
      <c r="I104" s="72" t="s">
        <v>457</v>
      </c>
      <c r="J104" t="s">
        <v>470</v>
      </c>
      <c r="K104" s="65"/>
      <c r="L104" s="65"/>
      <c r="M104" s="133" t="s">
        <v>508</v>
      </c>
      <c r="N104" s="65"/>
      <c r="O104" s="65"/>
      <c r="P104" s="65"/>
      <c r="Q104" s="66"/>
      <c r="R104" s="73">
        <v>12</v>
      </c>
      <c r="S104" s="73">
        <v>198</v>
      </c>
      <c r="T104" s="73">
        <v>198</v>
      </c>
      <c r="U104" s="65">
        <v>13000</v>
      </c>
      <c r="V104" s="65"/>
      <c r="W104" s="68"/>
      <c r="X104" s="99">
        <f t="shared" si="7"/>
        <v>2574000</v>
      </c>
      <c r="Y104" s="65"/>
      <c r="Z104" s="65"/>
      <c r="AA104" s="65"/>
      <c r="AB104" s="69">
        <v>44334</v>
      </c>
      <c r="AC104" s="134">
        <v>44334</v>
      </c>
      <c r="AD104" s="65"/>
      <c r="AE104" s="65"/>
      <c r="AF104" s="133" t="s">
        <v>517</v>
      </c>
      <c r="AG104" s="66"/>
      <c r="AH104" s="69">
        <v>44337</v>
      </c>
      <c r="AI104" s="63" t="s">
        <v>535</v>
      </c>
      <c r="AJ104" s="133" t="s">
        <v>507</v>
      </c>
      <c r="AK104" s="65"/>
      <c r="AL104" s="65"/>
      <c r="AM104" s="65"/>
      <c r="AN104" s="65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</row>
    <row r="105" spans="1:55" x14ac:dyDescent="0.25">
      <c r="A105" s="142">
        <f t="shared" si="8"/>
        <v>102</v>
      </c>
      <c r="B105" s="143" t="s">
        <v>575</v>
      </c>
      <c r="C105" s="115">
        <v>44334</v>
      </c>
      <c r="D105" s="64" t="s">
        <v>581</v>
      </c>
      <c r="E105" s="66"/>
      <c r="F105" s="72" t="s">
        <v>426</v>
      </c>
      <c r="G105" s="72" t="s">
        <v>69</v>
      </c>
      <c r="H105" s="72" t="s">
        <v>446</v>
      </c>
      <c r="I105" s="72" t="s">
        <v>458</v>
      </c>
      <c r="J105" t="s">
        <v>471</v>
      </c>
      <c r="K105" s="65"/>
      <c r="L105" s="65"/>
      <c r="M105" s="133" t="s">
        <v>508</v>
      </c>
      <c r="N105" s="65"/>
      <c r="O105" s="65"/>
      <c r="P105" s="65"/>
      <c r="Q105" s="66"/>
      <c r="R105" s="73">
        <v>11</v>
      </c>
      <c r="S105" s="73">
        <v>186</v>
      </c>
      <c r="T105" s="73">
        <v>186</v>
      </c>
      <c r="U105" s="65">
        <v>11000</v>
      </c>
      <c r="V105" s="65"/>
      <c r="W105" s="68"/>
      <c r="X105" s="99">
        <f t="shared" si="7"/>
        <v>2046000</v>
      </c>
      <c r="Y105" s="65"/>
      <c r="Z105" s="65"/>
      <c r="AA105" s="65"/>
      <c r="AB105" s="135" t="s">
        <v>518</v>
      </c>
      <c r="AC105" s="134">
        <v>44334</v>
      </c>
      <c r="AD105" s="65"/>
      <c r="AE105" s="65"/>
      <c r="AF105" s="133" t="s">
        <v>517</v>
      </c>
      <c r="AG105" s="66"/>
      <c r="AH105" s="69">
        <v>44337</v>
      </c>
      <c r="AI105" s="63" t="s">
        <v>537</v>
      </c>
      <c r="AJ105" s="133" t="s">
        <v>507</v>
      </c>
      <c r="AK105" s="65"/>
      <c r="AL105" s="65"/>
      <c r="AM105" s="65"/>
      <c r="AN105" s="65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</row>
    <row r="106" spans="1:55" x14ac:dyDescent="0.25">
      <c r="A106" s="142">
        <f t="shared" si="8"/>
        <v>103</v>
      </c>
      <c r="B106" s="143" t="s">
        <v>575</v>
      </c>
      <c r="C106" s="115">
        <v>44334</v>
      </c>
      <c r="D106" s="64" t="s">
        <v>591</v>
      </c>
      <c r="E106" s="66"/>
      <c r="F106" s="71" t="s">
        <v>427</v>
      </c>
      <c r="G106" s="72" t="s">
        <v>69</v>
      </c>
      <c r="H106" s="72" t="s">
        <v>447</v>
      </c>
      <c r="I106" s="72" t="s">
        <v>459</v>
      </c>
      <c r="J106" t="s">
        <v>472</v>
      </c>
      <c r="K106" s="65"/>
      <c r="L106" s="65"/>
      <c r="M106" s="133" t="s">
        <v>576</v>
      </c>
      <c r="N106" s="65"/>
      <c r="O106" s="65"/>
      <c r="P106" s="65"/>
      <c r="Q106" s="66"/>
      <c r="R106" s="73">
        <v>1</v>
      </c>
      <c r="S106" s="73">
        <v>6</v>
      </c>
      <c r="T106" s="64">
        <v>100</v>
      </c>
      <c r="U106" s="65">
        <v>19000</v>
      </c>
      <c r="V106" s="65"/>
      <c r="W106" s="68"/>
      <c r="X106" s="99">
        <f t="shared" si="7"/>
        <v>1900000</v>
      </c>
      <c r="Y106" s="65"/>
      <c r="Z106" s="65"/>
      <c r="AA106" s="65"/>
      <c r="AB106" s="69"/>
      <c r="AC106" s="65"/>
      <c r="AD106" s="65"/>
      <c r="AE106" s="65"/>
      <c r="AF106" s="65"/>
      <c r="AG106" s="66"/>
      <c r="AH106" s="69"/>
      <c r="AI106" s="64"/>
      <c r="AJ106" s="65"/>
      <c r="AK106" s="65"/>
      <c r="AL106" s="65"/>
      <c r="AM106" s="65"/>
      <c r="AN106" s="65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</row>
    <row r="107" spans="1:55" x14ac:dyDescent="0.25">
      <c r="A107" s="142">
        <f t="shared" si="8"/>
        <v>104</v>
      </c>
      <c r="B107" s="143" t="s">
        <v>575</v>
      </c>
      <c r="C107" s="129">
        <v>44334</v>
      </c>
      <c r="D107" s="64" t="s">
        <v>591</v>
      </c>
      <c r="E107" s="66"/>
      <c r="F107" s="72" t="s">
        <v>428</v>
      </c>
      <c r="G107" s="72" t="s">
        <v>69</v>
      </c>
      <c r="H107" s="72" t="s">
        <v>448</v>
      </c>
      <c r="I107" s="72" t="s">
        <v>460</v>
      </c>
      <c r="J107" t="s">
        <v>473</v>
      </c>
      <c r="K107" s="65"/>
      <c r="L107" s="65"/>
      <c r="M107" s="133" t="s">
        <v>576</v>
      </c>
      <c r="N107" s="65"/>
      <c r="O107" s="65"/>
      <c r="P107" s="65"/>
      <c r="Q107" s="66"/>
      <c r="R107" s="73">
        <v>1</v>
      </c>
      <c r="S107" s="73">
        <v>12</v>
      </c>
      <c r="T107" s="64">
        <v>100</v>
      </c>
      <c r="U107" s="65">
        <v>19000</v>
      </c>
      <c r="V107" s="65"/>
      <c r="W107" s="68"/>
      <c r="X107" s="99">
        <f t="shared" si="7"/>
        <v>1900000</v>
      </c>
      <c r="Y107" s="65"/>
      <c r="Z107" s="65"/>
      <c r="AA107" s="65"/>
      <c r="AB107" s="69"/>
      <c r="AC107" s="65"/>
      <c r="AD107" s="65"/>
      <c r="AE107" s="65"/>
      <c r="AF107" s="65"/>
      <c r="AG107" s="66"/>
      <c r="AH107" s="69"/>
      <c r="AI107" s="64"/>
      <c r="AJ107" s="65"/>
      <c r="AK107" s="65"/>
      <c r="AL107" s="65"/>
      <c r="AM107" s="65"/>
      <c r="AN107" s="65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</row>
    <row r="108" spans="1:55" x14ac:dyDescent="0.25">
      <c r="A108" s="142">
        <f t="shared" si="8"/>
        <v>105</v>
      </c>
      <c r="B108" s="143" t="s">
        <v>575</v>
      </c>
      <c r="C108" s="129">
        <v>44334</v>
      </c>
      <c r="D108" s="64" t="s">
        <v>591</v>
      </c>
      <c r="E108" s="66"/>
      <c r="F108" s="72" t="s">
        <v>429</v>
      </c>
      <c r="G108" s="72" t="s">
        <v>69</v>
      </c>
      <c r="H108" s="72" t="s">
        <v>449</v>
      </c>
      <c r="I108" s="72" t="s">
        <v>461</v>
      </c>
      <c r="J108" t="s">
        <v>474</v>
      </c>
      <c r="K108" s="65"/>
      <c r="L108" s="65"/>
      <c r="M108" s="133" t="s">
        <v>576</v>
      </c>
      <c r="N108" s="65"/>
      <c r="O108" s="65"/>
      <c r="P108" s="65"/>
      <c r="Q108" s="66"/>
      <c r="R108" s="73">
        <v>1</v>
      </c>
      <c r="S108" s="73">
        <v>4</v>
      </c>
      <c r="T108" s="64">
        <v>100</v>
      </c>
      <c r="U108" s="65">
        <v>20000</v>
      </c>
      <c r="V108" s="65"/>
      <c r="W108" s="68"/>
      <c r="X108" s="99">
        <f t="shared" si="7"/>
        <v>2000000</v>
      </c>
      <c r="Y108" s="65"/>
      <c r="Z108" s="65"/>
      <c r="AA108" s="65"/>
      <c r="AB108" s="69"/>
      <c r="AC108" s="65"/>
      <c r="AD108" s="65"/>
      <c r="AE108" s="65"/>
      <c r="AF108" s="65"/>
      <c r="AG108" s="66"/>
      <c r="AH108" s="69"/>
      <c r="AI108" s="64"/>
      <c r="AJ108" s="65"/>
      <c r="AK108" s="65"/>
      <c r="AL108" s="65"/>
      <c r="AM108" s="65"/>
      <c r="AN108" s="65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</row>
    <row r="109" spans="1:55" x14ac:dyDescent="0.25">
      <c r="A109" s="142">
        <f t="shared" si="8"/>
        <v>106</v>
      </c>
      <c r="B109" s="143" t="s">
        <v>575</v>
      </c>
      <c r="C109" s="129">
        <v>44334</v>
      </c>
      <c r="D109" s="64" t="s">
        <v>591</v>
      </c>
      <c r="E109" s="66"/>
      <c r="F109" s="72" t="s">
        <v>430</v>
      </c>
      <c r="G109" s="72" t="s">
        <v>69</v>
      </c>
      <c r="H109" s="72" t="s">
        <v>450</v>
      </c>
      <c r="I109" s="72" t="s">
        <v>462</v>
      </c>
      <c r="J109" t="s">
        <v>475</v>
      </c>
      <c r="K109" s="65"/>
      <c r="L109" s="65"/>
      <c r="M109" s="133" t="s">
        <v>576</v>
      </c>
      <c r="N109" s="65"/>
      <c r="O109" s="65"/>
      <c r="P109" s="65"/>
      <c r="Q109" s="66"/>
      <c r="R109" s="73">
        <v>1</v>
      </c>
      <c r="S109" s="73">
        <v>4</v>
      </c>
      <c r="T109" s="64">
        <v>100</v>
      </c>
      <c r="U109" s="65">
        <v>20000</v>
      </c>
      <c r="V109" s="65"/>
      <c r="W109" s="68"/>
      <c r="X109" s="99">
        <f t="shared" si="7"/>
        <v>2000000</v>
      </c>
      <c r="Y109" s="65"/>
      <c r="Z109" s="65"/>
      <c r="AA109" s="65"/>
      <c r="AB109" s="69"/>
      <c r="AC109" s="65"/>
      <c r="AD109" s="65"/>
      <c r="AE109" s="65"/>
      <c r="AF109" s="65"/>
      <c r="AG109" s="66"/>
      <c r="AH109" s="69"/>
      <c r="AI109" s="64"/>
      <c r="AJ109" s="65"/>
      <c r="AK109" s="65"/>
      <c r="AL109" s="65"/>
      <c r="AM109" s="65"/>
      <c r="AN109" s="65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</row>
    <row r="110" spans="1:55" x14ac:dyDescent="0.25">
      <c r="A110" s="142">
        <f t="shared" si="8"/>
        <v>107</v>
      </c>
      <c r="B110" s="143" t="s">
        <v>575</v>
      </c>
      <c r="C110" s="129">
        <v>44334</v>
      </c>
      <c r="D110" s="64" t="s">
        <v>591</v>
      </c>
      <c r="E110" s="66"/>
      <c r="F110" s="71" t="s">
        <v>431</v>
      </c>
      <c r="G110" s="72" t="s">
        <v>69</v>
      </c>
      <c r="H110" s="72" t="s">
        <v>451</v>
      </c>
      <c r="I110" s="72" t="s">
        <v>463</v>
      </c>
      <c r="J110" t="s">
        <v>476</v>
      </c>
      <c r="K110" s="65"/>
      <c r="L110" s="65"/>
      <c r="M110" s="133" t="s">
        <v>576</v>
      </c>
      <c r="N110" s="65"/>
      <c r="O110" s="65"/>
      <c r="P110" s="65"/>
      <c r="Q110" s="66"/>
      <c r="R110" s="73">
        <v>1</v>
      </c>
      <c r="S110" s="73">
        <v>4</v>
      </c>
      <c r="T110" s="64">
        <v>100</v>
      </c>
      <c r="U110" s="65">
        <v>20000</v>
      </c>
      <c r="V110" s="65"/>
      <c r="W110" s="68"/>
      <c r="X110" s="99">
        <f t="shared" si="7"/>
        <v>2000000</v>
      </c>
      <c r="Y110" s="65"/>
      <c r="Z110" s="65"/>
      <c r="AA110" s="65"/>
      <c r="AB110" s="69"/>
      <c r="AC110" s="65"/>
      <c r="AD110" s="65"/>
      <c r="AE110" s="65"/>
      <c r="AF110" s="65"/>
      <c r="AG110" s="66"/>
      <c r="AH110" s="69"/>
      <c r="AI110" s="64"/>
      <c r="AJ110" s="65"/>
      <c r="AK110" s="65"/>
      <c r="AL110" s="65"/>
      <c r="AM110" s="65"/>
      <c r="AN110" s="65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</row>
    <row r="111" spans="1:55" x14ac:dyDescent="0.25">
      <c r="A111" s="142">
        <f t="shared" si="8"/>
        <v>108</v>
      </c>
      <c r="B111" s="143" t="s">
        <v>575</v>
      </c>
      <c r="C111" s="129">
        <v>44334</v>
      </c>
      <c r="D111" s="64" t="s">
        <v>591</v>
      </c>
      <c r="E111" s="66"/>
      <c r="F111" s="72" t="s">
        <v>432</v>
      </c>
      <c r="G111" s="72" t="s">
        <v>69</v>
      </c>
      <c r="H111" s="72" t="s">
        <v>452</v>
      </c>
      <c r="I111" s="72" t="s">
        <v>464</v>
      </c>
      <c r="J111" t="s">
        <v>477</v>
      </c>
      <c r="K111" s="65"/>
      <c r="L111" s="65"/>
      <c r="M111" s="133" t="s">
        <v>576</v>
      </c>
      <c r="N111" s="65"/>
      <c r="O111" s="65"/>
      <c r="P111" s="65"/>
      <c r="Q111" s="66"/>
      <c r="R111" s="73">
        <v>1</v>
      </c>
      <c r="S111" s="73">
        <v>4</v>
      </c>
      <c r="T111" s="64">
        <v>100</v>
      </c>
      <c r="U111" s="65">
        <v>22000</v>
      </c>
      <c r="V111" s="65"/>
      <c r="W111" s="68"/>
      <c r="X111" s="99">
        <f t="shared" si="7"/>
        <v>2200000</v>
      </c>
      <c r="Y111" s="65"/>
      <c r="Z111" s="65"/>
      <c r="AA111" s="65"/>
      <c r="AB111" s="69"/>
      <c r="AC111" s="65"/>
      <c r="AD111" s="65"/>
      <c r="AE111" s="65"/>
      <c r="AF111" s="65"/>
      <c r="AG111" s="66"/>
      <c r="AH111" s="69"/>
      <c r="AI111" s="64"/>
      <c r="AJ111" s="65"/>
      <c r="AK111" s="65"/>
      <c r="AL111" s="65"/>
      <c r="AM111" s="65"/>
      <c r="AN111" s="65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</row>
    <row r="112" spans="1:55" x14ac:dyDescent="0.25">
      <c r="A112" s="142">
        <f t="shared" si="8"/>
        <v>109</v>
      </c>
      <c r="B112" s="143" t="s">
        <v>575</v>
      </c>
      <c r="C112" s="129">
        <v>44334</v>
      </c>
      <c r="D112" s="64" t="s">
        <v>591</v>
      </c>
      <c r="E112" s="66"/>
      <c r="F112" s="71" t="s">
        <v>433</v>
      </c>
      <c r="G112" s="72" t="s">
        <v>69</v>
      </c>
      <c r="H112" s="72" t="s">
        <v>453</v>
      </c>
      <c r="I112" s="72" t="s">
        <v>465</v>
      </c>
      <c r="J112" t="s">
        <v>478</v>
      </c>
      <c r="K112" s="65"/>
      <c r="L112" s="65"/>
      <c r="M112" s="133" t="s">
        <v>576</v>
      </c>
      <c r="N112" s="65"/>
      <c r="O112" s="65"/>
      <c r="P112" s="65"/>
      <c r="Q112" s="66"/>
      <c r="R112" s="73">
        <v>1</v>
      </c>
      <c r="S112" s="73">
        <v>6</v>
      </c>
      <c r="T112" s="64">
        <v>100</v>
      </c>
      <c r="U112" s="65">
        <v>19000</v>
      </c>
      <c r="V112" s="65"/>
      <c r="W112" s="68"/>
      <c r="X112" s="99">
        <f t="shared" si="7"/>
        <v>1900000</v>
      </c>
      <c r="Y112" s="65"/>
      <c r="Z112" s="65"/>
      <c r="AA112" s="65"/>
      <c r="AB112" s="69"/>
      <c r="AC112" s="65"/>
      <c r="AD112" s="65"/>
      <c r="AE112" s="65"/>
      <c r="AF112" s="65"/>
      <c r="AG112" s="66"/>
      <c r="AH112" s="69"/>
      <c r="AI112" s="64"/>
      <c r="AJ112" s="65"/>
      <c r="AK112" s="65"/>
      <c r="AL112" s="65"/>
      <c r="AM112" s="65"/>
      <c r="AN112" s="65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</row>
    <row r="113" spans="1:55" x14ac:dyDescent="0.25">
      <c r="A113" s="142">
        <f t="shared" si="8"/>
        <v>110</v>
      </c>
      <c r="B113" s="143" t="s">
        <v>575</v>
      </c>
      <c r="C113" s="129">
        <v>44335</v>
      </c>
      <c r="D113" s="64" t="s">
        <v>583</v>
      </c>
      <c r="E113" s="66"/>
      <c r="F113" s="71" t="s">
        <v>434</v>
      </c>
      <c r="G113" s="72" t="s">
        <v>69</v>
      </c>
      <c r="H113" s="72" t="s">
        <v>141</v>
      </c>
      <c r="I113" s="72" t="s">
        <v>63</v>
      </c>
      <c r="J113" t="s">
        <v>479</v>
      </c>
      <c r="K113" s="65"/>
      <c r="L113" s="65"/>
      <c r="M113" s="133" t="s">
        <v>508</v>
      </c>
      <c r="N113" s="65"/>
      <c r="O113" s="65"/>
      <c r="P113" s="65"/>
      <c r="Q113" s="66"/>
      <c r="R113" s="73">
        <v>4</v>
      </c>
      <c r="S113" s="73">
        <v>55</v>
      </c>
      <c r="T113" s="64">
        <v>100</v>
      </c>
      <c r="U113" s="65">
        <v>3000</v>
      </c>
      <c r="V113" s="65"/>
      <c r="W113" s="68"/>
      <c r="X113" s="99">
        <f t="shared" si="7"/>
        <v>300000</v>
      </c>
      <c r="Y113" s="65"/>
      <c r="Z113" s="65"/>
      <c r="AA113" s="65"/>
      <c r="AB113" s="69"/>
      <c r="AC113" s="65"/>
      <c r="AD113" s="65"/>
      <c r="AE113" s="65"/>
      <c r="AF113" s="65"/>
      <c r="AG113" s="66"/>
      <c r="AH113" s="69"/>
      <c r="AI113" s="64"/>
      <c r="AJ113" s="65"/>
      <c r="AK113" s="65"/>
      <c r="AL113" s="65"/>
      <c r="AM113" s="65"/>
      <c r="AN113" s="65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</row>
    <row r="114" spans="1:55" x14ac:dyDescent="0.25">
      <c r="A114" s="142">
        <f t="shared" si="8"/>
        <v>111</v>
      </c>
      <c r="B114" s="143" t="s">
        <v>575</v>
      </c>
      <c r="C114" s="129">
        <v>44335</v>
      </c>
      <c r="D114" s="64" t="s">
        <v>583</v>
      </c>
      <c r="E114" s="66"/>
      <c r="F114" s="72" t="s">
        <v>435</v>
      </c>
      <c r="G114" s="72" t="s">
        <v>69</v>
      </c>
      <c r="H114" s="72" t="s">
        <v>156</v>
      </c>
      <c r="I114" s="72" t="s">
        <v>157</v>
      </c>
      <c r="J114" t="s">
        <v>480</v>
      </c>
      <c r="K114" s="65"/>
      <c r="L114" s="65"/>
      <c r="M114" s="133" t="s">
        <v>508</v>
      </c>
      <c r="N114" s="65"/>
      <c r="O114" s="65"/>
      <c r="P114" s="65"/>
      <c r="Q114" s="66"/>
      <c r="R114" s="73">
        <v>2</v>
      </c>
      <c r="S114" s="73">
        <v>41</v>
      </c>
      <c r="T114" s="64">
        <v>100</v>
      </c>
      <c r="U114" s="65">
        <v>7000</v>
      </c>
      <c r="V114" s="65"/>
      <c r="W114" s="68"/>
      <c r="X114" s="99">
        <f t="shared" si="7"/>
        <v>700000</v>
      </c>
      <c r="Y114" s="65"/>
      <c r="Z114" s="65"/>
      <c r="AA114" s="65"/>
      <c r="AB114" s="69"/>
      <c r="AC114" s="65"/>
      <c r="AD114" s="65"/>
      <c r="AE114" s="65"/>
      <c r="AF114" s="65"/>
      <c r="AG114" s="66"/>
      <c r="AH114" s="69"/>
      <c r="AI114" s="64"/>
      <c r="AJ114" s="65"/>
      <c r="AK114" s="65"/>
      <c r="AL114" s="65"/>
      <c r="AM114" s="65"/>
      <c r="AN114" s="65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</row>
    <row r="115" spans="1:55" x14ac:dyDescent="0.25">
      <c r="A115" s="142">
        <f t="shared" si="8"/>
        <v>112</v>
      </c>
      <c r="B115" s="143" t="s">
        <v>575</v>
      </c>
      <c r="C115" s="129">
        <v>44335</v>
      </c>
      <c r="D115" s="64" t="s">
        <v>583</v>
      </c>
      <c r="E115" s="66"/>
      <c r="F115" s="72" t="s">
        <v>436</v>
      </c>
      <c r="G115" s="72" t="s">
        <v>69</v>
      </c>
      <c r="H115" s="72" t="s">
        <v>144</v>
      </c>
      <c r="I115" s="72" t="s">
        <v>145</v>
      </c>
      <c r="J115" t="s">
        <v>481</v>
      </c>
      <c r="K115" s="65"/>
      <c r="L115" s="65"/>
      <c r="M115" s="133" t="s">
        <v>508</v>
      </c>
      <c r="N115" s="65"/>
      <c r="O115" s="65"/>
      <c r="P115" s="65"/>
      <c r="Q115" s="66"/>
      <c r="R115" s="73">
        <v>3</v>
      </c>
      <c r="S115" s="73">
        <v>43</v>
      </c>
      <c r="T115" s="64">
        <v>100</v>
      </c>
      <c r="U115" s="65">
        <v>7000</v>
      </c>
      <c r="V115" s="65"/>
      <c r="W115" s="68"/>
      <c r="X115" s="99">
        <f t="shared" si="7"/>
        <v>700000</v>
      </c>
      <c r="Y115" s="65"/>
      <c r="Z115" s="65"/>
      <c r="AA115" s="65"/>
      <c r="AB115" s="69"/>
      <c r="AC115" s="65"/>
      <c r="AD115" s="65"/>
      <c r="AE115" s="65"/>
      <c r="AF115" s="65"/>
      <c r="AG115" s="66"/>
      <c r="AH115" s="69"/>
      <c r="AI115" s="64"/>
      <c r="AJ115" s="65"/>
      <c r="AK115" s="65"/>
      <c r="AL115" s="65"/>
      <c r="AM115" s="65"/>
      <c r="AN115" s="65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</row>
    <row r="116" spans="1:55" x14ac:dyDescent="0.25">
      <c r="A116" s="142">
        <f t="shared" si="8"/>
        <v>113</v>
      </c>
      <c r="B116" s="143" t="s">
        <v>575</v>
      </c>
      <c r="C116" s="129">
        <v>44335</v>
      </c>
      <c r="D116" s="64" t="s">
        <v>583</v>
      </c>
      <c r="E116" s="66"/>
      <c r="F116" s="72" t="s">
        <v>437</v>
      </c>
      <c r="G116" s="72" t="s">
        <v>69</v>
      </c>
      <c r="H116" s="72" t="s">
        <v>152</v>
      </c>
      <c r="I116" s="72" t="s">
        <v>153</v>
      </c>
      <c r="J116" t="s">
        <v>482</v>
      </c>
      <c r="K116" s="65"/>
      <c r="L116" s="65"/>
      <c r="M116" s="133" t="s">
        <v>508</v>
      </c>
      <c r="N116" s="65"/>
      <c r="O116" s="65"/>
      <c r="P116" s="65"/>
      <c r="Q116" s="66"/>
      <c r="R116" s="73">
        <v>3</v>
      </c>
      <c r="S116" s="73">
        <v>30</v>
      </c>
      <c r="T116" s="64">
        <v>100</v>
      </c>
      <c r="U116" s="65">
        <v>7000</v>
      </c>
      <c r="V116" s="65"/>
      <c r="W116" s="68"/>
      <c r="X116" s="99">
        <f t="shared" si="7"/>
        <v>700000</v>
      </c>
      <c r="Y116" s="65"/>
      <c r="Z116" s="65"/>
      <c r="AA116" s="65"/>
      <c r="AB116" s="69"/>
      <c r="AC116" s="65"/>
      <c r="AD116" s="65"/>
      <c r="AE116" s="65"/>
      <c r="AF116" s="65"/>
      <c r="AG116" s="66"/>
      <c r="AH116" s="69"/>
      <c r="AI116" s="64"/>
      <c r="AJ116" s="65"/>
      <c r="AK116" s="65"/>
      <c r="AL116" s="65"/>
      <c r="AM116" s="65"/>
      <c r="AN116" s="65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</row>
    <row r="117" spans="1:55" x14ac:dyDescent="0.25">
      <c r="A117" s="142">
        <f t="shared" si="8"/>
        <v>114</v>
      </c>
      <c r="B117" s="143" t="s">
        <v>575</v>
      </c>
      <c r="C117" s="129">
        <v>44335</v>
      </c>
      <c r="D117" s="64" t="s">
        <v>583</v>
      </c>
      <c r="E117" s="66"/>
      <c r="F117" s="71" t="s">
        <v>438</v>
      </c>
      <c r="G117" s="72" t="s">
        <v>69</v>
      </c>
      <c r="H117" s="72" t="s">
        <v>160</v>
      </c>
      <c r="I117" s="72" t="s">
        <v>161</v>
      </c>
      <c r="J117" t="s">
        <v>162</v>
      </c>
      <c r="K117" s="65"/>
      <c r="L117" s="65"/>
      <c r="M117" s="133" t="s">
        <v>508</v>
      </c>
      <c r="N117" s="65"/>
      <c r="O117" s="65"/>
      <c r="P117" s="65"/>
      <c r="Q117" s="66"/>
      <c r="R117" s="73">
        <v>3</v>
      </c>
      <c r="S117" s="73">
        <v>48</v>
      </c>
      <c r="T117" s="64">
        <v>100</v>
      </c>
      <c r="U117" s="65">
        <v>7000</v>
      </c>
      <c r="V117" s="65"/>
      <c r="W117" s="68"/>
      <c r="X117" s="99">
        <f t="shared" si="7"/>
        <v>700000</v>
      </c>
      <c r="Y117" s="65"/>
      <c r="Z117" s="65"/>
      <c r="AA117" s="65"/>
      <c r="AB117" s="69"/>
      <c r="AC117" s="65"/>
      <c r="AD117" s="65"/>
      <c r="AE117" s="65"/>
      <c r="AF117" s="65"/>
      <c r="AG117" s="66"/>
      <c r="AH117" s="69"/>
      <c r="AI117" s="64"/>
      <c r="AJ117" s="65"/>
      <c r="AK117" s="65"/>
      <c r="AL117" s="65"/>
      <c r="AM117" s="65"/>
      <c r="AN117" s="65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</row>
    <row r="118" spans="1:55" x14ac:dyDescent="0.25">
      <c r="A118" s="142">
        <f t="shared" si="8"/>
        <v>115</v>
      </c>
      <c r="B118" s="143" t="s">
        <v>575</v>
      </c>
      <c r="C118" s="129">
        <v>44335</v>
      </c>
      <c r="D118" s="64" t="s">
        <v>583</v>
      </c>
      <c r="E118" s="66"/>
      <c r="F118" s="72" t="s">
        <v>439</v>
      </c>
      <c r="G118" s="72" t="s">
        <v>69</v>
      </c>
      <c r="H118" s="72" t="s">
        <v>148</v>
      </c>
      <c r="I118" s="72" t="s">
        <v>149</v>
      </c>
      <c r="J118" t="s">
        <v>150</v>
      </c>
      <c r="K118" s="65"/>
      <c r="L118" s="65"/>
      <c r="M118" s="133" t="s">
        <v>508</v>
      </c>
      <c r="N118" s="65"/>
      <c r="O118" s="65"/>
      <c r="P118" s="65"/>
      <c r="Q118" s="66"/>
      <c r="R118" s="73">
        <v>4</v>
      </c>
      <c r="S118" s="73">
        <v>55</v>
      </c>
      <c r="T118" s="64">
        <v>100</v>
      </c>
      <c r="U118" s="65">
        <v>6000</v>
      </c>
      <c r="V118" s="65"/>
      <c r="W118" s="68"/>
      <c r="X118" s="99">
        <f t="shared" si="7"/>
        <v>600000</v>
      </c>
      <c r="Y118" s="65"/>
      <c r="Z118" s="65"/>
      <c r="AA118" s="65"/>
      <c r="AB118" s="69"/>
      <c r="AC118" s="65"/>
      <c r="AD118" s="65"/>
      <c r="AE118" s="65"/>
      <c r="AF118" s="65"/>
      <c r="AG118" s="66"/>
      <c r="AH118" s="69"/>
      <c r="AI118" s="64"/>
      <c r="AJ118" s="65"/>
      <c r="AK118" s="65"/>
      <c r="AL118" s="65"/>
      <c r="AM118" s="65"/>
      <c r="AN118" s="65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</row>
    <row r="119" spans="1:55" x14ac:dyDescent="0.25">
      <c r="A119" s="142">
        <f t="shared" si="8"/>
        <v>116</v>
      </c>
      <c r="B119" s="143" t="s">
        <v>575</v>
      </c>
      <c r="C119" s="129">
        <v>44335</v>
      </c>
      <c r="D119" s="64" t="s">
        <v>583</v>
      </c>
      <c r="E119" s="66"/>
      <c r="F119" s="72" t="s">
        <v>440</v>
      </c>
      <c r="G119" s="72" t="s">
        <v>69</v>
      </c>
      <c r="H119" s="72" t="s">
        <v>164</v>
      </c>
      <c r="I119" s="72" t="s">
        <v>466</v>
      </c>
      <c r="J119" t="s">
        <v>165</v>
      </c>
      <c r="K119" s="65"/>
      <c r="L119" s="65"/>
      <c r="M119" s="133" t="s">
        <v>508</v>
      </c>
      <c r="N119" s="65"/>
      <c r="O119" s="65"/>
      <c r="P119" s="65"/>
      <c r="Q119" s="66"/>
      <c r="R119" s="73">
        <v>2</v>
      </c>
      <c r="S119" s="73">
        <v>29</v>
      </c>
      <c r="T119" s="64">
        <v>100</v>
      </c>
      <c r="U119" s="65">
        <v>9000</v>
      </c>
      <c r="V119" s="65"/>
      <c r="W119" s="68"/>
      <c r="X119" s="99">
        <f t="shared" si="7"/>
        <v>900000</v>
      </c>
      <c r="Y119" s="65"/>
      <c r="Z119" s="65"/>
      <c r="AA119" s="65"/>
      <c r="AB119" s="69"/>
      <c r="AC119" s="65"/>
      <c r="AD119" s="65"/>
      <c r="AE119" s="65"/>
      <c r="AF119" s="65"/>
      <c r="AG119" s="66"/>
      <c r="AH119" s="69"/>
      <c r="AI119" s="64"/>
      <c r="AJ119" s="65"/>
      <c r="AK119" s="65"/>
      <c r="AL119" s="65"/>
      <c r="AM119" s="65"/>
      <c r="AN119" s="65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</row>
    <row r="120" spans="1:55" x14ac:dyDescent="0.25">
      <c r="A120" s="142">
        <f t="shared" si="8"/>
        <v>117</v>
      </c>
      <c r="B120" s="143" t="s">
        <v>575</v>
      </c>
      <c r="C120" s="129">
        <v>44335</v>
      </c>
      <c r="D120" s="64" t="s">
        <v>582</v>
      </c>
      <c r="E120" s="66"/>
      <c r="F120" s="71" t="s">
        <v>441</v>
      </c>
      <c r="G120" s="72" t="s">
        <v>69</v>
      </c>
      <c r="H120" s="72" t="s">
        <v>167</v>
      </c>
      <c r="I120" s="72" t="s">
        <v>62</v>
      </c>
      <c r="J120" t="s">
        <v>168</v>
      </c>
      <c r="K120" s="65"/>
      <c r="L120" s="65"/>
      <c r="M120" s="133" t="s">
        <v>508</v>
      </c>
      <c r="N120" s="65"/>
      <c r="O120" s="65"/>
      <c r="P120" s="65"/>
      <c r="Q120" s="66"/>
      <c r="R120" s="73">
        <v>4</v>
      </c>
      <c r="S120" s="73">
        <v>76</v>
      </c>
      <c r="T120" s="64">
        <v>100</v>
      </c>
      <c r="U120" s="65">
        <v>5000</v>
      </c>
      <c r="V120" s="65"/>
      <c r="W120" s="68"/>
      <c r="X120" s="99">
        <f t="shared" si="7"/>
        <v>500000</v>
      </c>
      <c r="Y120" s="65"/>
      <c r="Z120" s="65"/>
      <c r="AA120" s="65"/>
      <c r="AB120" s="69"/>
      <c r="AC120" s="65"/>
      <c r="AD120" s="65"/>
      <c r="AE120" s="65"/>
      <c r="AF120" s="65"/>
      <c r="AG120" s="66"/>
      <c r="AH120" s="69"/>
      <c r="AI120" s="64"/>
      <c r="AJ120" s="65"/>
      <c r="AK120" s="65"/>
      <c r="AL120" s="65"/>
      <c r="AM120" s="65"/>
      <c r="AN120" s="65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</row>
    <row r="121" spans="1:55" x14ac:dyDescent="0.25">
      <c r="A121" s="142">
        <f t="shared" si="8"/>
        <v>118</v>
      </c>
      <c r="B121" s="143" t="s">
        <v>575</v>
      </c>
      <c r="C121" s="129">
        <v>44335</v>
      </c>
      <c r="D121" s="64" t="s">
        <v>582</v>
      </c>
      <c r="E121" s="66"/>
      <c r="F121" s="71" t="s">
        <v>442</v>
      </c>
      <c r="G121" s="72" t="s">
        <v>69</v>
      </c>
      <c r="H121" s="72" t="s">
        <v>170</v>
      </c>
      <c r="I121" s="72" t="s">
        <v>170</v>
      </c>
      <c r="J121" s="130"/>
      <c r="K121" s="65"/>
      <c r="L121" s="65"/>
      <c r="M121" s="133" t="s">
        <v>508</v>
      </c>
      <c r="N121" s="65"/>
      <c r="O121" s="65"/>
      <c r="P121" s="65"/>
      <c r="Q121" s="66"/>
      <c r="R121" s="73">
        <v>3</v>
      </c>
      <c r="S121" s="73">
        <v>45</v>
      </c>
      <c r="T121" s="64">
        <v>100</v>
      </c>
      <c r="U121" s="65">
        <v>7000</v>
      </c>
      <c r="V121" s="65"/>
      <c r="W121" s="68"/>
      <c r="X121" s="99">
        <f t="shared" ref="X121:X123" si="9">U121*T121</f>
        <v>700000</v>
      </c>
      <c r="Y121" s="65"/>
      <c r="Z121" s="65"/>
      <c r="AA121" s="65"/>
      <c r="AB121" s="69"/>
      <c r="AC121" s="65"/>
      <c r="AD121" s="65"/>
      <c r="AE121" s="65"/>
      <c r="AF121" s="65"/>
      <c r="AG121" s="66"/>
      <c r="AH121" s="69"/>
      <c r="AI121" s="64"/>
      <c r="AJ121" s="65"/>
      <c r="AK121" s="65"/>
      <c r="AL121" s="65"/>
      <c r="AM121" s="65"/>
      <c r="AN121" s="65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</row>
    <row r="122" spans="1:55" x14ac:dyDescent="0.25">
      <c r="A122" s="142">
        <f t="shared" si="8"/>
        <v>119</v>
      </c>
      <c r="B122" s="143" t="s">
        <v>575</v>
      </c>
      <c r="C122" s="129">
        <v>44335</v>
      </c>
      <c r="D122" s="64" t="s">
        <v>584</v>
      </c>
      <c r="E122" s="66"/>
      <c r="F122" s="71" t="s">
        <v>540</v>
      </c>
      <c r="G122" s="72" t="s">
        <v>69</v>
      </c>
      <c r="H122" s="72" t="s">
        <v>542</v>
      </c>
      <c r="I122" s="72" t="s">
        <v>541</v>
      </c>
      <c r="J122" s="140" t="s">
        <v>543</v>
      </c>
      <c r="K122" s="65"/>
      <c r="L122" s="65"/>
      <c r="M122" s="133" t="s">
        <v>576</v>
      </c>
      <c r="N122" s="65"/>
      <c r="O122" s="65"/>
      <c r="P122" s="65"/>
      <c r="Q122" s="66"/>
      <c r="R122" s="73">
        <v>1</v>
      </c>
      <c r="S122" s="73">
        <v>2</v>
      </c>
      <c r="T122" s="64">
        <v>100</v>
      </c>
      <c r="U122" s="65">
        <v>9000</v>
      </c>
      <c r="V122" s="65"/>
      <c r="W122" s="68"/>
      <c r="X122" s="99">
        <f t="shared" si="9"/>
        <v>900000</v>
      </c>
      <c r="Y122" s="65"/>
      <c r="Z122" s="65"/>
      <c r="AA122" s="65"/>
      <c r="AB122" s="69"/>
      <c r="AC122" s="65"/>
      <c r="AD122" s="65"/>
      <c r="AE122" s="65"/>
      <c r="AF122" s="65"/>
      <c r="AG122" s="66"/>
      <c r="AH122" s="69"/>
      <c r="AI122" s="64"/>
      <c r="AJ122" s="65"/>
      <c r="AK122" s="65"/>
      <c r="AL122" s="65"/>
      <c r="AM122" s="65"/>
      <c r="AN122" s="65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</row>
    <row r="123" spans="1:55" x14ac:dyDescent="0.25">
      <c r="A123" s="142">
        <f t="shared" si="8"/>
        <v>120</v>
      </c>
      <c r="B123" s="143" t="s">
        <v>575</v>
      </c>
      <c r="C123" s="129">
        <v>44336</v>
      </c>
      <c r="D123" s="64" t="s">
        <v>583</v>
      </c>
      <c r="E123" s="66"/>
      <c r="F123" s="131" t="s">
        <v>483</v>
      </c>
      <c r="G123" s="72" t="s">
        <v>69</v>
      </c>
      <c r="H123" s="72" t="s">
        <v>484</v>
      </c>
      <c r="I123" s="72" t="s">
        <v>485</v>
      </c>
      <c r="J123" t="s">
        <v>486</v>
      </c>
      <c r="K123" s="65"/>
      <c r="L123" s="65"/>
      <c r="M123" s="133" t="s">
        <v>508</v>
      </c>
      <c r="N123" s="65"/>
      <c r="O123" s="65"/>
      <c r="P123" s="65"/>
      <c r="Q123" s="66"/>
      <c r="R123" s="73">
        <v>4</v>
      </c>
      <c r="S123" s="73">
        <v>64</v>
      </c>
      <c r="T123" s="64">
        <v>100</v>
      </c>
      <c r="U123" s="65">
        <v>6000</v>
      </c>
      <c r="V123" s="65"/>
      <c r="W123" s="68"/>
      <c r="X123" s="99">
        <f t="shared" si="9"/>
        <v>600000</v>
      </c>
      <c r="Y123" s="65"/>
      <c r="Z123" s="65"/>
      <c r="AA123" s="65"/>
      <c r="AB123" s="69"/>
      <c r="AC123" s="65"/>
      <c r="AD123" s="65"/>
      <c r="AE123" s="65"/>
      <c r="AF123" s="65"/>
      <c r="AG123" s="66"/>
      <c r="AH123" s="69"/>
      <c r="AI123" s="64"/>
      <c r="AJ123" s="65"/>
      <c r="AK123" s="65"/>
      <c r="AL123" s="65"/>
      <c r="AM123" s="65"/>
      <c r="AN123" s="65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</row>
    <row r="124" spans="1:55" x14ac:dyDescent="0.25">
      <c r="A124" s="142">
        <f t="shared" si="8"/>
        <v>121</v>
      </c>
      <c r="B124" s="143" t="s">
        <v>575</v>
      </c>
      <c r="C124" s="129">
        <v>44336</v>
      </c>
      <c r="D124" s="64" t="s">
        <v>586</v>
      </c>
      <c r="E124" s="66"/>
      <c r="F124" s="72" t="s">
        <v>487</v>
      </c>
      <c r="G124" s="72" t="s">
        <v>69</v>
      </c>
      <c r="H124" s="154" t="s">
        <v>127</v>
      </c>
      <c r="I124" s="72" t="s">
        <v>61</v>
      </c>
      <c r="J124" t="s">
        <v>128</v>
      </c>
      <c r="K124" s="65"/>
      <c r="L124" s="65"/>
      <c r="M124" s="133" t="s">
        <v>508</v>
      </c>
      <c r="N124" s="65"/>
      <c r="O124" s="65"/>
      <c r="P124" s="65"/>
      <c r="Q124" s="66"/>
      <c r="R124" s="73">
        <v>3</v>
      </c>
      <c r="S124" s="73">
        <v>45</v>
      </c>
      <c r="T124" s="64">
        <v>100</v>
      </c>
      <c r="U124" s="65"/>
      <c r="V124" s="65"/>
      <c r="W124" s="68"/>
      <c r="X124" s="159"/>
      <c r="Y124" s="65"/>
      <c r="Z124" s="65"/>
      <c r="AA124" s="65"/>
      <c r="AB124" s="69"/>
      <c r="AC124" s="65"/>
      <c r="AD124" s="65"/>
      <c r="AE124" s="65"/>
      <c r="AF124" s="65"/>
      <c r="AG124" s="66"/>
      <c r="AH124" s="69"/>
      <c r="AI124" s="64"/>
      <c r="AJ124" s="65"/>
      <c r="AK124" s="65"/>
      <c r="AL124" s="65"/>
      <c r="AM124" s="65"/>
      <c r="AN124" s="65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</row>
    <row r="125" spans="1:55" x14ac:dyDescent="0.25">
      <c r="A125" s="142">
        <f t="shared" si="8"/>
        <v>122</v>
      </c>
      <c r="B125" s="143" t="s">
        <v>575</v>
      </c>
      <c r="C125" s="129">
        <v>44336</v>
      </c>
      <c r="D125" s="64" t="s">
        <v>586</v>
      </c>
      <c r="E125" s="66"/>
      <c r="F125" s="71" t="s">
        <v>488</v>
      </c>
      <c r="G125" s="72" t="s">
        <v>69</v>
      </c>
      <c r="H125" s="154" t="s">
        <v>489</v>
      </c>
      <c r="I125" s="72" t="s">
        <v>490</v>
      </c>
      <c r="J125" t="s">
        <v>491</v>
      </c>
      <c r="K125" s="65"/>
      <c r="L125" s="65"/>
      <c r="M125" s="133" t="s">
        <v>508</v>
      </c>
      <c r="N125" s="65"/>
      <c r="O125" s="65"/>
      <c r="P125" s="65"/>
      <c r="Q125" s="66"/>
      <c r="R125" s="73">
        <v>2</v>
      </c>
      <c r="S125" s="73">
        <v>38</v>
      </c>
      <c r="T125" s="64">
        <v>100</v>
      </c>
      <c r="U125" s="65"/>
      <c r="V125" s="65"/>
      <c r="W125" s="68"/>
      <c r="X125" s="159"/>
      <c r="Y125" s="65"/>
      <c r="Z125" s="65"/>
      <c r="AA125" s="65"/>
      <c r="AB125" s="69"/>
      <c r="AC125" s="65"/>
      <c r="AD125" s="65"/>
      <c r="AE125" s="65"/>
      <c r="AF125" s="65"/>
      <c r="AG125" s="66"/>
      <c r="AH125" s="69"/>
      <c r="AI125" s="64"/>
      <c r="AJ125" s="65"/>
      <c r="AK125" s="65"/>
      <c r="AL125" s="65"/>
      <c r="AM125" s="65"/>
      <c r="AN125" s="65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</row>
    <row r="126" spans="1:55" x14ac:dyDescent="0.25">
      <c r="A126" s="142">
        <f t="shared" si="8"/>
        <v>123</v>
      </c>
      <c r="B126" s="143" t="s">
        <v>575</v>
      </c>
      <c r="C126" s="129">
        <v>44336</v>
      </c>
      <c r="D126" s="64" t="s">
        <v>586</v>
      </c>
      <c r="E126" s="66"/>
      <c r="F126" s="72" t="s">
        <v>492</v>
      </c>
      <c r="G126" s="72" t="s">
        <v>69</v>
      </c>
      <c r="H126" s="154" t="s">
        <v>111</v>
      </c>
      <c r="I126" s="72" t="s">
        <v>112</v>
      </c>
      <c r="J126" t="s">
        <v>493</v>
      </c>
      <c r="K126" s="65"/>
      <c r="L126" s="65"/>
      <c r="M126" s="133" t="s">
        <v>508</v>
      </c>
      <c r="N126" s="65"/>
      <c r="O126" s="65"/>
      <c r="P126" s="65"/>
      <c r="Q126" s="66"/>
      <c r="R126" s="73">
        <v>2</v>
      </c>
      <c r="S126" s="73">
        <v>38</v>
      </c>
      <c r="T126" s="64">
        <v>100</v>
      </c>
      <c r="U126" s="65"/>
      <c r="V126" s="65"/>
      <c r="W126" s="68"/>
      <c r="X126" s="159"/>
      <c r="Y126" s="65"/>
      <c r="Z126" s="65"/>
      <c r="AA126" s="65"/>
      <c r="AB126" s="69"/>
      <c r="AC126" s="65"/>
      <c r="AD126" s="65"/>
      <c r="AE126" s="65"/>
      <c r="AF126" s="65"/>
      <c r="AG126" s="66"/>
      <c r="AH126" s="69"/>
      <c r="AI126" s="64"/>
      <c r="AJ126" s="65"/>
      <c r="AK126" s="65"/>
      <c r="AL126" s="65"/>
      <c r="AM126" s="65"/>
      <c r="AN126" s="65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</row>
    <row r="127" spans="1:55" x14ac:dyDescent="0.25">
      <c r="A127" s="142">
        <f t="shared" si="8"/>
        <v>124</v>
      </c>
      <c r="B127" s="143" t="s">
        <v>575</v>
      </c>
      <c r="C127" s="129">
        <v>44336</v>
      </c>
      <c r="D127" s="64" t="s">
        <v>586</v>
      </c>
      <c r="E127" s="66"/>
      <c r="F127" s="72" t="s">
        <v>494</v>
      </c>
      <c r="G127" s="72" t="s">
        <v>69</v>
      </c>
      <c r="H127" s="154" t="s">
        <v>130</v>
      </c>
      <c r="I127" s="72" t="s">
        <v>131</v>
      </c>
      <c r="J127" t="s">
        <v>132</v>
      </c>
      <c r="K127" s="65"/>
      <c r="L127" s="65"/>
      <c r="M127" s="133" t="s">
        <v>508</v>
      </c>
      <c r="N127" s="65"/>
      <c r="O127" s="65"/>
      <c r="P127" s="65"/>
      <c r="Q127" s="66"/>
      <c r="R127" s="73">
        <v>6</v>
      </c>
      <c r="S127" s="73">
        <v>98</v>
      </c>
      <c r="T127" s="64">
        <v>100</v>
      </c>
      <c r="U127" s="65"/>
      <c r="V127" s="65"/>
      <c r="W127" s="68"/>
      <c r="X127" s="159"/>
      <c r="Y127" s="65"/>
      <c r="Z127" s="65"/>
      <c r="AA127" s="65"/>
      <c r="AB127" s="69"/>
      <c r="AC127" s="65"/>
      <c r="AD127" s="65"/>
      <c r="AE127" s="65"/>
      <c r="AF127" s="65"/>
      <c r="AG127" s="66"/>
      <c r="AH127" s="69"/>
      <c r="AI127" s="64"/>
      <c r="AJ127" s="65"/>
      <c r="AK127" s="65"/>
      <c r="AL127" s="65"/>
      <c r="AM127" s="65"/>
      <c r="AN127" s="65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</row>
    <row r="128" spans="1:55" x14ac:dyDescent="0.25">
      <c r="A128" s="142">
        <f t="shared" si="8"/>
        <v>125</v>
      </c>
      <c r="B128" s="143" t="s">
        <v>575</v>
      </c>
      <c r="C128" s="129">
        <v>44336</v>
      </c>
      <c r="D128" s="64" t="s">
        <v>586</v>
      </c>
      <c r="E128" s="66"/>
      <c r="F128" s="72" t="s">
        <v>495</v>
      </c>
      <c r="G128" s="72" t="s">
        <v>69</v>
      </c>
      <c r="H128" s="154" t="s">
        <v>119</v>
      </c>
      <c r="I128" s="72" t="s">
        <v>120</v>
      </c>
      <c r="J128" t="s">
        <v>496</v>
      </c>
      <c r="K128" s="65"/>
      <c r="L128" s="65"/>
      <c r="M128" s="133" t="s">
        <v>508</v>
      </c>
      <c r="N128" s="65"/>
      <c r="O128" s="65"/>
      <c r="P128" s="65"/>
      <c r="Q128" s="66"/>
      <c r="R128" s="73">
        <v>6</v>
      </c>
      <c r="S128" s="73">
        <v>98</v>
      </c>
      <c r="T128" s="64">
        <v>100</v>
      </c>
      <c r="U128" s="65"/>
      <c r="V128" s="65"/>
      <c r="W128" s="68"/>
      <c r="X128" s="159"/>
      <c r="Y128" s="65"/>
      <c r="Z128" s="65"/>
      <c r="AA128" s="65"/>
      <c r="AB128" s="69"/>
      <c r="AC128" s="65"/>
      <c r="AD128" s="65"/>
      <c r="AE128" s="65"/>
      <c r="AF128" s="65"/>
      <c r="AG128" s="66"/>
      <c r="AH128" s="69"/>
      <c r="AI128" s="64"/>
      <c r="AJ128" s="65"/>
      <c r="AK128" s="65"/>
      <c r="AL128" s="65"/>
      <c r="AM128" s="65"/>
      <c r="AN128" s="65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</row>
    <row r="129" spans="1:55" x14ac:dyDescent="0.25">
      <c r="A129" s="142">
        <f t="shared" si="8"/>
        <v>126</v>
      </c>
      <c r="B129" s="143" t="s">
        <v>575</v>
      </c>
      <c r="C129" s="129">
        <v>44336</v>
      </c>
      <c r="D129" s="64" t="s">
        <v>586</v>
      </c>
      <c r="E129" s="66"/>
      <c r="F129" s="71" t="s">
        <v>497</v>
      </c>
      <c r="G129" s="72" t="s">
        <v>69</v>
      </c>
      <c r="H129" s="154" t="s">
        <v>99</v>
      </c>
      <c r="I129" s="72" t="s">
        <v>100</v>
      </c>
      <c r="J129" t="s">
        <v>101</v>
      </c>
      <c r="K129" s="65"/>
      <c r="L129" s="65"/>
      <c r="M129" s="133" t="s">
        <v>508</v>
      </c>
      <c r="N129" s="65"/>
      <c r="O129" s="65"/>
      <c r="P129" s="65"/>
      <c r="Q129" s="66"/>
      <c r="R129" s="73">
        <v>5</v>
      </c>
      <c r="S129" s="73">
        <v>79</v>
      </c>
      <c r="T129" s="64">
        <v>100</v>
      </c>
      <c r="U129" s="65"/>
      <c r="V129" s="65"/>
      <c r="W129" s="68"/>
      <c r="X129" s="159"/>
      <c r="Y129" s="65"/>
      <c r="Z129" s="65"/>
      <c r="AA129" s="65"/>
      <c r="AB129" s="69"/>
      <c r="AC129" s="65"/>
      <c r="AD129" s="65"/>
      <c r="AE129" s="65"/>
      <c r="AF129" s="65"/>
      <c r="AG129" s="66"/>
      <c r="AH129" s="69"/>
      <c r="AI129" s="64"/>
      <c r="AJ129" s="65"/>
      <c r="AK129" s="65"/>
      <c r="AL129" s="65"/>
      <c r="AM129" s="65"/>
      <c r="AN129" s="65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</row>
    <row r="130" spans="1:55" x14ac:dyDescent="0.25">
      <c r="A130" s="142">
        <f t="shared" si="8"/>
        <v>127</v>
      </c>
      <c r="B130" s="143" t="s">
        <v>575</v>
      </c>
      <c r="C130" s="129">
        <v>44336</v>
      </c>
      <c r="D130" s="64" t="s">
        <v>586</v>
      </c>
      <c r="E130" s="66"/>
      <c r="F130" s="72" t="s">
        <v>498</v>
      </c>
      <c r="G130" s="72" t="s">
        <v>69</v>
      </c>
      <c r="H130" s="154" t="s">
        <v>499</v>
      </c>
      <c r="I130" s="72" t="s">
        <v>500</v>
      </c>
      <c r="J130" t="s">
        <v>501</v>
      </c>
      <c r="K130" s="65"/>
      <c r="L130" s="65"/>
      <c r="M130" s="133" t="s">
        <v>508</v>
      </c>
      <c r="N130" s="65"/>
      <c r="O130" s="65"/>
      <c r="P130" s="65"/>
      <c r="Q130" s="66"/>
      <c r="R130" s="73">
        <v>3</v>
      </c>
      <c r="S130" s="73">
        <v>55</v>
      </c>
      <c r="T130" s="64">
        <v>100</v>
      </c>
      <c r="U130" s="65"/>
      <c r="V130" s="65"/>
      <c r="W130" s="68"/>
      <c r="X130" s="159"/>
      <c r="Y130" s="65"/>
      <c r="Z130" s="65"/>
      <c r="AA130" s="65"/>
      <c r="AB130" s="69"/>
      <c r="AC130" s="65"/>
      <c r="AD130" s="65"/>
      <c r="AE130" s="65"/>
      <c r="AF130" s="65"/>
      <c r="AG130" s="66"/>
      <c r="AH130" s="69"/>
      <c r="AI130" s="64"/>
      <c r="AJ130" s="65"/>
      <c r="AK130" s="65"/>
      <c r="AL130" s="65"/>
      <c r="AM130" s="65"/>
      <c r="AN130" s="65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</row>
    <row r="131" spans="1:55" x14ac:dyDescent="0.25">
      <c r="A131" s="142">
        <f t="shared" si="8"/>
        <v>128</v>
      </c>
      <c r="B131" s="143" t="s">
        <v>575</v>
      </c>
      <c r="C131" s="129">
        <v>44337</v>
      </c>
      <c r="D131" s="64" t="s">
        <v>586</v>
      </c>
      <c r="E131" s="66"/>
      <c r="F131" s="72" t="s">
        <v>520</v>
      </c>
      <c r="G131" s="72" t="s">
        <v>69</v>
      </c>
      <c r="H131" s="156" t="s">
        <v>95</v>
      </c>
      <c r="I131" s="72" t="s">
        <v>96</v>
      </c>
      <c r="J131" t="s">
        <v>97</v>
      </c>
      <c r="K131" s="65"/>
      <c r="L131" s="65"/>
      <c r="M131" s="133" t="s">
        <v>508</v>
      </c>
      <c r="N131" s="65"/>
      <c r="O131" s="65"/>
      <c r="P131" s="65"/>
      <c r="Q131" s="66"/>
      <c r="R131" s="73">
        <v>5</v>
      </c>
      <c r="S131" s="73">
        <v>75</v>
      </c>
      <c r="T131" s="64">
        <v>100</v>
      </c>
      <c r="U131" s="65"/>
      <c r="V131" s="65"/>
      <c r="W131" s="68"/>
      <c r="X131" s="159"/>
      <c r="Y131" s="65"/>
      <c r="Z131" s="65"/>
      <c r="AA131" s="65"/>
      <c r="AB131" s="69"/>
      <c r="AC131" s="65"/>
      <c r="AD131" s="65"/>
      <c r="AE131" s="65"/>
      <c r="AF131" s="65"/>
      <c r="AG131" s="66"/>
      <c r="AH131" s="69"/>
      <c r="AI131" s="64"/>
      <c r="AJ131" s="65"/>
      <c r="AK131" s="65"/>
      <c r="AL131" s="65"/>
      <c r="AM131" s="65"/>
      <c r="AN131" s="65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</row>
    <row r="132" spans="1:55" x14ac:dyDescent="0.25">
      <c r="A132" s="142">
        <f t="shared" si="8"/>
        <v>129</v>
      </c>
      <c r="B132" s="143" t="s">
        <v>575</v>
      </c>
      <c r="C132" s="129">
        <v>44337</v>
      </c>
      <c r="D132" s="64" t="s">
        <v>586</v>
      </c>
      <c r="E132" s="66"/>
      <c r="F132" s="72" t="s">
        <v>521</v>
      </c>
      <c r="G132" s="72" t="s">
        <v>69</v>
      </c>
      <c r="H132" s="156" t="s">
        <v>522</v>
      </c>
      <c r="I132" s="72" t="s">
        <v>523</v>
      </c>
      <c r="J132" t="s">
        <v>524</v>
      </c>
      <c r="K132" s="65"/>
      <c r="L132" s="65"/>
      <c r="M132" s="133" t="s">
        <v>508</v>
      </c>
      <c r="N132" s="65"/>
      <c r="O132" s="65"/>
      <c r="P132" s="65"/>
      <c r="Q132" s="66"/>
      <c r="R132" s="73">
        <v>3</v>
      </c>
      <c r="S132" s="73">
        <v>57</v>
      </c>
      <c r="T132" s="64">
        <v>100</v>
      </c>
      <c r="U132" s="65"/>
      <c r="V132" s="65"/>
      <c r="W132" s="68"/>
      <c r="X132" s="159"/>
      <c r="Y132" s="65"/>
      <c r="Z132" s="65"/>
      <c r="AA132" s="65"/>
      <c r="AB132" s="69"/>
      <c r="AC132" s="65"/>
      <c r="AD132" s="65"/>
      <c r="AE132" s="65"/>
      <c r="AF132" s="65"/>
      <c r="AG132" s="66"/>
      <c r="AH132" s="69"/>
      <c r="AI132" s="64"/>
      <c r="AJ132" s="65"/>
      <c r="AK132" s="65"/>
      <c r="AL132" s="65"/>
      <c r="AM132" s="65"/>
      <c r="AN132" s="65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</row>
    <row r="133" spans="1:55" x14ac:dyDescent="0.25">
      <c r="A133" s="142">
        <f t="shared" si="8"/>
        <v>130</v>
      </c>
      <c r="B133" s="143" t="s">
        <v>575</v>
      </c>
      <c r="C133" s="129">
        <v>44340</v>
      </c>
      <c r="D133" s="63" t="s">
        <v>590</v>
      </c>
      <c r="E133" s="66"/>
      <c r="F133" s="152" t="s">
        <v>532</v>
      </c>
      <c r="G133" s="72" t="s">
        <v>69</v>
      </c>
      <c r="H133" t="s">
        <v>358</v>
      </c>
      <c r="I133" s="72" t="s">
        <v>384</v>
      </c>
      <c r="J133" t="s">
        <v>409</v>
      </c>
      <c r="K133" s="65"/>
      <c r="L133" s="65"/>
      <c r="M133" s="65"/>
      <c r="N133" s="65"/>
      <c r="O133" s="65"/>
      <c r="P133" s="65"/>
      <c r="Q133" s="66"/>
      <c r="R133" s="73">
        <v>3</v>
      </c>
      <c r="S133" s="73">
        <v>57</v>
      </c>
      <c r="T133" s="64">
        <v>100</v>
      </c>
      <c r="U133" s="65">
        <v>9000</v>
      </c>
      <c r="V133" s="65"/>
      <c r="W133" s="68"/>
      <c r="X133" s="99">
        <f t="shared" ref="X133:X157" si="10">U133*T133</f>
        <v>900000</v>
      </c>
      <c r="Y133" s="65"/>
      <c r="Z133" s="65"/>
      <c r="AA133" s="65"/>
      <c r="AB133" s="69"/>
      <c r="AC133" s="65"/>
      <c r="AD133" s="65"/>
      <c r="AE133" s="65"/>
      <c r="AF133" s="65"/>
      <c r="AG133" s="66"/>
      <c r="AH133" s="69"/>
      <c r="AI133" s="64"/>
      <c r="AJ133" s="65"/>
      <c r="AK133" s="65"/>
      <c r="AL133" s="65"/>
      <c r="AM133" s="65"/>
      <c r="AN133" s="65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</row>
    <row r="134" spans="1:55" x14ac:dyDescent="0.25">
      <c r="A134" s="142">
        <f t="shared" ref="A134:A157" si="11">A133+1</f>
        <v>131</v>
      </c>
      <c r="B134" s="141" t="s">
        <v>574</v>
      </c>
      <c r="C134" s="115">
        <v>44347</v>
      </c>
      <c r="D134" s="64" t="s">
        <v>580</v>
      </c>
      <c r="E134" s="66"/>
      <c r="F134" s="72" t="s">
        <v>549</v>
      </c>
      <c r="G134" s="72" t="s">
        <v>69</v>
      </c>
      <c r="H134" s="72" t="s">
        <v>594</v>
      </c>
      <c r="I134" t="s">
        <v>454</v>
      </c>
      <c r="J134" t="s">
        <v>242</v>
      </c>
      <c r="K134" s="65"/>
      <c r="L134" s="65"/>
      <c r="M134" s="144" t="s">
        <v>576</v>
      </c>
      <c r="N134" s="65"/>
      <c r="O134" s="65"/>
      <c r="P134" s="65"/>
      <c r="Q134" s="66"/>
      <c r="R134" s="160">
        <v>3</v>
      </c>
      <c r="S134" s="160">
        <v>51</v>
      </c>
      <c r="T134" s="64">
        <v>100</v>
      </c>
      <c r="U134" s="65">
        <v>9000</v>
      </c>
      <c r="V134" s="65"/>
      <c r="W134" s="68"/>
      <c r="X134" s="206">
        <v>21000000</v>
      </c>
      <c r="Y134" s="65"/>
      <c r="Z134" s="65"/>
      <c r="AA134" s="65"/>
      <c r="AB134" s="69"/>
      <c r="AC134" s="65"/>
      <c r="AD134" s="65"/>
      <c r="AE134" s="65"/>
      <c r="AF134" s="65"/>
      <c r="AG134" s="66"/>
      <c r="AH134" s="69"/>
      <c r="AI134" s="64"/>
      <c r="AJ134" s="65"/>
      <c r="AK134" s="65"/>
      <c r="AL134" s="65"/>
      <c r="AM134" s="65"/>
      <c r="AN134" s="65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</row>
    <row r="135" spans="1:55" x14ac:dyDescent="0.25">
      <c r="A135" s="142">
        <f t="shared" si="11"/>
        <v>132</v>
      </c>
      <c r="B135" s="141" t="s">
        <v>574</v>
      </c>
      <c r="C135" s="129">
        <v>44347</v>
      </c>
      <c r="D135" s="64" t="s">
        <v>580</v>
      </c>
      <c r="E135" s="66"/>
      <c r="F135" t="s">
        <v>550</v>
      </c>
      <c r="G135" s="136" t="s">
        <v>69</v>
      </c>
      <c r="H135" s="136" t="s">
        <v>213</v>
      </c>
      <c r="I135" s="127" t="s">
        <v>214</v>
      </c>
      <c r="J135" s="128" t="s">
        <v>215</v>
      </c>
      <c r="K135" s="65"/>
      <c r="L135" s="65"/>
      <c r="M135" s="144" t="s">
        <v>576</v>
      </c>
      <c r="N135" s="65"/>
      <c r="O135" s="65"/>
      <c r="P135" s="65"/>
      <c r="Q135" s="66"/>
      <c r="R135" s="160">
        <v>2</v>
      </c>
      <c r="S135" s="160">
        <v>33</v>
      </c>
      <c r="T135" s="64">
        <v>100</v>
      </c>
      <c r="U135" s="65">
        <v>9000</v>
      </c>
      <c r="V135" s="65"/>
      <c r="W135" s="68"/>
      <c r="X135" s="205"/>
      <c r="Y135" s="65"/>
      <c r="Z135" s="65"/>
      <c r="AA135" s="65"/>
      <c r="AB135" s="69"/>
      <c r="AC135" s="65"/>
      <c r="AD135" s="65"/>
      <c r="AE135" s="65"/>
      <c r="AF135" s="65"/>
      <c r="AG135" s="66"/>
      <c r="AH135" s="69"/>
      <c r="AI135" s="64"/>
      <c r="AJ135" s="65"/>
      <c r="AK135" s="65"/>
      <c r="AL135" s="65"/>
      <c r="AM135" s="65"/>
      <c r="AN135" s="65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</row>
    <row r="136" spans="1:55" x14ac:dyDescent="0.25">
      <c r="A136" s="142">
        <f t="shared" si="11"/>
        <v>133</v>
      </c>
      <c r="B136" s="141" t="s">
        <v>574</v>
      </c>
      <c r="C136" s="129">
        <v>44347</v>
      </c>
      <c r="D136" s="64" t="s">
        <v>580</v>
      </c>
      <c r="E136" s="66"/>
      <c r="F136" s="126" t="s">
        <v>551</v>
      </c>
      <c r="G136" s="127" t="s">
        <v>69</v>
      </c>
      <c r="H136" s="127" t="s">
        <v>443</v>
      </c>
      <c r="I136" s="127" t="s">
        <v>455</v>
      </c>
      <c r="J136" s="128" t="s">
        <v>468</v>
      </c>
      <c r="K136" s="65"/>
      <c r="L136" s="65"/>
      <c r="M136" s="145" t="s">
        <v>576</v>
      </c>
      <c r="N136" s="65"/>
      <c r="O136" s="65"/>
      <c r="P136" s="65"/>
      <c r="Q136" s="66"/>
      <c r="R136" s="160">
        <v>4</v>
      </c>
      <c r="S136" s="160">
        <v>72</v>
      </c>
      <c r="T136" s="64">
        <v>100</v>
      </c>
      <c r="U136" s="65">
        <v>9000</v>
      </c>
      <c r="V136" s="65"/>
      <c r="W136" s="68"/>
      <c r="X136" s="205"/>
      <c r="Y136" s="65"/>
      <c r="Z136" s="65"/>
      <c r="AA136" s="65"/>
      <c r="AB136" s="69"/>
      <c r="AC136" s="65"/>
      <c r="AD136" s="65"/>
      <c r="AE136" s="65"/>
      <c r="AF136" s="65"/>
      <c r="AG136" s="66"/>
      <c r="AH136" s="69"/>
      <c r="AI136" s="64"/>
      <c r="AJ136" s="65"/>
      <c r="AK136" s="65"/>
      <c r="AL136" s="65"/>
      <c r="AM136" s="65"/>
      <c r="AN136" s="65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</row>
    <row r="137" spans="1:55" x14ac:dyDescent="0.25">
      <c r="A137" s="142">
        <f t="shared" si="11"/>
        <v>134</v>
      </c>
      <c r="B137" s="141" t="s">
        <v>574</v>
      </c>
      <c r="C137" s="129">
        <v>44347</v>
      </c>
      <c r="D137" s="64" t="s">
        <v>580</v>
      </c>
      <c r="E137" s="66"/>
      <c r="F137" s="153" t="s">
        <v>552</v>
      </c>
      <c r="G137" s="127" t="s">
        <v>69</v>
      </c>
      <c r="H137" s="127" t="s">
        <v>225</v>
      </c>
      <c r="I137" s="127" t="s">
        <v>67</v>
      </c>
      <c r="J137" s="128" t="s">
        <v>226</v>
      </c>
      <c r="K137" s="65"/>
      <c r="L137" s="65"/>
      <c r="M137" s="65" t="s">
        <v>576</v>
      </c>
      <c r="N137" s="65"/>
      <c r="O137" s="65"/>
      <c r="P137" s="65"/>
      <c r="Q137" s="66"/>
      <c r="R137" s="160">
        <v>2</v>
      </c>
      <c r="S137" s="160">
        <v>30</v>
      </c>
      <c r="T137" s="64">
        <v>100</v>
      </c>
      <c r="U137" s="65">
        <v>7000</v>
      </c>
      <c r="V137" s="65"/>
      <c r="W137" s="68"/>
      <c r="X137" s="205"/>
      <c r="Y137" s="65"/>
      <c r="Z137" s="65"/>
      <c r="AA137" s="65"/>
      <c r="AB137" s="69"/>
      <c r="AC137" s="65"/>
      <c r="AD137" s="65"/>
      <c r="AE137" s="65"/>
      <c r="AF137" s="65"/>
      <c r="AG137" s="66"/>
      <c r="AH137" s="69"/>
      <c r="AI137" s="64"/>
      <c r="AJ137" s="65"/>
      <c r="AK137" s="65"/>
      <c r="AL137" s="65"/>
      <c r="AM137" s="65"/>
      <c r="AN137" s="65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</row>
    <row r="138" spans="1:55" x14ac:dyDescent="0.25">
      <c r="A138" s="142">
        <f t="shared" si="11"/>
        <v>135</v>
      </c>
      <c r="B138" s="141" t="s">
        <v>574</v>
      </c>
      <c r="C138" s="129">
        <v>44347</v>
      </c>
      <c r="D138" s="63" t="s">
        <v>580</v>
      </c>
      <c r="E138" s="66"/>
      <c r="F138" s="126" t="s">
        <v>553</v>
      </c>
      <c r="G138" s="127" t="s">
        <v>69</v>
      </c>
      <c r="H138" s="127" t="s">
        <v>547</v>
      </c>
      <c r="I138" s="127" t="s">
        <v>548</v>
      </c>
      <c r="J138" s="128" t="s">
        <v>544</v>
      </c>
      <c r="K138" s="65"/>
      <c r="L138" s="65"/>
      <c r="M138" s="145" t="s">
        <v>576</v>
      </c>
      <c r="N138" s="65"/>
      <c r="O138" s="65"/>
      <c r="P138" s="65"/>
      <c r="Q138" s="66"/>
      <c r="R138" s="160">
        <v>2</v>
      </c>
      <c r="S138" s="160">
        <v>23</v>
      </c>
      <c r="T138" s="64">
        <v>100</v>
      </c>
      <c r="U138" s="65">
        <v>14000</v>
      </c>
      <c r="V138" s="65"/>
      <c r="W138" s="68"/>
      <c r="X138" s="205"/>
      <c r="Y138" s="65"/>
      <c r="Z138" s="65"/>
      <c r="AA138" s="65"/>
      <c r="AB138" s="69"/>
      <c r="AC138" s="65"/>
      <c r="AD138" s="65"/>
      <c r="AE138" s="65"/>
      <c r="AF138" s="65"/>
      <c r="AG138" s="66"/>
      <c r="AH138" s="69"/>
      <c r="AI138" s="64"/>
      <c r="AJ138" s="65"/>
      <c r="AK138" s="65"/>
      <c r="AL138" s="65"/>
      <c r="AM138" s="65"/>
      <c r="AN138" s="65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</row>
    <row r="139" spans="1:55" x14ac:dyDescent="0.25">
      <c r="A139" s="142">
        <f t="shared" si="11"/>
        <v>136</v>
      </c>
      <c r="B139" s="141" t="s">
        <v>574</v>
      </c>
      <c r="C139" s="129">
        <v>44347</v>
      </c>
      <c r="D139" s="64" t="s">
        <v>581</v>
      </c>
      <c r="E139" s="66"/>
      <c r="F139" s="126" t="s">
        <v>554</v>
      </c>
      <c r="G139" s="127" t="s">
        <v>69</v>
      </c>
      <c r="H139" s="127" t="s">
        <v>444</v>
      </c>
      <c r="I139" s="127" t="s">
        <v>456</v>
      </c>
      <c r="J139" s="128" t="s">
        <v>469</v>
      </c>
      <c r="K139" s="65"/>
      <c r="L139" s="65"/>
      <c r="M139" s="145" t="s">
        <v>576</v>
      </c>
      <c r="N139" s="65"/>
      <c r="O139" s="65"/>
      <c r="P139" s="65"/>
      <c r="Q139" s="66"/>
      <c r="R139" s="160">
        <v>3</v>
      </c>
      <c r="S139" s="160">
        <v>51</v>
      </c>
      <c r="T139" s="64">
        <v>100</v>
      </c>
      <c r="U139" s="65">
        <v>6000</v>
      </c>
      <c r="V139" s="65"/>
      <c r="W139" s="68"/>
      <c r="X139" s="205"/>
      <c r="Y139" s="65"/>
      <c r="Z139" s="65"/>
      <c r="AA139" s="65"/>
      <c r="AB139" s="69"/>
      <c r="AC139" s="65"/>
      <c r="AD139" s="65"/>
      <c r="AE139" s="65"/>
      <c r="AF139" s="65"/>
      <c r="AG139" s="66"/>
      <c r="AH139" s="69"/>
      <c r="AI139" s="64"/>
      <c r="AJ139" s="65"/>
      <c r="AK139" s="65"/>
      <c r="AL139" s="65"/>
      <c r="AM139" s="65"/>
      <c r="AN139" s="65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</row>
    <row r="140" spans="1:55" x14ac:dyDescent="0.25">
      <c r="A140" s="142">
        <f t="shared" si="11"/>
        <v>137</v>
      </c>
      <c r="B140" s="141" t="s">
        <v>574</v>
      </c>
      <c r="C140" s="129">
        <v>44347</v>
      </c>
      <c r="D140" s="64" t="s">
        <v>581</v>
      </c>
      <c r="E140" s="66"/>
      <c r="F140" s="126" t="s">
        <v>555</v>
      </c>
      <c r="G140" s="127" t="s">
        <v>69</v>
      </c>
      <c r="H140" s="127" t="s">
        <v>446</v>
      </c>
      <c r="I140" s="127" t="s">
        <v>458</v>
      </c>
      <c r="J140" s="128" t="s">
        <v>471</v>
      </c>
      <c r="K140" s="65"/>
      <c r="L140" s="65"/>
      <c r="M140" s="145" t="s">
        <v>576</v>
      </c>
      <c r="N140" s="65"/>
      <c r="O140" s="65"/>
      <c r="P140" s="65"/>
      <c r="Q140" s="66"/>
      <c r="R140" s="160">
        <v>2</v>
      </c>
      <c r="S140" s="160">
        <v>21</v>
      </c>
      <c r="T140" s="64">
        <v>100</v>
      </c>
      <c r="U140" s="65">
        <v>11000</v>
      </c>
      <c r="V140" s="65"/>
      <c r="W140" s="68"/>
      <c r="X140" s="205"/>
      <c r="Y140" s="65"/>
      <c r="Z140" s="65"/>
      <c r="AA140" s="65"/>
      <c r="AB140" s="69"/>
      <c r="AC140" s="65"/>
      <c r="AD140" s="65"/>
      <c r="AE140" s="65"/>
      <c r="AF140" s="65"/>
      <c r="AG140" s="66"/>
      <c r="AH140" s="69"/>
      <c r="AI140" s="64"/>
      <c r="AJ140" s="65"/>
      <c r="AK140" s="65"/>
      <c r="AL140" s="65"/>
      <c r="AM140" s="65"/>
      <c r="AN140" s="65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</row>
    <row r="141" spans="1:55" x14ac:dyDescent="0.25">
      <c r="A141" s="142">
        <f t="shared" si="11"/>
        <v>138</v>
      </c>
      <c r="B141" s="141" t="s">
        <v>574</v>
      </c>
      <c r="C141" s="129">
        <v>44347</v>
      </c>
      <c r="D141" s="64" t="s">
        <v>581</v>
      </c>
      <c r="E141" s="66"/>
      <c r="F141" s="126" t="s">
        <v>556</v>
      </c>
      <c r="G141" s="127" t="s">
        <v>69</v>
      </c>
      <c r="H141" s="127" t="s">
        <v>198</v>
      </c>
      <c r="I141" s="127" t="s">
        <v>66</v>
      </c>
      <c r="J141" s="128" t="s">
        <v>199</v>
      </c>
      <c r="K141" s="65"/>
      <c r="L141" s="65"/>
      <c r="M141" s="145" t="s">
        <v>576</v>
      </c>
      <c r="N141" s="65"/>
      <c r="O141" s="65"/>
      <c r="P141" s="65"/>
      <c r="Q141" s="66"/>
      <c r="R141" s="160">
        <v>5</v>
      </c>
      <c r="S141" s="160">
        <v>75</v>
      </c>
      <c r="T141" s="64">
        <v>100</v>
      </c>
      <c r="U141" s="65">
        <v>6000</v>
      </c>
      <c r="V141" s="65"/>
      <c r="W141" s="68"/>
      <c r="X141" s="205"/>
      <c r="Y141" s="65"/>
      <c r="Z141" s="65"/>
      <c r="AA141" s="65"/>
      <c r="AB141" s="69"/>
      <c r="AC141" s="65"/>
      <c r="AD141" s="65"/>
      <c r="AE141" s="65"/>
      <c r="AF141" s="65"/>
      <c r="AG141" s="66"/>
      <c r="AH141" s="69"/>
      <c r="AI141" s="64"/>
      <c r="AJ141" s="65"/>
      <c r="AK141" s="65"/>
      <c r="AL141" s="65"/>
      <c r="AM141" s="65"/>
      <c r="AN141" s="65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</row>
    <row r="142" spans="1:55" x14ac:dyDescent="0.25">
      <c r="A142" s="142">
        <f t="shared" si="11"/>
        <v>139</v>
      </c>
      <c r="B142" s="141" t="s">
        <v>574</v>
      </c>
      <c r="C142" s="129">
        <v>44347</v>
      </c>
      <c r="D142" s="64" t="s">
        <v>581</v>
      </c>
      <c r="E142" s="66"/>
      <c r="F142" s="126" t="s">
        <v>557</v>
      </c>
      <c r="G142" s="127" t="s">
        <v>69</v>
      </c>
      <c r="H142" s="127" t="s">
        <v>205</v>
      </c>
      <c r="I142" s="127" t="s">
        <v>206</v>
      </c>
      <c r="J142" s="128" t="s">
        <v>207</v>
      </c>
      <c r="K142" s="65"/>
      <c r="L142" s="65"/>
      <c r="M142" s="145" t="s">
        <v>576</v>
      </c>
      <c r="N142" s="65"/>
      <c r="O142" s="65"/>
      <c r="P142" s="65"/>
      <c r="Q142" s="66"/>
      <c r="R142" s="160">
        <v>3</v>
      </c>
      <c r="S142" s="160">
        <v>45</v>
      </c>
      <c r="T142" s="64">
        <v>100</v>
      </c>
      <c r="U142" s="65">
        <v>8000</v>
      </c>
      <c r="V142" s="65"/>
      <c r="W142" s="68"/>
      <c r="X142" s="205"/>
      <c r="Y142" s="65"/>
      <c r="Z142" s="65"/>
      <c r="AA142" s="65"/>
      <c r="AB142" s="69"/>
      <c r="AC142" s="65"/>
      <c r="AD142" s="65"/>
      <c r="AE142" s="65"/>
      <c r="AF142" s="65"/>
      <c r="AG142" s="66"/>
      <c r="AH142" s="69"/>
      <c r="AI142" s="64"/>
      <c r="AJ142" s="65"/>
      <c r="AK142" s="65"/>
      <c r="AL142" s="65"/>
      <c r="AM142" s="65"/>
      <c r="AN142" s="65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</row>
    <row r="143" spans="1:55" x14ac:dyDescent="0.25">
      <c r="A143" s="142">
        <f t="shared" si="11"/>
        <v>140</v>
      </c>
      <c r="B143" s="141" t="s">
        <v>574</v>
      </c>
      <c r="C143" s="129">
        <v>44347</v>
      </c>
      <c r="D143" s="64" t="s">
        <v>582</v>
      </c>
      <c r="E143" s="66"/>
      <c r="F143" s="126" t="s">
        <v>558</v>
      </c>
      <c r="G143" s="127" t="s">
        <v>69</v>
      </c>
      <c r="H143" s="127" t="s">
        <v>268</v>
      </c>
      <c r="I143" s="127" t="s">
        <v>275</v>
      </c>
      <c r="J143" s="128" t="s">
        <v>281</v>
      </c>
      <c r="K143" s="65"/>
      <c r="L143" s="65"/>
      <c r="M143" s="145" t="s">
        <v>576</v>
      </c>
      <c r="N143" s="65"/>
      <c r="O143" s="65"/>
      <c r="P143" s="65"/>
      <c r="Q143" s="66"/>
      <c r="R143" s="160">
        <v>1</v>
      </c>
      <c r="S143" s="160">
        <v>12</v>
      </c>
      <c r="T143" s="64">
        <v>100</v>
      </c>
      <c r="U143" s="65">
        <v>8000</v>
      </c>
      <c r="V143" s="65"/>
      <c r="W143" s="68"/>
      <c r="X143" s="205"/>
      <c r="Y143" s="65"/>
      <c r="Z143" s="65"/>
      <c r="AA143" s="65"/>
      <c r="AB143" s="69"/>
      <c r="AC143" s="65"/>
      <c r="AD143" s="65"/>
      <c r="AE143" s="65"/>
      <c r="AF143" s="65"/>
      <c r="AG143" s="66"/>
      <c r="AH143" s="69"/>
      <c r="AI143" s="64"/>
      <c r="AJ143" s="65"/>
      <c r="AK143" s="65"/>
      <c r="AL143" s="65"/>
      <c r="AM143" s="65"/>
      <c r="AN143" s="65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</row>
    <row r="144" spans="1:55" x14ac:dyDescent="0.25">
      <c r="A144" s="142">
        <f t="shared" si="11"/>
        <v>141</v>
      </c>
      <c r="B144" s="141" t="s">
        <v>574</v>
      </c>
      <c r="C144" s="129">
        <v>44347</v>
      </c>
      <c r="D144" s="64" t="s">
        <v>582</v>
      </c>
      <c r="E144" s="66"/>
      <c r="F144" s="126" t="s">
        <v>559</v>
      </c>
      <c r="G144" s="137" t="s">
        <v>69</v>
      </c>
      <c r="H144" s="127" t="s">
        <v>269</v>
      </c>
      <c r="I144" s="127" t="s">
        <v>276</v>
      </c>
      <c r="J144" s="128" t="s">
        <v>282</v>
      </c>
      <c r="K144" s="65"/>
      <c r="L144" s="65"/>
      <c r="M144" s="145" t="s">
        <v>576</v>
      </c>
      <c r="N144" s="65"/>
      <c r="O144" s="65"/>
      <c r="P144" s="65"/>
      <c r="Q144" s="66"/>
      <c r="R144" s="160">
        <v>1</v>
      </c>
      <c r="S144" s="160">
        <v>3</v>
      </c>
      <c r="T144" s="64">
        <v>100</v>
      </c>
      <c r="U144" s="65">
        <v>10000</v>
      </c>
      <c r="V144" s="65"/>
      <c r="W144" s="68"/>
      <c r="X144" s="205"/>
      <c r="Y144" s="65"/>
      <c r="Z144" s="65"/>
      <c r="AA144" s="65"/>
      <c r="AB144" s="69"/>
      <c r="AC144" s="65"/>
      <c r="AD144" s="65"/>
      <c r="AE144" s="65"/>
      <c r="AF144" s="65"/>
      <c r="AG144" s="66"/>
      <c r="AH144" s="69"/>
      <c r="AI144" s="64"/>
      <c r="AJ144" s="65"/>
      <c r="AK144" s="65"/>
      <c r="AL144" s="65"/>
      <c r="AM144" s="65"/>
      <c r="AN144" s="65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</row>
    <row r="145" spans="1:55" x14ac:dyDescent="0.25">
      <c r="A145" s="142">
        <f t="shared" si="11"/>
        <v>142</v>
      </c>
      <c r="B145" s="141" t="s">
        <v>574</v>
      </c>
      <c r="C145" s="129">
        <v>44347</v>
      </c>
      <c r="D145" s="64" t="s">
        <v>582</v>
      </c>
      <c r="E145" s="66"/>
      <c r="F145" s="126" t="s">
        <v>560</v>
      </c>
      <c r="G145" s="127" t="s">
        <v>69</v>
      </c>
      <c r="H145" s="127" t="s">
        <v>209</v>
      </c>
      <c r="I145" s="127" t="s">
        <v>210</v>
      </c>
      <c r="J145" s="128" t="s">
        <v>211</v>
      </c>
      <c r="K145" s="65"/>
      <c r="L145" s="65"/>
      <c r="M145" s="145" t="s">
        <v>576</v>
      </c>
      <c r="N145" s="65"/>
      <c r="O145" s="65"/>
      <c r="P145" s="65"/>
      <c r="Q145" s="66"/>
      <c r="R145" s="160">
        <v>2</v>
      </c>
      <c r="S145" s="160">
        <v>33</v>
      </c>
      <c r="T145" s="64">
        <v>100</v>
      </c>
      <c r="U145" s="65">
        <v>8000</v>
      </c>
      <c r="V145" s="65"/>
      <c r="W145" s="68"/>
      <c r="X145" s="205"/>
      <c r="Y145" s="65"/>
      <c r="Z145" s="65"/>
      <c r="AA145" s="65"/>
      <c r="AB145" s="69"/>
      <c r="AC145" s="65"/>
      <c r="AD145" s="65"/>
      <c r="AE145" s="65"/>
      <c r="AF145" s="65"/>
      <c r="AG145" s="66"/>
      <c r="AH145" s="69"/>
      <c r="AI145" s="64"/>
      <c r="AJ145" s="65"/>
      <c r="AK145" s="65"/>
      <c r="AL145" s="65"/>
      <c r="AM145" s="65"/>
      <c r="AN145" s="65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</row>
    <row r="146" spans="1:55" x14ac:dyDescent="0.25">
      <c r="A146" s="142">
        <f t="shared" si="11"/>
        <v>143</v>
      </c>
      <c r="B146" s="141" t="s">
        <v>574</v>
      </c>
      <c r="C146" s="129">
        <v>44347</v>
      </c>
      <c r="D146" s="64" t="s">
        <v>583</v>
      </c>
      <c r="E146" s="66"/>
      <c r="F146" s="126" t="s">
        <v>561</v>
      </c>
      <c r="G146" s="127" t="s">
        <v>69</v>
      </c>
      <c r="H146" s="127" t="s">
        <v>164</v>
      </c>
      <c r="I146" s="127" t="s">
        <v>466</v>
      </c>
      <c r="J146" s="128" t="s">
        <v>165</v>
      </c>
      <c r="K146" s="65"/>
      <c r="L146" s="65"/>
      <c r="M146" s="145" t="s">
        <v>576</v>
      </c>
      <c r="N146" s="65"/>
      <c r="O146" s="65"/>
      <c r="P146" s="65"/>
      <c r="Q146" s="66"/>
      <c r="R146" s="160">
        <v>2</v>
      </c>
      <c r="S146" s="160">
        <v>30</v>
      </c>
      <c r="T146" s="64">
        <v>100</v>
      </c>
      <c r="U146" s="65">
        <v>9000</v>
      </c>
      <c r="V146" s="65"/>
      <c r="W146" s="68"/>
      <c r="X146" s="205"/>
      <c r="Y146" s="65"/>
      <c r="Z146" s="65"/>
      <c r="AA146" s="65"/>
      <c r="AB146" s="69"/>
      <c r="AC146" s="65"/>
      <c r="AD146" s="65"/>
      <c r="AE146" s="65"/>
      <c r="AF146" s="65"/>
      <c r="AG146" s="66"/>
      <c r="AH146" s="69"/>
      <c r="AI146" s="64"/>
      <c r="AJ146" s="65"/>
      <c r="AK146" s="65"/>
      <c r="AL146" s="65"/>
      <c r="AM146" s="65"/>
      <c r="AN146" s="65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</row>
    <row r="147" spans="1:55" x14ac:dyDescent="0.25">
      <c r="A147" s="142">
        <f t="shared" si="11"/>
        <v>144</v>
      </c>
      <c r="B147" s="141" t="s">
        <v>574</v>
      </c>
      <c r="C147" s="129">
        <v>44347</v>
      </c>
      <c r="D147" s="64" t="s">
        <v>583</v>
      </c>
      <c r="E147" s="66"/>
      <c r="F147" s="126" t="s">
        <v>562</v>
      </c>
      <c r="G147" s="127" t="s">
        <v>69</v>
      </c>
      <c r="H147" s="127" t="s">
        <v>484</v>
      </c>
      <c r="I147" s="127" t="s">
        <v>485</v>
      </c>
      <c r="J147" s="128" t="s">
        <v>486</v>
      </c>
      <c r="K147" s="65"/>
      <c r="L147" s="65"/>
      <c r="M147" s="145" t="s">
        <v>576</v>
      </c>
      <c r="N147" s="65"/>
      <c r="O147" s="65"/>
      <c r="P147" s="65"/>
      <c r="Q147" s="66"/>
      <c r="R147" s="160">
        <v>2</v>
      </c>
      <c r="S147" s="160">
        <v>30</v>
      </c>
      <c r="T147" s="64">
        <v>100</v>
      </c>
      <c r="U147" s="65">
        <v>6000</v>
      </c>
      <c r="V147" s="65"/>
      <c r="W147" s="68"/>
      <c r="X147" s="205"/>
      <c r="Y147" s="65"/>
      <c r="Z147" s="65"/>
      <c r="AA147" s="65"/>
      <c r="AB147" s="69"/>
      <c r="AC147" s="65"/>
      <c r="AD147" s="65"/>
      <c r="AE147" s="65"/>
      <c r="AF147" s="65"/>
      <c r="AG147" s="66"/>
      <c r="AH147" s="69"/>
      <c r="AI147" s="64"/>
      <c r="AJ147" s="65"/>
      <c r="AK147" s="65"/>
      <c r="AL147" s="65"/>
      <c r="AM147" s="65"/>
      <c r="AN147" s="65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</row>
    <row r="148" spans="1:55" x14ac:dyDescent="0.25">
      <c r="A148" s="142">
        <f t="shared" si="11"/>
        <v>145</v>
      </c>
      <c r="B148" s="141" t="s">
        <v>574</v>
      </c>
      <c r="C148" s="129">
        <v>44347</v>
      </c>
      <c r="D148" s="64" t="s">
        <v>583</v>
      </c>
      <c r="E148" s="66"/>
      <c r="F148" s="126" t="s">
        <v>563</v>
      </c>
      <c r="G148" s="127" t="s">
        <v>69</v>
      </c>
      <c r="H148" s="127" t="s">
        <v>141</v>
      </c>
      <c r="I148" s="127" t="s">
        <v>63</v>
      </c>
      <c r="J148" s="128" t="s">
        <v>545</v>
      </c>
      <c r="K148" s="65"/>
      <c r="L148" s="65"/>
      <c r="M148" s="145" t="s">
        <v>576</v>
      </c>
      <c r="N148" s="65"/>
      <c r="O148" s="65"/>
      <c r="P148" s="65"/>
      <c r="Q148" s="66"/>
      <c r="R148" s="160">
        <v>3</v>
      </c>
      <c r="S148" s="160">
        <v>51</v>
      </c>
      <c r="T148" s="64">
        <v>100</v>
      </c>
      <c r="U148" s="65">
        <v>3000</v>
      </c>
      <c r="V148" s="65"/>
      <c r="W148" s="68"/>
      <c r="X148" s="205"/>
      <c r="Y148" s="65"/>
      <c r="Z148" s="65"/>
      <c r="AA148" s="65"/>
      <c r="AB148" s="69"/>
      <c r="AC148" s="65"/>
      <c r="AD148" s="65"/>
      <c r="AE148" s="65"/>
      <c r="AF148" s="65"/>
      <c r="AG148" s="66"/>
      <c r="AH148" s="69"/>
      <c r="AI148" s="64"/>
      <c r="AJ148" s="65"/>
      <c r="AK148" s="65"/>
      <c r="AL148" s="65"/>
      <c r="AM148" s="65"/>
      <c r="AN148" s="65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</row>
    <row r="149" spans="1:55" x14ac:dyDescent="0.25">
      <c r="A149" s="142">
        <f t="shared" si="11"/>
        <v>146</v>
      </c>
      <c r="B149" s="141" t="s">
        <v>574</v>
      </c>
      <c r="C149" s="129">
        <v>44347</v>
      </c>
      <c r="D149" s="64" t="s">
        <v>583</v>
      </c>
      <c r="E149" s="66"/>
      <c r="F149" s="126" t="s">
        <v>564</v>
      </c>
      <c r="G149" s="127" t="s">
        <v>69</v>
      </c>
      <c r="H149" s="127" t="s">
        <v>148</v>
      </c>
      <c r="I149" s="127" t="s">
        <v>149</v>
      </c>
      <c r="J149" s="128" t="s">
        <v>150</v>
      </c>
      <c r="K149" s="65"/>
      <c r="L149" s="65"/>
      <c r="M149" s="145" t="s">
        <v>576</v>
      </c>
      <c r="N149" s="65"/>
      <c r="O149" s="65"/>
      <c r="P149" s="65"/>
      <c r="Q149" s="66"/>
      <c r="R149" s="160">
        <v>3</v>
      </c>
      <c r="S149" s="160">
        <v>54</v>
      </c>
      <c r="T149" s="64">
        <v>100</v>
      </c>
      <c r="U149" s="65">
        <v>6000</v>
      </c>
      <c r="V149" s="65"/>
      <c r="W149" s="68"/>
      <c r="X149" s="205"/>
      <c r="Y149" s="65"/>
      <c r="Z149" s="65"/>
      <c r="AA149" s="65"/>
      <c r="AB149" s="69"/>
      <c r="AC149" s="65"/>
      <c r="AD149" s="65"/>
      <c r="AE149" s="65"/>
      <c r="AF149" s="65"/>
      <c r="AG149" s="66"/>
      <c r="AH149" s="69"/>
      <c r="AI149" s="64"/>
      <c r="AJ149" s="65"/>
      <c r="AK149" s="65"/>
      <c r="AL149" s="65"/>
      <c r="AM149" s="65"/>
      <c r="AN149" s="65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</row>
    <row r="150" spans="1:55" x14ac:dyDescent="0.25">
      <c r="A150" s="142">
        <f t="shared" si="11"/>
        <v>147</v>
      </c>
      <c r="B150" s="141" t="s">
        <v>574</v>
      </c>
      <c r="C150" s="129">
        <v>44347</v>
      </c>
      <c r="D150" s="64" t="s">
        <v>583</v>
      </c>
      <c r="E150" s="66"/>
      <c r="F150" s="126" t="s">
        <v>565</v>
      </c>
      <c r="G150" s="127" t="s">
        <v>69</v>
      </c>
      <c r="H150" s="127" t="s">
        <v>144</v>
      </c>
      <c r="I150" s="127" t="s">
        <v>145</v>
      </c>
      <c r="J150" s="128" t="s">
        <v>481</v>
      </c>
      <c r="K150" s="65"/>
      <c r="L150" s="65"/>
      <c r="M150" s="145" t="s">
        <v>576</v>
      </c>
      <c r="N150" s="65"/>
      <c r="O150" s="65"/>
      <c r="P150" s="65"/>
      <c r="Q150" s="66"/>
      <c r="R150" s="160">
        <v>3</v>
      </c>
      <c r="S150" s="160">
        <v>42</v>
      </c>
      <c r="T150" s="64">
        <v>100</v>
      </c>
      <c r="U150" s="65">
        <v>7000</v>
      </c>
      <c r="V150" s="65"/>
      <c r="W150" s="68"/>
      <c r="X150" s="205"/>
      <c r="Y150" s="65"/>
      <c r="Z150" s="65"/>
      <c r="AA150" s="65"/>
      <c r="AB150" s="69"/>
      <c r="AC150" s="65"/>
      <c r="AD150" s="65"/>
      <c r="AE150" s="65"/>
      <c r="AF150" s="65"/>
      <c r="AG150" s="66"/>
      <c r="AH150" s="69"/>
      <c r="AI150" s="64"/>
      <c r="AJ150" s="65"/>
      <c r="AK150" s="65"/>
      <c r="AL150" s="65"/>
      <c r="AM150" s="65"/>
      <c r="AN150" s="65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</row>
    <row r="151" spans="1:55" x14ac:dyDescent="0.25">
      <c r="A151" s="142">
        <f t="shared" si="11"/>
        <v>148</v>
      </c>
      <c r="B151" s="141" t="s">
        <v>574</v>
      </c>
      <c r="C151" s="129">
        <v>44347</v>
      </c>
      <c r="D151" s="64" t="s">
        <v>583</v>
      </c>
      <c r="E151" s="66"/>
      <c r="F151" s="126" t="s">
        <v>566</v>
      </c>
      <c r="G151" s="127" t="s">
        <v>69</v>
      </c>
      <c r="H151" s="127" t="s">
        <v>152</v>
      </c>
      <c r="I151" s="127" t="s">
        <v>153</v>
      </c>
      <c r="J151" s="128" t="s">
        <v>546</v>
      </c>
      <c r="K151" s="65"/>
      <c r="L151" s="65"/>
      <c r="M151" s="145" t="s">
        <v>576</v>
      </c>
      <c r="N151" s="65"/>
      <c r="O151" s="65"/>
      <c r="P151" s="65"/>
      <c r="Q151" s="66"/>
      <c r="R151" s="160">
        <v>2</v>
      </c>
      <c r="S151" s="160">
        <v>24</v>
      </c>
      <c r="T151" s="64">
        <v>100</v>
      </c>
      <c r="U151" s="65">
        <v>7000</v>
      </c>
      <c r="V151" s="65"/>
      <c r="W151" s="68"/>
      <c r="X151" s="205"/>
      <c r="Y151" s="65"/>
      <c r="Z151" s="65"/>
      <c r="AA151" s="65"/>
      <c r="AB151" s="69"/>
      <c r="AC151" s="65"/>
      <c r="AD151" s="65"/>
      <c r="AE151" s="65"/>
      <c r="AF151" s="65"/>
      <c r="AG151" s="66"/>
      <c r="AH151" s="69"/>
      <c r="AI151" s="64"/>
      <c r="AJ151" s="65"/>
      <c r="AK151" s="65"/>
      <c r="AL151" s="65"/>
      <c r="AM151" s="65"/>
      <c r="AN151" s="65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</row>
    <row r="152" spans="1:55" x14ac:dyDescent="0.25">
      <c r="A152" s="142">
        <f t="shared" si="11"/>
        <v>149</v>
      </c>
      <c r="B152" s="141" t="s">
        <v>574</v>
      </c>
      <c r="C152" s="129">
        <v>44347</v>
      </c>
      <c r="D152" s="64" t="s">
        <v>583</v>
      </c>
      <c r="E152" s="66"/>
      <c r="F152" s="126" t="s">
        <v>567</v>
      </c>
      <c r="G152" s="127" t="s">
        <v>69</v>
      </c>
      <c r="H152" s="127" t="s">
        <v>160</v>
      </c>
      <c r="I152" s="127" t="s">
        <v>161</v>
      </c>
      <c r="J152" s="128" t="s">
        <v>162</v>
      </c>
      <c r="K152" s="65"/>
      <c r="L152" s="65"/>
      <c r="M152" s="145" t="s">
        <v>576</v>
      </c>
      <c r="N152" s="65"/>
      <c r="O152" s="65"/>
      <c r="P152" s="65"/>
      <c r="Q152" s="66"/>
      <c r="R152" s="160">
        <v>2</v>
      </c>
      <c r="S152" s="160">
        <v>36</v>
      </c>
      <c r="T152" s="64">
        <v>100</v>
      </c>
      <c r="U152" s="65">
        <v>7000</v>
      </c>
      <c r="V152" s="65"/>
      <c r="W152" s="68"/>
      <c r="X152" s="205"/>
      <c r="Y152" s="65"/>
      <c r="Z152" s="65"/>
      <c r="AA152" s="65"/>
      <c r="AB152" s="69"/>
      <c r="AC152" s="65"/>
      <c r="AD152" s="65"/>
      <c r="AE152" s="65"/>
      <c r="AF152" s="65"/>
      <c r="AG152" s="66"/>
      <c r="AH152" s="69"/>
      <c r="AI152" s="64"/>
      <c r="AJ152" s="65"/>
      <c r="AK152" s="65"/>
      <c r="AL152" s="65"/>
      <c r="AM152" s="65"/>
      <c r="AN152" s="65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</row>
    <row r="153" spans="1:55" x14ac:dyDescent="0.25">
      <c r="A153" s="142">
        <f t="shared" si="11"/>
        <v>150</v>
      </c>
      <c r="B153" s="141" t="s">
        <v>574</v>
      </c>
      <c r="C153" s="129">
        <v>44347</v>
      </c>
      <c r="D153" s="64" t="s">
        <v>583</v>
      </c>
      <c r="E153" s="66"/>
      <c r="F153" s="126" t="s">
        <v>568</v>
      </c>
      <c r="G153" s="127" t="s">
        <v>69</v>
      </c>
      <c r="H153" s="127" t="s">
        <v>156</v>
      </c>
      <c r="I153" s="127" t="s">
        <v>157</v>
      </c>
      <c r="J153" s="128" t="s">
        <v>480</v>
      </c>
      <c r="K153" s="65"/>
      <c r="L153" s="65"/>
      <c r="M153" s="145" t="s">
        <v>576</v>
      </c>
      <c r="N153" s="65"/>
      <c r="O153" s="65"/>
      <c r="P153" s="65"/>
      <c r="Q153" s="66"/>
      <c r="R153" s="160">
        <v>2</v>
      </c>
      <c r="S153" s="160">
        <v>24</v>
      </c>
      <c r="T153" s="64">
        <v>100</v>
      </c>
      <c r="U153" s="65">
        <v>9000</v>
      </c>
      <c r="V153" s="65"/>
      <c r="W153" s="68"/>
      <c r="X153" s="205"/>
      <c r="Y153" s="65"/>
      <c r="Z153" s="65"/>
      <c r="AA153" s="65"/>
      <c r="AB153" s="69"/>
      <c r="AC153" s="65"/>
      <c r="AD153" s="65"/>
      <c r="AE153" s="65"/>
      <c r="AF153" s="65"/>
      <c r="AG153" s="66"/>
      <c r="AH153" s="69"/>
      <c r="AI153" s="64"/>
      <c r="AJ153" s="65"/>
      <c r="AK153" s="65"/>
      <c r="AL153" s="65"/>
      <c r="AM153" s="65"/>
      <c r="AN153" s="65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</row>
    <row r="154" spans="1:55" x14ac:dyDescent="0.25">
      <c r="A154" s="142">
        <f t="shared" si="11"/>
        <v>151</v>
      </c>
      <c r="B154" s="141" t="s">
        <v>574</v>
      </c>
      <c r="C154" s="129">
        <v>44347</v>
      </c>
      <c r="D154" s="64" t="s">
        <v>584</v>
      </c>
      <c r="E154" s="66"/>
      <c r="F154" s="126" t="s">
        <v>569</v>
      </c>
      <c r="G154" s="127" t="s">
        <v>69</v>
      </c>
      <c r="H154" s="127" t="s">
        <v>360</v>
      </c>
      <c r="I154" s="127" t="s">
        <v>386</v>
      </c>
      <c r="J154" s="128" t="s">
        <v>411</v>
      </c>
      <c r="K154" s="65"/>
      <c r="L154" s="65"/>
      <c r="M154" s="145" t="s">
        <v>576</v>
      </c>
      <c r="N154" s="65"/>
      <c r="O154" s="65"/>
      <c r="P154" s="65"/>
      <c r="Q154" s="66"/>
      <c r="R154" s="160">
        <v>1</v>
      </c>
      <c r="S154" s="160">
        <v>15</v>
      </c>
      <c r="T154" s="64">
        <v>100</v>
      </c>
      <c r="U154" s="65">
        <v>8000</v>
      </c>
      <c r="V154" s="65"/>
      <c r="W154" s="68"/>
      <c r="X154" s="205"/>
      <c r="Y154" s="65"/>
      <c r="Z154" s="65"/>
      <c r="AA154" s="65"/>
      <c r="AB154" s="69"/>
      <c r="AC154" s="65"/>
      <c r="AD154" s="65"/>
      <c r="AE154" s="65"/>
      <c r="AF154" s="65"/>
      <c r="AG154" s="66"/>
      <c r="AH154" s="69"/>
      <c r="AI154" s="64"/>
      <c r="AJ154" s="65"/>
      <c r="AK154" s="65"/>
      <c r="AL154" s="65"/>
      <c r="AM154" s="65"/>
      <c r="AN154" s="65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</row>
    <row r="155" spans="1:55" x14ac:dyDescent="0.25">
      <c r="A155" s="142">
        <f t="shared" si="11"/>
        <v>152</v>
      </c>
      <c r="B155" s="141" t="s">
        <v>574</v>
      </c>
      <c r="C155" s="129">
        <v>44347</v>
      </c>
      <c r="D155" s="64" t="s">
        <v>584</v>
      </c>
      <c r="E155" s="66"/>
      <c r="F155" s="126" t="s">
        <v>570</v>
      </c>
      <c r="G155" s="127" t="s">
        <v>69</v>
      </c>
      <c r="H155" s="127" t="s">
        <v>361</v>
      </c>
      <c r="I155" s="127" t="s">
        <v>387</v>
      </c>
      <c r="J155" s="128" t="s">
        <v>412</v>
      </c>
      <c r="K155" s="65"/>
      <c r="L155" s="65"/>
      <c r="M155" s="145" t="s">
        <v>576</v>
      </c>
      <c r="N155" s="65"/>
      <c r="O155" s="65"/>
      <c r="P155" s="65"/>
      <c r="Q155" s="66"/>
      <c r="R155" s="160">
        <v>1</v>
      </c>
      <c r="S155" s="160">
        <v>3</v>
      </c>
      <c r="T155" s="64">
        <v>100</v>
      </c>
      <c r="U155" s="65">
        <v>8500</v>
      </c>
      <c r="V155" s="65"/>
      <c r="W155" s="68"/>
      <c r="X155" s="205"/>
      <c r="Y155" s="65"/>
      <c r="Z155" s="65"/>
      <c r="AA155" s="65"/>
      <c r="AB155" s="69"/>
      <c r="AC155" s="65"/>
      <c r="AD155" s="65"/>
      <c r="AE155" s="65"/>
      <c r="AF155" s="65"/>
      <c r="AG155" s="66"/>
      <c r="AH155" s="69"/>
      <c r="AI155" s="64"/>
      <c r="AJ155" s="65"/>
      <c r="AK155" s="65"/>
      <c r="AL155" s="65"/>
      <c r="AM155" s="65"/>
      <c r="AN155" s="65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</row>
    <row r="156" spans="1:55" x14ac:dyDescent="0.25">
      <c r="A156" s="142">
        <f t="shared" si="11"/>
        <v>153</v>
      </c>
      <c r="B156" s="141" t="s">
        <v>574</v>
      </c>
      <c r="C156" s="129">
        <v>44347</v>
      </c>
      <c r="D156" s="64" t="s">
        <v>584</v>
      </c>
      <c r="E156" s="66"/>
      <c r="F156" s="126" t="s">
        <v>571</v>
      </c>
      <c r="G156" s="127" t="s">
        <v>69</v>
      </c>
      <c r="H156" s="127" t="s">
        <v>359</v>
      </c>
      <c r="I156" s="127" t="s">
        <v>385</v>
      </c>
      <c r="J156" s="128" t="s">
        <v>410</v>
      </c>
      <c r="K156" s="65"/>
      <c r="L156" s="65"/>
      <c r="M156" s="145" t="s">
        <v>576</v>
      </c>
      <c r="N156" s="65"/>
      <c r="O156" s="65"/>
      <c r="P156" s="65"/>
      <c r="Q156" s="66"/>
      <c r="R156" s="160">
        <v>1</v>
      </c>
      <c r="S156" s="160">
        <v>3</v>
      </c>
      <c r="T156" s="64">
        <v>100</v>
      </c>
      <c r="U156" s="65">
        <v>7500</v>
      </c>
      <c r="V156" s="65"/>
      <c r="W156" s="68"/>
      <c r="X156" s="205"/>
      <c r="Y156" s="65"/>
      <c r="Z156" s="65"/>
      <c r="AA156" s="65"/>
      <c r="AB156" s="69"/>
      <c r="AC156" s="65"/>
      <c r="AD156" s="65"/>
      <c r="AE156" s="65"/>
      <c r="AF156" s="65"/>
      <c r="AG156" s="66"/>
      <c r="AH156" s="69"/>
      <c r="AI156" s="64"/>
      <c r="AJ156" s="65"/>
      <c r="AK156" s="65"/>
      <c r="AL156" s="65"/>
      <c r="AM156" s="65"/>
      <c r="AN156" s="65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</row>
    <row r="157" spans="1:55" x14ac:dyDescent="0.25">
      <c r="A157" s="142">
        <f t="shared" si="11"/>
        <v>154</v>
      </c>
      <c r="B157" s="63" t="s">
        <v>574</v>
      </c>
      <c r="C157" s="129">
        <v>44347</v>
      </c>
      <c r="D157" s="64" t="s">
        <v>584</v>
      </c>
      <c r="E157" s="66"/>
      <c r="F157" s="126" t="s">
        <v>572</v>
      </c>
      <c r="G157" s="127" t="s">
        <v>69</v>
      </c>
      <c r="H157" s="127" t="s">
        <v>362</v>
      </c>
      <c r="I157" s="127" t="s">
        <v>388</v>
      </c>
      <c r="J157" s="128" t="s">
        <v>413</v>
      </c>
      <c r="K157" s="65"/>
      <c r="L157" s="65"/>
      <c r="M157" s="145" t="s">
        <v>576</v>
      </c>
      <c r="N157" s="65"/>
      <c r="O157" s="65"/>
      <c r="P157" s="65"/>
      <c r="Q157" s="66"/>
      <c r="R157" s="160">
        <v>2</v>
      </c>
      <c r="S157" s="160">
        <v>24</v>
      </c>
      <c r="T157" s="64">
        <v>100</v>
      </c>
      <c r="U157" s="65">
        <v>11500</v>
      </c>
      <c r="V157" s="65"/>
      <c r="W157" s="68"/>
      <c r="X157" s="207"/>
      <c r="Y157" s="65"/>
      <c r="Z157" s="65"/>
      <c r="AA157" s="65"/>
      <c r="AB157" s="69"/>
      <c r="AC157" s="65"/>
      <c r="AD157" s="65"/>
      <c r="AE157" s="65"/>
      <c r="AF157" s="65"/>
      <c r="AG157" s="66"/>
      <c r="AH157" s="69"/>
      <c r="AI157" s="64"/>
      <c r="AJ157" s="65"/>
      <c r="AK157" s="65"/>
      <c r="AL157" s="65"/>
      <c r="AM157" s="65"/>
      <c r="AN157" s="65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</row>
    <row r="163" spans="7:7" x14ac:dyDescent="0.25">
      <c r="G163" s="145"/>
    </row>
    <row r="1047188" spans="47:50" x14ac:dyDescent="0.25">
      <c r="AU1047188" s="21">
        <f>AP1047188+AR1047188</f>
        <v>0</v>
      </c>
      <c r="AX1047188" s="8"/>
    </row>
    <row r="1047658" spans="48:48" x14ac:dyDescent="0.25">
      <c r="AV1047658" s="48">
        <f>AP1047658-AQ1047658-AU1047658-AS1047658+AR1047658</f>
        <v>0</v>
      </c>
    </row>
  </sheetData>
  <autoFilter ref="A3:BC157"/>
  <mergeCells count="38">
    <mergeCell ref="X134:X157"/>
    <mergeCell ref="G1:G2"/>
    <mergeCell ref="A1:A2"/>
    <mergeCell ref="B1:B2"/>
    <mergeCell ref="C1:C2"/>
    <mergeCell ref="D1:D2"/>
    <mergeCell ref="E1:F1"/>
    <mergeCell ref="S1:S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AZ1:BC1"/>
    <mergeCell ref="BD1:BD2"/>
    <mergeCell ref="AN1:AN2"/>
    <mergeCell ref="AO1:AO2"/>
    <mergeCell ref="AP1:AU1"/>
    <mergeCell ref="AV1:AV2"/>
    <mergeCell ref="AW1:AX1"/>
    <mergeCell ref="AY1:AY2"/>
    <mergeCell ref="V1:V2"/>
    <mergeCell ref="X1:AA1"/>
    <mergeCell ref="AB1:AB2"/>
    <mergeCell ref="AC1:AF1"/>
    <mergeCell ref="AG1:AG2"/>
    <mergeCell ref="AM1:AM2"/>
    <mergeCell ref="AH1:AI1"/>
    <mergeCell ref="AC2:AD2"/>
    <mergeCell ref="AE2:AF2"/>
    <mergeCell ref="AJ1:AK1"/>
    <mergeCell ref="AL1:AL2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MENARA WARNA INDONESIA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2021-01-16T03:03:48Z</cp:lastPrinted>
  <dcterms:created xsi:type="dcterms:W3CDTF">2020-12-18T04:30:46Z</dcterms:created>
  <dcterms:modified xsi:type="dcterms:W3CDTF">2021-06-07T07:27:51Z</dcterms:modified>
</cp:coreProperties>
</file>