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Non PPn_Invoice\2022\BSC\"/>
    </mc:Choice>
  </mc:AlternateContent>
  <bookViews>
    <workbookView xWindow="0" yWindow="0" windowWidth="20490" windowHeight="7620"/>
  </bookViews>
  <sheets>
    <sheet name="JHHP_Lampung" sheetId="2" r:id="rId1"/>
    <sheet name="Sheet1" sheetId="1" r:id="rId2"/>
  </sheets>
  <definedNames>
    <definedName name="_xlnm._FilterDatabase" localSheetId="0" hidden="1">JHHP_Lampung!$O$8:$P$53</definedName>
    <definedName name="_xlnm.Print_Titles" localSheetId="0">JHHP_Lampung!$6:$8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5" i="2" l="1"/>
  <c r="J53" i="2"/>
  <c r="J52" i="2"/>
  <c r="J51" i="2"/>
  <c r="J50" i="2"/>
  <c r="J49" i="2"/>
  <c r="J48" i="2"/>
  <c r="J47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4" i="2"/>
  <c r="J23" i="2"/>
  <c r="J22" i="2"/>
  <c r="J21" i="2"/>
  <c r="J20" i="2"/>
  <c r="J19" i="2"/>
  <c r="J14" i="2"/>
  <c r="J13" i="2"/>
  <c r="J12" i="2"/>
  <c r="J11" i="2"/>
  <c r="J17" i="2" l="1"/>
  <c r="J9" i="2"/>
  <c r="A10" i="2" l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</calcChain>
</file>

<file path=xl/sharedStrings.xml><?xml version="1.0" encoding="utf-8"?>
<sst xmlns="http://schemas.openxmlformats.org/spreadsheetml/2006/main" count="280" uniqueCount="189">
  <si>
    <t>PT. PERISAI CAKRAWALA INDONESIA</t>
  </si>
  <si>
    <t>No</t>
  </si>
  <si>
    <t xml:space="preserve">Loading Date </t>
  </si>
  <si>
    <t>NO. SP</t>
  </si>
  <si>
    <t>ORIGIN</t>
  </si>
  <si>
    <t>DESTINATION</t>
  </si>
  <si>
    <t>TRUCK TYPE</t>
  </si>
  <si>
    <t>TRUCK NO</t>
  </si>
  <si>
    <t>RATE</t>
  </si>
  <si>
    <t>DP</t>
  </si>
  <si>
    <t>SISA</t>
  </si>
  <si>
    <t>MUAT</t>
  </si>
  <si>
    <t>BONGKARAN</t>
  </si>
  <si>
    <t>E96972</t>
  </si>
  <si>
    <t>JHHP</t>
  </si>
  <si>
    <t>BANDAR LAMPUNG</t>
  </si>
  <si>
    <t>TRONTON</t>
  </si>
  <si>
    <t>BE 8676 AMD</t>
  </si>
  <si>
    <t>E96947</t>
  </si>
  <si>
    <t>KOTABUMI</t>
  </si>
  <si>
    <t>BE8676AMD</t>
  </si>
  <si>
    <t>E96946</t>
  </si>
  <si>
    <t>METRO</t>
  </si>
  <si>
    <t>E96935</t>
  </si>
  <si>
    <t>RENGAT</t>
  </si>
  <si>
    <t>BUILT UP</t>
  </si>
  <si>
    <t>BK8856SF</t>
  </si>
  <si>
    <t>E96940</t>
  </si>
  <si>
    <t>UJUNG BATU</t>
  </si>
  <si>
    <t>FUSO</t>
  </si>
  <si>
    <t>BA8116QO</t>
  </si>
  <si>
    <t>E96936</t>
  </si>
  <si>
    <t>LANGSA</t>
  </si>
  <si>
    <t>BA8007TU</t>
  </si>
  <si>
    <t>E98565</t>
  </si>
  <si>
    <t>ALAM HIJAU</t>
  </si>
  <si>
    <t>MEDAN</t>
  </si>
  <si>
    <t>CDD</t>
  </si>
  <si>
    <t>B9310 TCG</t>
  </si>
  <si>
    <t>E98564</t>
  </si>
  <si>
    <t>B 9960 FEU</t>
  </si>
  <si>
    <t>E98566</t>
  </si>
  <si>
    <t>B 9652 KEU</t>
  </si>
  <si>
    <t>E96955</t>
  </si>
  <si>
    <t>LHOKSEMAWE</t>
  </si>
  <si>
    <t>D 9145 AC</t>
  </si>
  <si>
    <t>E96956</t>
  </si>
  <si>
    <t>E98600</t>
  </si>
  <si>
    <t>SEMARANG</t>
  </si>
  <si>
    <t>T 9877 AB</t>
  </si>
  <si>
    <t>E96963</t>
  </si>
  <si>
    <t>KOTA BUMI</t>
  </si>
  <si>
    <t>BE 8095 CA</t>
  </si>
  <si>
    <t>E96835</t>
  </si>
  <si>
    <t>PT. SIGNIFY INDONESIA</t>
  </si>
  <si>
    <t>SURABAYA</t>
  </si>
  <si>
    <t>E98170</t>
  </si>
  <si>
    <t>PT. ANGGANA CATUR PRIMA</t>
  </si>
  <si>
    <t>L 8627 UR</t>
  </si>
  <si>
    <t>E98172</t>
  </si>
  <si>
    <t>E98171</t>
  </si>
  <si>
    <t>JOGJA</t>
  </si>
  <si>
    <t>E96997</t>
  </si>
  <si>
    <t>JAKARTA TIMUR</t>
  </si>
  <si>
    <t>L300 / CARRY</t>
  </si>
  <si>
    <t xml:space="preserve"> B 9546 UCF</t>
  </si>
  <si>
    <t>E96998</t>
  </si>
  <si>
    <t>PAYAKUMBUH</t>
  </si>
  <si>
    <t>BA 8034 NU</t>
  </si>
  <si>
    <t>E98620</t>
  </si>
  <si>
    <t>PEKANBARU</t>
  </si>
  <si>
    <t>B 9331 BEU</t>
  </si>
  <si>
    <t>JO</t>
  </si>
  <si>
    <t>INVOICE</t>
  </si>
  <si>
    <t>047/PCI/K2/I/22</t>
  </si>
  <si>
    <t>046/PCI/K2/I/22</t>
  </si>
  <si>
    <t>048/PCI/K2/I/22</t>
  </si>
  <si>
    <t>054/PCI/K2/II/22</t>
  </si>
  <si>
    <t>037/PCI/K2/II/22</t>
  </si>
  <si>
    <t>091/PCI/K2/II/22</t>
  </si>
  <si>
    <t>092/PCI/K2/II/22</t>
  </si>
  <si>
    <t>108/PCI/K2/II/22</t>
  </si>
  <si>
    <t>109/PCI/K2/II/22</t>
  </si>
  <si>
    <t>114/PCI/K2/II/22</t>
  </si>
  <si>
    <t>126/PCI/K2/II/22</t>
  </si>
  <si>
    <t>136/PCI/K2/III/22</t>
  </si>
  <si>
    <t>0138</t>
  </si>
  <si>
    <t>0145</t>
  </si>
  <si>
    <t>0234</t>
  </si>
  <si>
    <t>0146</t>
  </si>
  <si>
    <t>0185</t>
  </si>
  <si>
    <t>0186</t>
  </si>
  <si>
    <t>0235</t>
  </si>
  <si>
    <t>0301</t>
  </si>
  <si>
    <t>0333</t>
  </si>
  <si>
    <t>0404</t>
  </si>
  <si>
    <t>0341</t>
  </si>
  <si>
    <t>0403</t>
  </si>
  <si>
    <t>0496</t>
  </si>
  <si>
    <t>194/PCI/K2/III/22</t>
  </si>
  <si>
    <t>0512</t>
  </si>
  <si>
    <t>PELUNASAN</t>
  </si>
  <si>
    <t>0334</t>
  </si>
  <si>
    <t>0515</t>
  </si>
  <si>
    <t>0516</t>
  </si>
  <si>
    <t>0558</t>
  </si>
  <si>
    <t>0559</t>
  </si>
  <si>
    <t>0560</t>
  </si>
  <si>
    <t>0561</t>
  </si>
  <si>
    <t>0562</t>
  </si>
  <si>
    <t>0604</t>
  </si>
  <si>
    <t>0605</t>
  </si>
  <si>
    <t>0606</t>
  </si>
  <si>
    <t>0607</t>
  </si>
  <si>
    <t>0608</t>
  </si>
  <si>
    <t>0620</t>
  </si>
  <si>
    <t>0623</t>
  </si>
  <si>
    <t>0632</t>
  </si>
  <si>
    <t>0634</t>
  </si>
  <si>
    <t>0635</t>
  </si>
  <si>
    <t>0641</t>
  </si>
  <si>
    <t>0647</t>
  </si>
  <si>
    <t>0650</t>
  </si>
  <si>
    <t>0651</t>
  </si>
  <si>
    <t>PUTRA</t>
  </si>
  <si>
    <t>DNR</t>
  </si>
  <si>
    <t>JAMBI</t>
  </si>
  <si>
    <t>PALEMBANG</t>
  </si>
  <si>
    <t>BANDUNG 1</t>
  </si>
  <si>
    <t>BANDUNG 2</t>
  </si>
  <si>
    <t>SOLOK</t>
  </si>
  <si>
    <t>LAMPUNG</t>
  </si>
  <si>
    <t>CILACAP</t>
  </si>
  <si>
    <t>KARAWANG</t>
  </si>
  <si>
    <t>LOMBOK</t>
  </si>
  <si>
    <t>PADANG</t>
  </si>
  <si>
    <t>BRASTAGI</t>
  </si>
  <si>
    <t>E 9508 HB-AGUNG</t>
  </si>
  <si>
    <t>B 9576 KCF</t>
  </si>
  <si>
    <t>DK 8214 AZ</t>
  </si>
  <si>
    <t>H 1584 AF</t>
  </si>
  <si>
    <t>B 9862 F</t>
  </si>
  <si>
    <t>B 9110 JEU</t>
  </si>
  <si>
    <t>B 9108 JEU</t>
  </si>
  <si>
    <t>BE 8584 AMD</t>
  </si>
  <si>
    <t>B 9706 UEU</t>
  </si>
  <si>
    <t>BE 8664 SW-PUTRA</t>
  </si>
  <si>
    <t>BE 8476 AAU-TEGAR</t>
  </si>
  <si>
    <t>B 9667 UK-HARIONO</t>
  </si>
  <si>
    <t>B 9577 FEU-AAT</t>
  </si>
  <si>
    <t>DR 8509 AE-DANU</t>
  </si>
  <si>
    <t>BE 9198 AS-RIAN</t>
  </si>
  <si>
    <t>B 9882 SXT-SADLI</t>
  </si>
  <si>
    <t>E98658</t>
  </si>
  <si>
    <t>E98656</t>
  </si>
  <si>
    <t>E99356</t>
  </si>
  <si>
    <t>E99365</t>
  </si>
  <si>
    <t>E96999</t>
  </si>
  <si>
    <t>E99551</t>
  </si>
  <si>
    <t>E97000</t>
  </si>
  <si>
    <t>E95525</t>
  </si>
  <si>
    <t>TANGGAL PEMBAYARAN</t>
  </si>
  <si>
    <t>0405</t>
  </si>
  <si>
    <t xml:space="preserve"> 110/PCI/K2/II/22</t>
  </si>
  <si>
    <t>E 99370</t>
  </si>
  <si>
    <t>E 98618</t>
  </si>
  <si>
    <t>E 98619</t>
  </si>
  <si>
    <t>B9960 FEU</t>
  </si>
  <si>
    <t>B 9310 TCG</t>
  </si>
  <si>
    <t>0406</t>
  </si>
  <si>
    <t>201/PCI/K2/III/22</t>
  </si>
  <si>
    <t>197/PCI/K2/III/22</t>
  </si>
  <si>
    <t>199/PCI/K2/III/22</t>
  </si>
  <si>
    <t>200/PCI/K2/III/22</t>
  </si>
  <si>
    <t>E99562</t>
  </si>
  <si>
    <t>203/PCI/K2/III/22</t>
  </si>
  <si>
    <t>E99368</t>
  </si>
  <si>
    <t>202/PCI/K2/III/22</t>
  </si>
  <si>
    <t>D 8965 AH-ANWAR</t>
  </si>
  <si>
    <t>E99369</t>
  </si>
  <si>
    <t>E99564</t>
  </si>
  <si>
    <t>BK81125 M</t>
  </si>
  <si>
    <t>E99553</t>
  </si>
  <si>
    <t>E 98663</t>
  </si>
  <si>
    <t>E 98665</t>
  </si>
  <si>
    <t>B 9126 BXR</t>
  </si>
  <si>
    <t>ada potongan cliam 238rb untuk claim pengiriman ke SOLOK E96999</t>
  </si>
  <si>
    <t>E99554</t>
  </si>
  <si>
    <t>E 98664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</si>
</sst>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;@"/>
    <numFmt numFmtId="165" formatCode="_(* #,##0_);_(* \(#,##0\);_(* &quot;-&quot;_);_(@_)"/>
    <numFmt numFmtId="166" formatCode="[$-409]d\-mmm\-yy;@"/>
    <numFmt numFmtId="168" formatCode="dd/mm/yy;@"/>
  </numFmts>
  <fonts count="1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1"/>
      <scheme val="major"/>
    </font>
    <font>
      <sz val="14"/>
      <color theme="1"/>
      <name val="Calibri Light"/>
      <family val="1"/>
      <scheme val="major"/>
    </font>
    <font>
      <sz val="11"/>
      <color rgb="FF000000"/>
      <name val="Calibri"/>
      <family val="2"/>
    </font>
    <font>
      <b/>
      <i/>
      <sz val="36"/>
      <color rgb="FF000000"/>
      <name val="Cambria"/>
      <family val="1"/>
    </font>
    <font>
      <b/>
      <i/>
      <sz val="20"/>
      <color rgb="FF000000"/>
      <name val="Cambria"/>
      <family val="1"/>
    </font>
    <font>
      <sz val="11"/>
      <color theme="1"/>
      <name val="Cambria"/>
      <family val="1"/>
    </font>
    <font>
      <b/>
      <i/>
      <sz val="14"/>
      <color rgb="FF000000"/>
      <name val="Cambria"/>
      <family val="1"/>
    </font>
    <font>
      <b/>
      <i/>
      <sz val="16"/>
      <color rgb="FF000000"/>
      <name val="Cambria"/>
      <family val="1"/>
    </font>
    <font>
      <sz val="11"/>
      <color rgb="FF000000"/>
      <name val="Cambria"/>
      <family val="1"/>
    </font>
    <font>
      <b/>
      <sz val="14"/>
      <name val="Cambria"/>
      <family val="1"/>
    </font>
    <font>
      <sz val="16"/>
      <color theme="1"/>
      <name val="Cambria"/>
      <family val="1"/>
    </font>
    <font>
      <sz val="16"/>
      <name val="Cambria"/>
      <family val="1"/>
    </font>
    <font>
      <sz val="14"/>
      <color theme="1"/>
      <name val="Cambria"/>
      <family val="1"/>
    </font>
    <font>
      <sz val="14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4" fillId="0" borderId="0">
      <protection locked="0"/>
    </xf>
  </cellStyleXfs>
  <cellXfs count="74">
    <xf numFmtId="0" fontId="0" fillId="0" borderId="0" xfId="0"/>
    <xf numFmtId="0" fontId="2" fillId="0" borderId="0" xfId="1" applyFont="1" applyFill="1"/>
    <xf numFmtId="0" fontId="3" fillId="0" borderId="0" xfId="1" applyFont="1" applyFill="1"/>
    <xf numFmtId="0" fontId="2" fillId="0" borderId="0" xfId="1" applyFont="1" applyFill="1" applyBorder="1"/>
    <xf numFmtId="0" fontId="5" fillId="0" borderId="0" xfId="1" applyFont="1" applyFill="1" applyBorder="1" applyAlignment="1">
      <alignment vertical="center"/>
    </xf>
    <xf numFmtId="0" fontId="8" fillId="0" borderId="0" xfId="1" applyFont="1" applyFill="1" applyBorder="1" applyAlignment="1">
      <alignment horizontal="left" vertical="center"/>
    </xf>
    <xf numFmtId="0" fontId="9" fillId="0" borderId="0" xfId="1" applyFont="1" applyFill="1" applyBorder="1" applyAlignment="1">
      <alignment horizontal="left" vertical="center"/>
    </xf>
    <xf numFmtId="164" fontId="9" fillId="0" borderId="0" xfId="1" applyNumberFormat="1" applyFont="1" applyFill="1" applyBorder="1" applyAlignment="1">
      <alignment horizontal="left" vertical="center"/>
    </xf>
    <xf numFmtId="0" fontId="9" fillId="0" borderId="0" xfId="1" applyFont="1" applyFill="1" applyBorder="1" applyAlignment="1">
      <alignment horizontal="center" vertical="center"/>
    </xf>
    <xf numFmtId="0" fontId="7" fillId="0" borderId="0" xfId="1" applyFont="1" applyFill="1" applyBorder="1"/>
    <xf numFmtId="0" fontId="7" fillId="0" borderId="0" xfId="1" applyFont="1" applyFill="1" applyBorder="1" applyAlignment="1">
      <alignment vertical="center"/>
    </xf>
    <xf numFmtId="0" fontId="10" fillId="0" borderId="0" xfId="1" applyFont="1" applyFill="1" applyBorder="1" applyAlignment="1">
      <alignment horizontal="center" vertical="center"/>
    </xf>
    <xf numFmtId="0" fontId="12" fillId="0" borderId="3" xfId="1" applyFont="1" applyFill="1" applyBorder="1" applyAlignment="1">
      <alignment horizontal="center" vertical="center" wrapText="1"/>
    </xf>
    <xf numFmtId="0" fontId="13" fillId="0" borderId="4" xfId="1" applyFont="1" applyFill="1" applyBorder="1" applyAlignment="1">
      <alignment horizontal="center" vertical="center"/>
    </xf>
    <xf numFmtId="165" fontId="13" fillId="0" borderId="4" xfId="1" applyNumberFormat="1" applyFont="1" applyFill="1" applyBorder="1" applyAlignment="1">
      <alignment horizontal="center" vertical="center"/>
    </xf>
    <xf numFmtId="16" fontId="13" fillId="0" borderId="4" xfId="1" applyNumberFormat="1" applyFont="1" applyFill="1" applyBorder="1" applyAlignment="1">
      <alignment horizontal="center" vertical="center"/>
    </xf>
    <xf numFmtId="0" fontId="13" fillId="0" borderId="4" xfId="1" applyFont="1" applyFill="1" applyBorder="1" applyAlignment="1">
      <alignment horizontal="center" vertical="center" wrapText="1"/>
    </xf>
    <xf numFmtId="0" fontId="13" fillId="0" borderId="14" xfId="1" quotePrefix="1" applyFont="1" applyFill="1" applyBorder="1" applyAlignment="1">
      <alignment horizontal="center" vertical="center"/>
    </xf>
    <xf numFmtId="0" fontId="13" fillId="0" borderId="14" xfId="1" applyFont="1" applyFill="1" applyBorder="1" applyAlignment="1">
      <alignment horizontal="center" vertical="center"/>
    </xf>
    <xf numFmtId="16" fontId="13" fillId="0" borderId="16" xfId="1" applyNumberFormat="1" applyFont="1" applyFill="1" applyBorder="1" applyAlignment="1">
      <alignment horizontal="center" vertical="center"/>
    </xf>
    <xf numFmtId="0" fontId="13" fillId="0" borderId="16" xfId="1" applyFont="1" applyFill="1" applyBorder="1" applyAlignment="1">
      <alignment horizontal="center" vertical="center"/>
    </xf>
    <xf numFmtId="165" fontId="13" fillId="0" borderId="16" xfId="1" applyNumberFormat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/>
    </xf>
    <xf numFmtId="0" fontId="7" fillId="0" borderId="0" xfId="1" applyFont="1" applyFill="1" applyBorder="1" applyAlignment="1"/>
    <xf numFmtId="0" fontId="11" fillId="2" borderId="8" xfId="2" applyFont="1" applyFill="1" applyBorder="1" applyAlignment="1" applyProtection="1">
      <alignment horizontal="center" vertical="center" wrapText="1"/>
    </xf>
    <xf numFmtId="0" fontId="11" fillId="2" borderId="20" xfId="2" applyFont="1" applyFill="1" applyBorder="1" applyAlignment="1" applyProtection="1">
      <alignment horizontal="center" vertical="center" wrapText="1"/>
    </xf>
    <xf numFmtId="0" fontId="13" fillId="0" borderId="16" xfId="1" applyFont="1" applyFill="1" applyBorder="1" applyAlignment="1">
      <alignment horizontal="center" vertical="center" wrapText="1"/>
    </xf>
    <xf numFmtId="0" fontId="13" fillId="0" borderId="6" xfId="1" applyFont="1" applyFill="1" applyBorder="1" applyAlignment="1">
      <alignment horizontal="center" vertical="center"/>
    </xf>
    <xf numFmtId="0" fontId="13" fillId="0" borderId="8" xfId="1" applyFont="1" applyFill="1" applyBorder="1" applyAlignment="1">
      <alignment horizontal="center" vertical="center"/>
    </xf>
    <xf numFmtId="165" fontId="13" fillId="0" borderId="6" xfId="1" applyNumberFormat="1" applyFont="1" applyFill="1" applyBorder="1" applyAlignment="1">
      <alignment horizontal="center" vertical="center"/>
    </xf>
    <xf numFmtId="165" fontId="13" fillId="0" borderId="8" xfId="1" applyNumberFormat="1" applyFont="1" applyFill="1" applyBorder="1" applyAlignment="1">
      <alignment horizontal="center" vertical="center"/>
    </xf>
    <xf numFmtId="0" fontId="11" fillId="2" borderId="2" xfId="2" applyFont="1" applyFill="1" applyBorder="1" applyAlignment="1" applyProtection="1">
      <alignment horizontal="center" vertical="center" wrapText="1"/>
    </xf>
    <xf numFmtId="0" fontId="11" fillId="2" borderId="8" xfId="2" applyFont="1" applyFill="1" applyBorder="1" applyAlignment="1" applyProtection="1">
      <alignment horizontal="center" vertical="center" wrapText="1"/>
    </xf>
    <xf numFmtId="166" fontId="11" fillId="2" borderId="2" xfId="2" applyNumberFormat="1" applyFont="1" applyFill="1" applyBorder="1" applyAlignment="1" applyProtection="1">
      <alignment horizontal="center" vertical="center" wrapText="1"/>
    </xf>
    <xf numFmtId="166" fontId="11" fillId="2" borderId="8" xfId="2" applyNumberFormat="1" applyFont="1" applyFill="1" applyBorder="1" applyAlignment="1" applyProtection="1">
      <alignment horizontal="center" vertical="center" wrapText="1"/>
    </xf>
    <xf numFmtId="165" fontId="11" fillId="2" borderId="1" xfId="2" applyNumberFormat="1" applyFont="1" applyFill="1" applyBorder="1" applyAlignment="1" applyProtection="1">
      <alignment horizontal="center" vertical="center" wrapText="1"/>
    </xf>
    <xf numFmtId="165" fontId="11" fillId="2" borderId="9" xfId="2" applyNumberFormat="1" applyFont="1" applyFill="1" applyBorder="1" applyAlignment="1" applyProtection="1">
      <alignment horizontal="center" vertical="center" wrapText="1"/>
    </xf>
    <xf numFmtId="0" fontId="11" fillId="2" borderId="11" xfId="2" applyFont="1" applyFill="1" applyBorder="1" applyAlignment="1" applyProtection="1">
      <alignment horizontal="center" vertical="center" wrapText="1"/>
    </xf>
    <xf numFmtId="0" fontId="11" fillId="2" borderId="19" xfId="2" applyFont="1" applyFill="1" applyBorder="1" applyAlignment="1" applyProtection="1">
      <alignment horizontal="center" vertical="center" wrapText="1"/>
    </xf>
    <xf numFmtId="0" fontId="13" fillId="0" borderId="12" xfId="1" quotePrefix="1" applyFont="1" applyFill="1" applyBorder="1" applyAlignment="1">
      <alignment horizontal="center" vertical="center"/>
    </xf>
    <xf numFmtId="0" fontId="13" fillId="0" borderId="13" xfId="1" quotePrefix="1" applyFont="1" applyFill="1" applyBorder="1" applyAlignment="1">
      <alignment horizontal="center" vertical="center"/>
    </xf>
    <xf numFmtId="0" fontId="13" fillId="0" borderId="12" xfId="1" applyFont="1" applyFill="1" applyBorder="1" applyAlignment="1">
      <alignment horizontal="center" vertical="center"/>
    </xf>
    <xf numFmtId="0" fontId="13" fillId="0" borderId="15" xfId="1" applyFont="1" applyFill="1" applyBorder="1" applyAlignment="1">
      <alignment horizontal="center" vertical="center"/>
    </xf>
    <xf numFmtId="0" fontId="13" fillId="0" borderId="13" xfId="1" applyFont="1" applyFill="1" applyBorder="1" applyAlignment="1">
      <alignment horizontal="center" vertical="center"/>
    </xf>
    <xf numFmtId="0" fontId="13" fillId="0" borderId="7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3" fillId="0" borderId="0" xfId="1" applyFont="1" applyFill="1" applyAlignment="1">
      <alignment wrapText="1"/>
    </xf>
    <xf numFmtId="165" fontId="13" fillId="0" borderId="7" xfId="1" applyNumberFormat="1" applyFont="1" applyFill="1" applyBorder="1" applyAlignment="1">
      <alignment horizontal="center" vertical="center"/>
    </xf>
    <xf numFmtId="165" fontId="3" fillId="0" borderId="0" xfId="1" applyNumberFormat="1" applyFont="1" applyFill="1"/>
    <xf numFmtId="0" fontId="13" fillId="0" borderId="6" xfId="1" applyFont="1" applyFill="1" applyBorder="1" applyAlignment="1">
      <alignment horizontal="center" vertical="center" wrapText="1"/>
    </xf>
    <xf numFmtId="0" fontId="13" fillId="0" borderId="8" xfId="1" applyFont="1" applyFill="1" applyBorder="1" applyAlignment="1">
      <alignment horizontal="center" vertical="center" wrapText="1"/>
    </xf>
    <xf numFmtId="0" fontId="13" fillId="0" borderId="7" xfId="1" applyFont="1" applyFill="1" applyBorder="1" applyAlignment="1">
      <alignment horizontal="center" vertical="center" wrapText="1"/>
    </xf>
    <xf numFmtId="168" fontId="14" fillId="0" borderId="5" xfId="1" applyNumberFormat="1" applyFont="1" applyFill="1" applyBorder="1" applyAlignment="1">
      <alignment horizontal="center" vertical="center" wrapText="1"/>
    </xf>
    <xf numFmtId="168" fontId="14" fillId="0" borderId="5" xfId="1" applyNumberFormat="1" applyFont="1" applyFill="1" applyBorder="1" applyAlignment="1">
      <alignment horizontal="center" vertical="center" wrapText="1"/>
    </xf>
    <xf numFmtId="168" fontId="14" fillId="0" borderId="23" xfId="1" applyNumberFormat="1" applyFont="1" applyFill="1" applyBorder="1" applyAlignment="1">
      <alignment horizontal="center" vertical="center" wrapText="1"/>
    </xf>
    <xf numFmtId="168" fontId="14" fillId="0" borderId="24" xfId="1" applyNumberFormat="1" applyFont="1" applyFill="1" applyBorder="1" applyAlignment="1">
      <alignment horizontal="center" vertical="center" wrapText="1"/>
    </xf>
    <xf numFmtId="168" fontId="14" fillId="0" borderId="20" xfId="1" applyNumberFormat="1" applyFont="1" applyFill="1" applyBorder="1" applyAlignment="1">
      <alignment horizontal="center" vertical="center" wrapText="1"/>
    </xf>
    <xf numFmtId="168" fontId="14" fillId="0" borderId="17" xfId="1" applyNumberFormat="1" applyFont="1" applyFill="1" applyBorder="1" applyAlignment="1">
      <alignment horizontal="center" vertical="center" wrapText="1"/>
    </xf>
    <xf numFmtId="0" fontId="15" fillId="0" borderId="4" xfId="1" applyFont="1" applyFill="1" applyBorder="1" applyAlignment="1">
      <alignment horizontal="center" vertical="center" wrapText="1"/>
    </xf>
    <xf numFmtId="0" fontId="15" fillId="0" borderId="6" xfId="1" applyFont="1" applyFill="1" applyBorder="1" applyAlignment="1">
      <alignment horizontal="center" vertical="center" wrapText="1"/>
    </xf>
    <xf numFmtId="168" fontId="15" fillId="0" borderId="18" xfId="1" applyNumberFormat="1" applyFont="1" applyFill="1" applyBorder="1" applyAlignment="1">
      <alignment horizontal="center" vertical="center" wrapText="1"/>
    </xf>
    <xf numFmtId="0" fontId="15" fillId="0" borderId="8" xfId="1" applyFont="1" applyFill="1" applyBorder="1" applyAlignment="1">
      <alignment horizontal="center" vertical="center" wrapText="1"/>
    </xf>
    <xf numFmtId="168" fontId="15" fillId="0" borderId="22" xfId="1" applyNumberFormat="1" applyFont="1" applyFill="1" applyBorder="1" applyAlignment="1">
      <alignment horizontal="center" vertical="center" wrapText="1"/>
    </xf>
    <xf numFmtId="168" fontId="15" fillId="0" borderId="10" xfId="1" applyNumberFormat="1" applyFont="1" applyFill="1" applyBorder="1" applyAlignment="1">
      <alignment horizontal="center" vertical="center" wrapText="1"/>
    </xf>
    <xf numFmtId="168" fontId="15" fillId="0" borderId="21" xfId="1" applyNumberFormat="1" applyFont="1" applyFill="1" applyBorder="1" applyAlignment="1">
      <alignment horizontal="center" vertical="center" wrapText="1"/>
    </xf>
    <xf numFmtId="0" fontId="15" fillId="0" borderId="7" xfId="1" applyFont="1" applyFill="1" applyBorder="1" applyAlignment="1">
      <alignment horizontal="center" vertical="center" wrapText="1"/>
    </xf>
    <xf numFmtId="168" fontId="15" fillId="0" borderId="6" xfId="1" applyNumberFormat="1" applyFont="1" applyFill="1" applyBorder="1" applyAlignment="1">
      <alignment horizontal="center" vertical="center" wrapText="1"/>
    </xf>
    <xf numFmtId="168" fontId="15" fillId="0" borderId="7" xfId="1" applyNumberFormat="1" applyFont="1" applyFill="1" applyBorder="1" applyAlignment="1">
      <alignment horizontal="center" vertical="center" wrapText="1"/>
    </xf>
    <xf numFmtId="168" fontId="15" fillId="0" borderId="8" xfId="1" applyNumberFormat="1" applyFont="1" applyFill="1" applyBorder="1" applyAlignment="1">
      <alignment horizontal="center" vertical="center" wrapText="1"/>
    </xf>
    <xf numFmtId="0" fontId="15" fillId="0" borderId="4" xfId="1" applyFont="1" applyFill="1" applyBorder="1" applyAlignment="1">
      <alignment vertical="center" wrapText="1"/>
    </xf>
    <xf numFmtId="0" fontId="15" fillId="0" borderId="8" xfId="1" applyFont="1" applyFill="1" applyBorder="1" applyAlignment="1">
      <alignment vertical="center" wrapText="1"/>
    </xf>
    <xf numFmtId="14" fontId="15" fillId="0" borderId="4" xfId="1" applyNumberFormat="1" applyFont="1" applyFill="1" applyBorder="1" applyAlignment="1">
      <alignment horizontal="center" vertical="center" wrapText="1"/>
    </xf>
    <xf numFmtId="0" fontId="15" fillId="0" borderId="16" xfId="1" applyFont="1" applyFill="1" applyBorder="1" applyAlignment="1">
      <alignment horizontal="center" vertical="center" wrapText="1"/>
    </xf>
    <xf numFmtId="168" fontId="15" fillId="0" borderId="16" xfId="1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38100</xdr:colOff>
      <xdr:row>0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16</xdr:col>
      <xdr:colOff>38100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16</xdr:col>
      <xdr:colOff>38100</xdr:colOff>
      <xdr:row>0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100965</xdr:colOff>
      <xdr:row>0</xdr:row>
      <xdr:rowOff>0</xdr:rowOff>
    </xdr:from>
    <xdr:ext cx="1933575" cy="1254627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88201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113242</xdr:colOff>
      <xdr:row>0</xdr:row>
      <xdr:rowOff>0</xdr:rowOff>
    </xdr:from>
    <xdr:ext cx="1933575" cy="1254627"/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894292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230505</xdr:colOff>
      <xdr:row>0</xdr:row>
      <xdr:rowOff>0</xdr:rowOff>
    </xdr:from>
    <xdr:ext cx="1933575" cy="1254627"/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8E3BF974-4290-4F41-A5D4-B68A8CCAED11}"/>
            </a:ext>
          </a:extLst>
        </xdr:cNvPr>
        <xdr:cNvSpPr/>
      </xdr:nvSpPr>
      <xdr:spPr>
        <a:xfrm>
          <a:off x="101155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A4FA4958-E53B-4E4C-AF23-137EB0A622DA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124" name="Rectangle 123">
          <a:extLst>
            <a:ext uri="{FF2B5EF4-FFF2-40B4-BE49-F238E27FC236}">
              <a16:creationId xmlns:a16="http://schemas.microsoft.com/office/drawing/2014/main" id="{55CBF723-A8D9-46AA-B538-2388D940FD4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3E82C4A2-90F5-4FD7-951A-2E404E689CB3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126" name="Rectangle 125">
          <a:extLst>
            <a:ext uri="{FF2B5EF4-FFF2-40B4-BE49-F238E27FC236}">
              <a16:creationId xmlns:a16="http://schemas.microsoft.com/office/drawing/2014/main" id="{280EA9B4-909E-4012-A348-20CEBD5E80A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127" name="Rectangle 126">
          <a:extLst>
            <a:ext uri="{FF2B5EF4-FFF2-40B4-BE49-F238E27FC236}">
              <a16:creationId xmlns:a16="http://schemas.microsoft.com/office/drawing/2014/main" id="{CA48283D-EAA3-44C5-9446-71CDE726388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128" name="Rectangle 127">
          <a:extLst>
            <a:ext uri="{FF2B5EF4-FFF2-40B4-BE49-F238E27FC236}">
              <a16:creationId xmlns:a16="http://schemas.microsoft.com/office/drawing/2014/main" id="{1A98A0D4-89B7-42D8-AFA9-FD4B8E8B3E3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129" name="Rectangle 128">
          <a:extLst>
            <a:ext uri="{FF2B5EF4-FFF2-40B4-BE49-F238E27FC236}">
              <a16:creationId xmlns:a16="http://schemas.microsoft.com/office/drawing/2014/main" id="{5CA1A313-B18D-46B1-9D95-60AE2DB51B8E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130" name="Rectangle 129">
          <a:extLst>
            <a:ext uri="{FF2B5EF4-FFF2-40B4-BE49-F238E27FC236}">
              <a16:creationId xmlns:a16="http://schemas.microsoft.com/office/drawing/2014/main" id="{66597979-FF59-4FB5-8A83-1F136E968E4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100965</xdr:colOff>
      <xdr:row>0</xdr:row>
      <xdr:rowOff>0</xdr:rowOff>
    </xdr:from>
    <xdr:ext cx="1933575" cy="1254627"/>
    <xdr:sp macro="" textlink="">
      <xdr:nvSpPr>
        <xdr:cNvPr id="131" name="Rectangle 130">
          <a:extLst>
            <a:ext uri="{FF2B5EF4-FFF2-40B4-BE49-F238E27FC236}">
              <a16:creationId xmlns:a16="http://schemas.microsoft.com/office/drawing/2014/main" id="{82CA7AF4-B75F-4EB0-B2A7-810F4694F055}"/>
            </a:ext>
          </a:extLst>
        </xdr:cNvPr>
        <xdr:cNvSpPr/>
      </xdr:nvSpPr>
      <xdr:spPr>
        <a:xfrm>
          <a:off x="88201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113242</xdr:colOff>
      <xdr:row>0</xdr:row>
      <xdr:rowOff>0</xdr:rowOff>
    </xdr:from>
    <xdr:ext cx="1933575" cy="1254627"/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0DA66521-4326-488A-8EDD-EC0CE7B2162E}"/>
            </a:ext>
          </a:extLst>
        </xdr:cNvPr>
        <xdr:cNvSpPr/>
      </xdr:nvSpPr>
      <xdr:spPr>
        <a:xfrm>
          <a:off x="894292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133" name="Rectangle 132">
          <a:extLst>
            <a:ext uri="{FF2B5EF4-FFF2-40B4-BE49-F238E27FC236}">
              <a16:creationId xmlns:a16="http://schemas.microsoft.com/office/drawing/2014/main" id="{C01D2667-A3FC-4CCA-8FB0-1A8EDE6B3488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0</xdr:col>
      <xdr:colOff>123825</xdr:colOff>
      <xdr:row>0</xdr:row>
      <xdr:rowOff>0</xdr:rowOff>
    </xdr:from>
    <xdr:ext cx="1933575" cy="1254627"/>
    <xdr:sp macro="" textlink="">
      <xdr:nvSpPr>
        <xdr:cNvPr id="134" name="Rectangle 133">
          <a:extLst>
            <a:ext uri="{FF2B5EF4-FFF2-40B4-BE49-F238E27FC236}">
              <a16:creationId xmlns:a16="http://schemas.microsoft.com/office/drawing/2014/main" id="{81C9D094-8025-4B5E-B153-A6CFF6F741D1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13</xdr:col>
      <xdr:colOff>866902</xdr:colOff>
      <xdr:row>1</xdr:row>
      <xdr:rowOff>83850</xdr:rowOff>
    </xdr:from>
    <xdr:ext cx="2333625" cy="1162050"/>
    <xdr:pic>
      <xdr:nvPicPr>
        <xdr:cNvPr id="137" name="Picture 136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77893" y="317482"/>
          <a:ext cx="2333625" cy="11620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53"/>
  <sheetViews>
    <sheetView showGridLines="0" tabSelected="1" zoomScale="53" zoomScaleNormal="53" workbookViewId="0">
      <selection activeCell="A9" sqref="A9:XFD9"/>
    </sheetView>
  </sheetViews>
  <sheetFormatPr defaultColWidth="8.85546875" defaultRowHeight="18.75" x14ac:dyDescent="0.3"/>
  <cols>
    <col min="1" max="1" width="6" style="1" customWidth="1"/>
    <col min="2" max="2" width="12.7109375" style="1" customWidth="1"/>
    <col min="3" max="3" width="12.140625" style="1" customWidth="1"/>
    <col min="4" max="4" width="21.5703125" style="1" customWidth="1"/>
    <col min="5" max="5" width="19.85546875" style="1" customWidth="1"/>
    <col min="6" max="6" width="14.42578125" style="1" customWidth="1"/>
    <col min="7" max="7" width="21.7109375" style="1" customWidth="1"/>
    <col min="8" max="8" width="18.5703125" style="1" customWidth="1"/>
    <col min="9" max="9" width="18.85546875" style="1" customWidth="1"/>
    <col min="10" max="10" width="19.42578125" style="1" customWidth="1"/>
    <col min="11" max="11" width="17.28515625" style="1" customWidth="1"/>
    <col min="12" max="12" width="18.7109375" style="1" customWidth="1"/>
    <col min="13" max="13" width="12.140625" style="1" customWidth="1"/>
    <col min="14" max="14" width="25.28515625" style="1" customWidth="1"/>
    <col min="15" max="15" width="15.42578125" style="1" customWidth="1"/>
    <col min="16" max="16" width="17.28515625" style="1" customWidth="1"/>
    <col min="17" max="17" width="32.140625" style="2" customWidth="1"/>
    <col min="18" max="21" width="8.85546875" style="1"/>
    <col min="22" max="22" width="14.7109375" style="1" bestFit="1" customWidth="1"/>
    <col min="23" max="16384" width="8.85546875" style="1"/>
  </cols>
  <sheetData>
    <row r="1" spans="1:17" s="2" customForma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7" s="2" customFormat="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7" s="2" customFormat="1" ht="58.5" customHeight="1" x14ac:dyDescent="0.3">
      <c r="A3" s="4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5"/>
      <c r="M3" s="4"/>
      <c r="N3" s="4"/>
      <c r="O3" s="4"/>
      <c r="P3" s="4"/>
    </row>
    <row r="4" spans="1:17" s="2" customFormat="1" ht="20.25" x14ac:dyDescent="0.3">
      <c r="A4" s="5"/>
      <c r="B4" s="5"/>
      <c r="C4" s="6"/>
      <c r="D4" s="7"/>
      <c r="E4" s="7"/>
      <c r="F4" s="7"/>
      <c r="G4" s="8"/>
      <c r="H4" s="8"/>
      <c r="I4" s="8"/>
      <c r="J4" s="8"/>
      <c r="K4" s="9"/>
      <c r="L4" s="45"/>
      <c r="M4" s="6"/>
      <c r="N4" s="7"/>
      <c r="O4" s="7"/>
      <c r="P4" s="7"/>
    </row>
    <row r="5" spans="1:17" s="2" customFormat="1" ht="20.25" x14ac:dyDescent="0.3">
      <c r="A5" s="5"/>
      <c r="B5" s="5"/>
      <c r="C5" s="6"/>
      <c r="D5" s="6"/>
      <c r="E5" s="6"/>
      <c r="F5" s="6"/>
      <c r="G5" s="8"/>
      <c r="H5" s="8"/>
      <c r="I5" s="8"/>
      <c r="J5" s="8"/>
      <c r="K5" s="9"/>
      <c r="L5" s="9"/>
      <c r="M5" s="6"/>
      <c r="N5" s="6"/>
      <c r="O5" s="6"/>
      <c r="P5" s="6"/>
    </row>
    <row r="6" spans="1:17" s="2" customFormat="1" ht="19.5" thickBot="1" x14ac:dyDescent="0.35">
      <c r="A6" s="10"/>
      <c r="B6" s="10"/>
      <c r="C6" s="10"/>
      <c r="D6" s="10"/>
      <c r="E6" s="10"/>
      <c r="F6" s="10"/>
      <c r="G6" s="10"/>
      <c r="H6" s="11"/>
      <c r="I6" s="11"/>
      <c r="J6" s="10"/>
      <c r="K6" s="9"/>
      <c r="L6" s="9"/>
      <c r="M6" s="10"/>
      <c r="N6" s="10"/>
      <c r="O6" s="10"/>
      <c r="P6" s="10"/>
    </row>
    <row r="7" spans="1:17" s="2" customFormat="1" ht="36" customHeight="1" x14ac:dyDescent="0.3">
      <c r="A7" s="35" t="s">
        <v>1</v>
      </c>
      <c r="B7" s="33" t="s">
        <v>2</v>
      </c>
      <c r="C7" s="31" t="s">
        <v>3</v>
      </c>
      <c r="D7" s="31" t="s">
        <v>4</v>
      </c>
      <c r="E7" s="31" t="s">
        <v>5</v>
      </c>
      <c r="F7" s="31" t="s">
        <v>6</v>
      </c>
      <c r="G7" s="31" t="s">
        <v>7</v>
      </c>
      <c r="H7" s="31" t="s">
        <v>8</v>
      </c>
      <c r="I7" s="31" t="s">
        <v>9</v>
      </c>
      <c r="J7" s="31" t="s">
        <v>10</v>
      </c>
      <c r="K7" s="31" t="s">
        <v>11</v>
      </c>
      <c r="L7" s="31" t="s">
        <v>12</v>
      </c>
      <c r="M7" s="31" t="s">
        <v>72</v>
      </c>
      <c r="N7" s="31" t="s">
        <v>73</v>
      </c>
      <c r="O7" s="37" t="s">
        <v>161</v>
      </c>
      <c r="P7" s="38"/>
      <c r="Q7" s="23"/>
    </row>
    <row r="8" spans="1:17" s="2" customFormat="1" ht="34.5" customHeight="1" x14ac:dyDescent="0.3">
      <c r="A8" s="36"/>
      <c r="B8" s="34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24" t="s">
        <v>9</v>
      </c>
      <c r="P8" s="25" t="s">
        <v>101</v>
      </c>
      <c r="Q8" s="22"/>
    </row>
    <row r="9" spans="1:17" s="2" customFormat="1" ht="48" customHeight="1" x14ac:dyDescent="0.3">
      <c r="A9" s="12">
        <v>1</v>
      </c>
      <c r="B9" s="15">
        <v>44582</v>
      </c>
      <c r="C9" s="13" t="s">
        <v>18</v>
      </c>
      <c r="D9" s="16" t="s">
        <v>14</v>
      </c>
      <c r="E9" s="58" t="s">
        <v>19</v>
      </c>
      <c r="F9" s="27" t="s">
        <v>16</v>
      </c>
      <c r="G9" s="49" t="s">
        <v>20</v>
      </c>
      <c r="H9" s="14">
        <v>5795000</v>
      </c>
      <c r="I9" s="14">
        <v>4000000</v>
      </c>
      <c r="J9" s="29">
        <f>H9+H10-I9-I10+K9+K10+L9+L10</f>
        <v>3101500</v>
      </c>
      <c r="K9" s="14"/>
      <c r="L9" s="14">
        <v>205000</v>
      </c>
      <c r="M9" s="39" t="s">
        <v>86</v>
      </c>
      <c r="N9" s="59" t="s">
        <v>74</v>
      </c>
      <c r="O9" s="60">
        <v>44583</v>
      </c>
      <c r="P9" s="52"/>
    </row>
    <row r="10" spans="1:17" s="2" customFormat="1" ht="48" customHeight="1" x14ac:dyDescent="0.3">
      <c r="A10" s="12">
        <f>A9+1</f>
        <v>2</v>
      </c>
      <c r="B10" s="15">
        <v>44582</v>
      </c>
      <c r="C10" s="13" t="s">
        <v>21</v>
      </c>
      <c r="D10" s="16" t="s">
        <v>14</v>
      </c>
      <c r="E10" s="58" t="s">
        <v>22</v>
      </c>
      <c r="F10" s="28"/>
      <c r="G10" s="50"/>
      <c r="H10" s="14">
        <v>750000</v>
      </c>
      <c r="I10" s="14"/>
      <c r="J10" s="30"/>
      <c r="K10" s="14"/>
      <c r="L10" s="14">
        <v>351500</v>
      </c>
      <c r="M10" s="43"/>
      <c r="N10" s="61"/>
      <c r="O10" s="62"/>
      <c r="P10" s="52"/>
    </row>
    <row r="11" spans="1:17" s="2" customFormat="1" ht="48" customHeight="1" x14ac:dyDescent="0.3">
      <c r="A11" s="12">
        <f t="shared" ref="A11:A53" si="0">A10+1</f>
        <v>3</v>
      </c>
      <c r="B11" s="15">
        <v>44581</v>
      </c>
      <c r="C11" s="13" t="s">
        <v>23</v>
      </c>
      <c r="D11" s="16" t="s">
        <v>14</v>
      </c>
      <c r="E11" s="58" t="s">
        <v>24</v>
      </c>
      <c r="F11" s="13" t="s">
        <v>25</v>
      </c>
      <c r="G11" s="16" t="s">
        <v>26</v>
      </c>
      <c r="H11" s="14">
        <v>13350000</v>
      </c>
      <c r="I11" s="14">
        <v>9300000</v>
      </c>
      <c r="J11" s="14">
        <f>H11-I11+K11+L11</f>
        <v>5199000</v>
      </c>
      <c r="K11" s="14"/>
      <c r="L11" s="14">
        <v>1149000</v>
      </c>
      <c r="M11" s="17" t="s">
        <v>87</v>
      </c>
      <c r="N11" s="58" t="s">
        <v>75</v>
      </c>
      <c r="O11" s="63">
        <v>44582</v>
      </c>
      <c r="P11" s="53"/>
    </row>
    <row r="12" spans="1:17" s="2" customFormat="1" ht="48" customHeight="1" x14ac:dyDescent="0.3">
      <c r="A12" s="12">
        <f t="shared" si="0"/>
        <v>4</v>
      </c>
      <c r="B12" s="15">
        <v>44582</v>
      </c>
      <c r="C12" s="13" t="s">
        <v>27</v>
      </c>
      <c r="D12" s="16" t="s">
        <v>14</v>
      </c>
      <c r="E12" s="58" t="s">
        <v>28</v>
      </c>
      <c r="F12" s="13" t="s">
        <v>29</v>
      </c>
      <c r="G12" s="16" t="s">
        <v>30</v>
      </c>
      <c r="H12" s="14">
        <v>11318000</v>
      </c>
      <c r="I12" s="14">
        <v>7900000</v>
      </c>
      <c r="J12" s="14">
        <f t="shared" ref="J12:J13" si="1">H12-I12+K12+L12</f>
        <v>4027000</v>
      </c>
      <c r="K12" s="14"/>
      <c r="L12" s="14">
        <v>609000</v>
      </c>
      <c r="M12" s="18" t="s">
        <v>88</v>
      </c>
      <c r="N12" s="58" t="s">
        <v>76</v>
      </c>
      <c r="O12" s="63">
        <v>44583</v>
      </c>
      <c r="P12" s="53"/>
    </row>
    <row r="13" spans="1:17" s="2" customFormat="1" ht="48" customHeight="1" x14ac:dyDescent="0.3">
      <c r="A13" s="12">
        <f t="shared" si="0"/>
        <v>5</v>
      </c>
      <c r="B13" s="15">
        <v>44581</v>
      </c>
      <c r="C13" s="13" t="s">
        <v>31</v>
      </c>
      <c r="D13" s="16" t="s">
        <v>14</v>
      </c>
      <c r="E13" s="58" t="s">
        <v>32</v>
      </c>
      <c r="F13" s="13" t="s">
        <v>29</v>
      </c>
      <c r="G13" s="16" t="s">
        <v>33</v>
      </c>
      <c r="H13" s="14">
        <v>17000000</v>
      </c>
      <c r="I13" s="14">
        <v>11900000</v>
      </c>
      <c r="J13" s="14">
        <f t="shared" si="1"/>
        <v>5794000</v>
      </c>
      <c r="K13" s="14"/>
      <c r="L13" s="14">
        <v>694000</v>
      </c>
      <c r="M13" s="18" t="s">
        <v>89</v>
      </c>
      <c r="N13" s="58" t="s">
        <v>77</v>
      </c>
      <c r="O13" s="63">
        <v>44613</v>
      </c>
      <c r="P13" s="53"/>
    </row>
    <row r="14" spans="1:17" s="2" customFormat="1" ht="48" customHeight="1" x14ac:dyDescent="0.3">
      <c r="A14" s="12">
        <f t="shared" si="0"/>
        <v>6</v>
      </c>
      <c r="B14" s="15">
        <v>44587</v>
      </c>
      <c r="C14" s="13" t="s">
        <v>34</v>
      </c>
      <c r="D14" s="16" t="s">
        <v>35</v>
      </c>
      <c r="E14" s="58" t="s">
        <v>36</v>
      </c>
      <c r="F14" s="13" t="s">
        <v>37</v>
      </c>
      <c r="G14" s="16" t="s">
        <v>38</v>
      </c>
      <c r="H14" s="14">
        <v>8750000</v>
      </c>
      <c r="I14" s="14">
        <v>6100000</v>
      </c>
      <c r="J14" s="29">
        <f>H14+H15+H16-I14-I15-I16+L14+L15+L16+K14+K15+K16</f>
        <v>16366500</v>
      </c>
      <c r="K14" s="14"/>
      <c r="L14" s="14"/>
      <c r="M14" s="41" t="s">
        <v>90</v>
      </c>
      <c r="N14" s="59" t="s">
        <v>78</v>
      </c>
      <c r="O14" s="64">
        <v>44588</v>
      </c>
      <c r="P14" s="53"/>
    </row>
    <row r="15" spans="1:17" s="2" customFormat="1" ht="48" customHeight="1" x14ac:dyDescent="0.3">
      <c r="A15" s="12">
        <f t="shared" si="0"/>
        <v>7</v>
      </c>
      <c r="B15" s="15">
        <v>44587</v>
      </c>
      <c r="C15" s="13" t="s">
        <v>39</v>
      </c>
      <c r="D15" s="16" t="s">
        <v>35</v>
      </c>
      <c r="E15" s="58" t="s">
        <v>36</v>
      </c>
      <c r="F15" s="13" t="s">
        <v>25</v>
      </c>
      <c r="G15" s="16" t="s">
        <v>40</v>
      </c>
      <c r="H15" s="14">
        <v>19450000</v>
      </c>
      <c r="I15" s="14">
        <v>13600000</v>
      </c>
      <c r="J15" s="47"/>
      <c r="K15" s="14"/>
      <c r="L15" s="14">
        <v>1124500</v>
      </c>
      <c r="M15" s="43"/>
      <c r="N15" s="65"/>
      <c r="O15" s="60"/>
      <c r="P15" s="53"/>
    </row>
    <row r="16" spans="1:17" s="2" customFormat="1" ht="48" customHeight="1" x14ac:dyDescent="0.3">
      <c r="A16" s="12">
        <f t="shared" si="0"/>
        <v>8</v>
      </c>
      <c r="B16" s="15">
        <v>44587</v>
      </c>
      <c r="C16" s="13" t="s">
        <v>41</v>
      </c>
      <c r="D16" s="16" t="s">
        <v>35</v>
      </c>
      <c r="E16" s="58" t="s">
        <v>36</v>
      </c>
      <c r="F16" s="13" t="s">
        <v>25</v>
      </c>
      <c r="G16" s="16" t="s">
        <v>42</v>
      </c>
      <c r="H16" s="14">
        <v>19450000</v>
      </c>
      <c r="I16" s="14">
        <v>13600000</v>
      </c>
      <c r="J16" s="30"/>
      <c r="K16" s="14"/>
      <c r="L16" s="14">
        <v>892000</v>
      </c>
      <c r="M16" s="17" t="s">
        <v>91</v>
      </c>
      <c r="N16" s="61"/>
      <c r="O16" s="62"/>
      <c r="P16" s="53"/>
    </row>
    <row r="17" spans="1:17" s="2" customFormat="1" ht="48" customHeight="1" x14ac:dyDescent="0.3">
      <c r="A17" s="12">
        <f t="shared" si="0"/>
        <v>9</v>
      </c>
      <c r="B17" s="15">
        <v>44592</v>
      </c>
      <c r="C17" s="13" t="s">
        <v>43</v>
      </c>
      <c r="D17" s="16" t="s">
        <v>14</v>
      </c>
      <c r="E17" s="58" t="s">
        <v>44</v>
      </c>
      <c r="F17" s="27" t="s">
        <v>25</v>
      </c>
      <c r="G17" s="49" t="s">
        <v>45</v>
      </c>
      <c r="H17" s="14">
        <v>26250000</v>
      </c>
      <c r="I17" s="14">
        <v>18300000</v>
      </c>
      <c r="J17" s="29">
        <f>H17+H18-I17-I18+K17+K18+L17+L18</f>
        <v>11047000</v>
      </c>
      <c r="K17" s="14"/>
      <c r="L17" s="14">
        <v>2067000</v>
      </c>
      <c r="M17" s="39" t="s">
        <v>92</v>
      </c>
      <c r="N17" s="59" t="s">
        <v>79</v>
      </c>
      <c r="O17" s="64">
        <v>44594</v>
      </c>
      <c r="P17" s="53"/>
    </row>
    <row r="18" spans="1:17" s="2" customFormat="1" ht="48" customHeight="1" x14ac:dyDescent="0.3">
      <c r="A18" s="12">
        <f t="shared" si="0"/>
        <v>10</v>
      </c>
      <c r="B18" s="15">
        <v>44592</v>
      </c>
      <c r="C18" s="13" t="s">
        <v>46</v>
      </c>
      <c r="D18" s="16" t="s">
        <v>14</v>
      </c>
      <c r="E18" s="58" t="s">
        <v>32</v>
      </c>
      <c r="F18" s="28"/>
      <c r="G18" s="50"/>
      <c r="H18" s="14">
        <v>750000</v>
      </c>
      <c r="I18" s="14"/>
      <c r="J18" s="30"/>
      <c r="K18" s="14"/>
      <c r="L18" s="14">
        <v>280000</v>
      </c>
      <c r="M18" s="40"/>
      <c r="N18" s="61"/>
      <c r="O18" s="62"/>
      <c r="P18" s="53"/>
    </row>
    <row r="19" spans="1:17" s="2" customFormat="1" ht="48" customHeight="1" x14ac:dyDescent="0.3">
      <c r="A19" s="12">
        <f t="shared" si="0"/>
        <v>11</v>
      </c>
      <c r="B19" s="15">
        <v>44597</v>
      </c>
      <c r="C19" s="13" t="s">
        <v>47</v>
      </c>
      <c r="D19" s="16" t="s">
        <v>35</v>
      </c>
      <c r="E19" s="58" t="s">
        <v>48</v>
      </c>
      <c r="F19" s="13" t="s">
        <v>25</v>
      </c>
      <c r="G19" s="16" t="s">
        <v>49</v>
      </c>
      <c r="H19" s="14">
        <v>5000000</v>
      </c>
      <c r="I19" s="14">
        <v>3500000</v>
      </c>
      <c r="J19" s="14">
        <f t="shared" ref="J19:J53" si="2">H19-I19+K19+L19</f>
        <v>1962400</v>
      </c>
      <c r="K19" s="14"/>
      <c r="L19" s="14">
        <v>462400</v>
      </c>
      <c r="M19" s="18" t="s">
        <v>93</v>
      </c>
      <c r="N19" s="58" t="s">
        <v>80</v>
      </c>
      <c r="O19" s="63">
        <v>44602</v>
      </c>
      <c r="P19" s="53"/>
    </row>
    <row r="20" spans="1:17" s="2" customFormat="1" ht="48" customHeight="1" x14ac:dyDescent="0.3">
      <c r="A20" s="12">
        <f t="shared" si="0"/>
        <v>12</v>
      </c>
      <c r="B20" s="15">
        <v>44604</v>
      </c>
      <c r="C20" s="13" t="s">
        <v>13</v>
      </c>
      <c r="D20" s="16" t="s">
        <v>14</v>
      </c>
      <c r="E20" s="58" t="s">
        <v>15</v>
      </c>
      <c r="F20" s="13" t="s">
        <v>16</v>
      </c>
      <c r="G20" s="16" t="s">
        <v>17</v>
      </c>
      <c r="H20" s="14">
        <v>5518000</v>
      </c>
      <c r="I20" s="14">
        <v>3800000</v>
      </c>
      <c r="J20" s="14">
        <f t="shared" si="2"/>
        <v>2218000</v>
      </c>
      <c r="K20" s="14"/>
      <c r="L20" s="14">
        <v>500000</v>
      </c>
      <c r="M20" s="18" t="s">
        <v>94</v>
      </c>
      <c r="N20" s="58" t="s">
        <v>81</v>
      </c>
      <c r="O20" s="63">
        <v>44604</v>
      </c>
      <c r="P20" s="53"/>
      <c r="Q20" s="48"/>
    </row>
    <row r="21" spans="1:17" s="2" customFormat="1" ht="48" customHeight="1" x14ac:dyDescent="0.3">
      <c r="A21" s="12">
        <f t="shared" si="0"/>
        <v>13</v>
      </c>
      <c r="B21" s="15">
        <v>44601</v>
      </c>
      <c r="C21" s="13" t="s">
        <v>50</v>
      </c>
      <c r="D21" s="16" t="s">
        <v>14</v>
      </c>
      <c r="E21" s="58" t="s">
        <v>51</v>
      </c>
      <c r="F21" s="13" t="s">
        <v>16</v>
      </c>
      <c r="G21" s="16" t="s">
        <v>52</v>
      </c>
      <c r="H21" s="14">
        <v>5795000</v>
      </c>
      <c r="I21" s="14">
        <v>4000000</v>
      </c>
      <c r="J21" s="14">
        <f t="shared" si="2"/>
        <v>2499000</v>
      </c>
      <c r="K21" s="14"/>
      <c r="L21" s="14">
        <v>704000</v>
      </c>
      <c r="M21" s="18" t="s">
        <v>95</v>
      </c>
      <c r="N21" s="58" t="s">
        <v>82</v>
      </c>
      <c r="O21" s="63">
        <v>44602</v>
      </c>
      <c r="P21" s="53"/>
    </row>
    <row r="22" spans="1:17" s="2" customFormat="1" ht="48" customHeight="1" x14ac:dyDescent="0.3">
      <c r="A22" s="12">
        <f t="shared" si="0"/>
        <v>14</v>
      </c>
      <c r="B22" s="15">
        <v>44604</v>
      </c>
      <c r="C22" s="13" t="s">
        <v>69</v>
      </c>
      <c r="D22" s="16" t="s">
        <v>35</v>
      </c>
      <c r="E22" s="58" t="s">
        <v>70</v>
      </c>
      <c r="F22" s="13" t="s">
        <v>25</v>
      </c>
      <c r="G22" s="16" t="s">
        <v>71</v>
      </c>
      <c r="H22" s="14">
        <v>16900000</v>
      </c>
      <c r="I22" s="14">
        <v>11800000</v>
      </c>
      <c r="J22" s="14">
        <f t="shared" si="2"/>
        <v>6400000</v>
      </c>
      <c r="K22" s="14"/>
      <c r="L22" s="14">
        <v>1300000</v>
      </c>
      <c r="M22" s="18" t="s">
        <v>162</v>
      </c>
      <c r="N22" s="58" t="s">
        <v>163</v>
      </c>
      <c r="O22" s="63">
        <v>44604</v>
      </c>
      <c r="P22" s="53"/>
    </row>
    <row r="23" spans="1:17" s="2" customFormat="1" ht="48" customHeight="1" x14ac:dyDescent="0.3">
      <c r="A23" s="12">
        <f t="shared" si="0"/>
        <v>15</v>
      </c>
      <c r="B23" s="15">
        <v>44605</v>
      </c>
      <c r="C23" s="13" t="s">
        <v>53</v>
      </c>
      <c r="D23" s="16" t="s">
        <v>54</v>
      </c>
      <c r="E23" s="58" t="s">
        <v>55</v>
      </c>
      <c r="F23" s="13" t="s">
        <v>25</v>
      </c>
      <c r="G23" s="16" t="s">
        <v>49</v>
      </c>
      <c r="H23" s="14">
        <v>5493000</v>
      </c>
      <c r="I23" s="14">
        <v>3800000</v>
      </c>
      <c r="J23" s="14">
        <f t="shared" si="2"/>
        <v>1883000</v>
      </c>
      <c r="K23" s="14"/>
      <c r="L23" s="14">
        <v>190000</v>
      </c>
      <c r="M23" s="18" t="s">
        <v>96</v>
      </c>
      <c r="N23" s="58" t="s">
        <v>83</v>
      </c>
      <c r="O23" s="63"/>
      <c r="P23" s="53"/>
    </row>
    <row r="24" spans="1:17" s="2" customFormat="1" ht="48" customHeight="1" x14ac:dyDescent="0.3">
      <c r="A24" s="12">
        <f t="shared" si="0"/>
        <v>16</v>
      </c>
      <c r="B24" s="15">
        <v>44609</v>
      </c>
      <c r="C24" s="13" t="s">
        <v>56</v>
      </c>
      <c r="D24" s="16" t="s">
        <v>57</v>
      </c>
      <c r="E24" s="58" t="s">
        <v>55</v>
      </c>
      <c r="F24" s="27" t="s">
        <v>29</v>
      </c>
      <c r="G24" s="49" t="s">
        <v>58</v>
      </c>
      <c r="H24" s="14">
        <v>4000000</v>
      </c>
      <c r="I24" s="14">
        <v>2800000</v>
      </c>
      <c r="J24" s="29">
        <f>H24+H25+H26-I24-I25-I26+L24+L25+L26+K24+K25+K26</f>
        <v>3400000</v>
      </c>
      <c r="K24" s="14"/>
      <c r="L24" s="14">
        <v>1200000</v>
      </c>
      <c r="M24" s="41" t="s">
        <v>97</v>
      </c>
      <c r="N24" s="59" t="s">
        <v>84</v>
      </c>
      <c r="O24" s="66"/>
      <c r="P24" s="54"/>
    </row>
    <row r="25" spans="1:17" s="2" customFormat="1" ht="48" customHeight="1" x14ac:dyDescent="0.3">
      <c r="A25" s="12">
        <f t="shared" si="0"/>
        <v>17</v>
      </c>
      <c r="B25" s="15">
        <v>44609</v>
      </c>
      <c r="C25" s="13" t="s">
        <v>59</v>
      </c>
      <c r="D25" s="16" t="s">
        <v>57</v>
      </c>
      <c r="E25" s="58" t="s">
        <v>55</v>
      </c>
      <c r="F25" s="44"/>
      <c r="G25" s="51"/>
      <c r="H25" s="14">
        <v>200000</v>
      </c>
      <c r="I25" s="14"/>
      <c r="J25" s="47"/>
      <c r="K25" s="14"/>
      <c r="L25" s="14">
        <v>200000</v>
      </c>
      <c r="M25" s="42"/>
      <c r="N25" s="65"/>
      <c r="O25" s="67"/>
      <c r="P25" s="55"/>
    </row>
    <row r="26" spans="1:17" s="2" customFormat="1" ht="48" customHeight="1" x14ac:dyDescent="0.3">
      <c r="A26" s="12">
        <f t="shared" si="0"/>
        <v>18</v>
      </c>
      <c r="B26" s="15">
        <v>44609</v>
      </c>
      <c r="C26" s="13" t="s">
        <v>60</v>
      </c>
      <c r="D26" s="16" t="s">
        <v>57</v>
      </c>
      <c r="E26" s="58" t="s">
        <v>61</v>
      </c>
      <c r="F26" s="28"/>
      <c r="G26" s="50"/>
      <c r="H26" s="14">
        <v>300000</v>
      </c>
      <c r="I26" s="14"/>
      <c r="J26" s="30"/>
      <c r="K26" s="14"/>
      <c r="L26" s="14">
        <v>300000</v>
      </c>
      <c r="M26" s="43"/>
      <c r="N26" s="61"/>
      <c r="O26" s="68"/>
      <c r="P26" s="56"/>
    </row>
    <row r="27" spans="1:17" s="2" customFormat="1" ht="48" customHeight="1" x14ac:dyDescent="0.3">
      <c r="A27" s="12">
        <f t="shared" si="0"/>
        <v>19</v>
      </c>
      <c r="B27" s="15">
        <v>44616</v>
      </c>
      <c r="C27" s="13" t="s">
        <v>62</v>
      </c>
      <c r="D27" s="16" t="s">
        <v>14</v>
      </c>
      <c r="E27" s="58" t="s">
        <v>63</v>
      </c>
      <c r="F27" s="16" t="s">
        <v>64</v>
      </c>
      <c r="G27" s="16" t="s">
        <v>65</v>
      </c>
      <c r="H27" s="14">
        <v>378000</v>
      </c>
      <c r="I27" s="14">
        <v>260000</v>
      </c>
      <c r="J27" s="14">
        <f t="shared" si="2"/>
        <v>118000</v>
      </c>
      <c r="K27" s="14"/>
      <c r="L27" s="14"/>
      <c r="M27" s="18" t="s">
        <v>98</v>
      </c>
      <c r="N27" s="58" t="s">
        <v>85</v>
      </c>
      <c r="O27" s="63"/>
      <c r="P27" s="53"/>
    </row>
    <row r="28" spans="1:17" s="2" customFormat="1" ht="48" customHeight="1" x14ac:dyDescent="0.3">
      <c r="A28" s="12">
        <f t="shared" si="0"/>
        <v>20</v>
      </c>
      <c r="B28" s="15">
        <v>44617</v>
      </c>
      <c r="C28" s="13" t="s">
        <v>66</v>
      </c>
      <c r="D28" s="16" t="s">
        <v>14</v>
      </c>
      <c r="E28" s="58" t="s">
        <v>67</v>
      </c>
      <c r="F28" s="13" t="s">
        <v>29</v>
      </c>
      <c r="G28" s="16" t="s">
        <v>68</v>
      </c>
      <c r="H28" s="14">
        <v>11000000</v>
      </c>
      <c r="I28" s="14">
        <v>7700000</v>
      </c>
      <c r="J28" s="14">
        <f t="shared" si="2"/>
        <v>3865600</v>
      </c>
      <c r="K28" s="14">
        <v>565600</v>
      </c>
      <c r="L28" s="14"/>
      <c r="M28" s="18" t="s">
        <v>100</v>
      </c>
      <c r="N28" s="58" t="s">
        <v>99</v>
      </c>
      <c r="O28" s="63">
        <v>44618</v>
      </c>
      <c r="P28" s="53"/>
    </row>
    <row r="29" spans="1:17" s="2" customFormat="1" ht="48" customHeight="1" x14ac:dyDescent="0.3">
      <c r="A29" s="12">
        <f t="shared" si="0"/>
        <v>21</v>
      </c>
      <c r="B29" s="15">
        <v>44603</v>
      </c>
      <c r="C29" s="13" t="s">
        <v>165</v>
      </c>
      <c r="D29" s="16" t="s">
        <v>35</v>
      </c>
      <c r="E29" s="58" t="s">
        <v>126</v>
      </c>
      <c r="F29" s="13" t="s">
        <v>25</v>
      </c>
      <c r="G29" s="16" t="s">
        <v>167</v>
      </c>
      <c r="H29" s="14">
        <v>13000000</v>
      </c>
      <c r="I29" s="14">
        <v>9100000</v>
      </c>
      <c r="J29" s="14">
        <f t="shared" si="2"/>
        <v>4787000</v>
      </c>
      <c r="K29" s="14"/>
      <c r="L29" s="14">
        <v>887000</v>
      </c>
      <c r="M29" s="18" t="s">
        <v>102</v>
      </c>
      <c r="N29" s="69" t="s">
        <v>172</v>
      </c>
      <c r="O29" s="63">
        <v>44604</v>
      </c>
      <c r="P29" s="53"/>
    </row>
    <row r="30" spans="1:17" s="2" customFormat="1" ht="48" customHeight="1" x14ac:dyDescent="0.3">
      <c r="A30" s="12">
        <f t="shared" si="0"/>
        <v>22</v>
      </c>
      <c r="B30" s="15">
        <v>44604</v>
      </c>
      <c r="C30" s="13" t="s">
        <v>166</v>
      </c>
      <c r="D30" s="16" t="s">
        <v>35</v>
      </c>
      <c r="E30" s="58" t="s">
        <v>126</v>
      </c>
      <c r="F30" s="13" t="s">
        <v>29</v>
      </c>
      <c r="G30" s="16" t="s">
        <v>168</v>
      </c>
      <c r="H30" s="14">
        <v>8200000</v>
      </c>
      <c r="I30" s="14">
        <v>5700000</v>
      </c>
      <c r="J30" s="14">
        <f t="shared" si="2"/>
        <v>2500000</v>
      </c>
      <c r="K30" s="14"/>
      <c r="L30" s="14"/>
      <c r="M30" s="17" t="s">
        <v>169</v>
      </c>
      <c r="N30" s="70" t="s">
        <v>171</v>
      </c>
      <c r="O30" s="63">
        <v>44604</v>
      </c>
      <c r="P30" s="53"/>
    </row>
    <row r="31" spans="1:17" s="2" customFormat="1" ht="48" customHeight="1" x14ac:dyDescent="0.3">
      <c r="A31" s="12">
        <f t="shared" si="0"/>
        <v>23</v>
      </c>
      <c r="B31" s="15">
        <v>44618</v>
      </c>
      <c r="C31" s="13" t="s">
        <v>154</v>
      </c>
      <c r="D31" s="16" t="s">
        <v>35</v>
      </c>
      <c r="E31" s="58" t="s">
        <v>127</v>
      </c>
      <c r="F31" s="13" t="s">
        <v>25</v>
      </c>
      <c r="G31" s="16" t="s">
        <v>137</v>
      </c>
      <c r="H31" s="14">
        <v>10800000</v>
      </c>
      <c r="I31" s="14">
        <v>7550000</v>
      </c>
      <c r="J31" s="14">
        <f t="shared" si="2"/>
        <v>3250000</v>
      </c>
      <c r="K31" s="14"/>
      <c r="L31" s="14"/>
      <c r="M31" s="18" t="s">
        <v>103</v>
      </c>
      <c r="N31" s="71"/>
      <c r="O31" s="63">
        <v>44627</v>
      </c>
      <c r="P31" s="53"/>
    </row>
    <row r="32" spans="1:17" s="2" customFormat="1" ht="48" customHeight="1" x14ac:dyDescent="0.3">
      <c r="A32" s="12">
        <f t="shared" si="0"/>
        <v>24</v>
      </c>
      <c r="B32" s="15">
        <v>44618</v>
      </c>
      <c r="C32" s="13" t="s">
        <v>153</v>
      </c>
      <c r="D32" s="16" t="s">
        <v>35</v>
      </c>
      <c r="E32" s="58" t="s">
        <v>127</v>
      </c>
      <c r="F32" s="13" t="s">
        <v>37</v>
      </c>
      <c r="G32" s="16" t="s">
        <v>138</v>
      </c>
      <c r="H32" s="14">
        <v>4650000</v>
      </c>
      <c r="I32" s="14">
        <v>3250000</v>
      </c>
      <c r="J32" s="14">
        <f t="shared" si="2"/>
        <v>1400000</v>
      </c>
      <c r="K32" s="14"/>
      <c r="L32" s="14"/>
      <c r="M32" s="18" t="s">
        <v>104</v>
      </c>
      <c r="N32" s="58"/>
      <c r="O32" s="63">
        <v>44627</v>
      </c>
      <c r="P32" s="53"/>
    </row>
    <row r="33" spans="1:16" s="2" customFormat="1" ht="48" customHeight="1" x14ac:dyDescent="0.3">
      <c r="A33" s="12">
        <f t="shared" si="0"/>
        <v>25</v>
      </c>
      <c r="B33" s="15">
        <v>44623</v>
      </c>
      <c r="C33" s="13" t="s">
        <v>155</v>
      </c>
      <c r="D33" s="16" t="s">
        <v>35</v>
      </c>
      <c r="E33" s="58" t="s">
        <v>36</v>
      </c>
      <c r="F33" s="13" t="s">
        <v>25</v>
      </c>
      <c r="G33" s="16" t="s">
        <v>139</v>
      </c>
      <c r="H33" s="14">
        <v>19450000</v>
      </c>
      <c r="I33" s="14">
        <v>13600000</v>
      </c>
      <c r="J33" s="14">
        <f t="shared" si="2"/>
        <v>5850000</v>
      </c>
      <c r="K33" s="14"/>
      <c r="L33" s="14"/>
      <c r="M33" s="18" t="s">
        <v>105</v>
      </c>
      <c r="N33" s="58"/>
      <c r="O33" s="63">
        <v>44627</v>
      </c>
      <c r="P33" s="53"/>
    </row>
    <row r="34" spans="1:16" s="2" customFormat="1" ht="48" customHeight="1" x14ac:dyDescent="0.3">
      <c r="A34" s="12">
        <f t="shared" si="0"/>
        <v>26</v>
      </c>
      <c r="B34" s="15">
        <v>44623</v>
      </c>
      <c r="C34" s="13" t="s">
        <v>156</v>
      </c>
      <c r="D34" s="16" t="s">
        <v>35</v>
      </c>
      <c r="E34" s="58" t="s">
        <v>36</v>
      </c>
      <c r="F34" s="13" t="s">
        <v>16</v>
      </c>
      <c r="G34" s="16" t="s">
        <v>185</v>
      </c>
      <c r="H34" s="14">
        <v>18850000</v>
      </c>
      <c r="I34" s="14">
        <v>13100000</v>
      </c>
      <c r="J34" s="14">
        <f t="shared" si="2"/>
        <v>5750000</v>
      </c>
      <c r="K34" s="14"/>
      <c r="L34" s="14"/>
      <c r="M34" s="18" t="s">
        <v>106</v>
      </c>
      <c r="N34" s="58"/>
      <c r="O34" s="63">
        <v>44627</v>
      </c>
      <c r="P34" s="53"/>
    </row>
    <row r="35" spans="1:16" s="2" customFormat="1" ht="48" customHeight="1" x14ac:dyDescent="0.3">
      <c r="A35" s="12">
        <f t="shared" si="0"/>
        <v>27</v>
      </c>
      <c r="B35" s="15">
        <v>44624</v>
      </c>
      <c r="C35" s="13" t="s">
        <v>176</v>
      </c>
      <c r="D35" s="16" t="s">
        <v>35</v>
      </c>
      <c r="E35" s="58" t="s">
        <v>128</v>
      </c>
      <c r="F35" s="13" t="s">
        <v>25</v>
      </c>
      <c r="G35" s="16" t="s">
        <v>140</v>
      </c>
      <c r="H35" s="14">
        <v>2650000</v>
      </c>
      <c r="I35" s="14">
        <v>1850000</v>
      </c>
      <c r="J35" s="14">
        <f t="shared" si="2"/>
        <v>800000</v>
      </c>
      <c r="K35" s="14"/>
      <c r="L35" s="14"/>
      <c r="M35" s="18" t="s">
        <v>107</v>
      </c>
      <c r="N35" s="58" t="s">
        <v>177</v>
      </c>
      <c r="O35" s="63">
        <v>44627</v>
      </c>
      <c r="P35" s="53"/>
    </row>
    <row r="36" spans="1:16" s="2" customFormat="1" ht="48" customHeight="1" x14ac:dyDescent="0.3">
      <c r="A36" s="12">
        <f t="shared" si="0"/>
        <v>28</v>
      </c>
      <c r="B36" s="15">
        <v>44624</v>
      </c>
      <c r="C36" s="13" t="s">
        <v>179</v>
      </c>
      <c r="D36" s="16" t="s">
        <v>35</v>
      </c>
      <c r="E36" s="58" t="s">
        <v>129</v>
      </c>
      <c r="F36" s="13" t="s">
        <v>25</v>
      </c>
      <c r="G36" s="16" t="s">
        <v>178</v>
      </c>
      <c r="H36" s="14">
        <v>2650000</v>
      </c>
      <c r="I36" s="14">
        <v>1850000</v>
      </c>
      <c r="J36" s="14">
        <f t="shared" si="2"/>
        <v>800000</v>
      </c>
      <c r="K36" s="14"/>
      <c r="L36" s="14"/>
      <c r="M36" s="18" t="s">
        <v>108</v>
      </c>
      <c r="N36" s="58"/>
      <c r="O36" s="63">
        <v>44627</v>
      </c>
      <c r="P36" s="53"/>
    </row>
    <row r="37" spans="1:16" s="2" customFormat="1" ht="48" customHeight="1" x14ac:dyDescent="0.3">
      <c r="A37" s="12">
        <f t="shared" si="0"/>
        <v>29</v>
      </c>
      <c r="B37" s="15">
        <v>44624</v>
      </c>
      <c r="C37" s="13" t="s">
        <v>164</v>
      </c>
      <c r="D37" s="16" t="s">
        <v>35</v>
      </c>
      <c r="E37" s="58" t="s">
        <v>128</v>
      </c>
      <c r="F37" s="13" t="s">
        <v>37</v>
      </c>
      <c r="G37" s="16" t="s">
        <v>141</v>
      </c>
      <c r="H37" s="14">
        <v>1200000</v>
      </c>
      <c r="I37" s="14"/>
      <c r="J37" s="14">
        <f t="shared" si="2"/>
        <v>1200000</v>
      </c>
      <c r="K37" s="14"/>
      <c r="L37" s="14"/>
      <c r="M37" s="18" t="s">
        <v>109</v>
      </c>
      <c r="N37" s="58"/>
      <c r="O37" s="63"/>
      <c r="P37" s="53"/>
    </row>
    <row r="38" spans="1:16" s="2" customFormat="1" ht="48" customHeight="1" x14ac:dyDescent="0.3">
      <c r="A38" s="12">
        <f t="shared" si="0"/>
        <v>30</v>
      </c>
      <c r="B38" s="15">
        <v>44629</v>
      </c>
      <c r="C38" s="13" t="s">
        <v>157</v>
      </c>
      <c r="D38" s="16" t="s">
        <v>14</v>
      </c>
      <c r="E38" s="58" t="s">
        <v>130</v>
      </c>
      <c r="F38" s="13" t="s">
        <v>29</v>
      </c>
      <c r="G38" s="16" t="s">
        <v>68</v>
      </c>
      <c r="H38" s="14">
        <v>11000000</v>
      </c>
      <c r="I38" s="14">
        <v>7700000</v>
      </c>
      <c r="J38" s="14">
        <f t="shared" si="2"/>
        <v>4434000</v>
      </c>
      <c r="K38" s="14"/>
      <c r="L38" s="14">
        <v>1134000</v>
      </c>
      <c r="M38" s="18" t="s">
        <v>110</v>
      </c>
      <c r="N38" s="58"/>
      <c r="O38" s="63">
        <v>44629</v>
      </c>
      <c r="P38" s="53"/>
    </row>
    <row r="39" spans="1:16" s="2" customFormat="1" ht="48" customHeight="1" x14ac:dyDescent="0.3">
      <c r="A39" s="12">
        <f t="shared" si="0"/>
        <v>31</v>
      </c>
      <c r="B39" s="15">
        <v>44628</v>
      </c>
      <c r="C39" s="13" t="s">
        <v>183</v>
      </c>
      <c r="D39" s="16" t="s">
        <v>35</v>
      </c>
      <c r="E39" s="58" t="s">
        <v>131</v>
      </c>
      <c r="F39" s="13"/>
      <c r="G39" s="16" t="s">
        <v>142</v>
      </c>
      <c r="H39" s="14">
        <v>7800000</v>
      </c>
      <c r="I39" s="14"/>
      <c r="J39" s="14">
        <f t="shared" si="2"/>
        <v>7800000</v>
      </c>
      <c r="K39" s="14"/>
      <c r="L39" s="14"/>
      <c r="M39" s="18" t="s">
        <v>111</v>
      </c>
      <c r="N39" s="58"/>
      <c r="O39" s="63"/>
      <c r="P39" s="53"/>
    </row>
    <row r="40" spans="1:16" s="2" customFormat="1" ht="48" customHeight="1" x14ac:dyDescent="0.3">
      <c r="A40" s="12">
        <f t="shared" si="0"/>
        <v>32</v>
      </c>
      <c r="B40" s="15">
        <v>44628</v>
      </c>
      <c r="C40" s="13" t="s">
        <v>184</v>
      </c>
      <c r="D40" s="16" t="s">
        <v>35</v>
      </c>
      <c r="E40" s="58" t="s">
        <v>19</v>
      </c>
      <c r="F40" s="13"/>
      <c r="G40" s="16" t="s">
        <v>143</v>
      </c>
      <c r="H40" s="14">
        <v>8500000</v>
      </c>
      <c r="I40" s="14"/>
      <c r="J40" s="14">
        <f t="shared" si="2"/>
        <v>9454000</v>
      </c>
      <c r="K40" s="14"/>
      <c r="L40" s="14">
        <v>954000</v>
      </c>
      <c r="M40" s="18" t="s">
        <v>112</v>
      </c>
      <c r="N40" s="58"/>
      <c r="O40" s="63"/>
      <c r="P40" s="53"/>
    </row>
    <row r="41" spans="1:16" s="2" customFormat="1" ht="48" customHeight="1" x14ac:dyDescent="0.3">
      <c r="A41" s="12">
        <f t="shared" si="0"/>
        <v>33</v>
      </c>
      <c r="B41" s="15">
        <v>44628</v>
      </c>
      <c r="C41" s="13" t="s">
        <v>188</v>
      </c>
      <c r="D41" s="16" t="s">
        <v>35</v>
      </c>
      <c r="E41" s="58" t="s">
        <v>19</v>
      </c>
      <c r="F41" s="13"/>
      <c r="G41" s="16" t="s">
        <v>138</v>
      </c>
      <c r="H41" s="14">
        <v>8000000</v>
      </c>
      <c r="I41" s="14"/>
      <c r="J41" s="14">
        <f t="shared" si="2"/>
        <v>8000000</v>
      </c>
      <c r="K41" s="14"/>
      <c r="L41" s="14"/>
      <c r="M41" s="18" t="s">
        <v>113</v>
      </c>
      <c r="N41" s="58"/>
      <c r="O41" s="63"/>
      <c r="P41" s="53"/>
    </row>
    <row r="42" spans="1:16" s="2" customFormat="1" ht="48" customHeight="1" x14ac:dyDescent="0.3">
      <c r="A42" s="12">
        <f t="shared" si="0"/>
        <v>34</v>
      </c>
      <c r="B42" s="15">
        <v>44629</v>
      </c>
      <c r="C42" s="13" t="s">
        <v>159</v>
      </c>
      <c r="D42" s="16" t="s">
        <v>14</v>
      </c>
      <c r="E42" s="58" t="s">
        <v>131</v>
      </c>
      <c r="F42" s="13" t="s">
        <v>25</v>
      </c>
      <c r="G42" s="16" t="s">
        <v>144</v>
      </c>
      <c r="H42" s="14">
        <v>6017000</v>
      </c>
      <c r="I42" s="14">
        <v>4200000</v>
      </c>
      <c r="J42" s="14">
        <f t="shared" si="2"/>
        <v>3317000</v>
      </c>
      <c r="K42" s="14"/>
      <c r="L42" s="14">
        <v>1500000</v>
      </c>
      <c r="M42" s="18" t="s">
        <v>114</v>
      </c>
      <c r="N42" s="58" t="s">
        <v>170</v>
      </c>
      <c r="O42" s="63">
        <v>44629</v>
      </c>
      <c r="P42" s="53"/>
    </row>
    <row r="43" spans="1:16" s="2" customFormat="1" ht="48" customHeight="1" x14ac:dyDescent="0.3">
      <c r="A43" s="12">
        <f t="shared" si="0"/>
        <v>35</v>
      </c>
      <c r="B43" s="15"/>
      <c r="C43" s="13"/>
      <c r="D43" s="16" t="s">
        <v>35</v>
      </c>
      <c r="E43" s="58" t="s">
        <v>132</v>
      </c>
      <c r="F43" s="13"/>
      <c r="G43" s="16" t="s">
        <v>145</v>
      </c>
      <c r="H43" s="14">
        <v>5800000</v>
      </c>
      <c r="I43" s="14"/>
      <c r="J43" s="14">
        <f t="shared" si="2"/>
        <v>5800000</v>
      </c>
      <c r="K43" s="14"/>
      <c r="L43" s="14"/>
      <c r="M43" s="18" t="s">
        <v>115</v>
      </c>
      <c r="N43" s="58"/>
      <c r="O43" s="63"/>
      <c r="P43" s="53"/>
    </row>
    <row r="44" spans="1:16" s="2" customFormat="1" ht="48" customHeight="1" x14ac:dyDescent="0.3">
      <c r="A44" s="12">
        <f t="shared" si="0"/>
        <v>36</v>
      </c>
      <c r="B44" s="15">
        <v>44629</v>
      </c>
      <c r="C44" s="13" t="s">
        <v>158</v>
      </c>
      <c r="D44" s="16" t="s">
        <v>14</v>
      </c>
      <c r="E44" s="58" t="s">
        <v>131</v>
      </c>
      <c r="F44" s="13" t="s">
        <v>16</v>
      </c>
      <c r="G44" s="16" t="s">
        <v>146</v>
      </c>
      <c r="H44" s="14">
        <v>5518000</v>
      </c>
      <c r="I44" s="14">
        <v>3800000</v>
      </c>
      <c r="J44" s="14">
        <f t="shared" si="2"/>
        <v>2718000</v>
      </c>
      <c r="K44" s="14"/>
      <c r="L44" s="14">
        <v>1000000</v>
      </c>
      <c r="M44" s="18" t="s">
        <v>116</v>
      </c>
      <c r="N44" s="58" t="s">
        <v>173</v>
      </c>
      <c r="O44" s="63">
        <v>44629</v>
      </c>
      <c r="P44" s="53"/>
    </row>
    <row r="45" spans="1:16" s="2" customFormat="1" ht="48" customHeight="1" x14ac:dyDescent="0.3">
      <c r="A45" s="12">
        <f t="shared" si="0"/>
        <v>37</v>
      </c>
      <c r="B45" s="15">
        <v>44629</v>
      </c>
      <c r="C45" s="13" t="s">
        <v>182</v>
      </c>
      <c r="D45" s="16" t="s">
        <v>14</v>
      </c>
      <c r="E45" s="58" t="s">
        <v>19</v>
      </c>
      <c r="F45" s="27" t="s">
        <v>25</v>
      </c>
      <c r="G45" s="49" t="s">
        <v>147</v>
      </c>
      <c r="H45" s="14">
        <v>6265000</v>
      </c>
      <c r="I45" s="29">
        <v>4300000</v>
      </c>
      <c r="J45" s="29">
        <f>H45+H46+L45+L46+K45+K46-I45</f>
        <v>2715000</v>
      </c>
      <c r="K45" s="14"/>
      <c r="L45" s="14"/>
      <c r="M45" s="27" t="s">
        <v>117</v>
      </c>
      <c r="N45" s="59"/>
      <c r="O45" s="66">
        <v>44632</v>
      </c>
      <c r="P45" s="53"/>
    </row>
    <row r="46" spans="1:16" s="2" customFormat="1" ht="48" customHeight="1" x14ac:dyDescent="0.3">
      <c r="A46" s="12">
        <f t="shared" si="0"/>
        <v>38</v>
      </c>
      <c r="B46" s="15">
        <v>44629</v>
      </c>
      <c r="C46" s="13" t="s">
        <v>187</v>
      </c>
      <c r="D46" s="16" t="s">
        <v>14</v>
      </c>
      <c r="E46" s="58" t="s">
        <v>22</v>
      </c>
      <c r="F46" s="28"/>
      <c r="G46" s="50"/>
      <c r="H46" s="14">
        <v>750000</v>
      </c>
      <c r="I46" s="30"/>
      <c r="J46" s="30"/>
      <c r="K46" s="14"/>
      <c r="L46" s="14"/>
      <c r="M46" s="28"/>
      <c r="N46" s="61"/>
      <c r="O46" s="68"/>
      <c r="P46" s="53"/>
    </row>
    <row r="47" spans="1:16" s="2" customFormat="1" ht="48" customHeight="1" x14ac:dyDescent="0.3">
      <c r="A47" s="12">
        <f t="shared" si="0"/>
        <v>39</v>
      </c>
      <c r="B47" s="15"/>
      <c r="C47" s="13"/>
      <c r="D47" s="16" t="s">
        <v>35</v>
      </c>
      <c r="E47" s="58" t="s">
        <v>133</v>
      </c>
      <c r="F47" s="13"/>
      <c r="G47" s="16" t="s">
        <v>148</v>
      </c>
      <c r="H47" s="14">
        <v>2350000</v>
      </c>
      <c r="I47" s="14"/>
      <c r="J47" s="14">
        <f t="shared" si="2"/>
        <v>2350000</v>
      </c>
      <c r="K47" s="14"/>
      <c r="L47" s="14"/>
      <c r="M47" s="27" t="s">
        <v>118</v>
      </c>
      <c r="N47" s="58"/>
      <c r="O47" s="63"/>
      <c r="P47" s="53"/>
    </row>
    <row r="48" spans="1:16" s="2" customFormat="1" ht="48" customHeight="1" x14ac:dyDescent="0.3">
      <c r="A48" s="12">
        <f t="shared" si="0"/>
        <v>40</v>
      </c>
      <c r="B48" s="15"/>
      <c r="C48" s="13"/>
      <c r="D48" s="16" t="s">
        <v>35</v>
      </c>
      <c r="E48" s="58" t="s">
        <v>133</v>
      </c>
      <c r="F48" s="13"/>
      <c r="G48" s="16" t="s">
        <v>149</v>
      </c>
      <c r="H48" s="14">
        <v>2350000</v>
      </c>
      <c r="I48" s="14"/>
      <c r="J48" s="14">
        <f t="shared" si="2"/>
        <v>2350000</v>
      </c>
      <c r="K48" s="14"/>
      <c r="L48" s="14"/>
      <c r="M48" s="28"/>
      <c r="N48" s="58"/>
      <c r="O48" s="63"/>
      <c r="P48" s="53"/>
    </row>
    <row r="49" spans="1:17" s="2" customFormat="1" ht="48" customHeight="1" x14ac:dyDescent="0.3">
      <c r="A49" s="12">
        <f t="shared" si="0"/>
        <v>41</v>
      </c>
      <c r="B49" s="15"/>
      <c r="C49" s="13"/>
      <c r="D49" s="13" t="s">
        <v>124</v>
      </c>
      <c r="E49" s="58" t="s">
        <v>134</v>
      </c>
      <c r="F49" s="13"/>
      <c r="G49" s="16" t="s">
        <v>150</v>
      </c>
      <c r="H49" s="14">
        <v>19000000</v>
      </c>
      <c r="I49" s="14"/>
      <c r="J49" s="14">
        <f t="shared" si="2"/>
        <v>19000000</v>
      </c>
      <c r="K49" s="14"/>
      <c r="L49" s="14"/>
      <c r="M49" s="18" t="s">
        <v>119</v>
      </c>
      <c r="N49" s="58"/>
      <c r="O49" s="63"/>
      <c r="P49" s="53"/>
    </row>
    <row r="50" spans="1:17" s="2" customFormat="1" ht="46.5" customHeight="1" x14ac:dyDescent="0.3">
      <c r="A50" s="12">
        <f t="shared" si="0"/>
        <v>42</v>
      </c>
      <c r="B50" s="15">
        <v>44631</v>
      </c>
      <c r="C50" s="13" t="s">
        <v>174</v>
      </c>
      <c r="D50" s="16" t="s">
        <v>14</v>
      </c>
      <c r="E50" s="58" t="s">
        <v>131</v>
      </c>
      <c r="F50" s="13" t="s">
        <v>16</v>
      </c>
      <c r="G50" s="16" t="s">
        <v>151</v>
      </c>
      <c r="H50" s="14">
        <v>5518000</v>
      </c>
      <c r="I50" s="14">
        <v>3800000</v>
      </c>
      <c r="J50" s="14">
        <f t="shared" si="2"/>
        <v>2228000</v>
      </c>
      <c r="K50" s="14"/>
      <c r="L50" s="14">
        <v>510000</v>
      </c>
      <c r="M50" s="18" t="s">
        <v>120</v>
      </c>
      <c r="N50" s="58" t="s">
        <v>175</v>
      </c>
      <c r="O50" s="63">
        <v>44634</v>
      </c>
      <c r="P50" s="53"/>
    </row>
    <row r="51" spans="1:17" s="2" customFormat="1" ht="48" customHeight="1" x14ac:dyDescent="0.3">
      <c r="A51" s="12">
        <f t="shared" si="0"/>
        <v>43</v>
      </c>
      <c r="B51" s="15">
        <v>44631</v>
      </c>
      <c r="C51" s="13" t="s">
        <v>160</v>
      </c>
      <c r="D51" s="13" t="s">
        <v>125</v>
      </c>
      <c r="E51" s="58" t="s">
        <v>135</v>
      </c>
      <c r="F51" s="13" t="s">
        <v>37</v>
      </c>
      <c r="G51" s="16" t="s">
        <v>152</v>
      </c>
      <c r="H51" s="14">
        <v>7050000</v>
      </c>
      <c r="I51" s="14">
        <v>4900000</v>
      </c>
      <c r="J51" s="14">
        <f t="shared" si="2"/>
        <v>2150000</v>
      </c>
      <c r="K51" s="14"/>
      <c r="L51" s="14"/>
      <c r="M51" s="18" t="s">
        <v>121</v>
      </c>
      <c r="N51" s="58"/>
      <c r="O51" s="63">
        <v>44631</v>
      </c>
      <c r="P51" s="53"/>
    </row>
    <row r="52" spans="1:17" s="2" customFormat="1" ht="48" customHeight="1" x14ac:dyDescent="0.3">
      <c r="A52" s="12">
        <f t="shared" si="0"/>
        <v>44</v>
      </c>
      <c r="B52" s="15">
        <v>44631</v>
      </c>
      <c r="C52" s="13" t="s">
        <v>180</v>
      </c>
      <c r="D52" s="16" t="s">
        <v>14</v>
      </c>
      <c r="E52" s="58" t="s">
        <v>136</v>
      </c>
      <c r="F52" s="13" t="s">
        <v>29</v>
      </c>
      <c r="G52" s="16" t="s">
        <v>181</v>
      </c>
      <c r="H52" s="14">
        <v>14150000</v>
      </c>
      <c r="I52" s="14">
        <v>9900000</v>
      </c>
      <c r="J52" s="14">
        <f t="shared" si="2"/>
        <v>4250000</v>
      </c>
      <c r="K52" s="14"/>
      <c r="L52" s="14"/>
      <c r="M52" s="18" t="s">
        <v>122</v>
      </c>
      <c r="N52" s="58"/>
      <c r="O52" s="63">
        <v>44634</v>
      </c>
      <c r="P52" s="53"/>
      <c r="Q52" s="46" t="s">
        <v>186</v>
      </c>
    </row>
    <row r="53" spans="1:17" s="2" customFormat="1" ht="48" customHeight="1" thickBot="1" x14ac:dyDescent="0.35">
      <c r="A53" s="12">
        <f t="shared" si="0"/>
        <v>45</v>
      </c>
      <c r="B53" s="19"/>
      <c r="C53" s="20" t="s">
        <v>182</v>
      </c>
      <c r="D53" s="26" t="s">
        <v>14</v>
      </c>
      <c r="E53" s="72" t="s">
        <v>131</v>
      </c>
      <c r="F53" s="20"/>
      <c r="G53" s="26" t="s">
        <v>151</v>
      </c>
      <c r="H53" s="21">
        <v>5518000</v>
      </c>
      <c r="I53" s="21"/>
      <c r="J53" s="21">
        <f t="shared" si="2"/>
        <v>5518000</v>
      </c>
      <c r="K53" s="21"/>
      <c r="L53" s="21"/>
      <c r="M53" s="20" t="s">
        <v>123</v>
      </c>
      <c r="N53" s="72"/>
      <c r="O53" s="73"/>
      <c r="P53" s="57"/>
    </row>
  </sheetData>
  <autoFilter ref="O8:P53"/>
  <mergeCells count="48">
    <mergeCell ref="L3:L4"/>
    <mergeCell ref="G17:G18"/>
    <mergeCell ref="P24:P26"/>
    <mergeCell ref="J14:J16"/>
    <mergeCell ref="J24:J26"/>
    <mergeCell ref="O7:P7"/>
    <mergeCell ref="O9:O10"/>
    <mergeCell ref="O14:O16"/>
    <mergeCell ref="O17:O18"/>
    <mergeCell ref="O24:O26"/>
    <mergeCell ref="M47:M48"/>
    <mergeCell ref="G24:G26"/>
    <mergeCell ref="N7:N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M17:M18"/>
    <mergeCell ref="M24:M26"/>
    <mergeCell ref="N14:N16"/>
    <mergeCell ref="N9:N10"/>
    <mergeCell ref="D7:D8"/>
    <mergeCell ref="C7:C8"/>
    <mergeCell ref="B7:B8"/>
    <mergeCell ref="A7:A8"/>
    <mergeCell ref="M45:M46"/>
    <mergeCell ref="F24:F26"/>
    <mergeCell ref="F17:F18"/>
    <mergeCell ref="F9:F10"/>
    <mergeCell ref="M9:M10"/>
    <mergeCell ref="M14:M15"/>
    <mergeCell ref="F45:F46"/>
    <mergeCell ref="I45:I46"/>
    <mergeCell ref="P9:P10"/>
    <mergeCell ref="G9:G10"/>
    <mergeCell ref="J9:J10"/>
    <mergeCell ref="J17:J18"/>
    <mergeCell ref="G45:G46"/>
    <mergeCell ref="J45:J46"/>
    <mergeCell ref="N17:N18"/>
    <mergeCell ref="N24:N26"/>
    <mergeCell ref="N45:N46"/>
    <mergeCell ref="O45:O46"/>
  </mergeCells>
  <printOptions horizontalCentered="1"/>
  <pageMargins left="0.19685039370078741" right="0" top="0.19685039370078741" bottom="0.39370078740157483" header="0.31496062992125984" footer="0.31496062992125984"/>
  <pageSetup paperSize="5" scale="60" orientation="landscape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JHHP_Lampung</vt:lpstr>
      <vt:lpstr>Sheet1</vt:lpstr>
      <vt:lpstr>JHHP_Lampung!Print_Titles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PCI</dc:creator>
  <cp:lastModifiedBy>PCI</cp:lastModifiedBy>
  <cp:lastPrinted>2022-03-15T07:07:34Z</cp:lastPrinted>
  <dcterms:created xsi:type="dcterms:W3CDTF">2022-03-14T03:18:48Z</dcterms:created>
  <dcterms:modified xsi:type="dcterms:W3CDTF">2022-03-15T07:18:50Z</dcterms:modified>
</cp:coreProperties>
</file>