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Non PPn_Invoice\2022\BSC\"/>
    </mc:Choice>
  </mc:AlternateContent>
  <bookViews>
    <workbookView xWindow="0" yWindow="0" windowWidth="20490" windowHeight="7620" firstSheet="32" activeTab="34"/>
  </bookViews>
  <sheets>
    <sheet name="Februari" sheetId="7" r:id="rId1"/>
    <sheet name="108_JHHP_Lampung" sheetId="10" r:id="rId2"/>
    <sheet name="109_JHHP_Kota Bumi" sheetId="11" r:id="rId3"/>
    <sheet name="110_Alam Hijau_Pekanbaru" sheetId="27" r:id="rId4"/>
    <sheet name="114_Signify_Surabaya" sheetId="13" r:id="rId5"/>
    <sheet name="126_PT. Anggana_Jogja &amp; Sby" sheetId="14" r:id="rId6"/>
    <sheet name="136_JHHP_Cipinang" sheetId="15" r:id="rId7"/>
    <sheet name="188_JHHP_Payahkumbuh" sheetId="16" r:id="rId8"/>
    <sheet name="197_Alam Hijau_Jambi" sheetId="17" r:id="rId9"/>
    <sheet name="199_Alam Hijau_Jambi" sheetId="18" r:id="rId10"/>
    <sheet name="200_JHHP_Lampung" sheetId="19" r:id="rId11"/>
    <sheet name="201_JHHP_Lampung" sheetId="20" r:id="rId12"/>
    <sheet name="202_Alam Hijau_Bandung1" sheetId="12" r:id="rId13"/>
    <sheet name="203_JHHP_Lampung" sheetId="21" r:id="rId14"/>
    <sheet name="217_DNR_Padang" sheetId="22" r:id="rId15"/>
    <sheet name="218_Alam Hijau_Bandung 1" sheetId="23" r:id="rId16"/>
    <sheet name="219_Alam Hijau_lampung" sheetId="24" r:id="rId17"/>
    <sheet name="220_Alam Hijau_Kota Bumi" sheetId="25" r:id="rId18"/>
    <sheet name="221_Alam Hijau_Kota Bumi" sheetId="26" r:id="rId19"/>
    <sheet name="245_JHHP_Solok" sheetId="28" r:id="rId20"/>
    <sheet name="246_Alam Hijau_Cilacap" sheetId="29" r:id="rId21"/>
    <sheet name="247_Alam Hijau_SMRN&amp;Jogja" sheetId="30" r:id="rId22"/>
    <sheet name="257_Alam Hijau_Medan" sheetId="31" r:id="rId23"/>
    <sheet name="258_JHHP_Metro&amp;Kotabumi" sheetId="32" r:id="rId24"/>
    <sheet name="259_JHHP_Berastagi" sheetId="33" r:id="rId25"/>
    <sheet name="278_BSC_KINO_Kisaran" sheetId="34" r:id="rId26"/>
    <sheet name="279_Alam Hijau_Kotabumi" sheetId="35" r:id="rId27"/>
    <sheet name="280_ALam Hijau_Medan" sheetId="36" r:id="rId28"/>
    <sheet name="281_JHHP_Lampung" sheetId="37" r:id="rId29"/>
    <sheet name="288_ALam Hijau_Pekanbaru" sheetId="38" r:id="rId30"/>
    <sheet name="335_ALam Hijau_Mix" sheetId="39" r:id="rId31"/>
    <sheet name="336_JHHP_Pekanbaru" sheetId="40" r:id="rId32"/>
    <sheet name="337_KINO_Palembang" sheetId="42" r:id="rId33"/>
    <sheet name="388_KINO_Medan&amp;Pematang" sheetId="41" r:id="rId34"/>
    <sheet name="389_ALam Hijau_Mix" sheetId="43" r:id="rId35"/>
    <sheet name="Sheet2" sheetId="9" r:id="rId36"/>
  </sheets>
  <definedNames>
    <definedName name="_xlnm.Print_Area" localSheetId="1">'108_JHHP_Lampung'!$A$1:$P$14</definedName>
    <definedName name="_xlnm.Print_Area" localSheetId="2">'109_JHHP_Kota Bumi'!$A$1:$P$14</definedName>
    <definedName name="_xlnm.Print_Area" localSheetId="3">'110_Alam Hijau_Pekanbaru'!$A$1:$P$14</definedName>
    <definedName name="_xlnm.Print_Area" localSheetId="4">'114_Signify_Surabaya'!$A$1:$P$14</definedName>
    <definedName name="_xlnm.Print_Area" localSheetId="5">'126_PT. Anggana_Jogja &amp; Sby'!$A$1:$P$16</definedName>
    <definedName name="_xlnm.Print_Area" localSheetId="6">'136_JHHP_Cipinang'!$A$1:$P$14</definedName>
    <definedName name="_xlnm.Print_Area" localSheetId="7">'188_JHHP_Payahkumbuh'!$A$1:$P$14</definedName>
    <definedName name="_xlnm.Print_Area" localSheetId="8">'197_Alam Hijau_Jambi'!$A$1:$P$14</definedName>
    <definedName name="_xlnm.Print_Area" localSheetId="9">'199_Alam Hijau_Jambi'!$A$1:$P$14</definedName>
    <definedName name="_xlnm.Print_Area" localSheetId="10">'200_JHHP_Lampung'!$A$1:$P$14</definedName>
    <definedName name="_xlnm.Print_Area" localSheetId="11">'201_JHHP_Lampung'!$A$1:$P$14</definedName>
    <definedName name="_xlnm.Print_Area" localSheetId="12">'202_Alam Hijau_Bandung1'!$A$1:$P$14</definedName>
    <definedName name="_xlnm.Print_Area" localSheetId="13">'203_JHHP_Lampung'!$A$1:$P$14</definedName>
    <definedName name="_xlnm.Print_Area" localSheetId="14">'217_DNR_Padang'!$A$1:$P$14</definedName>
    <definedName name="_xlnm.Print_Area" localSheetId="15">'218_Alam Hijau_Bandung 1'!$A$1:$P$14</definedName>
    <definedName name="_xlnm.Print_Area" localSheetId="16">'219_Alam Hijau_lampung'!$A$1:$P$14</definedName>
    <definedName name="_xlnm.Print_Area" localSheetId="17">'220_Alam Hijau_Kota Bumi'!$A$1:$P$14</definedName>
    <definedName name="_xlnm.Print_Area" localSheetId="18">'221_Alam Hijau_Kota Bumi'!$A$1:$P$14</definedName>
    <definedName name="_xlnm.Print_Area" localSheetId="19">'245_JHHP_Solok'!$A$1:$P$14</definedName>
    <definedName name="_xlnm.Print_Area" localSheetId="20">'246_Alam Hijau_Cilacap'!$A$1:$P$14</definedName>
    <definedName name="_xlnm.Print_Area" localSheetId="21">'247_Alam Hijau_SMRN&amp;Jogja'!$A$1:$P$15</definedName>
    <definedName name="_xlnm.Print_Area" localSheetId="22">'257_Alam Hijau_Medan'!$A$1:$P$14</definedName>
    <definedName name="_xlnm.Print_Area" localSheetId="23">'258_JHHP_Metro&amp;Kotabumi'!$A$1:$P$15</definedName>
    <definedName name="_xlnm.Print_Area" localSheetId="24">'259_JHHP_Berastagi'!$A$1:$P$14</definedName>
    <definedName name="_xlnm.Print_Area" localSheetId="25">'278_BSC_KINO_Kisaran'!$A$1:$P$14</definedName>
    <definedName name="_xlnm.Print_Area" localSheetId="26">'279_Alam Hijau_Kotabumi'!$A$1:$P$14</definedName>
    <definedName name="_xlnm.Print_Area" localSheetId="27">'280_ALam Hijau_Medan'!$A$1:$P$14</definedName>
    <definedName name="_xlnm.Print_Area" localSheetId="28">'281_JHHP_Lampung'!$A$1:$P$16</definedName>
    <definedName name="_xlnm.Print_Area" localSheetId="29">'288_ALam Hijau_Pekanbaru'!$A$1:$P$14</definedName>
    <definedName name="_xlnm.Print_Area" localSheetId="30">'335_ALam Hijau_Mix'!$A$1:$P$20</definedName>
    <definedName name="_xlnm.Print_Area" localSheetId="31">'336_JHHP_Pekanbaru'!$A$1:$P$14</definedName>
    <definedName name="_xlnm.Print_Area" localSheetId="32">'337_KINO_Palembang'!$A$1:$P$14</definedName>
    <definedName name="_xlnm.Print_Area" localSheetId="33">'388_KINO_Medan&amp;Pematang'!$A$1:$P$15</definedName>
    <definedName name="_xlnm.Print_Area" localSheetId="34">'389_ALam Hijau_Mix'!$A$1:$P$15</definedName>
    <definedName name="_xlnm.Print_Area" localSheetId="0">Februari!$A$74:$P$88</definedName>
  </definedNames>
  <calcPr calcId="162913"/>
</workbook>
</file>

<file path=xl/calcChain.xml><?xml version="1.0" encoding="utf-8"?>
<calcChain xmlns="http://schemas.openxmlformats.org/spreadsheetml/2006/main">
  <c r="Q9" i="43" l="1"/>
  <c r="L9" i="43"/>
  <c r="C9" i="43"/>
  <c r="Q8" i="43"/>
  <c r="L8" i="43"/>
  <c r="L15" i="39"/>
  <c r="C9" i="39"/>
  <c r="C10" i="39" s="1"/>
  <c r="C11" i="39" s="1"/>
  <c r="C12" i="39" s="1"/>
  <c r="C13" i="39" s="1"/>
  <c r="C14" i="39" s="1"/>
  <c r="Q14" i="39"/>
  <c r="L14" i="39"/>
  <c r="Q13" i="39"/>
  <c r="L13" i="39"/>
  <c r="Q12" i="39"/>
  <c r="L12" i="39"/>
  <c r="Q11" i="39"/>
  <c r="L11" i="39"/>
  <c r="Q10" i="39"/>
  <c r="L10" i="39"/>
  <c r="Q9" i="39"/>
  <c r="Q8" i="39"/>
  <c r="L10" i="43" l="1"/>
  <c r="L8" i="42"/>
  <c r="L9" i="42"/>
  <c r="L10" i="41"/>
  <c r="L8" i="41"/>
  <c r="L9" i="41"/>
  <c r="L8" i="40" l="1"/>
  <c r="L9" i="40" s="1"/>
  <c r="L9" i="39"/>
  <c r="L8" i="39"/>
  <c r="L8" i="38" l="1"/>
  <c r="L9" i="38" s="1"/>
  <c r="L11" i="37" l="1"/>
  <c r="L10" i="37"/>
  <c r="L9" i="37"/>
  <c r="L8" i="37"/>
  <c r="L8" i="36"/>
  <c r="L9" i="36" s="1"/>
  <c r="L8" i="35"/>
  <c r="L9" i="35" s="1"/>
  <c r="L10" i="34"/>
  <c r="L9" i="34"/>
  <c r="L8" i="34"/>
  <c r="L8" i="33" l="1"/>
  <c r="L9" i="33" s="1"/>
  <c r="L10" i="32" l="1"/>
  <c r="L9" i="32"/>
  <c r="L8" i="32"/>
  <c r="L8" i="31"/>
  <c r="L9" i="31" s="1"/>
  <c r="L10" i="30" l="1"/>
  <c r="L9" i="30"/>
  <c r="L8" i="30"/>
  <c r="L8" i="29"/>
  <c r="L9" i="29" s="1"/>
  <c r="L8" i="28"/>
  <c r="L9" i="28" s="1"/>
  <c r="L9" i="27"/>
  <c r="L8" i="27"/>
  <c r="N8" i="18" l="1"/>
  <c r="L9" i="24"/>
  <c r="L8" i="26" l="1"/>
  <c r="L9" i="26" s="1"/>
  <c r="L8" i="25"/>
  <c r="L9" i="25" s="1"/>
  <c r="L8" i="24"/>
  <c r="L8" i="23"/>
  <c r="L9" i="23" s="1"/>
  <c r="L8" i="22"/>
  <c r="L9" i="22" s="1"/>
  <c r="L8" i="21" l="1"/>
  <c r="L9" i="21" s="1"/>
  <c r="L9" i="20"/>
  <c r="L8" i="20"/>
  <c r="L9" i="19"/>
  <c r="L8" i="19"/>
  <c r="L9" i="18"/>
  <c r="L8" i="18"/>
  <c r="L8" i="17"/>
  <c r="L9" i="17" s="1"/>
  <c r="L8" i="16" l="1"/>
  <c r="L9" i="16" s="1"/>
  <c r="L9" i="14" l="1"/>
  <c r="L11" i="14" s="1"/>
  <c r="L8" i="14"/>
  <c r="L10" i="14"/>
  <c r="L8" i="15" l="1"/>
  <c r="L9" i="15" s="1"/>
  <c r="L8" i="13" l="1"/>
  <c r="L9" i="13" s="1"/>
  <c r="L8" i="12" l="1"/>
  <c r="L9" i="12" s="1"/>
  <c r="L8" i="11" l="1"/>
  <c r="L9" i="11" s="1"/>
  <c r="L8" i="10" l="1"/>
  <c r="L9" i="10" s="1"/>
  <c r="L81" i="7" l="1"/>
  <c r="L83" i="7"/>
  <c r="L82" i="7"/>
  <c r="L96" i="7" l="1"/>
  <c r="L95" i="7"/>
  <c r="L67" i="7" l="1"/>
  <c r="L66" i="7"/>
  <c r="L68" i="7"/>
  <c r="L65" i="7"/>
  <c r="L69" i="7" s="1"/>
  <c r="L52" i="7" l="1"/>
  <c r="L51" i="7"/>
  <c r="L39" i="7"/>
  <c r="L23" i="7"/>
  <c r="L25" i="7" s="1"/>
  <c r="L10" i="7"/>
  <c r="L9" i="7"/>
  <c r="L8" i="7"/>
  <c r="L53" i="7" l="1"/>
  <c r="L11" i="7"/>
</calcChain>
</file>

<file path=xl/sharedStrings.xml><?xml version="1.0" encoding="utf-8"?>
<sst xmlns="http://schemas.openxmlformats.org/spreadsheetml/2006/main" count="1267" uniqueCount="236">
  <si>
    <t>DP</t>
  </si>
  <si>
    <t xml:space="preserve">TANGGAL </t>
  </si>
  <si>
    <t xml:space="preserve">NO INVOICE </t>
  </si>
  <si>
    <t>No</t>
  </si>
  <si>
    <t xml:space="preserve">Loading Date </t>
  </si>
  <si>
    <t>NO. SP</t>
  </si>
  <si>
    <t>ORIGIN</t>
  </si>
  <si>
    <t>DESTINATION</t>
  </si>
  <si>
    <t>TRUCK TYPE</t>
  </si>
  <si>
    <t>TRUCK NO</t>
  </si>
  <si>
    <t>RATE</t>
  </si>
  <si>
    <t>SISA</t>
  </si>
  <si>
    <t>BONGKARAN</t>
  </si>
  <si>
    <t>TOTAL</t>
  </si>
  <si>
    <t>Atas Nama</t>
  </si>
  <si>
    <t>Bank</t>
  </si>
  <si>
    <t>MUAT</t>
  </si>
  <si>
    <t>PT. PERISAI CAKRAWALA INDONESIA</t>
  </si>
  <si>
    <t>Nomor Rekening</t>
  </si>
  <si>
    <t>E96947</t>
  </si>
  <si>
    <t>JHHP</t>
  </si>
  <si>
    <t>KOTABUMI</t>
  </si>
  <si>
    <t>TRONTON</t>
  </si>
  <si>
    <t>BE8676AMD</t>
  </si>
  <si>
    <t>E96946</t>
  </si>
  <si>
    <t>METRO</t>
  </si>
  <si>
    <t>E96935</t>
  </si>
  <si>
    <t>RENGAT</t>
  </si>
  <si>
    <t>BUILT UP</t>
  </si>
  <si>
    <t>BK8856SF</t>
  </si>
  <si>
    <t>E96940</t>
  </si>
  <si>
    <t>UJUNG BATU</t>
  </si>
  <si>
    <t>FUSO</t>
  </si>
  <si>
    <t>BA8116QO</t>
  </si>
  <si>
    <t>E96936</t>
  </si>
  <si>
    <t>LANGSA</t>
  </si>
  <si>
    <t>BA8007TU</t>
  </si>
  <si>
    <t>: 521-137-0492</t>
  </si>
  <si>
    <t>: M. IMAM ATAU HENRY TIRTASAPUTRA JUNIOR</t>
  </si>
  <si>
    <t>: BCA-IDR</t>
  </si>
  <si>
    <t>:  28 Januari 2022</t>
  </si>
  <si>
    <t>:  047/PCI/K2/I/22</t>
  </si>
  <si>
    <t>: 046/PCI/K2/I/22</t>
  </si>
  <si>
    <t>: 28 Januari 2022</t>
  </si>
  <si>
    <t>: 048/PCI/K2/I/22</t>
  </si>
  <si>
    <t>:  03 Februari 2022</t>
  </si>
  <si>
    <t>:  054/PCI/K2/II/22</t>
  </si>
  <si>
    <t>:  14 Februari 2022</t>
  </si>
  <si>
    <t>:  037/PCI/K2/II/22</t>
  </si>
  <si>
    <t>MEDAN</t>
  </si>
  <si>
    <t>ALAM HIJAU</t>
  </si>
  <si>
    <t>E98565</t>
  </si>
  <si>
    <t>CDD</t>
  </si>
  <si>
    <t>E98564</t>
  </si>
  <si>
    <t>E98566</t>
  </si>
  <si>
    <t>B9310 TCG</t>
  </si>
  <si>
    <t>B 9960 FEU</t>
  </si>
  <si>
    <t>B 9652 KEU</t>
  </si>
  <si>
    <t>:  15 Februari 2022</t>
  </si>
  <si>
    <t>E96956</t>
  </si>
  <si>
    <t>JHPP</t>
  </si>
  <si>
    <t>LHOKSEMAWE</t>
  </si>
  <si>
    <t>E96955</t>
  </si>
  <si>
    <t>D 9145 AC</t>
  </si>
  <si>
    <t>:  091/PCI/K2/II/22</t>
  </si>
  <si>
    <t>:  092/PCI/K2/II/22</t>
  </si>
  <si>
    <t>E98600</t>
  </si>
  <si>
    <t>SEMARANG</t>
  </si>
  <si>
    <t>T 9877 AB</t>
  </si>
  <si>
    <t>:  21 Februari 2022</t>
  </si>
  <si>
    <t>:  108/PCI/K2/II/22</t>
  </si>
  <si>
    <t>E96972</t>
  </si>
  <si>
    <t>BANDAR LAMPUNG</t>
  </si>
  <si>
    <t>BE 8676 AMD</t>
  </si>
  <si>
    <t>:  109/PCI/K2/II/22</t>
  </si>
  <si>
    <t>E96963</t>
  </si>
  <si>
    <t>KOTA BUMI</t>
  </si>
  <si>
    <t>BE 8095 CA</t>
  </si>
  <si>
    <t>:  114/PCI/K2/II/22</t>
  </si>
  <si>
    <t>:  22  Februari 2022</t>
  </si>
  <si>
    <t>E96835</t>
  </si>
  <si>
    <t>PT. SIGNIFY INDONESIA</t>
  </si>
  <si>
    <t>SURABAYA</t>
  </si>
  <si>
    <t>:  24  Februari 2022</t>
  </si>
  <si>
    <t>:  126/PCI/K2/II/22</t>
  </si>
  <si>
    <t>E98170</t>
  </si>
  <si>
    <t>E98172</t>
  </si>
  <si>
    <t>E98171</t>
  </si>
  <si>
    <t>PT. ANGGANA CATUR PRIMA</t>
  </si>
  <si>
    <t>JOGJA</t>
  </si>
  <si>
    <t>L 8627 UR</t>
  </si>
  <si>
    <t>:  136/PCI/K2/III/22</t>
  </si>
  <si>
    <t>E96997</t>
  </si>
  <si>
    <t xml:space="preserve"> B 9546 UCF</t>
  </si>
  <si>
    <t>L300 / CARRY</t>
  </si>
  <si>
    <t>JAKARTA TIMUR</t>
  </si>
  <si>
    <t>:  01 Maret 2022</t>
  </si>
  <si>
    <t>E96998</t>
  </si>
  <si>
    <t>PAYAKUMBUH</t>
  </si>
  <si>
    <t>BA 8034 NU</t>
  </si>
  <si>
    <t>BONGKAR</t>
  </si>
  <si>
    <t>:  14 Maret 2022</t>
  </si>
  <si>
    <t>: 521-178-2995</t>
  </si>
  <si>
    <t xml:space="preserve">: M. IMAM </t>
  </si>
  <si>
    <t>BANDUNG 1</t>
  </si>
  <si>
    <t>E 98618</t>
  </si>
  <si>
    <t>E 98619</t>
  </si>
  <si>
    <t>JAMBI</t>
  </si>
  <si>
    <t>B 9310 TCG</t>
  </si>
  <si>
    <t>:  197/PCI/K2/III/22</t>
  </si>
  <si>
    <t>:   199/PCI/K2/III/22</t>
  </si>
  <si>
    <t>:   200/PCI/K2/III/22</t>
  </si>
  <si>
    <t>E 99551</t>
  </si>
  <si>
    <t>BE 8664 SW</t>
  </si>
  <si>
    <t>:   201/PCI/K2/III/22</t>
  </si>
  <si>
    <t>E 97000</t>
  </si>
  <si>
    <t xml:space="preserve"> BUILT UP</t>
  </si>
  <si>
    <t>BE 8584 AMD</t>
  </si>
  <si>
    <t>:  202/PCI/K2/III/22</t>
  </si>
  <si>
    <t>E99368</t>
  </si>
  <si>
    <t>HT 5814 F</t>
  </si>
  <si>
    <t>:  203/PCI/K2/III/22</t>
  </si>
  <si>
    <t>E 99562</t>
  </si>
  <si>
    <t>BE 9198 AS</t>
  </si>
  <si>
    <t>:   188/PCI/K2/III/22</t>
  </si>
  <si>
    <t>E95525</t>
  </si>
  <si>
    <t>DNR</t>
  </si>
  <si>
    <t>PADANG</t>
  </si>
  <si>
    <t>B 9882 SXT</t>
  </si>
  <si>
    <t>:  217/PCI/K2/III/22</t>
  </si>
  <si>
    <t>:  18 Maret 2022</t>
  </si>
  <si>
    <t>:  218/PCI/K2/III/22</t>
  </si>
  <si>
    <t>E99370</t>
  </si>
  <si>
    <t xml:space="preserve">B 9862 F </t>
  </si>
  <si>
    <t>:  219/PCI/K2/III/22</t>
  </si>
  <si>
    <t>E98663</t>
  </si>
  <si>
    <t>B 9108 JEU</t>
  </si>
  <si>
    <t>LAMPUNG</t>
  </si>
  <si>
    <t>:  220/PCI/K2/III/22</t>
  </si>
  <si>
    <t>E98664</t>
  </si>
  <si>
    <t>B 9576 KFC</t>
  </si>
  <si>
    <t>:  221/PCI/K2/III/22</t>
  </si>
  <si>
    <t>E98665</t>
  </si>
  <si>
    <t xml:space="preserve"> B 9110 JEU</t>
  </si>
  <si>
    <t>:  110/PCI/K2/II/22</t>
  </si>
  <si>
    <t>E98620</t>
  </si>
  <si>
    <t>PEKANBARU</t>
  </si>
  <si>
    <t>B 9331 BEU</t>
  </si>
  <si>
    <t>:  23 Maret 2022</t>
  </si>
  <si>
    <t>E96999</t>
  </si>
  <si>
    <t>SOLOK</t>
  </si>
  <si>
    <t>:  24 Maret 2022</t>
  </si>
  <si>
    <t>E98669</t>
  </si>
  <si>
    <t>CILACAP</t>
  </si>
  <si>
    <t>B 94706 UEU</t>
  </si>
  <si>
    <t>E98680</t>
  </si>
  <si>
    <t>B 9156 KXU</t>
  </si>
  <si>
    <t>E98681</t>
  </si>
  <si>
    <t>B 9476 KCF</t>
  </si>
  <si>
    <t>:  245/PCI/K2/III/22</t>
  </si>
  <si>
    <t>:  246/PCI/K2/III/22</t>
  </si>
  <si>
    <t>:  247/PCI/K2/III/22</t>
  </si>
  <si>
    <t>:  26 Maret 2022</t>
  </si>
  <si>
    <t>:  257/PCI/K2/III/22</t>
  </si>
  <si>
    <t>E99364</t>
  </si>
  <si>
    <t>BULIT UP</t>
  </si>
  <si>
    <t>DK 8214AZ</t>
  </si>
  <si>
    <t>E99553</t>
  </si>
  <si>
    <t>E99554</t>
  </si>
  <si>
    <t>Metro</t>
  </si>
  <si>
    <t>Kota Bumi</t>
  </si>
  <si>
    <t>BE 8476 AAU</t>
  </si>
  <si>
    <t>:  258/PCI/K2/III/22</t>
  </si>
  <si>
    <t>:  259/PCI/K2/III/22</t>
  </si>
  <si>
    <t>:  28 Maret 2022</t>
  </si>
  <si>
    <t>E99564</t>
  </si>
  <si>
    <t>BERASTAGI</t>
  </si>
  <si>
    <t>BK 9112 SM</t>
  </si>
  <si>
    <t>:  01 April 2022</t>
  </si>
  <si>
    <t>:  278/PCI/K2/IV/22</t>
  </si>
  <si>
    <t>E99440</t>
  </si>
  <si>
    <t>E99441</t>
  </si>
  <si>
    <t>KINO</t>
  </si>
  <si>
    <t>Kisaran</t>
  </si>
  <si>
    <t>Rantau Prapat</t>
  </si>
  <si>
    <t>:  279/PCI/K2/IV/22</t>
  </si>
  <si>
    <t>E100908</t>
  </si>
  <si>
    <t>B 9105 JXR</t>
  </si>
  <si>
    <t>:  280/PCI/K2/IV/22</t>
  </si>
  <si>
    <t>E98691</t>
  </si>
  <si>
    <t>BK 8234 FB</t>
  </si>
  <si>
    <t>:  281/PCI/K2/IV/22</t>
  </si>
  <si>
    <t>E99580</t>
  </si>
  <si>
    <t>W 8704 UP</t>
  </si>
  <si>
    <t>E99579</t>
  </si>
  <si>
    <t>E99581</t>
  </si>
  <si>
    <t>B 9406 AI</t>
  </si>
  <si>
    <t>:  288/PCI/K2/IV/22</t>
  </si>
  <si>
    <t>:  05 April 2022</t>
  </si>
  <si>
    <t>E100438</t>
  </si>
  <si>
    <t>B 9048 URO</t>
  </si>
  <si>
    <t>:   335/PCI/K2/IV/22</t>
  </si>
  <si>
    <t>:   14 April 2022</t>
  </si>
  <si>
    <t>E98684</t>
  </si>
  <si>
    <t>BALI</t>
  </si>
  <si>
    <t xml:space="preserve"> B 9211 BEV</t>
  </si>
  <si>
    <t>E100926</t>
  </si>
  <si>
    <t xml:space="preserve">BUILT UP </t>
  </si>
  <si>
    <t xml:space="preserve">A 8177 YM </t>
  </si>
  <si>
    <t>:   336/PCI/K2/IV/22</t>
  </si>
  <si>
    <t>E99565</t>
  </si>
  <si>
    <t>:   337/PCI/K2/IV/22</t>
  </si>
  <si>
    <t>E99442</t>
  </si>
  <si>
    <t>PALEMBANG</t>
  </si>
  <si>
    <t>:   388/PCI/K2/IV/22</t>
  </si>
  <si>
    <t>:   23 April 2022</t>
  </si>
  <si>
    <t>E99443</t>
  </si>
  <si>
    <t>E99444</t>
  </si>
  <si>
    <t>Medan</t>
  </si>
  <si>
    <t>Pematang Siantar</t>
  </si>
  <si>
    <t xml:space="preserve"> B 9048 URO</t>
  </si>
  <si>
    <t>B 96677 TB</t>
  </si>
  <si>
    <t xml:space="preserve"> E 9508 HB</t>
  </si>
  <si>
    <t>E98568</t>
  </si>
  <si>
    <t>B 9576 KCF</t>
  </si>
  <si>
    <t>E98675</t>
  </si>
  <si>
    <t>E98674</t>
  </si>
  <si>
    <t>B 9527FEU</t>
  </si>
  <si>
    <t>KARAWANG</t>
  </si>
  <si>
    <t>W 9667 UK</t>
  </si>
  <si>
    <t>:   389/PCI/K2/IV/22</t>
  </si>
  <si>
    <t>E99369</t>
  </si>
  <si>
    <t>D 9865 AH</t>
  </si>
  <si>
    <t>BANDUNG 2</t>
  </si>
  <si>
    <t>E99365</t>
  </si>
  <si>
    <t>B 9126 BXR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</si>
</sst>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[$-409]d\-mmm\-yy;@"/>
    <numFmt numFmtId="166" formatCode="d\-mmm\-yyyy;@"/>
    <numFmt numFmtId="167" formatCode="_-[$Rp-421]* #,##0.00_ ;_-[$Rp-421]* \-#,##0.00\ ;_-[$Rp-421]* &quot;-&quot;??_ ;_-@_ "/>
    <numFmt numFmtId="168" formatCode="#,##0;[Red]#,##0"/>
    <numFmt numFmtId="169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36"/>
      <color rgb="FF000000"/>
      <name val="Cambria"/>
      <family val="1"/>
      <scheme val="major"/>
    </font>
    <font>
      <b/>
      <i/>
      <sz val="14"/>
      <color rgb="FF000000"/>
      <name val="Cambria"/>
      <family val="1"/>
      <scheme val="major"/>
    </font>
    <font>
      <b/>
      <i/>
      <sz val="16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4"/>
      <name val="Cambria"/>
      <family val="1"/>
      <scheme val="major"/>
    </font>
    <font>
      <sz val="16"/>
      <color theme="1"/>
      <name val="Cambria"/>
      <family val="1"/>
      <scheme val="major"/>
    </font>
    <font>
      <sz val="16"/>
      <name val="Cambria"/>
      <family val="1"/>
      <scheme val="major"/>
    </font>
    <font>
      <b/>
      <sz val="16"/>
      <color rgb="FF000000"/>
      <name val="Cambria"/>
      <family val="1"/>
      <scheme val="major"/>
    </font>
    <font>
      <sz val="16"/>
      <color rgb="FF000000"/>
      <name val="Cambria"/>
      <family val="1"/>
      <scheme val="major"/>
    </font>
    <font>
      <b/>
      <i/>
      <sz val="20"/>
      <color rgb="FF000000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>
      <protection locked="0"/>
    </xf>
    <xf numFmtId="0" fontId="1" fillId="0" borderId="0"/>
    <xf numFmtId="169" fontId="16" fillId="0" borderId="0" applyFont="0" applyFill="0" applyBorder="0" applyAlignment="0" applyProtection="0"/>
  </cellStyleXfs>
  <cellXfs count="127">
    <xf numFmtId="0" fontId="0" fillId="0" borderId="0" xfId="0"/>
    <xf numFmtId="164" fontId="12" fillId="0" borderId="7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23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166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16" fontId="12" fillId="0" borderId="7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12" xfId="0" applyFont="1" applyFill="1" applyBorder="1"/>
    <xf numFmtId="0" fontId="12" fillId="0" borderId="0" xfId="0" quotePrefix="1" applyFont="1" applyFill="1" applyBorder="1" applyAlignment="1">
      <alignment horizontal="left" vertical="center"/>
    </xf>
    <xf numFmtId="0" fontId="4" fillId="0" borderId="0" xfId="0" applyFont="1" applyFill="1"/>
    <xf numFmtId="0" fontId="4" fillId="0" borderId="3" xfId="0" applyFont="1" applyFill="1" applyBorder="1"/>
    <xf numFmtId="0" fontId="5" fillId="0" borderId="0" xfId="0" applyFont="1" applyFill="1"/>
    <xf numFmtId="0" fontId="7" fillId="0" borderId="0" xfId="0" applyFont="1" applyFill="1" applyBorder="1" applyAlignment="1">
      <alignment horizontal="left" vertical="center"/>
    </xf>
    <xf numFmtId="164" fontId="10" fillId="0" borderId="6" xfId="3" applyNumberFormat="1" applyFont="1" applyFill="1" applyBorder="1" applyAlignment="1" applyProtection="1">
      <alignment horizontal="center" vertical="center" wrapText="1"/>
    </xf>
    <xf numFmtId="165" fontId="10" fillId="0" borderId="8" xfId="3" applyNumberFormat="1" applyFont="1" applyFill="1" applyBorder="1" applyAlignment="1" applyProtection="1">
      <alignment horizontal="center" vertical="center" wrapText="1"/>
    </xf>
    <xf numFmtId="0" fontId="10" fillId="0" borderId="8" xfId="3" applyFont="1" applyFill="1" applyBorder="1" applyAlignment="1" applyProtection="1">
      <alignment horizontal="center" vertical="center" wrapText="1"/>
    </xf>
    <xf numFmtId="0" fontId="10" fillId="0" borderId="13" xfId="3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 wrapText="1"/>
    </xf>
    <xf numFmtId="16" fontId="12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" fontId="12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/>
    </xf>
    <xf numFmtId="0" fontId="12" fillId="0" borderId="5" xfId="0" quotePrefix="1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0" fillId="0" borderId="24" xfId="3" applyFont="1" applyFill="1" applyBorder="1" applyAlignment="1" applyProtection="1">
      <alignment horizontal="center" vertical="center" wrapText="1"/>
    </xf>
    <xf numFmtId="0" fontId="10" fillId="0" borderId="6" xfId="3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164" fontId="12" fillId="0" borderId="25" xfId="0" applyNumberFormat="1" applyFont="1" applyFill="1" applyBorder="1" applyAlignment="1">
      <alignment horizontal="center" vertical="center"/>
    </xf>
    <xf numFmtId="164" fontId="12" fillId="0" borderId="14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center" vertical="center"/>
    </xf>
    <xf numFmtId="164" fontId="12" fillId="0" borderId="26" xfId="0" applyNumberFormat="1" applyFont="1" applyFill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164" fontId="11" fillId="0" borderId="11" xfId="0" applyNumberFormat="1" applyFont="1" applyFill="1" applyBorder="1"/>
    <xf numFmtId="0" fontId="11" fillId="0" borderId="2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vertical="center"/>
    </xf>
    <xf numFmtId="164" fontId="12" fillId="0" borderId="19" xfId="0" applyNumberFormat="1" applyFont="1" applyFill="1" applyBorder="1" applyAlignment="1">
      <alignment horizontal="center" vertical="center"/>
    </xf>
    <xf numFmtId="164" fontId="12" fillId="0" borderId="27" xfId="0" applyNumberFormat="1" applyFont="1" applyFill="1" applyBorder="1" applyAlignment="1">
      <alignment horizontal="center" vertical="center"/>
    </xf>
    <xf numFmtId="164" fontId="11" fillId="0" borderId="20" xfId="0" applyNumberFormat="1" applyFont="1" applyFill="1" applyBorder="1"/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12" fillId="0" borderId="11" xfId="0" applyNumberFormat="1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vertical="center"/>
    </xf>
    <xf numFmtId="164" fontId="12" fillId="0" borderId="11" xfId="0" applyNumberFormat="1" applyFont="1" applyFill="1" applyBorder="1" applyAlignment="1">
      <alignment vertical="center"/>
    </xf>
    <xf numFmtId="164" fontId="12" fillId="0" borderId="16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" fontId="12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164" fontId="11" fillId="0" borderId="11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4" fontId="12" fillId="0" borderId="29" xfId="0" applyNumberFormat="1" applyFont="1" applyFill="1" applyBorder="1" applyAlignment="1">
      <alignment horizontal="center" vertical="center"/>
    </xf>
    <xf numFmtId="164" fontId="11" fillId="0" borderId="32" xfId="0" applyNumberFormat="1" applyFont="1" applyFill="1" applyBorder="1" applyAlignment="1">
      <alignment horizontal="center" vertical="center"/>
    </xf>
    <xf numFmtId="168" fontId="13" fillId="0" borderId="33" xfId="0" applyNumberFormat="1" applyFont="1" applyFill="1" applyBorder="1" applyAlignment="1">
      <alignment vertical="center"/>
    </xf>
    <xf numFmtId="168" fontId="13" fillId="0" borderId="34" xfId="0" applyNumberFormat="1" applyFont="1" applyFill="1" applyBorder="1" applyAlignment="1">
      <alignment vertical="center"/>
    </xf>
    <xf numFmtId="168" fontId="13" fillId="0" borderId="35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168" fontId="13" fillId="0" borderId="5" xfId="0" applyNumberFormat="1" applyFont="1" applyFill="1" applyBorder="1" applyAlignment="1">
      <alignment vertical="center"/>
    </xf>
    <xf numFmtId="168" fontId="13" fillId="0" borderId="12" xfId="0" applyNumberFormat="1" applyFont="1" applyFill="1" applyBorder="1" applyAlignment="1">
      <alignment vertical="center"/>
    </xf>
    <xf numFmtId="0" fontId="10" fillId="0" borderId="36" xfId="3" applyFont="1" applyFill="1" applyBorder="1" applyAlignment="1" applyProtection="1">
      <alignment horizontal="center" vertical="center" wrapText="1"/>
    </xf>
    <xf numFmtId="164" fontId="12" fillId="0" borderId="37" xfId="0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 applyProtection="1">
      <alignment horizontal="center" vertical="center" wrapText="1"/>
    </xf>
    <xf numFmtId="164" fontId="12" fillId="0" borderId="39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168" fontId="13" fillId="0" borderId="41" xfId="0" applyNumberFormat="1" applyFont="1" applyFill="1" applyBorder="1" applyAlignment="1">
      <alignment vertical="center"/>
    </xf>
    <xf numFmtId="168" fontId="13" fillId="0" borderId="42" xfId="0" applyNumberFormat="1" applyFont="1" applyFill="1" applyBorder="1" applyAlignment="1">
      <alignment vertical="center"/>
    </xf>
    <xf numFmtId="168" fontId="13" fillId="0" borderId="43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4" fontId="12" fillId="0" borderId="45" xfId="0" applyNumberFormat="1" applyFont="1" applyFill="1" applyBorder="1" applyAlignment="1">
      <alignment vertical="center"/>
    </xf>
    <xf numFmtId="168" fontId="13" fillId="0" borderId="44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167" fontId="13" fillId="0" borderId="17" xfId="0" applyNumberFormat="1" applyFont="1" applyFill="1" applyBorder="1" applyAlignment="1">
      <alignment horizontal="center" vertical="center"/>
    </xf>
    <xf numFmtId="167" fontId="13" fillId="0" borderId="21" xfId="0" applyNumberFormat="1" applyFont="1" applyFill="1" applyBorder="1" applyAlignment="1">
      <alignment horizontal="center" vertical="center"/>
    </xf>
    <xf numFmtId="167" fontId="13" fillId="0" borderId="22" xfId="0" applyNumberFormat="1" applyFont="1" applyFill="1" applyBorder="1" applyAlignment="1">
      <alignment horizontal="center" vertical="center"/>
    </xf>
    <xf numFmtId="168" fontId="13" fillId="0" borderId="4" xfId="0" applyNumberFormat="1" applyFont="1" applyFill="1" applyBorder="1" applyAlignment="1">
      <alignment horizontal="center" vertical="center"/>
    </xf>
    <xf numFmtId="168" fontId="13" fillId="0" borderId="5" xfId="0" applyNumberFormat="1" applyFont="1" applyFill="1" applyBorder="1" applyAlignment="1">
      <alignment horizontal="center" vertical="center"/>
    </xf>
    <xf numFmtId="168" fontId="13" fillId="0" borderId="1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16" fontId="12" fillId="0" borderId="29" xfId="0" applyNumberFormat="1" applyFont="1" applyFill="1" applyBorder="1" applyAlignment="1">
      <alignment horizontal="center" vertical="center"/>
    </xf>
    <xf numFmtId="16" fontId="12" fillId="0" borderId="30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168" fontId="13" fillId="0" borderId="40" xfId="0" applyNumberFormat="1" applyFont="1" applyFill="1" applyBorder="1" applyAlignment="1">
      <alignment horizontal="center" vertical="center"/>
    </xf>
    <xf numFmtId="168" fontId="13" fillId="0" borderId="41" xfId="0" applyNumberFormat="1" applyFont="1" applyFill="1" applyBorder="1" applyAlignment="1">
      <alignment horizontal="center" vertical="center"/>
    </xf>
    <xf numFmtId="168" fontId="13" fillId="0" borderId="4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164" fontId="5" fillId="0" borderId="0" xfId="0" applyNumberFormat="1" applyFont="1" applyFill="1"/>
  </cellXfs>
  <cellStyles count="6">
    <cellStyle name="Comma 2" xfId="5"/>
    <cellStyle name="Normal" xfId="0" builtinId="0"/>
    <cellStyle name="Normal 2" xfId="4"/>
    <cellStyle name="Normal 2 3" xfId="2"/>
    <cellStyle name="Normal 3" xfId="1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778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2778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230505</xdr:colOff>
      <xdr:row>1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2778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1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15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38957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1</xdr:row>
      <xdr:rowOff>0</xdr:rowOff>
    </xdr:from>
    <xdr:ext cx="1933575" cy="1254627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1</xdr:row>
      <xdr:rowOff>0</xdr:rowOff>
    </xdr:from>
    <xdr:ext cx="1933575" cy="1254627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30</xdr:row>
      <xdr:rowOff>0</xdr:rowOff>
    </xdr:from>
    <xdr:ext cx="1933575" cy="1254627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30</xdr:row>
      <xdr:rowOff>0</xdr:rowOff>
    </xdr:from>
    <xdr:ext cx="1933575" cy="1254627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30</xdr:row>
      <xdr:rowOff>0</xdr:rowOff>
    </xdr:from>
    <xdr:ext cx="1933575" cy="1254627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30</xdr:row>
      <xdr:rowOff>0</xdr:rowOff>
    </xdr:from>
    <xdr:ext cx="1933575" cy="1254627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6DD1D06E-4F07-4E36-A163-EFF2828DC05B}"/>
            </a:ext>
          </a:extLst>
        </xdr:cNvPr>
        <xdr:cNvSpPr/>
      </xdr:nvSpPr>
      <xdr:spPr>
        <a:xfrm>
          <a:off x="904875" y="822960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217715</xdr:colOff>
      <xdr:row>2</xdr:row>
      <xdr:rowOff>68037</xdr:rowOff>
    </xdr:from>
    <xdr:ext cx="2333625" cy="1162050"/>
    <xdr:pic>
      <xdr:nvPicPr>
        <xdr:cNvPr id="194" name="Picture 193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4715" y="544287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244928</xdr:colOff>
      <xdr:row>17</xdr:row>
      <xdr:rowOff>149677</xdr:rowOff>
    </xdr:from>
    <xdr:ext cx="2333625" cy="1162050"/>
    <xdr:pic>
      <xdr:nvPicPr>
        <xdr:cNvPr id="195" name="Picture 194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1928" y="518432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272142</xdr:colOff>
      <xdr:row>31</xdr:row>
      <xdr:rowOff>95250</xdr:rowOff>
    </xdr:from>
    <xdr:ext cx="2333625" cy="1162050"/>
    <xdr:pic>
      <xdr:nvPicPr>
        <xdr:cNvPr id="196" name="Picture 19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142" y="942975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234043</xdr:colOff>
      <xdr:row>45</xdr:row>
      <xdr:rowOff>29935</xdr:rowOff>
    </xdr:from>
    <xdr:ext cx="2333625" cy="1162050"/>
    <xdr:pic>
      <xdr:nvPicPr>
        <xdr:cNvPr id="197" name="Picture 19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1043" y="13664292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234043</xdr:colOff>
      <xdr:row>59</xdr:row>
      <xdr:rowOff>29935</xdr:rowOff>
    </xdr:from>
    <xdr:ext cx="2333625" cy="1162050"/>
    <xdr:pic>
      <xdr:nvPicPr>
        <xdr:cNvPr id="144" name="Picture 143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1043" y="13664292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234043</xdr:colOff>
      <xdr:row>75</xdr:row>
      <xdr:rowOff>29935</xdr:rowOff>
    </xdr:from>
    <xdr:ext cx="2333625" cy="1162050"/>
    <xdr:pic>
      <xdr:nvPicPr>
        <xdr:cNvPr id="145" name="Picture 144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1043" y="17964149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234043</xdr:colOff>
      <xdr:row>89</xdr:row>
      <xdr:rowOff>29935</xdr:rowOff>
    </xdr:from>
    <xdr:ext cx="2333625" cy="1162050"/>
    <xdr:pic>
      <xdr:nvPicPr>
        <xdr:cNvPr id="146" name="Picture 14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8257" y="22781078"/>
          <a:ext cx="2333625" cy="11620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288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288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288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6079" y="506185"/>
          <a:ext cx="2333625" cy="11620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288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97972</xdr:colOff>
      <xdr:row>1</xdr:row>
      <xdr:rowOff>206827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2186" y="451756"/>
          <a:ext cx="2333625" cy="116205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302080</xdr:colOff>
      <xdr:row>2</xdr:row>
      <xdr:rowOff>43542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1" y="519792"/>
          <a:ext cx="2333625" cy="116205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302080</xdr:colOff>
      <xdr:row>2</xdr:row>
      <xdr:rowOff>43542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3205" y="510267"/>
          <a:ext cx="2333625" cy="116205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302080</xdr:colOff>
      <xdr:row>2</xdr:row>
      <xdr:rowOff>43542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3205" y="510267"/>
          <a:ext cx="2333625" cy="116205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302080</xdr:colOff>
      <xdr:row>2</xdr:row>
      <xdr:rowOff>43542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3205" y="510267"/>
          <a:ext cx="2333625" cy="11620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451485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238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6DD1D06E-4F07-4E36-A163-EFF2828DC05B}"/>
            </a:ext>
          </a:extLst>
        </xdr:cNvPr>
        <xdr:cNvSpPr/>
      </xdr:nvSpPr>
      <xdr:spPr>
        <a:xfrm>
          <a:off x="904875" y="9001125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43" name="Picture 142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9618" y="22518460"/>
          <a:ext cx="2333625" cy="116205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1281795</xdr:colOff>
      <xdr:row>2</xdr:row>
      <xdr:rowOff>84363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6116" y="560613"/>
          <a:ext cx="2333625" cy="116205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5794" y="574220"/>
          <a:ext cx="2333625" cy="1162050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193223</xdr:colOff>
      <xdr:row>1</xdr:row>
      <xdr:rowOff>206827</xdr:rowOff>
    </xdr:from>
    <xdr:ext cx="2333625" cy="1162050"/>
    <xdr:pic>
      <xdr:nvPicPr>
        <xdr:cNvPr id="135" name="Picture 134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7544" y="451756"/>
          <a:ext cx="2333625" cy="116205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4" name="Picture 133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4" name="Picture 133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6DD1D06E-4F07-4E36-A163-EFF2828DC05B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9618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4" name="Picture 133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0" name="Picture 129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26" name="Picture 12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179615</xdr:colOff>
      <xdr:row>2</xdr:row>
      <xdr:rowOff>2720</xdr:rowOff>
    </xdr:from>
    <xdr:ext cx="2333625" cy="1162050"/>
    <xdr:pic>
      <xdr:nvPicPr>
        <xdr:cNvPr id="126" name="Picture 12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3829" y="478970"/>
          <a:ext cx="2333625" cy="1162050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84365</xdr:colOff>
      <xdr:row>2</xdr:row>
      <xdr:rowOff>43541</xdr:rowOff>
    </xdr:from>
    <xdr:ext cx="2333625" cy="1162050"/>
    <xdr:pic>
      <xdr:nvPicPr>
        <xdr:cNvPr id="126" name="Picture 12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8686" y="519791"/>
          <a:ext cx="2333625" cy="1162050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274866</xdr:colOff>
      <xdr:row>1</xdr:row>
      <xdr:rowOff>193219</xdr:rowOff>
    </xdr:from>
    <xdr:ext cx="2333625" cy="1162050"/>
    <xdr:pic>
      <xdr:nvPicPr>
        <xdr:cNvPr id="126" name="Picture 12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9187" y="438148"/>
          <a:ext cx="2333625" cy="1162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6DD1D06E-4F07-4E36-A163-EFF2828DC05B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9618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6DD1D06E-4F07-4E36-A163-EFF2828DC05B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9618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438150</xdr:colOff>
      <xdr:row>2</xdr:row>
      <xdr:rowOff>16328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1007" y="492578"/>
          <a:ext cx="2333625" cy="11620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79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5731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234043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793" y="496660"/>
          <a:ext cx="2333625" cy="11620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0681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10</xdr:col>
      <xdr:colOff>451758</xdr:colOff>
      <xdr:row>2</xdr:row>
      <xdr:rowOff>29935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2883" y="496660"/>
          <a:ext cx="2333625" cy="1162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B1:P100"/>
  <sheetViews>
    <sheetView showGridLines="0" topLeftCell="A13" zoomScale="70" zoomScaleNormal="70" workbookViewId="0">
      <selection activeCell="F88" sqref="F88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ht="18.75" thickBot="1" x14ac:dyDescent="0.3"/>
    <row r="2" spans="2:15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ht="20.25" x14ac:dyDescent="0.25">
      <c r="B4" s="5"/>
      <c r="C4" s="26" t="s">
        <v>1</v>
      </c>
      <c r="D4" s="26"/>
      <c r="E4" s="10" t="s">
        <v>40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ht="20.25" x14ac:dyDescent="0.25">
      <c r="B5" s="5"/>
      <c r="C5" s="26" t="s">
        <v>2</v>
      </c>
      <c r="D5" s="26"/>
      <c r="E5" s="10" t="s">
        <v>41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ht="36.75" thickBot="1" x14ac:dyDescent="0.3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ht="20.25" x14ac:dyDescent="0.25">
      <c r="B8" s="5"/>
      <c r="C8" s="13">
        <v>1</v>
      </c>
      <c r="D8" s="14">
        <v>44582</v>
      </c>
      <c r="E8" s="44" t="s">
        <v>19</v>
      </c>
      <c r="F8" s="44" t="s">
        <v>20</v>
      </c>
      <c r="G8" s="31" t="s">
        <v>21</v>
      </c>
      <c r="H8" s="118" t="s">
        <v>22</v>
      </c>
      <c r="I8" s="118" t="s">
        <v>23</v>
      </c>
      <c r="J8" s="1">
        <v>5795000</v>
      </c>
      <c r="K8" s="45">
        <v>4000000</v>
      </c>
      <c r="L8" s="46">
        <f>J8-K8</f>
        <v>1795000</v>
      </c>
      <c r="M8" s="1"/>
      <c r="N8" s="47">
        <v>205000</v>
      </c>
      <c r="O8" s="6"/>
    </row>
    <row r="9" spans="2:15" ht="20.25" x14ac:dyDescent="0.3">
      <c r="B9" s="5"/>
      <c r="C9" s="32"/>
      <c r="D9" s="33">
        <v>44582</v>
      </c>
      <c r="E9" s="48" t="s">
        <v>24</v>
      </c>
      <c r="F9" s="48" t="s">
        <v>20</v>
      </c>
      <c r="G9" s="34" t="s">
        <v>25</v>
      </c>
      <c r="H9" s="119"/>
      <c r="I9" s="119"/>
      <c r="J9" s="2">
        <v>750000</v>
      </c>
      <c r="K9" s="49"/>
      <c r="L9" s="50">
        <f>J9-K9</f>
        <v>750000</v>
      </c>
      <c r="M9" s="2"/>
      <c r="N9" s="51">
        <v>351500</v>
      </c>
      <c r="O9" s="6"/>
    </row>
    <row r="10" spans="2:15" ht="21" thickBot="1" x14ac:dyDescent="0.35">
      <c r="B10" s="5"/>
      <c r="C10" s="52"/>
      <c r="D10" s="35"/>
      <c r="E10" s="16"/>
      <c r="F10" s="16"/>
      <c r="G10" s="36"/>
      <c r="H10" s="16"/>
      <c r="I10" s="53"/>
      <c r="J10" s="37"/>
      <c r="K10" s="54"/>
      <c r="L10" s="55">
        <f>J10-K10</f>
        <v>0</v>
      </c>
      <c r="M10" s="37"/>
      <c r="N10" s="56"/>
      <c r="O10" s="6"/>
    </row>
    <row r="11" spans="2:15" ht="21" thickBot="1" x14ac:dyDescent="0.3">
      <c r="B11" s="5"/>
      <c r="C11" s="105" t="s">
        <v>13</v>
      </c>
      <c r="D11" s="106"/>
      <c r="E11" s="106"/>
      <c r="F11" s="106"/>
      <c r="G11" s="106"/>
      <c r="H11" s="106"/>
      <c r="I11" s="106"/>
      <c r="J11" s="106"/>
      <c r="K11" s="107"/>
      <c r="L11" s="108">
        <f>SUM(L8:N10)</f>
        <v>3101500</v>
      </c>
      <c r="M11" s="109"/>
      <c r="N11" s="110"/>
      <c r="O11" s="6"/>
    </row>
    <row r="12" spans="2:15" ht="20.25" x14ac:dyDescent="0.25">
      <c r="B12" s="5"/>
      <c r="C12" s="17"/>
      <c r="D12" s="17"/>
      <c r="E12" s="17"/>
      <c r="F12" s="17"/>
      <c r="G12" s="17"/>
      <c r="H12" s="17"/>
      <c r="I12" s="17"/>
      <c r="J12" s="18"/>
      <c r="K12" s="18"/>
      <c r="L12" s="17"/>
      <c r="M12" s="9"/>
      <c r="N12" s="9"/>
      <c r="O12" s="6"/>
    </row>
    <row r="13" spans="2:15" ht="20.25" x14ac:dyDescent="0.25">
      <c r="B13" s="5"/>
      <c r="C13" s="111" t="s">
        <v>18</v>
      </c>
      <c r="D13" s="111"/>
      <c r="E13" s="111"/>
      <c r="F13" s="17" t="s">
        <v>37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ht="20.25" x14ac:dyDescent="0.25">
      <c r="B14" s="5"/>
      <c r="C14" s="111" t="s">
        <v>14</v>
      </c>
      <c r="D14" s="111"/>
      <c r="E14" s="22"/>
      <c r="F14" s="17" t="s">
        <v>38</v>
      </c>
      <c r="G14" s="17"/>
      <c r="H14" s="17"/>
      <c r="I14" s="17"/>
      <c r="J14" s="18"/>
      <c r="K14" s="18"/>
      <c r="L14" s="17"/>
      <c r="M14" s="9"/>
      <c r="N14" s="9"/>
      <c r="O14" s="6"/>
    </row>
    <row r="15" spans="2:15" ht="21" thickBot="1" x14ac:dyDescent="0.3">
      <c r="B15" s="19"/>
      <c r="C15" s="103" t="s">
        <v>15</v>
      </c>
      <c r="D15" s="103"/>
      <c r="E15" s="38"/>
      <c r="F15" s="39" t="s">
        <v>39</v>
      </c>
      <c r="G15" s="39"/>
      <c r="H15" s="39"/>
      <c r="I15" s="39"/>
      <c r="J15" s="40"/>
      <c r="K15" s="40"/>
      <c r="L15" s="39"/>
      <c r="M15" s="20"/>
      <c r="N15" s="20"/>
      <c r="O15" s="21"/>
    </row>
    <row r="16" spans="2:15" ht="18.75" thickBot="1" x14ac:dyDescent="0.3"/>
    <row r="17" spans="2:15" x14ac:dyDescent="0.25">
      <c r="B17" s="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2:15" ht="58.5" customHeight="1" x14ac:dyDescent="0.25">
      <c r="B18" s="112" t="s">
        <v>17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41"/>
      <c r="N18" s="104"/>
      <c r="O18" s="6"/>
    </row>
    <row r="19" spans="2:15" ht="20.25" x14ac:dyDescent="0.25">
      <c r="B19" s="5"/>
      <c r="C19" s="26" t="s">
        <v>1</v>
      </c>
      <c r="D19" s="26"/>
      <c r="E19" s="10" t="s">
        <v>43</v>
      </c>
      <c r="F19" s="7"/>
      <c r="G19" s="7"/>
      <c r="H19" s="7"/>
      <c r="I19" s="8"/>
      <c r="J19" s="8"/>
      <c r="K19" s="8"/>
      <c r="L19" s="8"/>
      <c r="M19" s="9"/>
      <c r="N19" s="104"/>
      <c r="O19" s="6"/>
    </row>
    <row r="20" spans="2:15" ht="20.25" x14ac:dyDescent="0.25">
      <c r="B20" s="5"/>
      <c r="C20" s="26" t="s">
        <v>2</v>
      </c>
      <c r="D20" s="26"/>
      <c r="E20" s="10" t="s">
        <v>42</v>
      </c>
      <c r="F20" s="10"/>
      <c r="G20" s="10"/>
      <c r="H20" s="10"/>
      <c r="I20" s="8"/>
      <c r="J20" s="8"/>
      <c r="K20" s="8"/>
      <c r="L20" s="8"/>
      <c r="M20" s="9"/>
      <c r="N20" s="9"/>
      <c r="O20" s="6"/>
    </row>
    <row r="21" spans="2:15" ht="18.75" thickBot="1" x14ac:dyDescent="0.3">
      <c r="B21" s="5"/>
      <c r="C21" s="11"/>
      <c r="D21" s="11"/>
      <c r="E21" s="11"/>
      <c r="F21" s="11"/>
      <c r="G21" s="11"/>
      <c r="H21" s="11"/>
      <c r="I21" s="11"/>
      <c r="J21" s="12"/>
      <c r="K21" s="12"/>
      <c r="L21" s="11"/>
      <c r="M21" s="9"/>
      <c r="N21" s="9"/>
      <c r="O21" s="6"/>
    </row>
    <row r="22" spans="2:15" ht="36" x14ac:dyDescent="0.25">
      <c r="B22" s="5"/>
      <c r="C22" s="27" t="s">
        <v>3</v>
      </c>
      <c r="D22" s="28" t="s">
        <v>4</v>
      </c>
      <c r="E22" s="29" t="s">
        <v>5</v>
      </c>
      <c r="F22" s="29" t="s">
        <v>6</v>
      </c>
      <c r="G22" s="29" t="s">
        <v>7</v>
      </c>
      <c r="H22" s="29" t="s">
        <v>8</v>
      </c>
      <c r="I22" s="29" t="s">
        <v>9</v>
      </c>
      <c r="J22" s="29" t="s">
        <v>10</v>
      </c>
      <c r="K22" s="42" t="s">
        <v>0</v>
      </c>
      <c r="L22" s="43" t="s">
        <v>11</v>
      </c>
      <c r="M22" s="29" t="s">
        <v>16</v>
      </c>
      <c r="N22" s="30" t="s">
        <v>12</v>
      </c>
      <c r="O22" s="6"/>
    </row>
    <row r="23" spans="2:15" ht="20.25" x14ac:dyDescent="0.3">
      <c r="B23" s="5"/>
      <c r="C23" s="32">
        <v>1</v>
      </c>
      <c r="D23" s="33">
        <v>44581</v>
      </c>
      <c r="E23" s="15" t="s">
        <v>26</v>
      </c>
      <c r="F23" s="15" t="s">
        <v>20</v>
      </c>
      <c r="G23" s="34" t="s">
        <v>27</v>
      </c>
      <c r="H23" s="15" t="s">
        <v>28</v>
      </c>
      <c r="I23" s="57" t="s">
        <v>29</v>
      </c>
      <c r="J23" s="2">
        <v>13350000</v>
      </c>
      <c r="K23" s="49">
        <v>9300000</v>
      </c>
      <c r="L23" s="50">
        <f>J23-K23</f>
        <v>4050000</v>
      </c>
      <c r="M23" s="2"/>
      <c r="N23" s="51">
        <v>1149000</v>
      </c>
      <c r="O23" s="6"/>
    </row>
    <row r="24" spans="2:15" ht="21" thickBot="1" x14ac:dyDescent="0.35">
      <c r="B24" s="5"/>
      <c r="C24" s="52"/>
      <c r="D24" s="35"/>
      <c r="E24" s="16"/>
      <c r="F24" s="16"/>
      <c r="G24" s="36"/>
      <c r="H24" s="16"/>
      <c r="I24" s="53"/>
      <c r="J24" s="37"/>
      <c r="K24" s="54"/>
      <c r="L24" s="55"/>
      <c r="M24" s="37"/>
      <c r="N24" s="56"/>
      <c r="O24" s="6"/>
    </row>
    <row r="25" spans="2:15" ht="21" thickBot="1" x14ac:dyDescent="0.3">
      <c r="B25" s="5"/>
      <c r="C25" s="105" t="s">
        <v>13</v>
      </c>
      <c r="D25" s="106"/>
      <c r="E25" s="106"/>
      <c r="F25" s="106"/>
      <c r="G25" s="106"/>
      <c r="H25" s="106"/>
      <c r="I25" s="106"/>
      <c r="J25" s="106"/>
      <c r="K25" s="107"/>
      <c r="L25" s="108">
        <f>SUM(L23:N24)</f>
        <v>5199000</v>
      </c>
      <c r="M25" s="109"/>
      <c r="N25" s="110"/>
      <c r="O25" s="6"/>
    </row>
    <row r="26" spans="2:15" ht="20.25" x14ac:dyDescent="0.25">
      <c r="B26" s="5"/>
      <c r="C26" s="17"/>
      <c r="D26" s="17"/>
      <c r="E26" s="17"/>
      <c r="F26" s="17"/>
      <c r="G26" s="17"/>
      <c r="H26" s="17"/>
      <c r="I26" s="17"/>
      <c r="J26" s="18"/>
      <c r="K26" s="18"/>
      <c r="L26" s="17"/>
      <c r="M26" s="9"/>
      <c r="N26" s="9"/>
      <c r="O26" s="6"/>
    </row>
    <row r="27" spans="2:15" ht="20.25" x14ac:dyDescent="0.25">
      <c r="B27" s="5"/>
      <c r="C27" s="111" t="s">
        <v>18</v>
      </c>
      <c r="D27" s="111"/>
      <c r="E27" s="111"/>
      <c r="F27" s="17" t="s">
        <v>37</v>
      </c>
      <c r="G27" s="17"/>
      <c r="H27" s="17"/>
      <c r="I27" s="17"/>
      <c r="J27" s="18"/>
      <c r="K27" s="18"/>
      <c r="L27" s="17"/>
      <c r="M27" s="9"/>
      <c r="N27" s="9"/>
      <c r="O27" s="6"/>
    </row>
    <row r="28" spans="2:15" ht="20.25" x14ac:dyDescent="0.25">
      <c r="B28" s="5"/>
      <c r="C28" s="111" t="s">
        <v>14</v>
      </c>
      <c r="D28" s="111"/>
      <c r="E28" s="22"/>
      <c r="F28" s="17" t="s">
        <v>38</v>
      </c>
      <c r="G28" s="17"/>
      <c r="H28" s="17"/>
      <c r="I28" s="17"/>
      <c r="J28" s="18"/>
      <c r="K28" s="18"/>
      <c r="L28" s="17"/>
      <c r="M28" s="9"/>
      <c r="N28" s="9"/>
      <c r="O28" s="6"/>
    </row>
    <row r="29" spans="2:15" ht="21" thickBot="1" x14ac:dyDescent="0.3">
      <c r="B29" s="19"/>
      <c r="C29" s="103" t="s">
        <v>15</v>
      </c>
      <c r="D29" s="103"/>
      <c r="E29" s="38"/>
      <c r="F29" s="39" t="s">
        <v>39</v>
      </c>
      <c r="G29" s="39"/>
      <c r="H29" s="39"/>
      <c r="I29" s="39"/>
      <c r="J29" s="40"/>
      <c r="K29" s="40"/>
      <c r="L29" s="39"/>
      <c r="M29" s="20"/>
      <c r="N29" s="20"/>
      <c r="O29" s="21"/>
    </row>
    <row r="30" spans="2:15" ht="18.75" thickBot="1" x14ac:dyDescent="0.3"/>
    <row r="31" spans="2:15" x14ac:dyDescent="0.25">
      <c r="B31" s="2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2:15" ht="58.5" customHeight="1" x14ac:dyDescent="0.25">
      <c r="B32" s="112" t="s">
        <v>17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41"/>
      <c r="N32" s="104"/>
      <c r="O32" s="6"/>
    </row>
    <row r="33" spans="2:15" ht="20.25" x14ac:dyDescent="0.25">
      <c r="B33" s="5"/>
      <c r="C33" s="26" t="s">
        <v>1</v>
      </c>
      <c r="D33" s="26"/>
      <c r="E33" s="10" t="s">
        <v>43</v>
      </c>
      <c r="F33" s="7"/>
      <c r="G33" s="7"/>
      <c r="H33" s="7"/>
      <c r="I33" s="8"/>
      <c r="J33" s="8"/>
      <c r="K33" s="8"/>
      <c r="L33" s="8"/>
      <c r="M33" s="9"/>
      <c r="N33" s="104"/>
      <c r="O33" s="6"/>
    </row>
    <row r="34" spans="2:15" ht="20.25" x14ac:dyDescent="0.25">
      <c r="B34" s="5"/>
      <c r="C34" s="26" t="s">
        <v>2</v>
      </c>
      <c r="D34" s="26"/>
      <c r="E34" s="10" t="s">
        <v>44</v>
      </c>
      <c r="F34" s="10"/>
      <c r="G34" s="10"/>
      <c r="H34" s="10"/>
      <c r="I34" s="8"/>
      <c r="J34" s="8"/>
      <c r="K34" s="8"/>
      <c r="L34" s="8"/>
      <c r="M34" s="9"/>
      <c r="N34" s="9"/>
      <c r="O34" s="6"/>
    </row>
    <row r="35" spans="2:15" ht="18.75" thickBot="1" x14ac:dyDescent="0.3">
      <c r="B35" s="5"/>
      <c r="C35" s="11"/>
      <c r="D35" s="11"/>
      <c r="E35" s="11"/>
      <c r="F35" s="11"/>
      <c r="G35" s="11"/>
      <c r="H35" s="11"/>
      <c r="I35" s="11"/>
      <c r="J35" s="12"/>
      <c r="K35" s="12"/>
      <c r="L35" s="11"/>
      <c r="M35" s="9"/>
      <c r="N35" s="9"/>
      <c r="O35" s="6"/>
    </row>
    <row r="36" spans="2:15" ht="36" x14ac:dyDescent="0.25">
      <c r="B36" s="5"/>
      <c r="C36" s="27" t="s">
        <v>3</v>
      </c>
      <c r="D36" s="28" t="s">
        <v>4</v>
      </c>
      <c r="E36" s="29" t="s">
        <v>5</v>
      </c>
      <c r="F36" s="29" t="s">
        <v>6</v>
      </c>
      <c r="G36" s="29" t="s">
        <v>7</v>
      </c>
      <c r="H36" s="29" t="s">
        <v>8</v>
      </c>
      <c r="I36" s="29" t="s">
        <v>9</v>
      </c>
      <c r="J36" s="29" t="s">
        <v>10</v>
      </c>
      <c r="K36" s="42" t="s">
        <v>0</v>
      </c>
      <c r="L36" s="43" t="s">
        <v>11</v>
      </c>
      <c r="M36" s="29" t="s">
        <v>16</v>
      </c>
      <c r="N36" s="30" t="s">
        <v>12</v>
      </c>
      <c r="O36" s="6"/>
    </row>
    <row r="37" spans="2:15" ht="20.25" x14ac:dyDescent="0.3">
      <c r="B37" s="5"/>
      <c r="C37" s="32">
        <v>1</v>
      </c>
      <c r="D37" s="33">
        <v>44582</v>
      </c>
      <c r="E37" s="15" t="s">
        <v>30</v>
      </c>
      <c r="F37" s="15" t="s">
        <v>20</v>
      </c>
      <c r="G37" s="34" t="s">
        <v>31</v>
      </c>
      <c r="H37" s="15" t="s">
        <v>32</v>
      </c>
      <c r="I37" s="15" t="s">
        <v>33</v>
      </c>
      <c r="J37" s="2">
        <v>11318000</v>
      </c>
      <c r="K37" s="49">
        <v>7900000</v>
      </c>
      <c r="L37" s="50">
        <v>3418000</v>
      </c>
      <c r="M37" s="2"/>
      <c r="N37" s="51">
        <v>609000</v>
      </c>
      <c r="O37" s="6"/>
    </row>
    <row r="38" spans="2:15" ht="21" thickBot="1" x14ac:dyDescent="0.35">
      <c r="B38" s="5"/>
      <c r="C38" s="52"/>
      <c r="D38" s="35"/>
      <c r="E38" s="16"/>
      <c r="F38" s="16"/>
      <c r="G38" s="36"/>
      <c r="H38" s="16"/>
      <c r="I38" s="53"/>
      <c r="J38" s="37"/>
      <c r="K38" s="54"/>
      <c r="L38" s="55"/>
      <c r="M38" s="37"/>
      <c r="N38" s="56"/>
      <c r="O38" s="6"/>
    </row>
    <row r="39" spans="2:15" ht="21" thickBot="1" x14ac:dyDescent="0.3">
      <c r="B39" s="5"/>
      <c r="C39" s="105" t="s">
        <v>13</v>
      </c>
      <c r="D39" s="106"/>
      <c r="E39" s="106"/>
      <c r="F39" s="106"/>
      <c r="G39" s="106"/>
      <c r="H39" s="106"/>
      <c r="I39" s="106"/>
      <c r="J39" s="106"/>
      <c r="K39" s="107"/>
      <c r="L39" s="108">
        <f>SUM(L37:N38)</f>
        <v>4027000</v>
      </c>
      <c r="M39" s="109"/>
      <c r="N39" s="110"/>
      <c r="O39" s="6"/>
    </row>
    <row r="40" spans="2:15" ht="20.25" x14ac:dyDescent="0.25">
      <c r="B40" s="5"/>
      <c r="C40" s="17"/>
      <c r="D40" s="17"/>
      <c r="E40" s="17"/>
      <c r="F40" s="17"/>
      <c r="G40" s="17"/>
      <c r="H40" s="17"/>
      <c r="I40" s="17"/>
      <c r="J40" s="18"/>
      <c r="K40" s="18"/>
      <c r="L40" s="17"/>
      <c r="M40" s="9"/>
      <c r="N40" s="9"/>
      <c r="O40" s="6"/>
    </row>
    <row r="41" spans="2:15" ht="20.25" x14ac:dyDescent="0.25">
      <c r="B41" s="5"/>
      <c r="C41" s="111" t="s">
        <v>18</v>
      </c>
      <c r="D41" s="111"/>
      <c r="E41" s="111"/>
      <c r="F41" s="17" t="s">
        <v>37</v>
      </c>
      <c r="G41" s="17"/>
      <c r="H41" s="17"/>
      <c r="I41" s="17"/>
      <c r="J41" s="18"/>
      <c r="K41" s="18"/>
      <c r="L41" s="17"/>
      <c r="M41" s="9"/>
      <c r="N41" s="9"/>
      <c r="O41" s="6"/>
    </row>
    <row r="42" spans="2:15" ht="20.25" x14ac:dyDescent="0.25">
      <c r="B42" s="5"/>
      <c r="C42" s="111" t="s">
        <v>14</v>
      </c>
      <c r="D42" s="111"/>
      <c r="E42" s="22"/>
      <c r="F42" s="17" t="s">
        <v>38</v>
      </c>
      <c r="G42" s="17"/>
      <c r="H42" s="17"/>
      <c r="I42" s="17"/>
      <c r="J42" s="18"/>
      <c r="K42" s="18"/>
      <c r="L42" s="17"/>
      <c r="M42" s="9"/>
      <c r="N42" s="9"/>
      <c r="O42" s="6"/>
    </row>
    <row r="43" spans="2:15" ht="21" thickBot="1" x14ac:dyDescent="0.3">
      <c r="B43" s="19"/>
      <c r="C43" s="103" t="s">
        <v>15</v>
      </c>
      <c r="D43" s="103"/>
      <c r="E43" s="38"/>
      <c r="F43" s="39" t="s">
        <v>39</v>
      </c>
      <c r="G43" s="39"/>
      <c r="H43" s="39"/>
      <c r="I43" s="39"/>
      <c r="J43" s="40"/>
      <c r="K43" s="40"/>
      <c r="L43" s="39"/>
      <c r="M43" s="20"/>
      <c r="N43" s="20"/>
      <c r="O43" s="21"/>
    </row>
    <row r="44" spans="2:15" ht="18.75" thickBot="1" x14ac:dyDescent="0.3"/>
    <row r="45" spans="2:15" x14ac:dyDescent="0.25">
      <c r="B45" s="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spans="2:15" ht="58.5" customHeight="1" x14ac:dyDescent="0.25">
      <c r="B46" s="112" t="s">
        <v>17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41"/>
      <c r="N46" s="104"/>
      <c r="O46" s="6"/>
    </row>
    <row r="47" spans="2:15" ht="20.25" x14ac:dyDescent="0.25">
      <c r="B47" s="5"/>
      <c r="C47" s="26" t="s">
        <v>1</v>
      </c>
      <c r="D47" s="26"/>
      <c r="E47" s="10" t="s">
        <v>45</v>
      </c>
      <c r="F47" s="7"/>
      <c r="G47" s="7"/>
      <c r="H47" s="7"/>
      <c r="I47" s="8"/>
      <c r="J47" s="8"/>
      <c r="K47" s="8"/>
      <c r="L47" s="8"/>
      <c r="M47" s="9"/>
      <c r="N47" s="104"/>
      <c r="O47" s="6"/>
    </row>
    <row r="48" spans="2:15" ht="20.25" x14ac:dyDescent="0.25">
      <c r="B48" s="5"/>
      <c r="C48" s="26" t="s">
        <v>2</v>
      </c>
      <c r="D48" s="26"/>
      <c r="E48" s="10" t="s">
        <v>46</v>
      </c>
      <c r="F48" s="10"/>
      <c r="G48" s="10"/>
      <c r="H48" s="10"/>
      <c r="I48" s="8"/>
      <c r="J48" s="8"/>
      <c r="K48" s="8"/>
      <c r="L48" s="8"/>
      <c r="M48" s="9"/>
      <c r="N48" s="9"/>
      <c r="O48" s="6"/>
    </row>
    <row r="49" spans="2:15" ht="18.75" thickBot="1" x14ac:dyDescent="0.3">
      <c r="B49" s="5"/>
      <c r="C49" s="11"/>
      <c r="D49" s="11"/>
      <c r="E49" s="11"/>
      <c r="F49" s="11"/>
      <c r="G49" s="11"/>
      <c r="H49" s="11"/>
      <c r="I49" s="11"/>
      <c r="J49" s="12"/>
      <c r="K49" s="12"/>
      <c r="L49" s="11"/>
      <c r="M49" s="9"/>
      <c r="N49" s="9"/>
      <c r="O49" s="6"/>
    </row>
    <row r="50" spans="2:15" ht="36" x14ac:dyDescent="0.25">
      <c r="B50" s="5"/>
      <c r="C50" s="27" t="s">
        <v>3</v>
      </c>
      <c r="D50" s="28" t="s">
        <v>4</v>
      </c>
      <c r="E50" s="29" t="s">
        <v>5</v>
      </c>
      <c r="F50" s="29" t="s">
        <v>6</v>
      </c>
      <c r="G50" s="29" t="s">
        <v>7</v>
      </c>
      <c r="H50" s="29" t="s">
        <v>8</v>
      </c>
      <c r="I50" s="29" t="s">
        <v>9</v>
      </c>
      <c r="J50" s="29" t="s">
        <v>10</v>
      </c>
      <c r="K50" s="42" t="s">
        <v>0</v>
      </c>
      <c r="L50" s="43" t="s">
        <v>11</v>
      </c>
      <c r="M50" s="29" t="s">
        <v>16</v>
      </c>
      <c r="N50" s="30" t="s">
        <v>12</v>
      </c>
      <c r="O50" s="6"/>
    </row>
    <row r="51" spans="2:15" ht="20.25" x14ac:dyDescent="0.3">
      <c r="B51" s="5"/>
      <c r="C51" s="32">
        <v>1</v>
      </c>
      <c r="D51" s="33">
        <v>44581</v>
      </c>
      <c r="E51" s="15" t="s">
        <v>34</v>
      </c>
      <c r="F51" s="15" t="s">
        <v>20</v>
      </c>
      <c r="G51" s="34" t="s">
        <v>35</v>
      </c>
      <c r="H51" s="15" t="s">
        <v>32</v>
      </c>
      <c r="I51" s="15" t="s">
        <v>36</v>
      </c>
      <c r="J51" s="2">
        <v>17000000</v>
      </c>
      <c r="K51" s="49">
        <v>11900000</v>
      </c>
      <c r="L51" s="50">
        <f>J51-K51</f>
        <v>5100000</v>
      </c>
      <c r="M51" s="2"/>
      <c r="N51" s="51">
        <v>694000</v>
      </c>
      <c r="O51" s="6"/>
    </row>
    <row r="52" spans="2:15" ht="21" thickBot="1" x14ac:dyDescent="0.35">
      <c r="B52" s="5"/>
      <c r="C52" s="52"/>
      <c r="D52" s="35"/>
      <c r="E52" s="16"/>
      <c r="F52" s="16"/>
      <c r="G52" s="36"/>
      <c r="H52" s="16"/>
      <c r="I52" s="53"/>
      <c r="J52" s="37"/>
      <c r="K52" s="54"/>
      <c r="L52" s="55">
        <f>J52-K52</f>
        <v>0</v>
      </c>
      <c r="M52" s="37"/>
      <c r="N52" s="56"/>
      <c r="O52" s="6"/>
    </row>
    <row r="53" spans="2:15" ht="21" thickBot="1" x14ac:dyDescent="0.3">
      <c r="B53" s="5"/>
      <c r="C53" s="105" t="s">
        <v>13</v>
      </c>
      <c r="D53" s="106"/>
      <c r="E53" s="106"/>
      <c r="F53" s="106"/>
      <c r="G53" s="106"/>
      <c r="H53" s="106"/>
      <c r="I53" s="106"/>
      <c r="J53" s="106"/>
      <c r="K53" s="107"/>
      <c r="L53" s="108">
        <f>SUM(L51:N52)</f>
        <v>5794000</v>
      </c>
      <c r="M53" s="109"/>
      <c r="N53" s="110"/>
      <c r="O53" s="6"/>
    </row>
    <row r="54" spans="2:15" ht="20.25" x14ac:dyDescent="0.25">
      <c r="B54" s="5"/>
      <c r="C54" s="17"/>
      <c r="D54" s="17"/>
      <c r="E54" s="17"/>
      <c r="F54" s="17"/>
      <c r="G54" s="17"/>
      <c r="H54" s="17"/>
      <c r="I54" s="17"/>
      <c r="J54" s="18"/>
      <c r="K54" s="18"/>
      <c r="L54" s="17"/>
      <c r="M54" s="9"/>
      <c r="N54" s="9"/>
      <c r="O54" s="6"/>
    </row>
    <row r="55" spans="2:15" ht="20.25" x14ac:dyDescent="0.25">
      <c r="B55" s="5"/>
      <c r="C55" s="111" t="s">
        <v>18</v>
      </c>
      <c r="D55" s="111"/>
      <c r="E55" s="111"/>
      <c r="F55" s="17" t="s">
        <v>37</v>
      </c>
      <c r="G55" s="17"/>
      <c r="H55" s="17"/>
      <c r="I55" s="17"/>
      <c r="J55" s="18"/>
      <c r="K55" s="18"/>
      <c r="L55" s="17"/>
      <c r="M55" s="9"/>
      <c r="N55" s="9"/>
      <c r="O55" s="6"/>
    </row>
    <row r="56" spans="2:15" ht="20.25" x14ac:dyDescent="0.25">
      <c r="B56" s="5"/>
      <c r="C56" s="111" t="s">
        <v>14</v>
      </c>
      <c r="D56" s="111"/>
      <c r="E56" s="22"/>
      <c r="F56" s="17" t="s">
        <v>38</v>
      </c>
      <c r="G56" s="17"/>
      <c r="H56" s="17"/>
      <c r="I56" s="17"/>
      <c r="J56" s="18"/>
      <c r="K56" s="18"/>
      <c r="L56" s="17"/>
      <c r="M56" s="9"/>
      <c r="N56" s="9"/>
      <c r="O56" s="6"/>
    </row>
    <row r="57" spans="2:15" ht="21" thickBot="1" x14ac:dyDescent="0.3">
      <c r="B57" s="19"/>
      <c r="C57" s="103" t="s">
        <v>15</v>
      </c>
      <c r="D57" s="103"/>
      <c r="E57" s="38"/>
      <c r="F57" s="39" t="s">
        <v>39</v>
      </c>
      <c r="G57" s="39"/>
      <c r="H57" s="39"/>
      <c r="I57" s="39"/>
      <c r="J57" s="40"/>
      <c r="K57" s="40"/>
      <c r="L57" s="39"/>
      <c r="M57" s="20"/>
      <c r="N57" s="20"/>
      <c r="O57" s="21"/>
    </row>
    <row r="58" spans="2:15" ht="18.75" thickBot="1" x14ac:dyDescent="0.3"/>
    <row r="59" spans="2:15" x14ac:dyDescent="0.25">
      <c r="B59" s="2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2:15" ht="58.5" customHeight="1" x14ac:dyDescent="0.25">
      <c r="B60" s="112" t="s">
        <v>17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41"/>
      <c r="N60" s="104"/>
      <c r="O60" s="6"/>
    </row>
    <row r="61" spans="2:15" ht="20.25" x14ac:dyDescent="0.25">
      <c r="B61" s="5"/>
      <c r="C61" s="26" t="s">
        <v>1</v>
      </c>
      <c r="D61" s="26"/>
      <c r="E61" s="10" t="s">
        <v>47</v>
      </c>
      <c r="F61" s="7"/>
      <c r="G61" s="7"/>
      <c r="H61" s="7"/>
      <c r="I61" s="8"/>
      <c r="J61" s="8"/>
      <c r="K61" s="8"/>
      <c r="L61" s="8"/>
      <c r="M61" s="9"/>
      <c r="N61" s="104"/>
      <c r="O61" s="6"/>
    </row>
    <row r="62" spans="2:15" ht="20.25" x14ac:dyDescent="0.25">
      <c r="B62" s="5"/>
      <c r="C62" s="26" t="s">
        <v>2</v>
      </c>
      <c r="D62" s="26"/>
      <c r="E62" s="10" t="s">
        <v>48</v>
      </c>
      <c r="F62" s="10"/>
      <c r="G62" s="10"/>
      <c r="H62" s="10"/>
      <c r="I62" s="8"/>
      <c r="J62" s="8"/>
      <c r="K62" s="8"/>
      <c r="L62" s="8"/>
      <c r="M62" s="9"/>
      <c r="N62" s="9"/>
      <c r="O62" s="6"/>
    </row>
    <row r="63" spans="2:15" ht="18.75" thickBot="1" x14ac:dyDescent="0.3">
      <c r="B63" s="5"/>
      <c r="C63" s="11"/>
      <c r="D63" s="11"/>
      <c r="E63" s="11"/>
      <c r="F63" s="11"/>
      <c r="G63" s="11"/>
      <c r="H63" s="11"/>
      <c r="I63" s="11"/>
      <c r="J63" s="12"/>
      <c r="K63" s="12"/>
      <c r="L63" s="11"/>
      <c r="M63" s="9"/>
      <c r="N63" s="9"/>
      <c r="O63" s="6"/>
    </row>
    <row r="64" spans="2:15" ht="36" x14ac:dyDescent="0.25">
      <c r="B64" s="5"/>
      <c r="C64" s="27" t="s">
        <v>3</v>
      </c>
      <c r="D64" s="28" t="s">
        <v>4</v>
      </c>
      <c r="E64" s="29" t="s">
        <v>5</v>
      </c>
      <c r="F64" s="29" t="s">
        <v>6</v>
      </c>
      <c r="G64" s="29" t="s">
        <v>7</v>
      </c>
      <c r="H64" s="29" t="s">
        <v>8</v>
      </c>
      <c r="I64" s="29" t="s">
        <v>9</v>
      </c>
      <c r="J64" s="29" t="s">
        <v>10</v>
      </c>
      <c r="K64" s="42" t="s">
        <v>0</v>
      </c>
      <c r="L64" s="43" t="s">
        <v>11</v>
      </c>
      <c r="M64" s="29" t="s">
        <v>16</v>
      </c>
      <c r="N64" s="30" t="s">
        <v>12</v>
      </c>
      <c r="O64" s="6"/>
    </row>
    <row r="65" spans="2:15" ht="20.25" x14ac:dyDescent="0.3">
      <c r="B65" s="5"/>
      <c r="C65" s="32">
        <v>1</v>
      </c>
      <c r="D65" s="33">
        <v>44587</v>
      </c>
      <c r="E65" s="58" t="s">
        <v>51</v>
      </c>
      <c r="F65" s="58" t="s">
        <v>50</v>
      </c>
      <c r="G65" s="34" t="s">
        <v>49</v>
      </c>
      <c r="H65" s="58" t="s">
        <v>52</v>
      </c>
      <c r="I65" s="58" t="s">
        <v>55</v>
      </c>
      <c r="J65" s="2">
        <v>8750000</v>
      </c>
      <c r="K65" s="49">
        <v>6100000</v>
      </c>
      <c r="L65" s="50">
        <f>J65-K65</f>
        <v>2650000</v>
      </c>
      <c r="M65" s="2"/>
      <c r="N65" s="51"/>
      <c r="O65" s="6"/>
    </row>
    <row r="66" spans="2:15" ht="20.25" x14ac:dyDescent="0.3">
      <c r="B66" s="5"/>
      <c r="C66" s="32">
        <v>2</v>
      </c>
      <c r="D66" s="33">
        <v>44587</v>
      </c>
      <c r="E66" s="58" t="s">
        <v>53</v>
      </c>
      <c r="F66" s="58" t="s">
        <v>50</v>
      </c>
      <c r="G66" s="34" t="s">
        <v>49</v>
      </c>
      <c r="H66" s="58" t="s">
        <v>28</v>
      </c>
      <c r="I66" s="58" t="s">
        <v>56</v>
      </c>
      <c r="J66" s="2">
        <v>19450000</v>
      </c>
      <c r="K66" s="49">
        <v>13600000</v>
      </c>
      <c r="L66" s="50">
        <f t="shared" ref="L66:L67" si="0">J66-K66</f>
        <v>5850000</v>
      </c>
      <c r="M66" s="2"/>
      <c r="N66" s="51">
        <v>1124500</v>
      </c>
      <c r="O66" s="6"/>
    </row>
    <row r="67" spans="2:15" ht="20.25" x14ac:dyDescent="0.3">
      <c r="B67" s="5"/>
      <c r="C67" s="32">
        <v>3</v>
      </c>
      <c r="D67" s="33">
        <v>44587</v>
      </c>
      <c r="E67" s="58" t="s">
        <v>54</v>
      </c>
      <c r="F67" s="58" t="s">
        <v>50</v>
      </c>
      <c r="G67" s="34" t="s">
        <v>49</v>
      </c>
      <c r="H67" s="58" t="s">
        <v>28</v>
      </c>
      <c r="I67" s="58" t="s">
        <v>57</v>
      </c>
      <c r="J67" s="2">
        <v>19450000</v>
      </c>
      <c r="K67" s="49">
        <v>13600000</v>
      </c>
      <c r="L67" s="50">
        <f t="shared" si="0"/>
        <v>5850000</v>
      </c>
      <c r="M67" s="2"/>
      <c r="N67" s="51">
        <v>892000</v>
      </c>
      <c r="O67" s="6"/>
    </row>
    <row r="68" spans="2:15" ht="21" thickBot="1" x14ac:dyDescent="0.35">
      <c r="B68" s="5"/>
      <c r="C68" s="52"/>
      <c r="D68" s="35"/>
      <c r="E68" s="16"/>
      <c r="F68" s="16"/>
      <c r="G68" s="36"/>
      <c r="H68" s="16"/>
      <c r="I68" s="53"/>
      <c r="J68" s="37"/>
      <c r="K68" s="54"/>
      <c r="L68" s="55">
        <f>J68-K68</f>
        <v>0</v>
      </c>
      <c r="M68" s="37"/>
      <c r="N68" s="56"/>
      <c r="O68" s="6"/>
    </row>
    <row r="69" spans="2:15" ht="21" thickBot="1" x14ac:dyDescent="0.3">
      <c r="B69" s="5"/>
      <c r="C69" s="105" t="s">
        <v>13</v>
      </c>
      <c r="D69" s="106"/>
      <c r="E69" s="106"/>
      <c r="F69" s="106"/>
      <c r="G69" s="106"/>
      <c r="H69" s="106"/>
      <c r="I69" s="106"/>
      <c r="J69" s="106"/>
      <c r="K69" s="107"/>
      <c r="L69" s="108">
        <f>SUM(L65:N68)</f>
        <v>16366500</v>
      </c>
      <c r="M69" s="109"/>
      <c r="N69" s="110"/>
      <c r="O69" s="6"/>
    </row>
    <row r="70" spans="2:15" ht="20.25" x14ac:dyDescent="0.25">
      <c r="B70" s="5"/>
      <c r="C70" s="17"/>
      <c r="D70" s="17"/>
      <c r="E70" s="17"/>
      <c r="F70" s="17"/>
      <c r="G70" s="17"/>
      <c r="H70" s="17"/>
      <c r="I70" s="17"/>
      <c r="J70" s="18"/>
      <c r="K70" s="18"/>
      <c r="L70" s="17"/>
      <c r="M70" s="9"/>
      <c r="N70" s="9"/>
      <c r="O70" s="6"/>
    </row>
    <row r="71" spans="2:15" ht="20.25" x14ac:dyDescent="0.25">
      <c r="B71" s="5"/>
      <c r="C71" s="111" t="s">
        <v>18</v>
      </c>
      <c r="D71" s="111"/>
      <c r="E71" s="111"/>
      <c r="F71" s="17" t="s">
        <v>37</v>
      </c>
      <c r="G71" s="17"/>
      <c r="H71" s="17"/>
      <c r="I71" s="17"/>
      <c r="J71" s="18"/>
      <c r="K71" s="18"/>
      <c r="L71" s="17"/>
      <c r="M71" s="9"/>
      <c r="N71" s="9"/>
      <c r="O71" s="6"/>
    </row>
    <row r="72" spans="2:15" ht="20.25" x14ac:dyDescent="0.25">
      <c r="B72" s="5"/>
      <c r="C72" s="111" t="s">
        <v>14</v>
      </c>
      <c r="D72" s="111"/>
      <c r="E72" s="22"/>
      <c r="F72" s="17" t="s">
        <v>38</v>
      </c>
      <c r="G72" s="17"/>
      <c r="H72" s="17"/>
      <c r="I72" s="17"/>
      <c r="J72" s="18"/>
      <c r="K72" s="18"/>
      <c r="L72" s="17"/>
      <c r="M72" s="9"/>
      <c r="N72" s="9"/>
      <c r="O72" s="6"/>
    </row>
    <row r="73" spans="2:15" ht="21" thickBot="1" x14ac:dyDescent="0.3">
      <c r="B73" s="19"/>
      <c r="C73" s="103" t="s">
        <v>15</v>
      </c>
      <c r="D73" s="103"/>
      <c r="E73" s="38"/>
      <c r="F73" s="39" t="s">
        <v>39</v>
      </c>
      <c r="G73" s="39"/>
      <c r="H73" s="39"/>
      <c r="I73" s="39"/>
      <c r="J73" s="40"/>
      <c r="K73" s="40"/>
      <c r="L73" s="39"/>
      <c r="M73" s="20"/>
      <c r="N73" s="20"/>
      <c r="O73" s="21"/>
    </row>
    <row r="74" spans="2:15" ht="18.75" thickBot="1" x14ac:dyDescent="0.3"/>
    <row r="75" spans="2:15" x14ac:dyDescent="0.25">
      <c r="B75" s="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2:15" ht="58.5" customHeight="1" x14ac:dyDescent="0.25">
      <c r="B76" s="112" t="s">
        <v>17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41"/>
      <c r="N76" s="104"/>
      <c r="O76" s="6"/>
    </row>
    <row r="77" spans="2:15" ht="20.25" x14ac:dyDescent="0.25">
      <c r="B77" s="5"/>
      <c r="C77" s="26" t="s">
        <v>1</v>
      </c>
      <c r="D77" s="26"/>
      <c r="E77" s="10" t="s">
        <v>58</v>
      </c>
      <c r="F77" s="7"/>
      <c r="G77" s="7"/>
      <c r="H77" s="7"/>
      <c r="I77" s="8"/>
      <c r="J77" s="8"/>
      <c r="K77" s="8"/>
      <c r="L77" s="8"/>
      <c r="M77" s="9"/>
      <c r="N77" s="104"/>
      <c r="O77" s="6"/>
    </row>
    <row r="78" spans="2:15" ht="20.25" x14ac:dyDescent="0.25">
      <c r="B78" s="5"/>
      <c r="C78" s="26" t="s">
        <v>2</v>
      </c>
      <c r="D78" s="26"/>
      <c r="E78" s="10" t="s">
        <v>64</v>
      </c>
      <c r="F78" s="10"/>
      <c r="G78" s="10"/>
      <c r="H78" s="10"/>
      <c r="I78" s="8"/>
      <c r="J78" s="8"/>
      <c r="K78" s="8"/>
      <c r="L78" s="8"/>
      <c r="M78" s="9"/>
      <c r="N78" s="9"/>
      <c r="O78" s="6"/>
    </row>
    <row r="79" spans="2:15" ht="18.75" thickBot="1" x14ac:dyDescent="0.3">
      <c r="B79" s="5"/>
      <c r="C79" s="11"/>
      <c r="D79" s="11"/>
      <c r="E79" s="11"/>
      <c r="F79" s="11"/>
      <c r="G79" s="11"/>
      <c r="H79" s="11"/>
      <c r="I79" s="11"/>
      <c r="J79" s="12"/>
      <c r="K79" s="12"/>
      <c r="L79" s="11"/>
      <c r="M79" s="9"/>
      <c r="N79" s="9"/>
      <c r="O79" s="6"/>
    </row>
    <row r="80" spans="2:15" ht="36" x14ac:dyDescent="0.25">
      <c r="B80" s="5"/>
      <c r="C80" s="27" t="s">
        <v>3</v>
      </c>
      <c r="D80" s="28" t="s">
        <v>4</v>
      </c>
      <c r="E80" s="29" t="s">
        <v>5</v>
      </c>
      <c r="F80" s="29" t="s">
        <v>6</v>
      </c>
      <c r="G80" s="29" t="s">
        <v>7</v>
      </c>
      <c r="H80" s="29" t="s">
        <v>8</v>
      </c>
      <c r="I80" s="29" t="s">
        <v>9</v>
      </c>
      <c r="J80" s="29" t="s">
        <v>10</v>
      </c>
      <c r="K80" s="42" t="s">
        <v>0</v>
      </c>
      <c r="L80" s="43" t="s">
        <v>11</v>
      </c>
      <c r="M80" s="29" t="s">
        <v>16</v>
      </c>
      <c r="N80" s="30" t="s">
        <v>12</v>
      </c>
      <c r="O80" s="6"/>
    </row>
    <row r="81" spans="2:15" ht="20.25" x14ac:dyDescent="0.3">
      <c r="B81" s="5"/>
      <c r="C81" s="32">
        <v>1</v>
      </c>
      <c r="D81" s="116">
        <v>44592</v>
      </c>
      <c r="E81" s="59" t="s">
        <v>62</v>
      </c>
      <c r="F81" s="59" t="s">
        <v>60</v>
      </c>
      <c r="G81" s="60" t="s">
        <v>61</v>
      </c>
      <c r="H81" s="114" t="s">
        <v>28</v>
      </c>
      <c r="I81" s="114" t="s">
        <v>63</v>
      </c>
      <c r="J81" s="2">
        <v>26250000</v>
      </c>
      <c r="K81" s="63">
        <v>18300000</v>
      </c>
      <c r="L81" s="64">
        <f>J81-K81</f>
        <v>7950000</v>
      </c>
      <c r="M81" s="2"/>
      <c r="N81" s="51">
        <v>2067000</v>
      </c>
      <c r="O81" s="6"/>
    </row>
    <row r="82" spans="2:15" ht="20.25" x14ac:dyDescent="0.3">
      <c r="B82" s="5"/>
      <c r="C82" s="32">
        <v>2</v>
      </c>
      <c r="D82" s="117"/>
      <c r="E82" s="59" t="s">
        <v>59</v>
      </c>
      <c r="F82" s="59" t="s">
        <v>60</v>
      </c>
      <c r="G82" s="60" t="s">
        <v>35</v>
      </c>
      <c r="H82" s="115"/>
      <c r="I82" s="115"/>
      <c r="J82" s="2">
        <v>750000</v>
      </c>
      <c r="K82" s="62"/>
      <c r="L82" s="64">
        <f>J82+J83-K82</f>
        <v>750000</v>
      </c>
      <c r="M82" s="2"/>
      <c r="N82" s="51">
        <v>280000</v>
      </c>
      <c r="O82" s="6"/>
    </row>
    <row r="83" spans="2:15" ht="21" thickBot="1" x14ac:dyDescent="0.3">
      <c r="B83" s="5"/>
      <c r="C83" s="105" t="s">
        <v>13</v>
      </c>
      <c r="D83" s="106"/>
      <c r="E83" s="106"/>
      <c r="F83" s="106"/>
      <c r="G83" s="106"/>
      <c r="H83" s="106"/>
      <c r="I83" s="106"/>
      <c r="J83" s="106"/>
      <c r="K83" s="107"/>
      <c r="L83" s="108">
        <f>SUM(L81:N82)</f>
        <v>11047000</v>
      </c>
      <c r="M83" s="109"/>
      <c r="N83" s="110"/>
      <c r="O83" s="6"/>
    </row>
    <row r="84" spans="2:15" ht="20.25" x14ac:dyDescent="0.25">
      <c r="B84" s="5"/>
      <c r="C84" s="17"/>
      <c r="D84" s="17"/>
      <c r="E84" s="17"/>
      <c r="F84" s="17"/>
      <c r="G84" s="17"/>
      <c r="H84" s="17"/>
      <c r="I84" s="17"/>
      <c r="J84" s="18"/>
      <c r="K84" s="18"/>
      <c r="L84" s="17"/>
      <c r="M84" s="9"/>
      <c r="N84" s="9"/>
      <c r="O84" s="6"/>
    </row>
    <row r="85" spans="2:15" ht="20.25" x14ac:dyDescent="0.25">
      <c r="B85" s="5"/>
      <c r="C85" s="111" t="s">
        <v>18</v>
      </c>
      <c r="D85" s="111"/>
      <c r="E85" s="111"/>
      <c r="F85" s="17" t="s">
        <v>37</v>
      </c>
      <c r="G85" s="17"/>
      <c r="H85" s="17"/>
      <c r="I85" s="17"/>
      <c r="J85" s="18"/>
      <c r="K85" s="18"/>
      <c r="L85" s="17"/>
      <c r="M85" s="9"/>
      <c r="N85" s="9"/>
      <c r="O85" s="6"/>
    </row>
    <row r="86" spans="2:15" ht="20.25" x14ac:dyDescent="0.25">
      <c r="B86" s="5"/>
      <c r="C86" s="111" t="s">
        <v>14</v>
      </c>
      <c r="D86" s="111"/>
      <c r="E86" s="22"/>
      <c r="F86" s="17" t="s">
        <v>38</v>
      </c>
      <c r="G86" s="17"/>
      <c r="H86" s="17"/>
      <c r="I86" s="17"/>
      <c r="J86" s="18"/>
      <c r="K86" s="18"/>
      <c r="L86" s="17"/>
      <c r="M86" s="9"/>
      <c r="N86" s="9"/>
      <c r="O86" s="6"/>
    </row>
    <row r="87" spans="2:15" ht="21" thickBot="1" x14ac:dyDescent="0.3">
      <c r="B87" s="19"/>
      <c r="C87" s="103" t="s">
        <v>15</v>
      </c>
      <c r="D87" s="103"/>
      <c r="E87" s="38"/>
      <c r="F87" s="39" t="s">
        <v>39</v>
      </c>
      <c r="G87" s="39"/>
      <c r="H87" s="39"/>
      <c r="I87" s="39"/>
      <c r="J87" s="40"/>
      <c r="K87" s="40"/>
      <c r="L87" s="39"/>
      <c r="M87" s="20"/>
      <c r="N87" s="20"/>
      <c r="O87" s="21"/>
    </row>
    <row r="88" spans="2:15" ht="18.75" thickBot="1" x14ac:dyDescent="0.3"/>
    <row r="89" spans="2:15" x14ac:dyDescent="0.25">
      <c r="B89" s="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2:15" ht="58.5" customHeight="1" x14ac:dyDescent="0.25">
      <c r="B90" s="112" t="s">
        <v>17</v>
      </c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41"/>
      <c r="N90" s="104"/>
      <c r="O90" s="6"/>
    </row>
    <row r="91" spans="2:15" ht="20.25" x14ac:dyDescent="0.25">
      <c r="B91" s="5"/>
      <c r="C91" s="26" t="s">
        <v>1</v>
      </c>
      <c r="D91" s="26"/>
      <c r="E91" s="10" t="s">
        <v>58</v>
      </c>
      <c r="F91" s="7"/>
      <c r="G91" s="7"/>
      <c r="H91" s="7"/>
      <c r="I91" s="8"/>
      <c r="J91" s="8"/>
      <c r="K91" s="8"/>
      <c r="L91" s="8"/>
      <c r="M91" s="9"/>
      <c r="N91" s="104"/>
      <c r="O91" s="6"/>
    </row>
    <row r="92" spans="2:15" ht="20.25" x14ac:dyDescent="0.25">
      <c r="B92" s="5"/>
      <c r="C92" s="26" t="s">
        <v>2</v>
      </c>
      <c r="D92" s="26"/>
      <c r="E92" s="10" t="s">
        <v>65</v>
      </c>
      <c r="F92" s="10"/>
      <c r="G92" s="10"/>
      <c r="H92" s="10"/>
      <c r="I92" s="8"/>
      <c r="J92" s="8"/>
      <c r="K92" s="8"/>
      <c r="L92" s="8"/>
      <c r="M92" s="9"/>
      <c r="N92" s="9"/>
      <c r="O92" s="6"/>
    </row>
    <row r="93" spans="2:15" ht="18.75" thickBot="1" x14ac:dyDescent="0.3">
      <c r="B93" s="5"/>
      <c r="C93" s="11"/>
      <c r="D93" s="11"/>
      <c r="E93" s="11"/>
      <c r="F93" s="11"/>
      <c r="G93" s="11"/>
      <c r="H93" s="11"/>
      <c r="I93" s="11"/>
      <c r="J93" s="12"/>
      <c r="K93" s="12"/>
      <c r="L93" s="11"/>
      <c r="M93" s="9"/>
      <c r="N93" s="9"/>
      <c r="O93" s="6"/>
    </row>
    <row r="94" spans="2:15" ht="36" x14ac:dyDescent="0.25">
      <c r="B94" s="5"/>
      <c r="C94" s="27" t="s">
        <v>3</v>
      </c>
      <c r="D94" s="28" t="s">
        <v>4</v>
      </c>
      <c r="E94" s="29" t="s">
        <v>5</v>
      </c>
      <c r="F94" s="29" t="s">
        <v>6</v>
      </c>
      <c r="G94" s="29" t="s">
        <v>7</v>
      </c>
      <c r="H94" s="29" t="s">
        <v>8</v>
      </c>
      <c r="I94" s="29" t="s">
        <v>9</v>
      </c>
      <c r="J94" s="29" t="s">
        <v>10</v>
      </c>
      <c r="K94" s="42" t="s">
        <v>0</v>
      </c>
      <c r="L94" s="43" t="s">
        <v>11</v>
      </c>
      <c r="M94" s="29" t="s">
        <v>16</v>
      </c>
      <c r="N94" s="30" t="s">
        <v>12</v>
      </c>
      <c r="O94" s="6"/>
    </row>
    <row r="95" spans="2:15" ht="20.25" x14ac:dyDescent="0.3">
      <c r="B95" s="5"/>
      <c r="C95" s="32">
        <v>1</v>
      </c>
      <c r="D95" s="33">
        <v>44597</v>
      </c>
      <c r="E95" s="59" t="s">
        <v>66</v>
      </c>
      <c r="F95" s="59" t="s">
        <v>50</v>
      </c>
      <c r="G95" s="34" t="s">
        <v>67</v>
      </c>
      <c r="H95" s="59" t="s">
        <v>28</v>
      </c>
      <c r="I95" s="59" t="s">
        <v>68</v>
      </c>
      <c r="J95" s="2">
        <v>5000000</v>
      </c>
      <c r="K95" s="61">
        <v>3500000</v>
      </c>
      <c r="L95" s="50">
        <f>J95-K95</f>
        <v>1500000</v>
      </c>
      <c r="M95" s="2"/>
      <c r="N95" s="51">
        <v>462400</v>
      </c>
      <c r="O95" s="6"/>
    </row>
    <row r="96" spans="2:15" ht="21" thickBot="1" x14ac:dyDescent="0.3">
      <c r="B96" s="5"/>
      <c r="C96" s="105" t="s">
        <v>13</v>
      </c>
      <c r="D96" s="106"/>
      <c r="E96" s="106"/>
      <c r="F96" s="106"/>
      <c r="G96" s="106"/>
      <c r="H96" s="106"/>
      <c r="I96" s="106"/>
      <c r="J96" s="106"/>
      <c r="K96" s="107"/>
      <c r="L96" s="108">
        <f>N95+L95</f>
        <v>1962400</v>
      </c>
      <c r="M96" s="109"/>
      <c r="N96" s="110"/>
      <c r="O96" s="6"/>
    </row>
    <row r="97" spans="2:15" ht="20.25" x14ac:dyDescent="0.25">
      <c r="B97" s="5"/>
      <c r="C97" s="17"/>
      <c r="D97" s="17"/>
      <c r="E97" s="17"/>
      <c r="F97" s="17"/>
      <c r="G97" s="17"/>
      <c r="H97" s="17"/>
      <c r="I97" s="17"/>
      <c r="J97" s="18"/>
      <c r="K97" s="18"/>
      <c r="L97" s="17"/>
      <c r="M97" s="9"/>
      <c r="N97" s="9"/>
      <c r="O97" s="6"/>
    </row>
    <row r="98" spans="2:15" ht="20.25" x14ac:dyDescent="0.25">
      <c r="B98" s="5"/>
      <c r="C98" s="111" t="s">
        <v>18</v>
      </c>
      <c r="D98" s="111"/>
      <c r="E98" s="111"/>
      <c r="F98" s="17" t="s">
        <v>37</v>
      </c>
      <c r="G98" s="17"/>
      <c r="H98" s="17"/>
      <c r="I98" s="17"/>
      <c r="J98" s="18"/>
      <c r="K98" s="18"/>
      <c r="L98" s="17"/>
      <c r="M98" s="9"/>
      <c r="N98" s="9"/>
      <c r="O98" s="6"/>
    </row>
    <row r="99" spans="2:15" ht="20.25" x14ac:dyDescent="0.25">
      <c r="B99" s="5"/>
      <c r="C99" s="111" t="s">
        <v>14</v>
      </c>
      <c r="D99" s="111"/>
      <c r="E99" s="22"/>
      <c r="F99" s="17" t="s">
        <v>38</v>
      </c>
      <c r="G99" s="17"/>
      <c r="H99" s="17"/>
      <c r="I99" s="17"/>
      <c r="J99" s="18"/>
      <c r="K99" s="18"/>
      <c r="L99" s="17"/>
      <c r="M99" s="9"/>
      <c r="N99" s="9"/>
      <c r="O99" s="6"/>
    </row>
    <row r="100" spans="2:15" ht="21" thickBot="1" x14ac:dyDescent="0.3">
      <c r="B100" s="19"/>
      <c r="C100" s="103" t="s">
        <v>15</v>
      </c>
      <c r="D100" s="103"/>
      <c r="E100" s="38"/>
      <c r="F100" s="39" t="s">
        <v>39</v>
      </c>
      <c r="G100" s="39"/>
      <c r="H100" s="39"/>
      <c r="I100" s="39"/>
      <c r="J100" s="40"/>
      <c r="K100" s="40"/>
      <c r="L100" s="39"/>
      <c r="M100" s="20"/>
      <c r="N100" s="20"/>
      <c r="O100" s="21"/>
    </row>
  </sheetData>
  <mergeCells count="54">
    <mergeCell ref="C72:D72"/>
    <mergeCell ref="C73:D73"/>
    <mergeCell ref="B60:L60"/>
    <mergeCell ref="N60:N61"/>
    <mergeCell ref="C69:K69"/>
    <mergeCell ref="L69:N69"/>
    <mergeCell ref="C71:E71"/>
    <mergeCell ref="C25:K25"/>
    <mergeCell ref="L25:N25"/>
    <mergeCell ref="B3:L3"/>
    <mergeCell ref="N3:N4"/>
    <mergeCell ref="H8:H9"/>
    <mergeCell ref="I8:I9"/>
    <mergeCell ref="C11:K11"/>
    <mergeCell ref="L11:N11"/>
    <mergeCell ref="C13:E13"/>
    <mergeCell ref="C14:D14"/>
    <mergeCell ref="C15:D15"/>
    <mergeCell ref="B18:L18"/>
    <mergeCell ref="N18:N19"/>
    <mergeCell ref="N46:N47"/>
    <mergeCell ref="C53:K53"/>
    <mergeCell ref="L53:N53"/>
    <mergeCell ref="C27:E27"/>
    <mergeCell ref="C28:D28"/>
    <mergeCell ref="C29:D29"/>
    <mergeCell ref="B32:L32"/>
    <mergeCell ref="N32:N33"/>
    <mergeCell ref="C39:K39"/>
    <mergeCell ref="L39:N39"/>
    <mergeCell ref="C55:E55"/>
    <mergeCell ref="C56:D56"/>
    <mergeCell ref="C57:D57"/>
    <mergeCell ref="C41:E41"/>
    <mergeCell ref="C42:D42"/>
    <mergeCell ref="C43:D43"/>
    <mergeCell ref="B46:L46"/>
    <mergeCell ref="B76:L76"/>
    <mergeCell ref="N76:N77"/>
    <mergeCell ref="C83:K83"/>
    <mergeCell ref="L83:N83"/>
    <mergeCell ref="C85:E85"/>
    <mergeCell ref="H81:H82"/>
    <mergeCell ref="I81:I82"/>
    <mergeCell ref="D81:D82"/>
    <mergeCell ref="C100:D100"/>
    <mergeCell ref="N90:N91"/>
    <mergeCell ref="C96:K96"/>
    <mergeCell ref="L96:N96"/>
    <mergeCell ref="C86:D86"/>
    <mergeCell ref="C87:D87"/>
    <mergeCell ref="B90:L90"/>
    <mergeCell ref="C98:E98"/>
    <mergeCell ref="C99:D99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B1:P14"/>
  <sheetViews>
    <sheetView showGridLines="0" topLeftCell="A4" zoomScale="70" zoomScaleNormal="70" workbookViewId="0">
      <selection activeCell="K19" sqref="K1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110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44603</v>
      </c>
      <c r="E8" s="80" t="s">
        <v>105</v>
      </c>
      <c r="F8" s="80" t="s">
        <v>50</v>
      </c>
      <c r="G8" s="68" t="s">
        <v>107</v>
      </c>
      <c r="H8" s="57" t="s">
        <v>28</v>
      </c>
      <c r="I8" s="57" t="s">
        <v>56</v>
      </c>
      <c r="J8" s="2">
        <v>13000000</v>
      </c>
      <c r="K8" s="63">
        <v>9100000</v>
      </c>
      <c r="L8" s="64">
        <f>J8-K8</f>
        <v>3900000</v>
      </c>
      <c r="M8" s="2"/>
      <c r="N8" s="69">
        <f>887000-200000</f>
        <v>687000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J8-K8+N8+M8</f>
        <v>4587000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B1:P14"/>
  <sheetViews>
    <sheetView showGridLines="0" zoomScale="70" zoomScaleNormal="70" workbookViewId="0">
      <selection activeCell="K16" sqref="K16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111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44629</v>
      </c>
      <c r="E8" s="80" t="s">
        <v>112</v>
      </c>
      <c r="F8" s="80" t="s">
        <v>20</v>
      </c>
      <c r="G8" s="68" t="s">
        <v>72</v>
      </c>
      <c r="H8" s="57" t="s">
        <v>22</v>
      </c>
      <c r="I8" s="57" t="s">
        <v>113</v>
      </c>
      <c r="J8" s="2">
        <v>5518000</v>
      </c>
      <c r="K8" s="63">
        <v>3800000</v>
      </c>
      <c r="L8" s="64">
        <f>J8-K8</f>
        <v>1718000</v>
      </c>
      <c r="M8" s="2"/>
      <c r="N8" s="69">
        <v>1000000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J8-K8+N8+M8</f>
        <v>2718000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B1:P14"/>
  <sheetViews>
    <sheetView showGridLines="0" zoomScale="70" zoomScaleNormal="70" workbookViewId="0">
      <selection activeCell="F19" sqref="F1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114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44629</v>
      </c>
      <c r="E8" s="80" t="s">
        <v>115</v>
      </c>
      <c r="F8" s="80" t="s">
        <v>20</v>
      </c>
      <c r="G8" s="68" t="s">
        <v>72</v>
      </c>
      <c r="H8" s="57" t="s">
        <v>116</v>
      </c>
      <c r="I8" s="57" t="s">
        <v>117</v>
      </c>
      <c r="J8" s="2">
        <v>6017000</v>
      </c>
      <c r="K8" s="63">
        <v>4200000</v>
      </c>
      <c r="L8" s="64">
        <f>J8-K8</f>
        <v>1817000</v>
      </c>
      <c r="M8" s="2"/>
      <c r="N8" s="69">
        <v>1500000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J8-K8+N8+M8</f>
        <v>3317000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B1:P14"/>
  <sheetViews>
    <sheetView showGridLines="0" topLeftCell="A4" zoomScale="70" zoomScaleNormal="70" workbookViewId="0">
      <selection activeCell="J13" sqref="J13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118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44624</v>
      </c>
      <c r="E8" s="80" t="s">
        <v>119</v>
      </c>
      <c r="F8" s="65" t="s">
        <v>50</v>
      </c>
      <c r="G8" s="68" t="s">
        <v>104</v>
      </c>
      <c r="H8" s="57" t="s">
        <v>28</v>
      </c>
      <c r="I8" s="57" t="s">
        <v>120</v>
      </c>
      <c r="J8" s="2">
        <v>2650000</v>
      </c>
      <c r="K8" s="63">
        <v>1850000</v>
      </c>
      <c r="L8" s="64">
        <f>J8-K8</f>
        <v>800000</v>
      </c>
      <c r="M8" s="2"/>
      <c r="N8" s="69">
        <v>220000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1020000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  <pageSetUpPr fitToPage="1"/>
  </sheetPr>
  <dimension ref="B1:P14"/>
  <sheetViews>
    <sheetView showGridLines="0" zoomScale="70" zoomScaleNormal="70" workbookViewId="0">
      <selection activeCell="I34" sqref="I34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121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44631</v>
      </c>
      <c r="E8" s="80" t="s">
        <v>122</v>
      </c>
      <c r="F8" s="80" t="s">
        <v>20</v>
      </c>
      <c r="G8" s="68" t="s">
        <v>72</v>
      </c>
      <c r="H8" s="57" t="s">
        <v>22</v>
      </c>
      <c r="I8" s="57" t="s">
        <v>123</v>
      </c>
      <c r="J8" s="2">
        <v>5518000</v>
      </c>
      <c r="K8" s="63">
        <v>3800000</v>
      </c>
      <c r="L8" s="64">
        <f>J8-K8</f>
        <v>1718000</v>
      </c>
      <c r="M8" s="2"/>
      <c r="N8" s="69">
        <v>510000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2228000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  <pageSetUpPr fitToPage="1"/>
  </sheetPr>
  <dimension ref="B1:P14"/>
  <sheetViews>
    <sheetView showGridLines="0" zoomScale="70" zoomScaleNormal="70" workbookViewId="0">
      <selection activeCell="K19" sqref="K1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130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129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44631</v>
      </c>
      <c r="E8" s="81" t="s">
        <v>125</v>
      </c>
      <c r="F8" s="81" t="s">
        <v>126</v>
      </c>
      <c r="G8" s="68" t="s">
        <v>127</v>
      </c>
      <c r="H8" s="57" t="s">
        <v>52</v>
      </c>
      <c r="I8" s="57" t="s">
        <v>128</v>
      </c>
      <c r="J8" s="2">
        <v>7050000</v>
      </c>
      <c r="K8" s="63">
        <v>4900000</v>
      </c>
      <c r="L8" s="64">
        <f>J8-K8</f>
        <v>2150000</v>
      </c>
      <c r="M8" s="2"/>
      <c r="N8" s="69">
        <v>464250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2614250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  <pageSetUpPr fitToPage="1"/>
  </sheetPr>
  <dimension ref="B1:P14"/>
  <sheetViews>
    <sheetView showGridLines="0" zoomScale="70" zoomScaleNormal="70" workbookViewId="0">
      <selection activeCell="R14" sqref="R14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130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131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44624</v>
      </c>
      <c r="E8" s="81" t="s">
        <v>132</v>
      </c>
      <c r="F8" s="81" t="s">
        <v>50</v>
      </c>
      <c r="G8" s="68" t="s">
        <v>104</v>
      </c>
      <c r="H8" s="57" t="s">
        <v>52</v>
      </c>
      <c r="I8" s="57" t="s">
        <v>133</v>
      </c>
      <c r="J8" s="2">
        <v>1200000</v>
      </c>
      <c r="K8" s="63">
        <v>800000</v>
      </c>
      <c r="L8" s="88">
        <f>J8-K8</f>
        <v>400000</v>
      </c>
      <c r="M8" s="86"/>
      <c r="N8" s="69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79">
        <f>SUM(L8:N8)</f>
        <v>400000</v>
      </c>
      <c r="M9" s="83"/>
      <c r="N9" s="84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5">
    <mergeCell ref="N3:N4"/>
    <mergeCell ref="C9:K9"/>
    <mergeCell ref="C11:E11"/>
    <mergeCell ref="C12:D12"/>
    <mergeCell ref="C13:D13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fitToPage="1"/>
  </sheetPr>
  <dimension ref="B1:P14"/>
  <sheetViews>
    <sheetView showGridLines="0" zoomScale="70" zoomScaleNormal="70" workbookViewId="0">
      <selection activeCell="J17" sqref="J17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130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134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44628</v>
      </c>
      <c r="E8" s="81" t="s">
        <v>135</v>
      </c>
      <c r="F8" s="81" t="s">
        <v>50</v>
      </c>
      <c r="G8" s="68" t="s">
        <v>137</v>
      </c>
      <c r="H8" s="57" t="s">
        <v>28</v>
      </c>
      <c r="I8" s="57" t="s">
        <v>136</v>
      </c>
      <c r="J8" s="2">
        <v>7800000</v>
      </c>
      <c r="K8" s="63">
        <v>5400000</v>
      </c>
      <c r="L8" s="88">
        <f>J8-K8</f>
        <v>2400000</v>
      </c>
      <c r="M8" s="86"/>
      <c r="N8" s="69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92">
        <f>SUM(L8:N8)</f>
        <v>2400000</v>
      </c>
      <c r="M9" s="90"/>
      <c r="N9" s="91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5">
    <mergeCell ref="N3:N4"/>
    <mergeCell ref="C9:K9"/>
    <mergeCell ref="C11:E11"/>
    <mergeCell ref="C12:D12"/>
    <mergeCell ref="C13:D13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fitToPage="1"/>
  </sheetPr>
  <dimension ref="B1:P14"/>
  <sheetViews>
    <sheetView showGridLines="0" zoomScale="70" zoomScaleNormal="70" workbookViewId="0">
      <selection activeCell="N8" sqref="N8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130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138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44628</v>
      </c>
      <c r="E8" s="81" t="s">
        <v>139</v>
      </c>
      <c r="F8" s="81" t="s">
        <v>50</v>
      </c>
      <c r="G8" s="68" t="s">
        <v>76</v>
      </c>
      <c r="H8" s="57" t="s">
        <v>22</v>
      </c>
      <c r="I8" s="57" t="s">
        <v>140</v>
      </c>
      <c r="J8" s="2">
        <v>8000000</v>
      </c>
      <c r="K8" s="63">
        <v>5600000</v>
      </c>
      <c r="L8" s="88">
        <f>J8-K8</f>
        <v>2400000</v>
      </c>
      <c r="M8" s="86"/>
      <c r="N8" s="69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79">
        <f>SUM(L8:N8)</f>
        <v>2400000</v>
      </c>
      <c r="M9" s="83"/>
      <c r="N9" s="84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5">
    <mergeCell ref="N3:N4"/>
    <mergeCell ref="C9:K9"/>
    <mergeCell ref="C11:E11"/>
    <mergeCell ref="C12:D12"/>
    <mergeCell ref="C13:D13"/>
  </mergeCells>
  <pageMargins left="0.23622047244094491" right="0.23622047244094491" top="0.74803149606299213" bottom="0.74803149606299213" header="0.31496062992125984" footer="0.31496062992125984"/>
  <pageSetup paperSize="9" scale="64" orientation="landscape" horizontalDpi="4294967293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  <pageSetUpPr fitToPage="1"/>
  </sheetPr>
  <dimension ref="B1:P14"/>
  <sheetViews>
    <sheetView showGridLines="0" zoomScale="70" zoomScaleNormal="70" workbookViewId="0">
      <selection activeCell="S9" sqref="S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130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141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44628</v>
      </c>
      <c r="E8" s="81" t="s">
        <v>142</v>
      </c>
      <c r="F8" s="81" t="s">
        <v>50</v>
      </c>
      <c r="G8" s="68" t="s">
        <v>76</v>
      </c>
      <c r="H8" s="57" t="s">
        <v>28</v>
      </c>
      <c r="I8" s="57" t="s">
        <v>143</v>
      </c>
      <c r="J8" s="2">
        <v>8500000</v>
      </c>
      <c r="K8" s="63">
        <v>5950000</v>
      </c>
      <c r="L8" s="88">
        <f>J8-K8</f>
        <v>2550000</v>
      </c>
      <c r="M8" s="86"/>
      <c r="N8" s="69">
        <v>954000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3504000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N3:N4"/>
    <mergeCell ref="C9:K9"/>
    <mergeCell ref="C11:E11"/>
    <mergeCell ref="C12:D12"/>
    <mergeCell ref="C13:D13"/>
    <mergeCell ref="L9:N9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B1:P14"/>
  <sheetViews>
    <sheetView showGridLines="0" zoomScale="70" zoomScaleNormal="70" workbookViewId="0">
      <selection activeCell="J17" sqref="J17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69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70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44604</v>
      </c>
      <c r="E8" s="65" t="s">
        <v>71</v>
      </c>
      <c r="F8" s="65" t="s">
        <v>20</v>
      </c>
      <c r="G8" s="68" t="s">
        <v>72</v>
      </c>
      <c r="H8" s="57" t="s">
        <v>22</v>
      </c>
      <c r="I8" s="57" t="s">
        <v>73</v>
      </c>
      <c r="J8" s="2">
        <v>5518000</v>
      </c>
      <c r="K8" s="63">
        <v>3800000</v>
      </c>
      <c r="L8" s="64">
        <f>J8-K8</f>
        <v>1718000</v>
      </c>
      <c r="M8" s="2"/>
      <c r="N8" s="69">
        <v>500000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2218000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37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38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2:D12"/>
    <mergeCell ref="C13:D13"/>
    <mergeCell ref="B3:L3"/>
    <mergeCell ref="N3:N4"/>
    <mergeCell ref="C9:K9"/>
    <mergeCell ref="L9:N9"/>
    <mergeCell ref="C11:E11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  <pageSetUpPr fitToPage="1"/>
  </sheetPr>
  <dimension ref="B1:P14"/>
  <sheetViews>
    <sheetView showGridLines="0" zoomScale="70" zoomScaleNormal="70" workbookViewId="0">
      <selection activeCell="I17" sqref="I17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148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159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12122</v>
      </c>
      <c r="E8" s="89" t="s">
        <v>149</v>
      </c>
      <c r="F8" s="89" t="s">
        <v>20</v>
      </c>
      <c r="G8" s="68" t="s">
        <v>150</v>
      </c>
      <c r="H8" s="57" t="s">
        <v>32</v>
      </c>
      <c r="I8" s="57" t="s">
        <v>99</v>
      </c>
      <c r="J8" s="2">
        <v>11000000</v>
      </c>
      <c r="K8" s="63">
        <v>7700000</v>
      </c>
      <c r="L8" s="88">
        <f>J8-K8</f>
        <v>3300000</v>
      </c>
      <c r="M8" s="86"/>
      <c r="N8" s="69">
        <v>1134000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4434000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  <pageSetUpPr fitToPage="1"/>
  </sheetPr>
  <dimension ref="B1:P14"/>
  <sheetViews>
    <sheetView showGridLines="0" zoomScale="70" zoomScaleNormal="70" workbookViewId="0">
      <selection activeCell="G19" sqref="G1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151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160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44629</v>
      </c>
      <c r="E8" s="89" t="s">
        <v>152</v>
      </c>
      <c r="F8" s="89" t="s">
        <v>50</v>
      </c>
      <c r="G8" s="68" t="s">
        <v>153</v>
      </c>
      <c r="H8" s="57" t="s">
        <v>28</v>
      </c>
      <c r="I8" s="57" t="s">
        <v>154</v>
      </c>
      <c r="J8" s="2">
        <v>5200000</v>
      </c>
      <c r="K8" s="63">
        <v>3600000</v>
      </c>
      <c r="L8" s="88">
        <f>J8-K8</f>
        <v>1600000</v>
      </c>
      <c r="M8" s="86"/>
      <c r="N8" s="69">
        <v>220000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1820000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  <pageSetUpPr fitToPage="1"/>
  </sheetPr>
  <dimension ref="B1:P15"/>
  <sheetViews>
    <sheetView showGridLines="0" topLeftCell="A10" zoomScale="70" zoomScaleNormal="70" workbookViewId="0">
      <selection activeCell="I30" sqref="I30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151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161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44635</v>
      </c>
      <c r="E8" s="89" t="s">
        <v>155</v>
      </c>
      <c r="F8" s="89" t="s">
        <v>50</v>
      </c>
      <c r="G8" s="68" t="s">
        <v>89</v>
      </c>
      <c r="H8" s="57" t="s">
        <v>22</v>
      </c>
      <c r="I8" s="57" t="s">
        <v>156</v>
      </c>
      <c r="J8" s="2">
        <v>5500000</v>
      </c>
      <c r="K8" s="63">
        <v>3850000</v>
      </c>
      <c r="L8" s="88">
        <f>J8-K8</f>
        <v>1650000</v>
      </c>
      <c r="M8" s="86"/>
      <c r="N8" s="69">
        <v>50000</v>
      </c>
      <c r="O8" s="6"/>
    </row>
    <row r="9" spans="2:15" s="25" customFormat="1" ht="48" customHeight="1" x14ac:dyDescent="0.25">
      <c r="B9" s="5"/>
      <c r="C9" s="32">
        <v>2</v>
      </c>
      <c r="D9" s="67">
        <v>44635</v>
      </c>
      <c r="E9" s="89" t="s">
        <v>157</v>
      </c>
      <c r="F9" s="89" t="s">
        <v>50</v>
      </c>
      <c r="G9" s="68" t="s">
        <v>67</v>
      </c>
      <c r="H9" s="57" t="s">
        <v>32</v>
      </c>
      <c r="I9" s="57" t="s">
        <v>158</v>
      </c>
      <c r="J9" s="2">
        <v>2950000</v>
      </c>
      <c r="K9" s="63">
        <v>2000000</v>
      </c>
      <c r="L9" s="88">
        <f>J9-K9</f>
        <v>950000</v>
      </c>
      <c r="M9" s="86"/>
      <c r="N9" s="69">
        <v>0</v>
      </c>
      <c r="O9" s="6"/>
    </row>
    <row r="10" spans="2:15" s="25" customFormat="1" ht="33.75" customHeight="1" thickBot="1" x14ac:dyDescent="0.3">
      <c r="B10" s="5"/>
      <c r="C10" s="105" t="s">
        <v>13</v>
      </c>
      <c r="D10" s="106"/>
      <c r="E10" s="106"/>
      <c r="F10" s="106"/>
      <c r="G10" s="106"/>
      <c r="H10" s="106"/>
      <c r="I10" s="106"/>
      <c r="J10" s="106"/>
      <c r="K10" s="107"/>
      <c r="L10" s="121">
        <f>SUM(L8:N9)</f>
        <v>2650000</v>
      </c>
      <c r="M10" s="122"/>
      <c r="N10" s="123"/>
      <c r="O10" s="6"/>
    </row>
    <row r="11" spans="2:15" s="25" customFormat="1" ht="20.25" x14ac:dyDescent="0.25">
      <c r="B11" s="5"/>
      <c r="C11" s="17"/>
      <c r="D11" s="17"/>
      <c r="E11" s="17"/>
      <c r="F11" s="17"/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18</v>
      </c>
      <c r="D12" s="111"/>
      <c r="E12" s="111"/>
      <c r="F12" s="17" t="s">
        <v>102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0.25" x14ac:dyDescent="0.25">
      <c r="B13" s="5"/>
      <c r="C13" s="111" t="s">
        <v>14</v>
      </c>
      <c r="D13" s="111"/>
      <c r="E13" s="22"/>
      <c r="F13" s="17" t="s">
        <v>103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s="25" customFormat="1" ht="21" thickBot="1" x14ac:dyDescent="0.3">
      <c r="B14" s="19"/>
      <c r="C14" s="103" t="s">
        <v>15</v>
      </c>
      <c r="D14" s="103"/>
      <c r="E14" s="38"/>
      <c r="F14" s="39" t="s">
        <v>39</v>
      </c>
      <c r="G14" s="39"/>
      <c r="H14" s="39"/>
      <c r="I14" s="39"/>
      <c r="J14" s="40"/>
      <c r="K14" s="40"/>
      <c r="L14" s="39"/>
      <c r="M14" s="20"/>
      <c r="N14" s="20"/>
      <c r="O14" s="21"/>
    </row>
    <row r="15" spans="2:15" s="25" customForma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</sheetData>
  <mergeCells count="6">
    <mergeCell ref="C14:D14"/>
    <mergeCell ref="N3:N4"/>
    <mergeCell ref="C10:K10"/>
    <mergeCell ref="L10:N10"/>
    <mergeCell ref="C12:E12"/>
    <mergeCell ref="C13:D13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J17" sqref="J17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162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163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44623</v>
      </c>
      <c r="E8" s="93" t="s">
        <v>164</v>
      </c>
      <c r="F8" s="93" t="s">
        <v>50</v>
      </c>
      <c r="G8" s="68" t="s">
        <v>49</v>
      </c>
      <c r="H8" s="57" t="s">
        <v>165</v>
      </c>
      <c r="I8" s="57" t="s">
        <v>166</v>
      </c>
      <c r="J8" s="2">
        <v>19450000</v>
      </c>
      <c r="K8" s="63">
        <v>13600000</v>
      </c>
      <c r="L8" s="88">
        <f>J8-K8</f>
        <v>5850000</v>
      </c>
      <c r="M8" s="86"/>
      <c r="N8" s="69">
        <v>770500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6620500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5"/>
  <sheetViews>
    <sheetView showGridLines="0" topLeftCell="A4" zoomScale="70" zoomScaleNormal="70" workbookViewId="0">
      <selection activeCell="F21" sqref="F21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162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172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44630</v>
      </c>
      <c r="E8" s="93" t="s">
        <v>167</v>
      </c>
      <c r="F8" s="93" t="s">
        <v>20</v>
      </c>
      <c r="G8" s="95" t="s">
        <v>169</v>
      </c>
      <c r="H8" s="114" t="s">
        <v>165</v>
      </c>
      <c r="I8" s="114" t="s">
        <v>171</v>
      </c>
      <c r="J8" s="2">
        <v>6265000</v>
      </c>
      <c r="K8" s="63">
        <v>4300000</v>
      </c>
      <c r="L8" s="88">
        <f>J8-K8</f>
        <v>1965000</v>
      </c>
      <c r="M8" s="86"/>
      <c r="N8" s="69">
        <v>548000</v>
      </c>
      <c r="O8" s="6"/>
    </row>
    <row r="9" spans="2:15" s="25" customFormat="1" ht="48" customHeight="1" x14ac:dyDescent="0.25">
      <c r="B9" s="5"/>
      <c r="C9" s="32">
        <v>2</v>
      </c>
      <c r="D9" s="67">
        <v>44630</v>
      </c>
      <c r="E9" s="93" t="s">
        <v>168</v>
      </c>
      <c r="F9" s="93" t="s">
        <v>20</v>
      </c>
      <c r="G9" s="95" t="s">
        <v>170</v>
      </c>
      <c r="H9" s="115"/>
      <c r="I9" s="115"/>
      <c r="J9" s="2">
        <v>750000</v>
      </c>
      <c r="K9" s="63"/>
      <c r="L9" s="88">
        <f>J9-K9</f>
        <v>750000</v>
      </c>
      <c r="M9" s="86"/>
      <c r="N9" s="69"/>
      <c r="O9" s="6"/>
    </row>
    <row r="10" spans="2:15" s="25" customFormat="1" ht="33.75" customHeight="1" thickBot="1" x14ac:dyDescent="0.3">
      <c r="B10" s="5"/>
      <c r="C10" s="105" t="s">
        <v>13</v>
      </c>
      <c r="D10" s="106"/>
      <c r="E10" s="106"/>
      <c r="F10" s="106"/>
      <c r="G10" s="106"/>
      <c r="H10" s="106"/>
      <c r="I10" s="106"/>
      <c r="J10" s="106"/>
      <c r="K10" s="107"/>
      <c r="L10" s="121">
        <f>SUM(L8:N9)</f>
        <v>3263000</v>
      </c>
      <c r="M10" s="122"/>
      <c r="N10" s="123"/>
      <c r="O10" s="6"/>
    </row>
    <row r="11" spans="2:15" s="25" customFormat="1" ht="20.25" x14ac:dyDescent="0.25">
      <c r="B11" s="5"/>
      <c r="C11" s="17"/>
      <c r="D11" s="17"/>
      <c r="E11" s="17"/>
      <c r="F11" s="17"/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18</v>
      </c>
      <c r="D12" s="111"/>
      <c r="E12" s="111"/>
      <c r="F12" s="17" t="s">
        <v>102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0.25" x14ac:dyDescent="0.25">
      <c r="B13" s="5"/>
      <c r="C13" s="111" t="s">
        <v>14</v>
      </c>
      <c r="D13" s="111"/>
      <c r="E13" s="22"/>
      <c r="F13" s="17" t="s">
        <v>103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s="25" customFormat="1" ht="21" thickBot="1" x14ac:dyDescent="0.3">
      <c r="B14" s="19"/>
      <c r="C14" s="103" t="s">
        <v>15</v>
      </c>
      <c r="D14" s="103"/>
      <c r="E14" s="38"/>
      <c r="F14" s="39" t="s">
        <v>39</v>
      </c>
      <c r="G14" s="39"/>
      <c r="H14" s="39"/>
      <c r="I14" s="39"/>
      <c r="J14" s="40"/>
      <c r="K14" s="40"/>
      <c r="L14" s="39"/>
      <c r="M14" s="20"/>
      <c r="N14" s="20"/>
      <c r="O14" s="21"/>
    </row>
    <row r="15" spans="2:15" s="25" customForma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</sheetData>
  <mergeCells count="8">
    <mergeCell ref="C14:D14"/>
    <mergeCell ref="I8:I9"/>
    <mergeCell ref="H8:H9"/>
    <mergeCell ref="N3:N4"/>
    <mergeCell ref="C10:K10"/>
    <mergeCell ref="L10:N10"/>
    <mergeCell ref="C12:E12"/>
    <mergeCell ref="C13:D13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A9" sqref="A9:XFD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174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173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44631</v>
      </c>
      <c r="E8" s="94" t="s">
        <v>175</v>
      </c>
      <c r="F8" s="94" t="s">
        <v>20</v>
      </c>
      <c r="G8" s="95" t="s">
        <v>176</v>
      </c>
      <c r="H8" s="94" t="s">
        <v>32</v>
      </c>
      <c r="I8" s="94" t="s">
        <v>177</v>
      </c>
      <c r="J8" s="2">
        <v>14150000</v>
      </c>
      <c r="K8" s="63">
        <v>9900000</v>
      </c>
      <c r="L8" s="88">
        <f>J8-K8</f>
        <v>4250000</v>
      </c>
      <c r="M8" s="86"/>
      <c r="N8" s="69">
        <v>708800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4958800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2:D12"/>
    <mergeCell ref="C13:D13"/>
    <mergeCell ref="N3:N4"/>
    <mergeCell ref="C9:K9"/>
    <mergeCell ref="L9:N9"/>
    <mergeCell ref="C11:E11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I15" sqref="I15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178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179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44633</v>
      </c>
      <c r="E8" s="96" t="s">
        <v>180</v>
      </c>
      <c r="F8" s="114" t="s">
        <v>182</v>
      </c>
      <c r="G8" s="95" t="s">
        <v>183</v>
      </c>
      <c r="H8" s="114" t="s">
        <v>52</v>
      </c>
      <c r="I8" s="114" t="s">
        <v>140</v>
      </c>
      <c r="J8" s="2">
        <v>9600000</v>
      </c>
      <c r="K8" s="63">
        <v>6700000</v>
      </c>
      <c r="L8" s="88">
        <f>J8-K8</f>
        <v>2900000</v>
      </c>
      <c r="M8" s="86"/>
      <c r="N8" s="69"/>
      <c r="O8" s="6"/>
    </row>
    <row r="9" spans="2:15" s="25" customFormat="1" ht="48" customHeight="1" thickBot="1" x14ac:dyDescent="0.3">
      <c r="B9" s="5"/>
      <c r="C9" s="32">
        <v>2</v>
      </c>
      <c r="D9" s="67">
        <v>44633</v>
      </c>
      <c r="E9" s="96" t="s">
        <v>181</v>
      </c>
      <c r="F9" s="115"/>
      <c r="G9" s="95" t="s">
        <v>184</v>
      </c>
      <c r="H9" s="115"/>
      <c r="I9" s="115"/>
      <c r="J9" s="2">
        <v>300000</v>
      </c>
      <c r="K9" s="63">
        <v>0</v>
      </c>
      <c r="L9" s="98">
        <f>J9-K9</f>
        <v>300000</v>
      </c>
      <c r="M9" s="86"/>
      <c r="N9" s="69"/>
      <c r="O9" s="6"/>
    </row>
    <row r="10" spans="2:15" s="25" customFormat="1" ht="33.75" customHeight="1" thickBot="1" x14ac:dyDescent="0.3">
      <c r="B10" s="5"/>
      <c r="C10" s="105" t="s">
        <v>13</v>
      </c>
      <c r="D10" s="106"/>
      <c r="E10" s="106"/>
      <c r="F10" s="106"/>
      <c r="G10" s="106"/>
      <c r="H10" s="106"/>
      <c r="I10" s="106"/>
      <c r="J10" s="106"/>
      <c r="K10" s="107"/>
      <c r="L10" s="99">
        <f>SUM(L8:N9)</f>
        <v>3200000</v>
      </c>
      <c r="M10" s="90"/>
      <c r="N10" s="91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8">
    <mergeCell ref="N3:N4"/>
    <mergeCell ref="C11:E11"/>
    <mergeCell ref="C12:D12"/>
    <mergeCell ref="C13:D13"/>
    <mergeCell ref="F8:F9"/>
    <mergeCell ref="H8:H9"/>
    <mergeCell ref="I8:I9"/>
    <mergeCell ref="C10:K10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G14" sqref="G14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178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185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44643</v>
      </c>
      <c r="E8" s="96" t="s">
        <v>186</v>
      </c>
      <c r="F8" s="96" t="s">
        <v>50</v>
      </c>
      <c r="G8" s="95" t="s">
        <v>76</v>
      </c>
      <c r="H8" s="96" t="s">
        <v>22</v>
      </c>
      <c r="I8" s="96" t="s">
        <v>187</v>
      </c>
      <c r="J8" s="2">
        <v>8000000</v>
      </c>
      <c r="K8" s="63">
        <v>5600000</v>
      </c>
      <c r="L8" s="88">
        <f>J8-K8</f>
        <v>2400000</v>
      </c>
      <c r="M8" s="86"/>
      <c r="N8" s="69">
        <v>175000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2575000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2:D12"/>
    <mergeCell ref="C13:D13"/>
    <mergeCell ref="N3:N4"/>
    <mergeCell ref="C9:K9"/>
    <mergeCell ref="L9:N9"/>
    <mergeCell ref="C11:E11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H16" sqref="H16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178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188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44638</v>
      </c>
      <c r="E8" s="96" t="s">
        <v>189</v>
      </c>
      <c r="F8" s="96" t="s">
        <v>50</v>
      </c>
      <c r="G8" s="95" t="s">
        <v>49</v>
      </c>
      <c r="H8" s="96" t="s">
        <v>28</v>
      </c>
      <c r="I8" s="96" t="s">
        <v>190</v>
      </c>
      <c r="J8" s="2">
        <v>19450000</v>
      </c>
      <c r="K8" s="63">
        <v>13600000</v>
      </c>
      <c r="L8" s="88">
        <f>J8-K8</f>
        <v>5850000</v>
      </c>
      <c r="M8" s="86"/>
      <c r="N8" s="69">
        <v>311000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6161000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6"/>
  <sheetViews>
    <sheetView showGridLines="0" zoomScale="70" zoomScaleNormal="70" workbookViewId="0">
      <selection activeCell="S12" sqref="S12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178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191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44648</v>
      </c>
      <c r="E8" s="96" t="s">
        <v>194</v>
      </c>
      <c r="F8" s="114" t="s">
        <v>20</v>
      </c>
      <c r="G8" s="124" t="s">
        <v>137</v>
      </c>
      <c r="H8" s="114" t="s">
        <v>32</v>
      </c>
      <c r="I8" s="114" t="s">
        <v>193</v>
      </c>
      <c r="J8" s="2">
        <v>3838000</v>
      </c>
      <c r="K8" s="63">
        <v>2600000</v>
      </c>
      <c r="L8" s="88">
        <f>J8-K8</f>
        <v>1238000</v>
      </c>
      <c r="M8" s="86"/>
      <c r="N8" s="69">
        <v>250000</v>
      </c>
      <c r="O8" s="6"/>
    </row>
    <row r="9" spans="2:15" s="25" customFormat="1" ht="48" customHeight="1" x14ac:dyDescent="0.25">
      <c r="B9" s="5"/>
      <c r="C9" s="32">
        <v>2</v>
      </c>
      <c r="D9" s="67">
        <v>44648</v>
      </c>
      <c r="E9" s="96" t="s">
        <v>192</v>
      </c>
      <c r="F9" s="115"/>
      <c r="G9" s="125"/>
      <c r="H9" s="115"/>
      <c r="I9" s="115"/>
      <c r="J9" s="2">
        <v>350000</v>
      </c>
      <c r="K9" s="63"/>
      <c r="L9" s="88">
        <f>J9-K9</f>
        <v>350000</v>
      </c>
      <c r="M9" s="86"/>
      <c r="N9" s="69">
        <v>500000</v>
      </c>
      <c r="O9" s="6"/>
    </row>
    <row r="10" spans="2:15" s="25" customFormat="1" ht="48" customHeight="1" x14ac:dyDescent="0.25">
      <c r="B10" s="5"/>
      <c r="C10" s="32">
        <v>3</v>
      </c>
      <c r="D10" s="67">
        <v>44646</v>
      </c>
      <c r="E10" s="96" t="s">
        <v>195</v>
      </c>
      <c r="F10" s="96" t="s">
        <v>20</v>
      </c>
      <c r="G10" s="95" t="s">
        <v>76</v>
      </c>
      <c r="H10" s="96" t="s">
        <v>22</v>
      </c>
      <c r="I10" s="96" t="s">
        <v>196</v>
      </c>
      <c r="J10" s="2">
        <v>5795000</v>
      </c>
      <c r="K10" s="63">
        <v>4000000</v>
      </c>
      <c r="L10" s="88">
        <f>J10-K10</f>
        <v>1795000</v>
      </c>
      <c r="M10" s="86"/>
      <c r="N10" s="69">
        <v>595000</v>
      </c>
      <c r="O10" s="6"/>
    </row>
    <row r="11" spans="2:15" s="25" customFormat="1" ht="33.75" customHeight="1" thickBot="1" x14ac:dyDescent="0.3">
      <c r="B11" s="5"/>
      <c r="C11" s="105" t="s">
        <v>13</v>
      </c>
      <c r="D11" s="106"/>
      <c r="E11" s="106"/>
      <c r="F11" s="106"/>
      <c r="G11" s="106"/>
      <c r="H11" s="106"/>
      <c r="I11" s="106"/>
      <c r="J11" s="106"/>
      <c r="K11" s="107"/>
      <c r="L11" s="108">
        <f>SUM(L8:N10)</f>
        <v>4728000</v>
      </c>
      <c r="M11" s="109"/>
      <c r="N11" s="110"/>
      <c r="O11" s="6"/>
    </row>
    <row r="12" spans="2:15" s="25" customFormat="1" ht="20.25" x14ac:dyDescent="0.25">
      <c r="B12" s="5"/>
      <c r="C12" s="17"/>
      <c r="D12" s="17"/>
      <c r="E12" s="17"/>
      <c r="F12" s="17"/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0.25" x14ac:dyDescent="0.25">
      <c r="B13" s="5"/>
      <c r="C13" s="111" t="s">
        <v>18</v>
      </c>
      <c r="D13" s="111"/>
      <c r="E13" s="111"/>
      <c r="F13" s="17" t="s">
        <v>102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s="25" customFormat="1" ht="20.25" x14ac:dyDescent="0.25">
      <c r="B14" s="5"/>
      <c r="C14" s="111" t="s">
        <v>14</v>
      </c>
      <c r="D14" s="111"/>
      <c r="E14" s="22"/>
      <c r="F14" s="17" t="s">
        <v>103</v>
      </c>
      <c r="G14" s="17"/>
      <c r="H14" s="17"/>
      <c r="I14" s="17"/>
      <c r="J14" s="18"/>
      <c r="K14" s="18"/>
      <c r="L14" s="17"/>
      <c r="M14" s="9"/>
      <c r="N14" s="9"/>
      <c r="O14" s="6"/>
    </row>
    <row r="15" spans="2:15" s="25" customFormat="1" ht="21" thickBot="1" x14ac:dyDescent="0.3">
      <c r="B15" s="19"/>
      <c r="C15" s="103" t="s">
        <v>15</v>
      </c>
      <c r="D15" s="103"/>
      <c r="E15" s="38"/>
      <c r="F15" s="39" t="s">
        <v>39</v>
      </c>
      <c r="G15" s="39"/>
      <c r="H15" s="39"/>
      <c r="I15" s="39"/>
      <c r="J15" s="40"/>
      <c r="K15" s="40"/>
      <c r="L15" s="39"/>
      <c r="M15" s="20"/>
      <c r="N15" s="20"/>
      <c r="O15" s="21"/>
    </row>
    <row r="16" spans="2:15" s="25" customFormat="1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</sheetData>
  <mergeCells count="10">
    <mergeCell ref="C15:D15"/>
    <mergeCell ref="G8:G9"/>
    <mergeCell ref="H8:H9"/>
    <mergeCell ref="I8:I9"/>
    <mergeCell ref="F8:F9"/>
    <mergeCell ref="N3:N4"/>
    <mergeCell ref="C11:K11"/>
    <mergeCell ref="L11:N11"/>
    <mergeCell ref="C13:E13"/>
    <mergeCell ref="C14:D14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B1:P14"/>
  <sheetViews>
    <sheetView showGridLines="0" zoomScale="70" zoomScaleNormal="70" workbookViewId="0">
      <selection activeCell="H20" sqref="H20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69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74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44601</v>
      </c>
      <c r="E8" s="65" t="s">
        <v>75</v>
      </c>
      <c r="F8" s="65" t="s">
        <v>20</v>
      </c>
      <c r="G8" s="68" t="s">
        <v>76</v>
      </c>
      <c r="H8" s="57" t="s">
        <v>22</v>
      </c>
      <c r="I8" s="57" t="s">
        <v>77</v>
      </c>
      <c r="J8" s="2">
        <v>5795000</v>
      </c>
      <c r="K8" s="63">
        <v>4000000</v>
      </c>
      <c r="L8" s="64">
        <f>J8-K8</f>
        <v>1795000</v>
      </c>
      <c r="M8" s="2"/>
      <c r="N8" s="69">
        <v>704000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2499000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37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38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3:D13"/>
    <mergeCell ref="B3:L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K14" sqref="K14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198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197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44638</v>
      </c>
      <c r="E8" s="97" t="s">
        <v>199</v>
      </c>
      <c r="F8" s="97" t="s">
        <v>50</v>
      </c>
      <c r="G8" s="95" t="s">
        <v>146</v>
      </c>
      <c r="H8" s="97" t="s">
        <v>32</v>
      </c>
      <c r="I8" s="97" t="s">
        <v>200</v>
      </c>
      <c r="J8" s="2">
        <v>11100000</v>
      </c>
      <c r="K8" s="63">
        <v>7700000</v>
      </c>
      <c r="L8" s="88">
        <f>J8-K8</f>
        <v>3400000</v>
      </c>
      <c r="M8" s="86"/>
      <c r="N8" s="69">
        <v>1100000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4500000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Q20"/>
  <sheetViews>
    <sheetView showGridLines="0" topLeftCell="A8" zoomScale="70" zoomScaleNormal="70" workbookViewId="0">
      <selection activeCell="Q16" sqref="Q16:Q17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18.85546875" style="23" customWidth="1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7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7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7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7" s="25" customFormat="1" ht="20.25" x14ac:dyDescent="0.25">
      <c r="B4" s="5"/>
      <c r="C4" s="26" t="s">
        <v>1</v>
      </c>
      <c r="D4" s="26"/>
      <c r="E4" s="10" t="s">
        <v>202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7" s="25" customFormat="1" ht="20.25" x14ac:dyDescent="0.25">
      <c r="B5" s="5"/>
      <c r="C5" s="26" t="s">
        <v>2</v>
      </c>
      <c r="D5" s="26"/>
      <c r="E5" s="10" t="s">
        <v>201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7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7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7" s="25" customFormat="1" ht="48" customHeight="1" x14ac:dyDescent="0.25">
      <c r="B8" s="5"/>
      <c r="C8" s="32">
        <v>1</v>
      </c>
      <c r="D8" s="67">
        <v>44637</v>
      </c>
      <c r="E8" s="100" t="s">
        <v>203</v>
      </c>
      <c r="F8" s="100" t="s">
        <v>50</v>
      </c>
      <c r="G8" s="95" t="s">
        <v>204</v>
      </c>
      <c r="H8" s="100" t="s">
        <v>28</v>
      </c>
      <c r="I8" s="100" t="s">
        <v>205</v>
      </c>
      <c r="J8" s="2">
        <v>14000000</v>
      </c>
      <c r="K8" s="63">
        <v>9800000</v>
      </c>
      <c r="L8" s="88">
        <f>J8-K8</f>
        <v>4200000</v>
      </c>
      <c r="M8" s="86"/>
      <c r="N8" s="69">
        <v>221400</v>
      </c>
      <c r="O8" s="6"/>
      <c r="Q8" s="126">
        <f>J8-K8+N8</f>
        <v>4421400</v>
      </c>
    </row>
    <row r="9" spans="2:17" s="25" customFormat="1" ht="48" customHeight="1" x14ac:dyDescent="0.25">
      <c r="B9" s="5"/>
      <c r="C9" s="32">
        <f>C8+1</f>
        <v>2</v>
      </c>
      <c r="D9" s="67">
        <v>44651</v>
      </c>
      <c r="E9" s="100" t="s">
        <v>206</v>
      </c>
      <c r="F9" s="100" t="s">
        <v>50</v>
      </c>
      <c r="G9" s="95" t="s">
        <v>76</v>
      </c>
      <c r="H9" s="100" t="s">
        <v>207</v>
      </c>
      <c r="I9" s="100" t="s">
        <v>208</v>
      </c>
      <c r="J9" s="2">
        <v>8500000</v>
      </c>
      <c r="K9" s="63">
        <v>5950000</v>
      </c>
      <c r="L9" s="88">
        <f t="shared" ref="L9" si="0">J9-K9</f>
        <v>2550000</v>
      </c>
      <c r="M9" s="86"/>
      <c r="N9" s="69">
        <v>176000</v>
      </c>
      <c r="O9" s="6"/>
      <c r="Q9" s="126">
        <f>J9-K9+N9</f>
        <v>2726000</v>
      </c>
    </row>
    <row r="10" spans="2:17" s="25" customFormat="1" ht="48" customHeight="1" x14ac:dyDescent="0.25">
      <c r="B10" s="5"/>
      <c r="C10" s="32">
        <f t="shared" ref="C10:C14" si="1">C9+1</f>
        <v>3</v>
      </c>
      <c r="D10" s="67">
        <v>44618</v>
      </c>
      <c r="E10" s="102" t="s">
        <v>51</v>
      </c>
      <c r="F10" s="102" t="s">
        <v>50</v>
      </c>
      <c r="G10" s="95" t="s">
        <v>213</v>
      </c>
      <c r="H10" s="102" t="s">
        <v>207</v>
      </c>
      <c r="I10" s="102" t="s">
        <v>222</v>
      </c>
      <c r="J10" s="2">
        <v>10800000</v>
      </c>
      <c r="K10" s="63">
        <v>7550000</v>
      </c>
      <c r="L10" s="88">
        <f t="shared" ref="L10:L14" si="2">J10-K10</f>
        <v>3250000</v>
      </c>
      <c r="M10" s="86"/>
      <c r="N10" s="69"/>
      <c r="O10" s="6"/>
      <c r="Q10" s="126">
        <f t="shared" ref="Q10:Q14" si="3">J10-K10+N10</f>
        <v>3250000</v>
      </c>
    </row>
    <row r="11" spans="2:17" s="25" customFormat="1" ht="48" customHeight="1" x14ac:dyDescent="0.25">
      <c r="B11" s="5"/>
      <c r="C11" s="32">
        <f t="shared" si="1"/>
        <v>4</v>
      </c>
      <c r="D11" s="67">
        <v>44618</v>
      </c>
      <c r="E11" s="102" t="s">
        <v>223</v>
      </c>
      <c r="F11" s="102" t="s">
        <v>50</v>
      </c>
      <c r="G11" s="95" t="s">
        <v>213</v>
      </c>
      <c r="H11" s="102" t="s">
        <v>52</v>
      </c>
      <c r="I11" s="102" t="s">
        <v>224</v>
      </c>
      <c r="J11" s="2">
        <v>4650000</v>
      </c>
      <c r="K11" s="63">
        <v>3250000</v>
      </c>
      <c r="L11" s="88">
        <f t="shared" si="2"/>
        <v>1400000</v>
      </c>
      <c r="M11" s="86"/>
      <c r="N11" s="69"/>
      <c r="O11" s="6"/>
      <c r="Q11" s="126">
        <f t="shared" si="3"/>
        <v>1400000</v>
      </c>
    </row>
    <row r="12" spans="2:17" s="25" customFormat="1" ht="48" customHeight="1" x14ac:dyDescent="0.25">
      <c r="B12" s="5"/>
      <c r="C12" s="32">
        <f t="shared" si="1"/>
        <v>5</v>
      </c>
      <c r="D12" s="67">
        <v>44630</v>
      </c>
      <c r="E12" s="102" t="s">
        <v>225</v>
      </c>
      <c r="F12" s="102" t="s">
        <v>50</v>
      </c>
      <c r="G12" s="95" t="s">
        <v>228</v>
      </c>
      <c r="H12" s="102" t="s">
        <v>207</v>
      </c>
      <c r="I12" s="102" t="s">
        <v>227</v>
      </c>
      <c r="J12" s="2">
        <v>2350000</v>
      </c>
      <c r="K12" s="63">
        <v>1600000</v>
      </c>
      <c r="L12" s="88">
        <f t="shared" si="2"/>
        <v>750000</v>
      </c>
      <c r="M12" s="86"/>
      <c r="N12" s="69">
        <v>292000</v>
      </c>
      <c r="O12" s="6"/>
      <c r="Q12" s="126">
        <f t="shared" si="3"/>
        <v>1042000</v>
      </c>
    </row>
    <row r="13" spans="2:17" s="25" customFormat="1" ht="48" customHeight="1" x14ac:dyDescent="0.25">
      <c r="B13" s="5"/>
      <c r="C13" s="32">
        <f t="shared" si="1"/>
        <v>6</v>
      </c>
      <c r="D13" s="67">
        <v>44630</v>
      </c>
      <c r="E13" s="102" t="s">
        <v>226</v>
      </c>
      <c r="F13" s="102" t="s">
        <v>50</v>
      </c>
      <c r="G13" s="95" t="s">
        <v>228</v>
      </c>
      <c r="H13" s="102" t="s">
        <v>207</v>
      </c>
      <c r="I13" s="102" t="s">
        <v>229</v>
      </c>
      <c r="J13" s="2">
        <v>2350000</v>
      </c>
      <c r="K13" s="63">
        <v>1600000</v>
      </c>
      <c r="L13" s="88">
        <f t="shared" si="2"/>
        <v>750000</v>
      </c>
      <c r="M13" s="86"/>
      <c r="N13" s="69"/>
      <c r="O13" s="6"/>
      <c r="Q13" s="126">
        <f t="shared" si="3"/>
        <v>750000</v>
      </c>
    </row>
    <row r="14" spans="2:17" s="25" customFormat="1" ht="48" customHeight="1" x14ac:dyDescent="0.25">
      <c r="B14" s="5"/>
      <c r="C14" s="32">
        <f t="shared" si="1"/>
        <v>7</v>
      </c>
      <c r="D14" s="67">
        <v>44636</v>
      </c>
      <c r="E14" s="102" t="s">
        <v>210</v>
      </c>
      <c r="F14" s="102" t="s">
        <v>50</v>
      </c>
      <c r="G14" s="95" t="s">
        <v>146</v>
      </c>
      <c r="H14" s="102" t="s">
        <v>207</v>
      </c>
      <c r="I14" s="102" t="s">
        <v>73</v>
      </c>
      <c r="J14" s="2">
        <v>14758000</v>
      </c>
      <c r="K14" s="63">
        <v>10300000</v>
      </c>
      <c r="L14" s="88">
        <f t="shared" si="2"/>
        <v>4458000</v>
      </c>
      <c r="M14" s="86"/>
      <c r="N14" s="69">
        <v>1488100</v>
      </c>
      <c r="O14" s="6"/>
      <c r="Q14" s="126">
        <f t="shared" si="3"/>
        <v>5946100</v>
      </c>
    </row>
    <row r="15" spans="2:17" s="25" customFormat="1" ht="33.75" customHeight="1" thickBot="1" x14ac:dyDescent="0.3">
      <c r="B15" s="5"/>
      <c r="C15" s="105" t="s">
        <v>13</v>
      </c>
      <c r="D15" s="106"/>
      <c r="E15" s="106"/>
      <c r="F15" s="106"/>
      <c r="G15" s="106"/>
      <c r="H15" s="106"/>
      <c r="I15" s="106"/>
      <c r="J15" s="106"/>
      <c r="K15" s="107"/>
      <c r="L15" s="108">
        <f>SUM(L8:N14)</f>
        <v>19535500</v>
      </c>
      <c r="M15" s="109"/>
      <c r="N15" s="110"/>
      <c r="O15" s="6"/>
    </row>
    <row r="16" spans="2:17" s="25" customFormat="1" ht="20.25" x14ac:dyDescent="0.25">
      <c r="B16" s="5"/>
      <c r="C16" s="17"/>
      <c r="D16" s="17"/>
      <c r="E16" s="17"/>
      <c r="F16" s="17"/>
      <c r="G16" s="17"/>
      <c r="H16" s="17"/>
      <c r="I16" s="17"/>
      <c r="J16" s="18"/>
      <c r="K16" s="18"/>
      <c r="L16" s="17"/>
      <c r="M16" s="9"/>
      <c r="N16" s="9"/>
      <c r="O16" s="6"/>
    </row>
    <row r="17" spans="2:15" s="25" customFormat="1" ht="20.25" x14ac:dyDescent="0.25">
      <c r="B17" s="5"/>
      <c r="C17" s="111" t="s">
        <v>18</v>
      </c>
      <c r="D17" s="111"/>
      <c r="E17" s="111"/>
      <c r="F17" s="17" t="s">
        <v>102</v>
      </c>
      <c r="G17" s="17"/>
      <c r="H17" s="17"/>
      <c r="I17" s="17"/>
      <c r="J17" s="18"/>
      <c r="K17" s="18"/>
      <c r="L17" s="17"/>
      <c r="M17" s="9"/>
      <c r="N17" s="9"/>
      <c r="O17" s="6"/>
    </row>
    <row r="18" spans="2:15" s="25" customFormat="1" ht="20.25" x14ac:dyDescent="0.25">
      <c r="B18" s="5"/>
      <c r="C18" s="111" t="s">
        <v>14</v>
      </c>
      <c r="D18" s="111"/>
      <c r="E18" s="22"/>
      <c r="F18" s="17" t="s">
        <v>103</v>
      </c>
      <c r="G18" s="17"/>
      <c r="H18" s="17"/>
      <c r="I18" s="17"/>
      <c r="J18" s="18"/>
      <c r="K18" s="18"/>
      <c r="L18" s="17"/>
      <c r="M18" s="9"/>
      <c r="N18" s="9"/>
      <c r="O18" s="6"/>
    </row>
    <row r="19" spans="2:15" s="25" customFormat="1" ht="21" thickBot="1" x14ac:dyDescent="0.3">
      <c r="B19" s="19"/>
      <c r="C19" s="103" t="s">
        <v>15</v>
      </c>
      <c r="D19" s="103"/>
      <c r="E19" s="38"/>
      <c r="F19" s="39" t="s">
        <v>39</v>
      </c>
      <c r="G19" s="39"/>
      <c r="H19" s="39"/>
      <c r="I19" s="39"/>
      <c r="J19" s="40"/>
      <c r="K19" s="40"/>
      <c r="L19" s="39"/>
      <c r="M19" s="20"/>
      <c r="N19" s="20"/>
      <c r="O19" s="21"/>
    </row>
    <row r="20" spans="2:15" s="25" customFormat="1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</sheetData>
  <mergeCells count="6">
    <mergeCell ref="C19:D19"/>
    <mergeCell ref="N3:N4"/>
    <mergeCell ref="C15:K15"/>
    <mergeCell ref="L15:N15"/>
    <mergeCell ref="C17:E17"/>
    <mergeCell ref="C18:D18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topLeftCell="A2" zoomScale="70" zoomScaleNormal="70" workbookViewId="0">
      <selection activeCell="O16" sqref="O16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202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209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44636</v>
      </c>
      <c r="E8" s="100" t="s">
        <v>210</v>
      </c>
      <c r="F8" s="100" t="s">
        <v>20</v>
      </c>
      <c r="G8" s="95" t="s">
        <v>146</v>
      </c>
      <c r="H8" s="100" t="s">
        <v>207</v>
      </c>
      <c r="I8" s="100" t="s">
        <v>73</v>
      </c>
      <c r="J8" s="2">
        <v>14758000</v>
      </c>
      <c r="K8" s="63">
        <v>10300000</v>
      </c>
      <c r="L8" s="88">
        <f>J8-K8</f>
        <v>4458000</v>
      </c>
      <c r="M8" s="86"/>
      <c r="N8" s="69">
        <v>1488100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5946100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4"/>
  <sheetViews>
    <sheetView showGridLines="0" zoomScale="70" zoomScaleNormal="70" workbookViewId="0">
      <selection activeCell="L18" sqref="K18:L18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202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211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44633</v>
      </c>
      <c r="E8" s="101" t="s">
        <v>212</v>
      </c>
      <c r="F8" s="101" t="s">
        <v>182</v>
      </c>
      <c r="G8" s="95" t="s">
        <v>213</v>
      </c>
      <c r="H8" s="101" t="s">
        <v>52</v>
      </c>
      <c r="I8" s="101" t="s">
        <v>221</v>
      </c>
      <c r="J8" s="2">
        <v>5050000</v>
      </c>
      <c r="K8" s="63">
        <v>3500000</v>
      </c>
      <c r="L8" s="88">
        <f>J8-K8</f>
        <v>1550000</v>
      </c>
      <c r="M8" s="86"/>
      <c r="N8" s="69">
        <v>240000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21">
        <f>SUM(L8:N8)</f>
        <v>1790000</v>
      </c>
      <c r="M9" s="122"/>
      <c r="N9" s="123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N3:N4"/>
    <mergeCell ref="C9:K9"/>
    <mergeCell ref="C11:E11"/>
    <mergeCell ref="C12:D12"/>
    <mergeCell ref="C13:D13"/>
    <mergeCell ref="L9:N9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P15"/>
  <sheetViews>
    <sheetView showGridLines="0" zoomScale="70" zoomScaleNormal="70" workbookViewId="0">
      <selection activeCell="S11" sqref="S11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17" width="8.85546875" style="23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215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214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44633</v>
      </c>
      <c r="E8" s="100" t="s">
        <v>216</v>
      </c>
      <c r="F8" s="100" t="s">
        <v>182</v>
      </c>
      <c r="G8" s="95" t="s">
        <v>218</v>
      </c>
      <c r="H8" s="101" t="s">
        <v>32</v>
      </c>
      <c r="I8" s="101" t="s">
        <v>220</v>
      </c>
      <c r="J8" s="2">
        <v>12500000</v>
      </c>
      <c r="K8" s="63">
        <v>8700000</v>
      </c>
      <c r="L8" s="88">
        <f>J8-K8</f>
        <v>3800000</v>
      </c>
      <c r="M8" s="86"/>
      <c r="N8" s="69"/>
      <c r="O8" s="6"/>
    </row>
    <row r="9" spans="2:15" s="25" customFormat="1" ht="48" customHeight="1" x14ac:dyDescent="0.25">
      <c r="B9" s="5"/>
      <c r="C9" s="32">
        <v>2</v>
      </c>
      <c r="D9" s="67">
        <v>44633</v>
      </c>
      <c r="E9" s="101" t="s">
        <v>217</v>
      </c>
      <c r="F9" s="101" t="s">
        <v>182</v>
      </c>
      <c r="G9" s="95" t="s">
        <v>219</v>
      </c>
      <c r="H9" s="101" t="s">
        <v>32</v>
      </c>
      <c r="I9" s="101" t="s">
        <v>220</v>
      </c>
      <c r="J9" s="2">
        <v>400000</v>
      </c>
      <c r="K9" s="63">
        <v>0</v>
      </c>
      <c r="L9" s="88">
        <f>J9-K9</f>
        <v>400000</v>
      </c>
      <c r="M9" s="86"/>
      <c r="N9" s="69"/>
      <c r="O9" s="6"/>
    </row>
    <row r="10" spans="2:15" s="25" customFormat="1" ht="33.75" customHeight="1" thickBot="1" x14ac:dyDescent="0.3">
      <c r="B10" s="5"/>
      <c r="C10" s="105" t="s">
        <v>13</v>
      </c>
      <c r="D10" s="106"/>
      <c r="E10" s="106"/>
      <c r="F10" s="106"/>
      <c r="G10" s="106"/>
      <c r="H10" s="106"/>
      <c r="I10" s="106"/>
      <c r="J10" s="106"/>
      <c r="K10" s="107"/>
      <c r="L10" s="92">
        <f>SUM(L8:L9)</f>
        <v>4200000</v>
      </c>
      <c r="M10" s="83"/>
      <c r="N10" s="84"/>
      <c r="O10" s="6"/>
    </row>
    <row r="11" spans="2:15" s="25" customFormat="1" ht="20.25" x14ac:dyDescent="0.25">
      <c r="B11" s="5"/>
      <c r="C11" s="17"/>
      <c r="D11" s="17"/>
      <c r="E11" s="17"/>
      <c r="F11" s="17"/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18</v>
      </c>
      <c r="D12" s="111"/>
      <c r="E12" s="111"/>
      <c r="F12" s="17" t="s">
        <v>102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0.25" x14ac:dyDescent="0.25">
      <c r="B13" s="5"/>
      <c r="C13" s="111" t="s">
        <v>14</v>
      </c>
      <c r="D13" s="111"/>
      <c r="E13" s="22"/>
      <c r="F13" s="17" t="s">
        <v>103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s="25" customFormat="1" ht="21" thickBot="1" x14ac:dyDescent="0.3">
      <c r="B14" s="19"/>
      <c r="C14" s="103" t="s">
        <v>15</v>
      </c>
      <c r="D14" s="103"/>
      <c r="E14" s="38"/>
      <c r="F14" s="39" t="s">
        <v>39</v>
      </c>
      <c r="G14" s="39"/>
      <c r="H14" s="39"/>
      <c r="I14" s="39"/>
      <c r="J14" s="40"/>
      <c r="K14" s="40"/>
      <c r="L14" s="39"/>
      <c r="M14" s="20"/>
      <c r="N14" s="20"/>
      <c r="O14" s="21"/>
    </row>
    <row r="15" spans="2:15" s="25" customForma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</sheetData>
  <mergeCells count="5">
    <mergeCell ref="C14:D14"/>
    <mergeCell ref="N3:N4"/>
    <mergeCell ref="C10:K10"/>
    <mergeCell ref="C12:E12"/>
    <mergeCell ref="C13:D13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Q15"/>
  <sheetViews>
    <sheetView showGridLines="0" tabSelected="1" zoomScale="70" zoomScaleNormal="70" workbookViewId="0">
      <selection activeCell="Q4" sqref="Q4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17" width="18.85546875" style="23" customWidth="1"/>
    <col min="18" max="18" width="8.85546875" style="23" customWidth="1"/>
    <col min="19" max="20" width="8.85546875" style="23"/>
    <col min="21" max="21" width="14.7109375" style="23" bestFit="1" customWidth="1"/>
    <col min="22" max="16384" width="8.85546875" style="23"/>
  </cols>
  <sheetData>
    <row r="1" spans="2:17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7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7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7" s="25" customFormat="1" ht="20.25" x14ac:dyDescent="0.25">
      <c r="B4" s="5"/>
      <c r="C4" s="26" t="s">
        <v>1</v>
      </c>
      <c r="D4" s="26"/>
      <c r="E4" s="10" t="s">
        <v>215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7" s="25" customFormat="1" ht="20.25" x14ac:dyDescent="0.25">
      <c r="B5" s="5"/>
      <c r="C5" s="26" t="s">
        <v>2</v>
      </c>
      <c r="D5" s="26"/>
      <c r="E5" s="10" t="s">
        <v>230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7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7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87" t="s">
        <v>11</v>
      </c>
      <c r="M7" s="85" t="s">
        <v>16</v>
      </c>
      <c r="N7" s="30" t="s">
        <v>12</v>
      </c>
      <c r="O7" s="6"/>
    </row>
    <row r="8" spans="2:17" s="25" customFormat="1" ht="48" customHeight="1" x14ac:dyDescent="0.25">
      <c r="B8" s="5"/>
      <c r="C8" s="32">
        <v>1</v>
      </c>
      <c r="D8" s="33">
        <v>44624</v>
      </c>
      <c r="E8" s="102" t="s">
        <v>231</v>
      </c>
      <c r="F8" s="102" t="s">
        <v>50</v>
      </c>
      <c r="G8" s="95" t="s">
        <v>233</v>
      </c>
      <c r="H8" s="102" t="s">
        <v>28</v>
      </c>
      <c r="I8" s="102" t="s">
        <v>232</v>
      </c>
      <c r="J8" s="2">
        <v>2650000</v>
      </c>
      <c r="K8" s="63">
        <v>1850000</v>
      </c>
      <c r="L8" s="88">
        <f>J8-K8</f>
        <v>800000</v>
      </c>
      <c r="M8" s="86"/>
      <c r="N8" s="69"/>
      <c r="O8" s="6"/>
      <c r="Q8" s="126">
        <f>J8-K8+N8</f>
        <v>800000</v>
      </c>
    </row>
    <row r="9" spans="2:17" s="25" customFormat="1" ht="48" customHeight="1" x14ac:dyDescent="0.25">
      <c r="B9" s="5"/>
      <c r="C9" s="32">
        <f>C8+1</f>
        <v>2</v>
      </c>
      <c r="D9" s="33">
        <v>44654</v>
      </c>
      <c r="E9" s="102" t="s">
        <v>234</v>
      </c>
      <c r="F9" s="102" t="s">
        <v>50</v>
      </c>
      <c r="G9" s="95" t="s">
        <v>49</v>
      </c>
      <c r="H9" s="102" t="s">
        <v>22</v>
      </c>
      <c r="I9" s="102" t="s">
        <v>235</v>
      </c>
      <c r="J9" s="2">
        <v>18850000</v>
      </c>
      <c r="K9" s="63">
        <v>13100000</v>
      </c>
      <c r="L9" s="88">
        <f>J9-K9</f>
        <v>5750000</v>
      </c>
      <c r="M9" s="86"/>
      <c r="N9" s="69"/>
      <c r="O9" s="6"/>
      <c r="Q9" s="126">
        <f>J9-K9+N9</f>
        <v>5750000</v>
      </c>
    </row>
    <row r="10" spans="2:17" s="25" customFormat="1" ht="33.75" customHeight="1" thickBot="1" x14ac:dyDescent="0.3">
      <c r="B10" s="5"/>
      <c r="C10" s="105" t="s">
        <v>13</v>
      </c>
      <c r="D10" s="106"/>
      <c r="E10" s="106"/>
      <c r="F10" s="106"/>
      <c r="G10" s="106"/>
      <c r="H10" s="106"/>
      <c r="I10" s="106"/>
      <c r="J10" s="106"/>
      <c r="K10" s="107"/>
      <c r="L10" s="92">
        <f>SUM(L8:N9)</f>
        <v>6550000</v>
      </c>
      <c r="M10" s="83"/>
      <c r="N10" s="84"/>
      <c r="O10" s="6"/>
    </row>
    <row r="11" spans="2:17" s="25" customFormat="1" ht="20.25" x14ac:dyDescent="0.25">
      <c r="B11" s="5"/>
      <c r="C11" s="17"/>
      <c r="D11" s="17"/>
      <c r="E11" s="17"/>
      <c r="F11" s="17"/>
      <c r="G11" s="17"/>
      <c r="H11" s="17"/>
      <c r="I11" s="17"/>
      <c r="J11" s="18"/>
      <c r="K11" s="18"/>
      <c r="L11" s="17"/>
      <c r="M11" s="9"/>
      <c r="N11" s="9"/>
      <c r="O11" s="6"/>
    </row>
    <row r="12" spans="2:17" s="25" customFormat="1" ht="20.25" x14ac:dyDescent="0.25">
      <c r="B12" s="5"/>
      <c r="C12" s="111" t="s">
        <v>18</v>
      </c>
      <c r="D12" s="111"/>
      <c r="E12" s="111"/>
      <c r="F12" s="17" t="s">
        <v>102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7" s="25" customFormat="1" ht="20.25" x14ac:dyDescent="0.25">
      <c r="B13" s="5"/>
      <c r="C13" s="111" t="s">
        <v>14</v>
      </c>
      <c r="D13" s="111"/>
      <c r="E13" s="22"/>
      <c r="F13" s="17" t="s">
        <v>103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7" s="25" customFormat="1" ht="21" thickBot="1" x14ac:dyDescent="0.3">
      <c r="B14" s="19"/>
      <c r="C14" s="103" t="s">
        <v>15</v>
      </c>
      <c r="D14" s="103"/>
      <c r="E14" s="38"/>
      <c r="F14" s="39" t="s">
        <v>39</v>
      </c>
      <c r="G14" s="39"/>
      <c r="H14" s="39"/>
      <c r="I14" s="39"/>
      <c r="J14" s="40"/>
      <c r="K14" s="40"/>
      <c r="L14" s="39"/>
      <c r="M14" s="20"/>
      <c r="N14" s="20"/>
      <c r="O14" s="21"/>
    </row>
    <row r="15" spans="2:17" s="25" customForma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</sheetData>
  <mergeCells count="5">
    <mergeCell ref="N3:N4"/>
    <mergeCell ref="C10:K10"/>
    <mergeCell ref="C12:E12"/>
    <mergeCell ref="C13:D13"/>
    <mergeCell ref="C14:D14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sqref="A1:XFD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B1:P14"/>
  <sheetViews>
    <sheetView showGridLines="0" zoomScale="70" zoomScaleNormal="70" workbookViewId="0">
      <selection activeCell="L19" sqref="L19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69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144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67">
        <v>44604</v>
      </c>
      <c r="E8" s="89" t="s">
        <v>145</v>
      </c>
      <c r="F8" s="89" t="s">
        <v>50</v>
      </c>
      <c r="G8" s="68" t="s">
        <v>146</v>
      </c>
      <c r="H8" s="57" t="s">
        <v>28</v>
      </c>
      <c r="I8" s="57" t="s">
        <v>147</v>
      </c>
      <c r="J8" s="2">
        <v>16900000</v>
      </c>
      <c r="K8" s="63">
        <v>11800000</v>
      </c>
      <c r="L8" s="64">
        <f>J8-K8</f>
        <v>5100000</v>
      </c>
      <c r="M8" s="2"/>
      <c r="N8" s="69">
        <v>1100000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6200000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37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38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3:D13"/>
    <mergeCell ref="B3:L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B1:P14"/>
  <sheetViews>
    <sheetView showGridLines="0" zoomScale="70" zoomScaleNormal="70" workbookViewId="0">
      <selection activeCell="E5" sqref="E5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79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78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16</v>
      </c>
      <c r="O7" s="6"/>
    </row>
    <row r="8" spans="2:15" s="25" customFormat="1" ht="48" customHeight="1" x14ac:dyDescent="0.25">
      <c r="B8" s="5"/>
      <c r="C8" s="32">
        <v>1</v>
      </c>
      <c r="D8" s="67">
        <v>44605</v>
      </c>
      <c r="E8" s="66" t="s">
        <v>80</v>
      </c>
      <c r="F8" s="70" t="s">
        <v>81</v>
      </c>
      <c r="G8" s="68" t="s">
        <v>82</v>
      </c>
      <c r="H8" s="57" t="s">
        <v>28</v>
      </c>
      <c r="I8" s="57" t="s">
        <v>68</v>
      </c>
      <c r="J8" s="2">
        <v>5493000</v>
      </c>
      <c r="K8" s="63">
        <v>3800000</v>
      </c>
      <c r="L8" s="64">
        <f>J8-K8</f>
        <v>1693000</v>
      </c>
      <c r="M8" s="2"/>
      <c r="N8" s="69">
        <v>190000</v>
      </c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1883000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37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38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3:D13"/>
    <mergeCell ref="B3:L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B1:P16"/>
  <sheetViews>
    <sheetView showGridLines="0" zoomScale="70" zoomScaleNormal="70" workbookViewId="0">
      <selection activeCell="L8" sqref="L8:L10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21.42578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83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84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16</v>
      </c>
      <c r="O7" s="6"/>
    </row>
    <row r="8" spans="2:15" s="25" customFormat="1" ht="48" customHeight="1" x14ac:dyDescent="0.25">
      <c r="B8" s="5"/>
      <c r="C8" s="32">
        <v>1</v>
      </c>
      <c r="D8" s="33">
        <v>44609</v>
      </c>
      <c r="E8" s="73" t="s">
        <v>85</v>
      </c>
      <c r="F8" s="70" t="s">
        <v>88</v>
      </c>
      <c r="G8" s="68" t="s">
        <v>82</v>
      </c>
      <c r="H8" s="114" t="s">
        <v>32</v>
      </c>
      <c r="I8" s="114" t="s">
        <v>90</v>
      </c>
      <c r="J8" s="2">
        <v>4000000</v>
      </c>
      <c r="K8" s="61">
        <v>2800000</v>
      </c>
      <c r="L8" s="50">
        <f>J8-K8</f>
        <v>1200000</v>
      </c>
      <c r="M8" s="2"/>
      <c r="N8" s="72"/>
      <c r="O8" s="6"/>
    </row>
    <row r="9" spans="2:15" s="25" customFormat="1" ht="48" customHeight="1" x14ac:dyDescent="0.25">
      <c r="B9" s="5"/>
      <c r="C9" s="32">
        <v>2</v>
      </c>
      <c r="D9" s="33">
        <v>44609</v>
      </c>
      <c r="E9" s="73" t="s">
        <v>86</v>
      </c>
      <c r="F9" s="70" t="s">
        <v>88</v>
      </c>
      <c r="G9" s="68" t="s">
        <v>82</v>
      </c>
      <c r="H9" s="120"/>
      <c r="I9" s="120"/>
      <c r="J9" s="2">
        <v>200000</v>
      </c>
      <c r="K9" s="61"/>
      <c r="L9" s="50">
        <f>J9-K9</f>
        <v>200000</v>
      </c>
      <c r="M9" s="2"/>
      <c r="N9" s="72"/>
      <c r="O9" s="6"/>
    </row>
    <row r="10" spans="2:15" s="25" customFormat="1" ht="48" customHeight="1" thickBot="1" x14ac:dyDescent="0.3">
      <c r="B10" s="5"/>
      <c r="C10" s="32">
        <v>3</v>
      </c>
      <c r="D10" s="33">
        <v>44609</v>
      </c>
      <c r="E10" s="73" t="s">
        <v>87</v>
      </c>
      <c r="F10" s="70" t="s">
        <v>88</v>
      </c>
      <c r="G10" s="68" t="s">
        <v>89</v>
      </c>
      <c r="H10" s="115"/>
      <c r="I10" s="115"/>
      <c r="J10" s="2">
        <v>300000</v>
      </c>
      <c r="K10" s="61"/>
      <c r="L10" s="50">
        <f t="shared" ref="L10" si="0">J10+J11+J12-K10</f>
        <v>300000</v>
      </c>
      <c r="M10" s="75"/>
      <c r="N10" s="76"/>
      <c r="O10" s="6"/>
    </row>
    <row r="11" spans="2:15" s="25" customFormat="1" ht="33.75" customHeight="1" thickBot="1" x14ac:dyDescent="0.3">
      <c r="B11" s="5"/>
      <c r="C11" s="105" t="s">
        <v>13</v>
      </c>
      <c r="D11" s="106"/>
      <c r="E11" s="106"/>
      <c r="F11" s="106"/>
      <c r="G11" s="106"/>
      <c r="H11" s="106"/>
      <c r="I11" s="106"/>
      <c r="J11" s="106"/>
      <c r="K11" s="107"/>
      <c r="L11" s="79">
        <f>SUM(L8:L10)</f>
        <v>1700000</v>
      </c>
      <c r="M11" s="77"/>
      <c r="N11" s="78"/>
      <c r="O11" s="6"/>
    </row>
    <row r="12" spans="2:15" s="25" customFormat="1" ht="20.25" x14ac:dyDescent="0.25">
      <c r="B12" s="5"/>
      <c r="C12" s="17"/>
      <c r="D12" s="17"/>
      <c r="E12" s="17"/>
      <c r="F12" s="17"/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0.25" x14ac:dyDescent="0.25">
      <c r="B13" s="5"/>
      <c r="C13" s="111" t="s">
        <v>18</v>
      </c>
      <c r="D13" s="111"/>
      <c r="E13" s="111"/>
      <c r="F13" s="17" t="s">
        <v>37</v>
      </c>
      <c r="G13" s="17"/>
      <c r="H13" s="17"/>
      <c r="I13" s="17"/>
      <c r="J13" s="18"/>
      <c r="K13" s="18"/>
      <c r="L13" s="17"/>
      <c r="M13" s="9"/>
      <c r="N13" s="9"/>
      <c r="O13" s="6"/>
    </row>
    <row r="14" spans="2:15" s="25" customFormat="1" ht="20.25" x14ac:dyDescent="0.25">
      <c r="B14" s="5"/>
      <c r="C14" s="111" t="s">
        <v>14</v>
      </c>
      <c r="D14" s="111"/>
      <c r="E14" s="22"/>
      <c r="F14" s="17" t="s">
        <v>38</v>
      </c>
      <c r="G14" s="17"/>
      <c r="H14" s="17"/>
      <c r="I14" s="17"/>
      <c r="J14" s="18"/>
      <c r="K14" s="18"/>
      <c r="L14" s="17"/>
      <c r="M14" s="9"/>
      <c r="N14" s="9"/>
      <c r="O14" s="6"/>
    </row>
    <row r="15" spans="2:15" s="25" customFormat="1" ht="21" thickBot="1" x14ac:dyDescent="0.3">
      <c r="B15" s="19"/>
      <c r="C15" s="103" t="s">
        <v>15</v>
      </c>
      <c r="D15" s="103"/>
      <c r="E15" s="38"/>
      <c r="F15" s="39" t="s">
        <v>39</v>
      </c>
      <c r="G15" s="39"/>
      <c r="H15" s="39"/>
      <c r="I15" s="39"/>
      <c r="J15" s="40"/>
      <c r="K15" s="40"/>
      <c r="L15" s="39"/>
      <c r="M15" s="20"/>
      <c r="N15" s="20"/>
      <c r="O15" s="21"/>
    </row>
    <row r="16" spans="2:15" s="25" customFormat="1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</sheetData>
  <mergeCells count="8">
    <mergeCell ref="C15:D15"/>
    <mergeCell ref="N3:N4"/>
    <mergeCell ref="C11:K11"/>
    <mergeCell ref="C13:E13"/>
    <mergeCell ref="C14:D14"/>
    <mergeCell ref="I8:I10"/>
    <mergeCell ref="H8:H10"/>
    <mergeCell ref="B3:K3"/>
  </mergeCells>
  <pageMargins left="0.23622047244094491" right="0.23622047244094491" top="0.74803149606299213" bottom="0.74803149606299213" header="0.31496062992125984" footer="0.31496062992125984"/>
  <pageSetup paperSize="9" scale="75" orientation="landscape" horizontalDpi="4294967293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B1:P14"/>
  <sheetViews>
    <sheetView showGridLines="0" zoomScale="70" zoomScaleNormal="70" workbookViewId="0">
      <selection activeCell="D8" sqref="D8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21.42578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customWidth="1"/>
    <col min="14" max="14" width="18.7109375" style="23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96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91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16</v>
      </c>
      <c r="O7" s="6"/>
    </row>
    <row r="8" spans="2:15" s="25" customFormat="1" ht="48" customHeight="1" x14ac:dyDescent="0.25">
      <c r="B8" s="5"/>
      <c r="C8" s="32">
        <v>1</v>
      </c>
      <c r="D8" s="33">
        <v>44616</v>
      </c>
      <c r="E8" s="71" t="s">
        <v>92</v>
      </c>
      <c r="F8" s="70" t="s">
        <v>20</v>
      </c>
      <c r="G8" s="68" t="s">
        <v>95</v>
      </c>
      <c r="H8" s="70" t="s">
        <v>94</v>
      </c>
      <c r="I8" s="71" t="s">
        <v>93</v>
      </c>
      <c r="J8" s="2">
        <v>378000</v>
      </c>
      <c r="K8" s="61">
        <v>260000</v>
      </c>
      <c r="L8" s="50">
        <f>J8-K8</f>
        <v>118000</v>
      </c>
      <c r="M8" s="2"/>
      <c r="N8" s="72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118000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37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38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3:D13"/>
    <mergeCell ref="B3:L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68" orientation="landscape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B1:P14"/>
  <sheetViews>
    <sheetView showGridLines="0" zoomScale="70" zoomScaleNormal="70" workbookViewId="0">
      <selection activeCell="J18" sqref="J18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21.42578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customWidth="1"/>
    <col min="14" max="14" width="18.7109375" style="23" hidden="1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112" t="s">
        <v>17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124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100</v>
      </c>
      <c r="N7" s="30" t="s">
        <v>16</v>
      </c>
      <c r="O7" s="6"/>
    </row>
    <row r="8" spans="2:15" s="25" customFormat="1" ht="48" customHeight="1" x14ac:dyDescent="0.25">
      <c r="B8" s="5"/>
      <c r="C8" s="32">
        <v>1</v>
      </c>
      <c r="D8" s="33">
        <v>44617</v>
      </c>
      <c r="E8" s="74" t="s">
        <v>97</v>
      </c>
      <c r="F8" s="70" t="s">
        <v>20</v>
      </c>
      <c r="G8" s="68" t="s">
        <v>98</v>
      </c>
      <c r="H8" s="70" t="s">
        <v>32</v>
      </c>
      <c r="I8" s="74" t="s">
        <v>99</v>
      </c>
      <c r="J8" s="2">
        <v>11000000</v>
      </c>
      <c r="K8" s="61">
        <v>7700000</v>
      </c>
      <c r="L8" s="50">
        <f>J8-K8</f>
        <v>3300000</v>
      </c>
      <c r="M8" s="2">
        <v>565600</v>
      </c>
      <c r="N8" s="72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3865600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7">
    <mergeCell ref="C13:D13"/>
    <mergeCell ref="B3:L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69" orientation="landscape" horizontalDpi="4294967293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  <pageSetUpPr fitToPage="1"/>
  </sheetPr>
  <dimension ref="B1:P14"/>
  <sheetViews>
    <sheetView showGridLines="0" zoomScale="70" zoomScaleNormal="70" workbookViewId="0">
      <selection activeCell="I15" sqref="I15"/>
    </sheetView>
  </sheetViews>
  <sheetFormatPr defaultColWidth="8.85546875" defaultRowHeight="18" x14ac:dyDescent="0.25"/>
  <cols>
    <col min="1" max="1" width="5.7109375" style="23" customWidth="1"/>
    <col min="2" max="3" width="6" style="23" customWidth="1"/>
    <col min="4" max="4" width="12.7109375" style="23" customWidth="1"/>
    <col min="5" max="5" width="12.140625" style="23" customWidth="1"/>
    <col min="6" max="6" width="17.5703125" style="23" customWidth="1"/>
    <col min="7" max="7" width="19.85546875" style="23" customWidth="1"/>
    <col min="8" max="8" width="16.85546875" style="23" bestFit="1" customWidth="1"/>
    <col min="9" max="9" width="18.28515625" style="23" bestFit="1" customWidth="1"/>
    <col min="10" max="10" width="19.85546875" style="23" customWidth="1"/>
    <col min="11" max="11" width="19.7109375" style="23" customWidth="1"/>
    <col min="12" max="12" width="20.28515625" style="23" customWidth="1"/>
    <col min="13" max="13" width="17.28515625" style="23" hidden="1" customWidth="1"/>
    <col min="14" max="14" width="18.7109375" style="23" hidden="1" customWidth="1"/>
    <col min="15" max="15" width="5.42578125" style="23" customWidth="1"/>
    <col min="16" max="16" width="5.140625" style="25" customWidth="1"/>
    <col min="17" max="20" width="8.85546875" style="23"/>
    <col min="21" max="21" width="14.7109375" style="23" bestFit="1" customWidth="1"/>
    <col min="22" max="16384" width="8.85546875" style="23"/>
  </cols>
  <sheetData>
    <row r="1" spans="2:15" s="25" customFormat="1" ht="18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s="25" customFormat="1" x14ac:dyDescent="0.25"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25" customFormat="1" ht="58.5" customHeight="1" x14ac:dyDescent="0.25">
      <c r="B3" s="82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04"/>
      <c r="O3" s="6"/>
    </row>
    <row r="4" spans="2:15" s="25" customFormat="1" ht="20.25" x14ac:dyDescent="0.25">
      <c r="B4" s="5"/>
      <c r="C4" s="26" t="s">
        <v>1</v>
      </c>
      <c r="D4" s="26"/>
      <c r="E4" s="10" t="s">
        <v>101</v>
      </c>
      <c r="F4" s="7"/>
      <c r="G4" s="7"/>
      <c r="H4" s="7"/>
      <c r="I4" s="8"/>
      <c r="J4" s="8"/>
      <c r="K4" s="8"/>
      <c r="L4" s="8"/>
      <c r="M4" s="9"/>
      <c r="N4" s="104"/>
      <c r="O4" s="6"/>
    </row>
    <row r="5" spans="2:15" s="25" customFormat="1" ht="20.25" x14ac:dyDescent="0.25">
      <c r="B5" s="5"/>
      <c r="C5" s="26" t="s">
        <v>2</v>
      </c>
      <c r="D5" s="26"/>
      <c r="E5" s="10" t="s">
        <v>109</v>
      </c>
      <c r="F5" s="10"/>
      <c r="G5" s="10"/>
      <c r="H5" s="10"/>
      <c r="I5" s="8"/>
      <c r="J5" s="8"/>
      <c r="K5" s="8"/>
      <c r="L5" s="8"/>
      <c r="M5" s="9"/>
      <c r="N5" s="9"/>
      <c r="O5" s="6"/>
    </row>
    <row r="6" spans="2:15" s="25" customFormat="1" ht="18.75" thickBot="1" x14ac:dyDescent="0.3">
      <c r="B6" s="5"/>
      <c r="C6" s="11"/>
      <c r="D6" s="11"/>
      <c r="E6" s="11"/>
      <c r="F6" s="11"/>
      <c r="G6" s="11"/>
      <c r="H6" s="11"/>
      <c r="I6" s="11"/>
      <c r="J6" s="12"/>
      <c r="K6" s="12"/>
      <c r="L6" s="11"/>
      <c r="M6" s="9"/>
      <c r="N6" s="9"/>
      <c r="O6" s="6"/>
    </row>
    <row r="7" spans="2:15" s="25" customFormat="1" ht="36" x14ac:dyDescent="0.25">
      <c r="B7" s="5"/>
      <c r="C7" s="27" t="s">
        <v>3</v>
      </c>
      <c r="D7" s="28" t="s">
        <v>4</v>
      </c>
      <c r="E7" s="29" t="s">
        <v>5</v>
      </c>
      <c r="F7" s="29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42" t="s">
        <v>0</v>
      </c>
      <c r="L7" s="43" t="s">
        <v>11</v>
      </c>
      <c r="M7" s="29" t="s">
        <v>16</v>
      </c>
      <c r="N7" s="30" t="s">
        <v>12</v>
      </c>
      <c r="O7" s="6"/>
    </row>
    <row r="8" spans="2:15" s="25" customFormat="1" ht="48" customHeight="1" x14ac:dyDescent="0.25">
      <c r="B8" s="5"/>
      <c r="C8" s="32">
        <v>1</v>
      </c>
      <c r="D8" s="33">
        <v>44604</v>
      </c>
      <c r="E8" s="80" t="s">
        <v>106</v>
      </c>
      <c r="F8" s="80" t="s">
        <v>50</v>
      </c>
      <c r="G8" s="68" t="s">
        <v>107</v>
      </c>
      <c r="H8" s="80" t="s">
        <v>32</v>
      </c>
      <c r="I8" s="80" t="s">
        <v>108</v>
      </c>
      <c r="J8" s="2">
        <v>8200000</v>
      </c>
      <c r="K8" s="61">
        <v>5700000</v>
      </c>
      <c r="L8" s="50">
        <f>J8-K8</f>
        <v>2500000</v>
      </c>
      <c r="M8" s="2"/>
      <c r="N8" s="72"/>
      <c r="O8" s="6"/>
    </row>
    <row r="9" spans="2:15" s="25" customFormat="1" ht="33.75" customHeight="1" thickBot="1" x14ac:dyDescent="0.3">
      <c r="B9" s="5"/>
      <c r="C9" s="105" t="s">
        <v>13</v>
      </c>
      <c r="D9" s="106"/>
      <c r="E9" s="106"/>
      <c r="F9" s="106"/>
      <c r="G9" s="106"/>
      <c r="H9" s="106"/>
      <c r="I9" s="106"/>
      <c r="J9" s="106"/>
      <c r="K9" s="107"/>
      <c r="L9" s="108">
        <f>SUM(L8:N8)</f>
        <v>2500000</v>
      </c>
      <c r="M9" s="109"/>
      <c r="N9" s="110"/>
      <c r="O9" s="6"/>
    </row>
    <row r="10" spans="2:15" s="25" customFormat="1" ht="20.25" x14ac:dyDescent="0.25">
      <c r="B10" s="5"/>
      <c r="C10" s="17"/>
      <c r="D10" s="17"/>
      <c r="E10" s="17"/>
      <c r="F10" s="17"/>
      <c r="G10" s="17"/>
      <c r="H10" s="17"/>
      <c r="I10" s="17"/>
      <c r="J10" s="18"/>
      <c r="K10" s="18"/>
      <c r="L10" s="17"/>
      <c r="M10" s="9"/>
      <c r="N10" s="9"/>
      <c r="O10" s="6"/>
    </row>
    <row r="11" spans="2:15" s="25" customFormat="1" ht="20.25" x14ac:dyDescent="0.25">
      <c r="B11" s="5"/>
      <c r="C11" s="111" t="s">
        <v>18</v>
      </c>
      <c r="D11" s="111"/>
      <c r="E11" s="111"/>
      <c r="F11" s="17" t="s">
        <v>102</v>
      </c>
      <c r="G11" s="17"/>
      <c r="H11" s="17"/>
      <c r="I11" s="17"/>
      <c r="J11" s="18"/>
      <c r="K11" s="18"/>
      <c r="L11" s="17"/>
      <c r="M11" s="9"/>
      <c r="N11" s="9"/>
      <c r="O11" s="6"/>
    </row>
    <row r="12" spans="2:15" s="25" customFormat="1" ht="20.25" x14ac:dyDescent="0.25">
      <c r="B12" s="5"/>
      <c r="C12" s="111" t="s">
        <v>14</v>
      </c>
      <c r="D12" s="111"/>
      <c r="E12" s="22"/>
      <c r="F12" s="17" t="s">
        <v>103</v>
      </c>
      <c r="G12" s="17"/>
      <c r="H12" s="17"/>
      <c r="I12" s="17"/>
      <c r="J12" s="18"/>
      <c r="K12" s="18"/>
      <c r="L12" s="17"/>
      <c r="M12" s="9"/>
      <c r="N12" s="9"/>
      <c r="O12" s="6"/>
    </row>
    <row r="13" spans="2:15" s="25" customFormat="1" ht="21" thickBot="1" x14ac:dyDescent="0.3">
      <c r="B13" s="19"/>
      <c r="C13" s="103" t="s">
        <v>15</v>
      </c>
      <c r="D13" s="103"/>
      <c r="E13" s="38"/>
      <c r="F13" s="39" t="s">
        <v>39</v>
      </c>
      <c r="G13" s="39"/>
      <c r="H13" s="39"/>
      <c r="I13" s="39"/>
      <c r="J13" s="40"/>
      <c r="K13" s="40"/>
      <c r="L13" s="39"/>
      <c r="M13" s="20"/>
      <c r="N13" s="20"/>
      <c r="O13" s="21"/>
    </row>
    <row r="14" spans="2:15" s="25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</sheetData>
  <mergeCells count="6">
    <mergeCell ref="C13:D13"/>
    <mergeCell ref="N3:N4"/>
    <mergeCell ref="C9:K9"/>
    <mergeCell ref="L9:N9"/>
    <mergeCell ref="C11:E11"/>
    <mergeCell ref="C12:D12"/>
  </mergeCells>
  <pageMargins left="0.23622047244094491" right="0.23622047244094491" top="0.74803149606299213" bottom="0.74803149606299213" header="0.31496062992125984" footer="0.31496062992125984"/>
  <pageSetup paperSize="9" scale="77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Februari</vt:lpstr>
      <vt:lpstr>108_JHHP_Lampung</vt:lpstr>
      <vt:lpstr>109_JHHP_Kota Bumi</vt:lpstr>
      <vt:lpstr>110_Alam Hijau_Pekanbaru</vt:lpstr>
      <vt:lpstr>114_Signify_Surabaya</vt:lpstr>
      <vt:lpstr>126_PT. Anggana_Jogja &amp; Sby</vt:lpstr>
      <vt:lpstr>136_JHHP_Cipinang</vt:lpstr>
      <vt:lpstr>188_JHHP_Payahkumbuh</vt:lpstr>
      <vt:lpstr>197_Alam Hijau_Jambi</vt:lpstr>
      <vt:lpstr>199_Alam Hijau_Jambi</vt:lpstr>
      <vt:lpstr>200_JHHP_Lampung</vt:lpstr>
      <vt:lpstr>201_JHHP_Lampung</vt:lpstr>
      <vt:lpstr>202_Alam Hijau_Bandung1</vt:lpstr>
      <vt:lpstr>203_JHHP_Lampung</vt:lpstr>
      <vt:lpstr>217_DNR_Padang</vt:lpstr>
      <vt:lpstr>218_Alam Hijau_Bandung 1</vt:lpstr>
      <vt:lpstr>219_Alam Hijau_lampung</vt:lpstr>
      <vt:lpstr>220_Alam Hijau_Kota Bumi</vt:lpstr>
      <vt:lpstr>221_Alam Hijau_Kota Bumi</vt:lpstr>
      <vt:lpstr>245_JHHP_Solok</vt:lpstr>
      <vt:lpstr>246_Alam Hijau_Cilacap</vt:lpstr>
      <vt:lpstr>247_Alam Hijau_SMRN&amp;Jogja</vt:lpstr>
      <vt:lpstr>257_Alam Hijau_Medan</vt:lpstr>
      <vt:lpstr>258_JHHP_Metro&amp;Kotabumi</vt:lpstr>
      <vt:lpstr>259_JHHP_Berastagi</vt:lpstr>
      <vt:lpstr>278_BSC_KINO_Kisaran</vt:lpstr>
      <vt:lpstr>279_Alam Hijau_Kotabumi</vt:lpstr>
      <vt:lpstr>280_ALam Hijau_Medan</vt:lpstr>
      <vt:lpstr>281_JHHP_Lampung</vt:lpstr>
      <vt:lpstr>288_ALam Hijau_Pekanbaru</vt:lpstr>
      <vt:lpstr>335_ALam Hijau_Mix</vt:lpstr>
      <vt:lpstr>336_JHHP_Pekanbaru</vt:lpstr>
      <vt:lpstr>337_KINO_Palembang</vt:lpstr>
      <vt:lpstr>388_KINO_Medan&amp;Pematang</vt:lpstr>
      <vt:lpstr>389_ALam Hijau_Mix</vt:lpstr>
      <vt:lpstr>Sheet2</vt:lpstr>
      <vt:lpstr>'108_JHHP_Lampung'!Print_Area</vt:lpstr>
      <vt:lpstr>'109_JHHP_Kota Bumi'!Print_Area</vt:lpstr>
      <vt:lpstr>'110_Alam Hijau_Pekanbaru'!Print_Area</vt:lpstr>
      <vt:lpstr>'114_Signify_Surabaya'!Print_Area</vt:lpstr>
      <vt:lpstr>'126_PT. Anggana_Jogja &amp; Sby'!Print_Area</vt:lpstr>
      <vt:lpstr>'136_JHHP_Cipinang'!Print_Area</vt:lpstr>
      <vt:lpstr>'188_JHHP_Payahkumbuh'!Print_Area</vt:lpstr>
      <vt:lpstr>'197_Alam Hijau_Jambi'!Print_Area</vt:lpstr>
      <vt:lpstr>'199_Alam Hijau_Jambi'!Print_Area</vt:lpstr>
      <vt:lpstr>'200_JHHP_Lampung'!Print_Area</vt:lpstr>
      <vt:lpstr>'201_JHHP_Lampung'!Print_Area</vt:lpstr>
      <vt:lpstr>'202_Alam Hijau_Bandung1'!Print_Area</vt:lpstr>
      <vt:lpstr>'203_JHHP_Lampung'!Print_Area</vt:lpstr>
      <vt:lpstr>'217_DNR_Padang'!Print_Area</vt:lpstr>
      <vt:lpstr>'218_Alam Hijau_Bandung 1'!Print_Area</vt:lpstr>
      <vt:lpstr>'219_Alam Hijau_lampung'!Print_Area</vt:lpstr>
      <vt:lpstr>'220_Alam Hijau_Kota Bumi'!Print_Area</vt:lpstr>
      <vt:lpstr>'221_Alam Hijau_Kota Bumi'!Print_Area</vt:lpstr>
      <vt:lpstr>'245_JHHP_Solok'!Print_Area</vt:lpstr>
      <vt:lpstr>'246_Alam Hijau_Cilacap'!Print_Area</vt:lpstr>
      <vt:lpstr>'247_Alam Hijau_SMRN&amp;Jogja'!Print_Area</vt:lpstr>
      <vt:lpstr>'257_Alam Hijau_Medan'!Print_Area</vt:lpstr>
      <vt:lpstr>'258_JHHP_Metro&amp;Kotabumi'!Print_Area</vt:lpstr>
      <vt:lpstr>'259_JHHP_Berastagi'!Print_Area</vt:lpstr>
      <vt:lpstr>'278_BSC_KINO_Kisaran'!Print_Area</vt:lpstr>
      <vt:lpstr>'279_Alam Hijau_Kotabumi'!Print_Area</vt:lpstr>
      <vt:lpstr>'280_ALam Hijau_Medan'!Print_Area</vt:lpstr>
      <vt:lpstr>'281_JHHP_Lampung'!Print_Area</vt:lpstr>
      <vt:lpstr>'288_ALam Hijau_Pekanbaru'!Print_Area</vt:lpstr>
      <vt:lpstr>'335_ALam Hijau_Mix'!Print_Area</vt:lpstr>
      <vt:lpstr>'336_JHHP_Pekanbaru'!Print_Area</vt:lpstr>
      <vt:lpstr>'337_KINO_Palembang'!Print_Area</vt:lpstr>
      <vt:lpstr>'388_KINO_Medan&amp;Pematang'!Print_Area</vt:lpstr>
      <vt:lpstr>'389_ALam Hijau_Mix'!Print_Area</vt:lpstr>
      <vt:lpstr>Februari!Print_Area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2022-04-23T04:42:11Z</cp:lastPrinted>
  <dcterms:created xsi:type="dcterms:W3CDTF">2021-09-21T08:27:18Z</dcterms:created>
  <dcterms:modified xsi:type="dcterms:W3CDTF">2022-04-23T04:42:14Z</dcterms:modified>
</cp:coreProperties>
</file>