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 firstSheet="9" activeTab="12"/>
  </bookViews>
  <sheets>
    <sheet name="001_PT. Winson_Bengkalis" sheetId="2" r:id="rId1"/>
    <sheet name="003_PT. Winson_Bogor" sheetId="4" r:id="rId2"/>
    <sheet name="004_PT. Winson_Semarang" sheetId="5" r:id="rId3"/>
    <sheet name="005_Java Books_Mix" sheetId="7" r:id="rId4"/>
    <sheet name="006_PT. Perhutani" sheetId="3" r:id="rId5"/>
    <sheet name="007_PT. Winson_Surabaya" sheetId="10" r:id="rId6"/>
    <sheet name="008_PT. Perhutani" sheetId="12" r:id="rId7"/>
    <sheet name="09_PT. Winson_mix" sheetId="9" r:id="rId8"/>
    <sheet name="10__Phapros" sheetId="8" r:id="rId9"/>
    <sheet name="11_Java Books_Mix " sheetId="14" r:id="rId10"/>
    <sheet name="12_PT. Winson_Mix" sheetId="13" r:id="rId11"/>
    <sheet name="13_Java Books_Mix " sheetId="15" r:id="rId12"/>
    <sheet name="14_Adyawinsa_Mamuju" sheetId="17" r:id="rId13"/>
    <sheet name="Sheet4" sheetId="6" r:id="rId14"/>
    <sheet name="Sheet1" sheetId="1" r:id="rId15"/>
  </sheets>
  <definedNames>
    <definedName name="_xlnm._FilterDatabase" localSheetId="8" hidden="1">'10__Phapros'!$A$16:$J$61</definedName>
    <definedName name="_xlnm.Print_Titles" localSheetId="8">'10__Phapros'!$1:$16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3" i="8" l="1"/>
  <c r="I65" i="8" l="1"/>
  <c r="J24" i="17" l="1"/>
  <c r="J26" i="17"/>
  <c r="J23" i="17"/>
  <c r="I37" i="17" l="1"/>
  <c r="J20" i="17"/>
  <c r="J21" i="17" s="1"/>
  <c r="I32" i="15" l="1"/>
  <c r="J18" i="15"/>
  <c r="J17" i="15"/>
  <c r="J19" i="15" l="1"/>
  <c r="J21" i="15"/>
  <c r="J23" i="15" s="1"/>
  <c r="J21" i="13"/>
  <c r="J20" i="13"/>
  <c r="I32" i="14" l="1"/>
  <c r="J18" i="14"/>
  <c r="J17" i="14"/>
  <c r="I36" i="13"/>
  <c r="J24" i="13"/>
  <c r="J19" i="13"/>
  <c r="J72" i="9"/>
  <c r="J67" i="9"/>
  <c r="J39" i="9"/>
  <c r="A40" i="9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J40" i="9"/>
  <c r="J41" i="9"/>
  <c r="J42" i="9"/>
  <c r="J45" i="9"/>
  <c r="J46" i="9"/>
  <c r="J47" i="9"/>
  <c r="J48" i="9"/>
  <c r="J49" i="9"/>
  <c r="J50" i="9"/>
  <c r="J51" i="9"/>
  <c r="J52" i="9"/>
  <c r="J53" i="9"/>
  <c r="J54" i="9"/>
  <c r="J55" i="9"/>
  <c r="J56" i="9"/>
  <c r="J58" i="9"/>
  <c r="J59" i="9"/>
  <c r="J60" i="9"/>
  <c r="J61" i="9"/>
  <c r="J62" i="9"/>
  <c r="J63" i="9"/>
  <c r="J64" i="9"/>
  <c r="J65" i="9"/>
  <c r="J66" i="9"/>
  <c r="J19" i="14" l="1"/>
  <c r="J21" i="14" s="1"/>
  <c r="J23" i="14" s="1"/>
  <c r="J23" i="13"/>
  <c r="J26" i="13"/>
  <c r="J24" i="12"/>
  <c r="I38" i="12"/>
  <c r="J23" i="12"/>
  <c r="J22" i="12"/>
  <c r="J21" i="12"/>
  <c r="J20" i="12"/>
  <c r="J19" i="12"/>
  <c r="J25" i="12" l="1"/>
  <c r="J28" i="12" s="1"/>
  <c r="I61" i="8" l="1"/>
  <c r="A19" i="8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18" i="8"/>
  <c r="I35" i="10" l="1"/>
  <c r="J23" i="10"/>
  <c r="J19" i="10"/>
  <c r="J20" i="10" s="1"/>
  <c r="J22" i="10" l="1"/>
  <c r="J25" i="10" s="1"/>
  <c r="A20" i="9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J20" i="9"/>
  <c r="J21" i="9"/>
  <c r="J22" i="9"/>
  <c r="J23" i="9"/>
  <c r="J24" i="9"/>
  <c r="J27" i="9"/>
  <c r="J28" i="9"/>
  <c r="J29" i="9"/>
  <c r="J30" i="9"/>
  <c r="J31" i="9"/>
  <c r="J32" i="9"/>
  <c r="J33" i="9"/>
  <c r="J35" i="9"/>
  <c r="J37" i="9"/>
  <c r="J38" i="9"/>
  <c r="I82" i="9"/>
  <c r="J70" i="9"/>
  <c r="J19" i="9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17" i="8"/>
  <c r="I53" i="8"/>
  <c r="I54" i="8"/>
  <c r="I55" i="8"/>
  <c r="I56" i="8"/>
  <c r="I57" i="8"/>
  <c r="I58" i="8"/>
  <c r="I59" i="8"/>
  <c r="I60" i="8"/>
  <c r="I18" i="8"/>
  <c r="I74" i="8"/>
  <c r="J69" i="9" l="1"/>
  <c r="J24" i="3"/>
  <c r="J20" i="3"/>
  <c r="J21" i="3"/>
  <c r="J22" i="3"/>
  <c r="J23" i="3"/>
  <c r="J19" i="3"/>
  <c r="J24" i="7" l="1"/>
  <c r="J22" i="7"/>
  <c r="I37" i="7"/>
  <c r="J23" i="7"/>
  <c r="J21" i="7"/>
  <c r="J20" i="7"/>
  <c r="J19" i="7"/>
  <c r="J18" i="7"/>
  <c r="J17" i="7"/>
  <c r="J26" i="7" l="1"/>
  <c r="J28" i="7" s="1"/>
  <c r="I36" i="5" l="1"/>
  <c r="J24" i="5"/>
  <c r="J20" i="5"/>
  <c r="J19" i="5"/>
  <c r="J21" i="5" s="1"/>
  <c r="J20" i="4"/>
  <c r="I36" i="4"/>
  <c r="J24" i="4"/>
  <c r="J19" i="4"/>
  <c r="J21" i="4" s="1"/>
  <c r="J23" i="5" l="1"/>
  <c r="J26" i="5" s="1"/>
  <c r="J23" i="4"/>
  <c r="J26" i="4" s="1"/>
  <c r="I37" i="3"/>
  <c r="J25" i="3" l="1"/>
  <c r="J28" i="3" s="1"/>
  <c r="J19" i="2"/>
  <c r="J23" i="2" l="1"/>
  <c r="J20" i="2"/>
  <c r="J22" i="2" l="1"/>
  <c r="J25" i="2" s="1"/>
  <c r="I36" i="2"/>
</calcChain>
</file>

<file path=xl/sharedStrings.xml><?xml version="1.0" encoding="utf-8"?>
<sst xmlns="http://schemas.openxmlformats.org/spreadsheetml/2006/main" count="817" uniqueCount="205">
  <si>
    <t>PT. PERISAI CAKRAWALA INDONESIA</t>
  </si>
  <si>
    <t>Harapan Indah - Bekasi 17214</t>
  </si>
  <si>
    <t>Jawa Barat - Indonesia</t>
  </si>
  <si>
    <t>Telp/Fax : +6221 - 8944 5283</t>
  </si>
  <si>
    <t>Email : sales@pciexpress.id</t>
  </si>
  <si>
    <t>INVOICE</t>
  </si>
  <si>
    <t>To</t>
  </si>
  <si>
    <t>Invoice No</t>
  </si>
  <si>
    <t>:</t>
  </si>
  <si>
    <t>Invoice Date</t>
  </si>
  <si>
    <t>Due Date</t>
  </si>
  <si>
    <t>Attn</t>
  </si>
  <si>
    <t>NO</t>
  </si>
  <si>
    <t>DATE</t>
  </si>
  <si>
    <t>AWB</t>
  </si>
  <si>
    <t>DESCRIPTION</t>
  </si>
  <si>
    <t>DESNATION</t>
  </si>
  <si>
    <t>COLLY</t>
  </si>
  <si>
    <t>UNIT PRICE</t>
  </si>
  <si>
    <t>AMOUNT</t>
  </si>
  <si>
    <t>SUB TOTAL</t>
  </si>
  <si>
    <t>DP</t>
  </si>
  <si>
    <t xml:space="preserve"> </t>
  </si>
  <si>
    <t>Total</t>
  </si>
  <si>
    <t>Payment Instructions</t>
  </si>
  <si>
    <t>Pay Cheque or Transfer to :</t>
  </si>
  <si>
    <t xml:space="preserve">Bekasi, </t>
  </si>
  <si>
    <t>Dede Komalasari</t>
  </si>
  <si>
    <t>Ruko Ifolia Blok HY47 No. 26</t>
  </si>
  <si>
    <t>KG</t>
  </si>
  <si>
    <t>Pelunasan</t>
  </si>
  <si>
    <t>BANK CENTRAL ASIA (BCA)</t>
  </si>
  <si>
    <t>521-1322-455</t>
  </si>
  <si>
    <t>PPN 1%</t>
  </si>
  <si>
    <t>18/12/20</t>
  </si>
  <si>
    <t>: PT. Winson Express Transindo</t>
  </si>
  <si>
    <t>:  Bpk. Fuad</t>
  </si>
  <si>
    <t xml:space="preserve"> 001/PCI/K1/I/20</t>
  </si>
  <si>
    <t xml:space="preserve"> 05 Januari 21</t>
  </si>
  <si>
    <t>400281</t>
  </si>
  <si>
    <t>Pengiriman Barang Tujuan Semarang - Bengkalis</t>
  </si>
  <si>
    <t>Riau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</si>
  <si>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Belas Juta Seratus Tiga Puluh Ribu Rupiah.</t>
    </r>
  </si>
  <si>
    <t>: PRM. PERHUTANI</t>
  </si>
  <si>
    <t>:  Finance Dept</t>
  </si>
  <si>
    <t>05/01/21</t>
  </si>
  <si>
    <t xml:space="preserve"> 11 Januari 21</t>
  </si>
  <si>
    <t>WN-11463</t>
  </si>
  <si>
    <t>Pengiriman Barang Tujuan Cakung - Wanaherang           ( CDE - F 8865 FT )</t>
  </si>
  <si>
    <t>Bogor</t>
  </si>
  <si>
    <t>WN-11464</t>
  </si>
  <si>
    <t>Pengiriman Barang Tujuan Cakung - Wanaherang           ( CDD - B 9862 F )</t>
  </si>
  <si>
    <t>30/12/20</t>
  </si>
  <si>
    <t>WN-11353</t>
  </si>
  <si>
    <t>Pengiriman Barang Tujuan Marunda - Semarang             ( CDD - B 9862 F )</t>
  </si>
  <si>
    <t>Pengiriman Barang Tujuan Marunda - Semarang             ( CDD - B 9972 AQ )</t>
  </si>
  <si>
    <t>Semarang</t>
  </si>
  <si>
    <t>WN-11354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</si>
  <si>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Juta Enam Ratus Empat Puluh Enam Ribu Rupiah.</t>
    </r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</si>
  <si>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Tiga Ratus Tiga Belas Ribu Rupiah.</t>
    </r>
  </si>
  <si>
    <t xml:space="preserve"> 004/PCI/K1/I/21</t>
  </si>
  <si>
    <t xml:space="preserve"> 003/PCI/K1/I/21</t>
  </si>
  <si>
    <t>Ruko Asera Blok 1S-20 No.26</t>
  </si>
  <si>
    <t>:  PT. Java Books</t>
  </si>
  <si>
    <t xml:space="preserve"> -</t>
  </si>
  <si>
    <t>Pengiriman Barang Tujuan PT. Malioboro Mall</t>
  </si>
  <si>
    <t>Bandung</t>
  </si>
  <si>
    <t>Surabaya</t>
  </si>
  <si>
    <t>PPN 1 %</t>
  </si>
  <si>
    <t xml:space="preserve"> 005/PCI/K1/I/21</t>
  </si>
  <si>
    <t xml:space="preserve"> 12 Januari 21</t>
  </si>
  <si>
    <t>402005</t>
  </si>
  <si>
    <t>Pengiriman Barang Tujuan PT. Setia Budhi</t>
  </si>
  <si>
    <t>402007</t>
  </si>
  <si>
    <t>Jogja</t>
  </si>
  <si>
    <t>402006</t>
  </si>
  <si>
    <t>Pengiriman Barang Tujuan Super Mall Pakuwon Indah</t>
  </si>
  <si>
    <t>402011</t>
  </si>
  <si>
    <t>402010</t>
  </si>
  <si>
    <t>401801</t>
  </si>
  <si>
    <r>
      <t xml:space="preserve">Say </t>
    </r>
    <r>
      <rPr>
        <b/>
        <i/>
        <sz val="11"/>
        <color theme="2" tint="-0.749992370372631"/>
        <rFont val="Calibri"/>
        <family val="2"/>
        <scheme val="minor"/>
      </rPr>
      <t>: Satu Juta Seratus Dua Puluh Dua Ribu Enam Ratus Lima Belas Rupiah.</t>
    </r>
  </si>
  <si>
    <t xml:space="preserve"> 006/PCI/K1/I/21</t>
  </si>
  <si>
    <t>400085</t>
  </si>
  <si>
    <t>PUSLITBANG PERHUTANI</t>
  </si>
  <si>
    <t>DIVRE JATENG</t>
  </si>
  <si>
    <t>DIVISI REGIONAL JABAR-BANTEN</t>
  </si>
  <si>
    <t>PUSDIKBANG SDM, JL.RIMBA MULYA NO.11, KULO HARJO-MADIUN, JATIM</t>
  </si>
  <si>
    <t>DIVRE JAWA, JALAN GENTENG KALI NO.49 -SURABAYA, JATIM</t>
  </si>
  <si>
    <t>Cepu</t>
  </si>
  <si>
    <t>Madiun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</si>
  <si>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Puluh Lima Juta Enam Ratus Delapan Puluh Lima Ribu Tiga Ratus Sepuluh Rupiah.</t>
    </r>
  </si>
  <si>
    <t xml:space="preserve">: PT. PHAPROS SEMARANG </t>
  </si>
  <si>
    <t xml:space="preserve">  Jl. Simongan No. 131, bogasari Semarang Barat.</t>
  </si>
  <si>
    <t>: Finance Dept</t>
  </si>
  <si>
    <t>No</t>
  </si>
  <si>
    <t>Pick up Date</t>
  </si>
  <si>
    <t>Consignee</t>
  </si>
  <si>
    <t>Destination</t>
  </si>
  <si>
    <t>Colly</t>
  </si>
  <si>
    <t>Amount</t>
  </si>
  <si>
    <t>PT. RAJAWALI NUSINDO</t>
  </si>
  <si>
    <t>PALEMBANG</t>
  </si>
  <si>
    <t>PT. KIMIA FARMA</t>
  </si>
  <si>
    <t>PANGKAL PINANG</t>
  </si>
  <si>
    <t>BANDAR LAMPUNG</t>
  </si>
  <si>
    <t>JAKARTA</t>
  </si>
  <si>
    <t>BEKASI</t>
  </si>
  <si>
    <t xml:space="preserve"> 007/PCI/K1/I/21</t>
  </si>
  <si>
    <t xml:space="preserve"> 15 Januari 21</t>
  </si>
  <si>
    <t>BOGOR</t>
  </si>
  <si>
    <t>CIKARANG</t>
  </si>
  <si>
    <t>JAMBI</t>
  </si>
  <si>
    <t>KANTOR PUSAT</t>
  </si>
  <si>
    <r>
      <t xml:space="preserve">Say </t>
    </r>
    <r>
      <rPr>
        <b/>
        <i/>
        <sz val="11"/>
        <color theme="2" tint="-0.749992370372631"/>
        <rFont val="Calibri"/>
        <family val="2"/>
        <scheme val="minor"/>
      </rPr>
      <t>:  Enam Juta Sembilan Ratus Empat Puluh Dua Ribu Delapan Ratus Ribu Rupiah.</t>
    </r>
  </si>
  <si>
    <t>Brebes</t>
  </si>
  <si>
    <t>Pekalongan</t>
  </si>
  <si>
    <t>Tegal</t>
  </si>
  <si>
    <t>Kendal</t>
  </si>
  <si>
    <t>Batang</t>
  </si>
  <si>
    <t>Kudus</t>
  </si>
  <si>
    <t>Pati</t>
  </si>
  <si>
    <t>Magelang</t>
  </si>
  <si>
    <t>Temanggung</t>
  </si>
  <si>
    <t>Jakarta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</si>
  <si>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Tiga Puluh Ribu Rupiah.</t>
    </r>
  </si>
  <si>
    <t>Pengiriman Barang Tujuan Semarang - Brebes                         ( Granmax H 1761 UW )</t>
  </si>
  <si>
    <t>Pengiriman Barang Tujuan Semarang - Pekalongan                    ( Granmax K 1653 UC )</t>
  </si>
  <si>
    <t>Pengiriman Barang Tujuan Semarang - Tegal                          ( Granmax B 9546 UCF )</t>
  </si>
  <si>
    <t>Pengiriman Barang Tujuan Semarang - Kendal                        ( Granmax K 1653 UC )</t>
  </si>
  <si>
    <t>Pengiriman Barang Tujuan Semarang - Batang                        ( Granmax H 1761 UW )</t>
  </si>
  <si>
    <t>Pengiriman Barang Tujuan Semarang - Batang                   ( Granmax H 1761 UW )</t>
  </si>
  <si>
    <t>Pengiriman Barang Tujuan Semarang - Semarang                   (  Granmax B 9546 UCF  )</t>
  </si>
  <si>
    <t>Pengiriman Barang Tujuan Semarang - Kudus                      (  Granmax H 8202 AQ  )</t>
  </si>
  <si>
    <t>Pengiriman Barang Tujuan Semarang - Pati                        (  Granmax H 1761 UW  )</t>
  </si>
  <si>
    <t>Pengiriman Barang Tujuan Semarang - Magelang                        (  Granmax H 1761 UW  )</t>
  </si>
  <si>
    <t>Pengiriman Barang Tujuan Semarang - Semarang                        (  Granmax H 9104 CQ  )</t>
  </si>
  <si>
    <t>Pengiriman Barang Tujuan Semarang - Semarang                        (  Granmax H 8202 AQ  )</t>
  </si>
  <si>
    <t>Pengiriman Barang Tujuan Semarang - Temanggung                   ( Granmax K 1653 UC )</t>
  </si>
  <si>
    <t xml:space="preserve"> 16 Januari 21</t>
  </si>
  <si>
    <t>Pengiriman Barang Tujuan Surabaya - Jakarta                          ( CDD B 9562 UKU )</t>
  </si>
  <si>
    <t>Pengiriman Barang Tujuan Semarang - Kiringan                         ( Granmax H 1187 NV )</t>
  </si>
  <si>
    <t>Solo</t>
  </si>
  <si>
    <t>Pengiriman Barang Tujuan Semarang - Ngawen Pasar                   ( Granmax H 9104 CQ )</t>
  </si>
  <si>
    <t>Salatiga</t>
  </si>
  <si>
    <t>Pengiriman Barang Tujuan Semarang - Damatek                   ( Granmax H 1761 UW )</t>
  </si>
  <si>
    <t>Pengiriman Barang Tujuan Semarang - Sidomukti 3                  ( Granmax K 1653 UC )</t>
  </si>
  <si>
    <t>Pengiriman Barang Tujuan Semarang - Sidomukti 1                  ( Granmax K 1653 UC )</t>
  </si>
  <si>
    <t>Pengiriman Barang Tujuan Semarang - Sidomukti 2                   ( Granmax K 1653 UC )</t>
  </si>
  <si>
    <t>Pengiriman Barang Tujuan Semarang - Gawanan                  ( Granmax H 1761 UW)</t>
  </si>
  <si>
    <t>Pengiriman Barang Tujuan Semarang - Mojosongo                 ( Granmax H 9037 AC )</t>
  </si>
  <si>
    <t>Surakarta</t>
  </si>
  <si>
    <t>Pengiriman Barang Tujuan Semarang - Purwantoro                 ( Granmax H 1761 UW )</t>
  </si>
  <si>
    <t>Wonogiri</t>
  </si>
  <si>
    <t>Yogyakarta</t>
  </si>
  <si>
    <t>Pengiriman Barang Tujuan Semarang - Depok Condong Catur ( Granmax K 1653 UC )</t>
  </si>
  <si>
    <t>Pengiriman Barang Tujuan Semarang - Kentungan                ( Granmax H 1761 UW )</t>
  </si>
  <si>
    <t>Pengiriman Barang Tujuan Semarang - Campus INN                ( Granmax K 1653 UC )</t>
  </si>
  <si>
    <t>Pengiriman Barang Tujuan Semarang - Polda DIY                ( Granmax H 9104 CQ )</t>
  </si>
  <si>
    <t>Pengiriman Barang Tujuan Semarang - Wisma Hartono(Granmax H 9037 AC)</t>
  </si>
  <si>
    <t>Pengiriman Barang Tujuan Semarang - Gading                ( Granmax H 1761 UW )</t>
  </si>
  <si>
    <t>Pengiriman Barang Tujuan Semarang - Soragen                ( Granmax K 1653 UC )</t>
  </si>
  <si>
    <t>Pengiriman Barang Tujuan Semarang - Amriyahya                ( Granmax H 9104 CQ )</t>
  </si>
  <si>
    <t>Pengiriman Barang Tujuan Semarang - UKDW 2                 ( Granmax H 9037 AC )</t>
  </si>
  <si>
    <t>Pengiriman Barang Tujuan Semarang - UKDW 1                 ( Granmax H 9037 AC )</t>
  </si>
  <si>
    <t>Pengiriman Barang Tujuan Semarang - Mandiraja                 ( Granmax H 1761 UW )</t>
  </si>
  <si>
    <t>Purwokerto</t>
  </si>
  <si>
    <t>Pengiriman Barang Tujuan Semarang - Purbalingga                ( Granmax H 9037 AC )</t>
  </si>
  <si>
    <t>Purbalingga</t>
  </si>
  <si>
    <t>Pengiriman Barang Tujuan Semarang - Grendeng                ( Granmax H 9104 CQ )</t>
  </si>
  <si>
    <t>Pengiriman Barang Tujuan Semarang-Purwokerto Barat (Granmax K 1653 UC)</t>
  </si>
  <si>
    <t>Pengiriman Barang Tujuan Semarang - Wangon                 ( Granmax H 1761 UW )</t>
  </si>
  <si>
    <t>Cilacap</t>
  </si>
  <si>
    <t>Pengiriman Barang Tujuan Semarang - Jatilawang                ( Granmax H 9104 CQ )</t>
  </si>
  <si>
    <t>Pengiriman Barang Tujuan Semarang - Kroya Barat               ( Granmax K 1653 UC )</t>
  </si>
  <si>
    <t>Pengiriman Barang Tujuan Semarang - Plaza Telkom                ( Granmax H 9037 AC )</t>
  </si>
  <si>
    <t>Pengiriman Barang Tujuan Semarang - Hotel Arofah               ( Granmax K 1653 UC )</t>
  </si>
  <si>
    <t xml:space="preserve"> 19 Januari 21</t>
  </si>
  <si>
    <t xml:space="preserve"> 008/PCI/K1/I/21</t>
  </si>
  <si>
    <t xml:space="preserve"> 20 Januari 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</si>
  <si>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Puluh Sembilan Juta Tujuh Ratus Sembilan Puluh Delapan Ribu Tiga Puluh Rupiah.</t>
    </r>
  </si>
  <si>
    <t xml:space="preserve"> 010/PCI/K1/I/21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</si>
  <si>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Puluh Tujuh JutaEmpat Ratus Dua Puluh Ribu Lima Ratus Rupiah.</t>
    </r>
  </si>
  <si>
    <t xml:space="preserve"> 011/PCI/K1/I/21</t>
  </si>
  <si>
    <t xml:space="preserve"> 25 Januari 21</t>
  </si>
  <si>
    <r>
      <t xml:space="preserve">Say </t>
    </r>
    <r>
      <rPr>
        <b/>
        <i/>
        <sz val="11"/>
        <color theme="2" tint="-0.749992370372631"/>
        <rFont val="Calibri"/>
        <family val="2"/>
        <scheme val="minor"/>
      </rPr>
      <t>: Dua Ratus Tujuh Puluh Lima Ribu Dua Ratus Dua Puluh Dua Lima Rupiah</t>
    </r>
  </si>
  <si>
    <t>:  PT. Java Books Indonesia</t>
  </si>
  <si>
    <t xml:space="preserve"> 012/PCI/K1/I/21</t>
  </si>
  <si>
    <t>11205</t>
  </si>
  <si>
    <t>11206</t>
  </si>
  <si>
    <t xml:space="preserve">Pengiriman Barang Tujuan Semarang - Jakarta          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</si>
  <si>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Juta Empat Puluh Ribu Rupiah.</t>
    </r>
  </si>
  <si>
    <t xml:space="preserve"> 013/PCI/K1/I/21</t>
  </si>
  <si>
    <t xml:space="preserve"> 29 Januari 21</t>
  </si>
  <si>
    <r>
      <t xml:space="preserve">Say </t>
    </r>
    <r>
      <rPr>
        <b/>
        <i/>
        <sz val="11"/>
        <color theme="2" tint="-0.749992370372631"/>
        <rFont val="Calibri"/>
        <family val="2"/>
        <scheme val="minor"/>
      </rPr>
      <t>: Tiga Ratus Sembilan Belas Ribu Seratus Enam Puluh Rupiah.</t>
    </r>
  </si>
  <si>
    <t xml:space="preserve">  Jl. Industri Selatan Blok LL 4</t>
  </si>
  <si>
    <t xml:space="preserve">  Kaw. Industri Jababeka II, Kel. Pasirsari, Kec. Cikarang selatan</t>
  </si>
  <si>
    <t xml:space="preserve">  Bekasi, Jawa Barat 17550</t>
  </si>
  <si>
    <t>04/12/20</t>
  </si>
  <si>
    <t>: PT. Adyawinsa electrical and power</t>
  </si>
  <si>
    <t xml:space="preserve"> 014/PCI/K1/I/21</t>
  </si>
  <si>
    <t xml:space="preserve"> 30 Januari 21</t>
  </si>
  <si>
    <t>Pengiriman Barang Tujuan Jakarta - Mamuju</t>
  </si>
  <si>
    <t>Mamuju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</si>
  <si>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Juta Lima Ratus Delapan Puluh Lima Ribu Rupiah.</t>
    </r>
  </si>
  <si>
    <t xml:space="preserve"> 009/PCI/K1/I/21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</si>
</sst>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(* #,##0.00_);_(* \(#,##0.00\);_(* &quot;-&quot;??_);_(@_)"/>
    <numFmt numFmtId="165" formatCode="_(* #,##0_);_(* \(#,##0\);_(* &quot;-&quot;??_);_(@_)"/>
    <numFmt numFmtId="166" formatCode="[$-F800]dddd\,\ mmmm\ dd\,\ yyyy"/>
    <numFmt numFmtId="167" formatCode="_(* #,##0_);_(* \(#,##0\);_(* &quot;-&quot;_);_(@_)"/>
    <numFmt numFmtId="168" formatCode="_(&quot;Rp&quot;* #,##0_);_(&quot;Rp&quot;* \(#,##0\);_(&quot;Rp&quot;* &quot;-&quot;_);_(@_)"/>
    <numFmt numFmtId="169" formatCode="dd/mm/yy;@"/>
    <numFmt numFmtId="170" formatCode="_(&quot;$&quot;* #,##0.00_);_(&quot;$&quot;* \(#,##0.00\);_(&quot;$&quot;* &quot;-&quot;??_);_(@_)"/>
    <numFmt numFmtId="171" formatCode="_-[$Rp-421]* #,##0_-;\-[$Rp-421]* #,##0_-;_-[$Rp-421]* &quot;-&quot;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9"/>
      <color theme="2" tint="-0.74999237037263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b/>
      <sz val="18"/>
      <color theme="2" tint="-0.74999237037263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2" tint="-0.749992370372631"/>
      <name val="Calibri"/>
      <family val="2"/>
      <scheme val="minor"/>
    </font>
    <font>
      <sz val="11"/>
      <color theme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70" fontId="1" fillId="0" borderId="0" applyFont="0" applyFill="0" applyBorder="0" applyAlignment="0" applyProtection="0"/>
  </cellStyleXfs>
  <cellXfs count="192">
    <xf numFmtId="0" fontId="0" fillId="0" borderId="0" xfId="0"/>
    <xf numFmtId="0" fontId="2" fillId="0" borderId="0" xfId="0" applyFont="1"/>
    <xf numFmtId="0" fontId="3" fillId="0" borderId="0" xfId="0" applyFont="1"/>
    <xf numFmtId="165" fontId="3" fillId="0" borderId="0" xfId="1" applyNumberFormat="1" applyFont="1"/>
    <xf numFmtId="0" fontId="4" fillId="0" borderId="0" xfId="0" applyFont="1"/>
    <xf numFmtId="0" fontId="5" fillId="0" borderId="0" xfId="0" applyFont="1"/>
    <xf numFmtId="0" fontId="3" fillId="0" borderId="1" xfId="0" applyFont="1" applyBorder="1"/>
    <xf numFmtId="165" fontId="3" fillId="0" borderId="1" xfId="1" applyNumberFormat="1" applyFont="1" applyBorder="1"/>
    <xf numFmtId="165" fontId="3" fillId="0" borderId="0" xfId="1" applyNumberFormat="1" applyFont="1" applyAlignment="1">
      <alignment horizontal="center"/>
    </xf>
    <xf numFmtId="0" fontId="6" fillId="0" borderId="0" xfId="0" applyFont="1"/>
    <xf numFmtId="166" fontId="6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applyFont="1" applyBorder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wrapText="1"/>
    </xf>
    <xf numFmtId="0" fontId="3" fillId="3" borderId="11" xfId="1" applyNumberFormat="1" applyFont="1" applyFill="1" applyBorder="1" applyAlignment="1">
      <alignment horizontal="center" vertical="center"/>
    </xf>
    <xf numFmtId="165" fontId="3" fillId="3" borderId="15" xfId="0" applyNumberFormat="1" applyFont="1" applyFill="1" applyBorder="1" applyAlignment="1">
      <alignment vertical="center"/>
    </xf>
    <xf numFmtId="167" fontId="3" fillId="0" borderId="19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5" fontId="2" fillId="0" borderId="0" xfId="1" applyNumberFormat="1" applyFont="1" applyAlignment="1">
      <alignment horizontal="left" vertical="center"/>
    </xf>
    <xf numFmtId="165" fontId="2" fillId="0" borderId="1" xfId="1" applyNumberFormat="1" applyFont="1" applyBorder="1"/>
    <xf numFmtId="168" fontId="3" fillId="0" borderId="1" xfId="0" applyNumberFormat="1" applyFont="1" applyBorder="1" applyAlignment="1">
      <alignment horizontal="center" vertical="center"/>
    </xf>
    <xf numFmtId="9" fontId="3" fillId="0" borderId="0" xfId="0" applyNumberFormat="1" applyFont="1"/>
    <xf numFmtId="165" fontId="2" fillId="0" borderId="0" xfId="1" applyNumberFormat="1" applyFont="1"/>
    <xf numFmtId="168" fontId="2" fillId="0" borderId="0" xfId="0" applyNumberFormat="1" applyFont="1"/>
    <xf numFmtId="0" fontId="7" fillId="0" borderId="0" xfId="0" applyFont="1"/>
    <xf numFmtId="0" fontId="8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0" xfId="0" quotePrefix="1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0" applyFont="1" applyAlignment="1">
      <alignment horizontal="right"/>
    </xf>
    <xf numFmtId="0" fontId="2" fillId="2" borderId="7" xfId="0" applyFont="1" applyFill="1" applyBorder="1" applyAlignment="1">
      <alignment horizontal="center"/>
    </xf>
    <xf numFmtId="0" fontId="3" fillId="3" borderId="13" xfId="1" applyNumberFormat="1" applyFont="1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quotePrefix="1" applyFont="1" applyAlignment="1">
      <alignment horizontal="left"/>
    </xf>
    <xf numFmtId="15" fontId="3" fillId="3" borderId="12" xfId="0" quotePrefix="1" applyNumberFormat="1" applyFont="1" applyFill="1" applyBorder="1" applyAlignment="1">
      <alignment horizontal="center" vertical="center"/>
    </xf>
    <xf numFmtId="0" fontId="10" fillId="3" borderId="12" xfId="0" quotePrefix="1" applyFont="1" applyFill="1" applyBorder="1" applyAlignment="1">
      <alignment horizontal="center" vertical="center"/>
    </xf>
    <xf numFmtId="165" fontId="3" fillId="3" borderId="12" xfId="1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2" fillId="3" borderId="12" xfId="0" quotePrefix="1" applyFont="1" applyFill="1" applyBorder="1" applyAlignment="1">
      <alignment horizontal="center" vertical="center"/>
    </xf>
    <xf numFmtId="167" fontId="3" fillId="0" borderId="0" xfId="0" applyNumberFormat="1" applyFont="1"/>
    <xf numFmtId="0" fontId="2" fillId="0" borderId="0" xfId="0" applyFont="1" applyAlignment="1">
      <alignment horizontal="center" vertical="center"/>
    </xf>
    <xf numFmtId="0" fontId="13" fillId="0" borderId="0" xfId="0" applyFont="1"/>
    <xf numFmtId="0" fontId="10" fillId="0" borderId="0" xfId="0" applyFont="1"/>
    <xf numFmtId="165" fontId="10" fillId="0" borderId="0" xfId="1" applyNumberFormat="1" applyFont="1"/>
    <xf numFmtId="0" fontId="10" fillId="0" borderId="1" xfId="0" applyFont="1" applyBorder="1"/>
    <xf numFmtId="165" fontId="10" fillId="0" borderId="1" xfId="1" applyNumberFormat="1" applyFont="1" applyBorder="1"/>
    <xf numFmtId="165" fontId="10" fillId="0" borderId="0" xfId="1" applyNumberFormat="1" applyFont="1" applyAlignment="1">
      <alignment horizontal="center"/>
    </xf>
    <xf numFmtId="0" fontId="10" fillId="0" borderId="0" xfId="0" applyFont="1" applyAlignment="1"/>
    <xf numFmtId="166" fontId="10" fillId="0" borderId="0" xfId="0" applyNumberFormat="1" applyFont="1"/>
    <xf numFmtId="15" fontId="15" fillId="0" borderId="0" xfId="0" applyNumberFormat="1" applyFont="1" applyAlignment="1">
      <alignment horizontal="center" vertical="top"/>
    </xf>
    <xf numFmtId="0" fontId="15" fillId="0" borderId="0" xfId="0" applyFont="1"/>
    <xf numFmtId="0" fontId="13" fillId="2" borderId="5" xfId="0" applyFont="1" applyFill="1" applyBorder="1" applyAlignment="1">
      <alignment horizontal="center"/>
    </xf>
    <xf numFmtId="0" fontId="13" fillId="2" borderId="6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/>
    </xf>
    <xf numFmtId="0" fontId="13" fillId="2" borderId="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 vertical="center"/>
    </xf>
    <xf numFmtId="15" fontId="10" fillId="3" borderId="12" xfId="0" quotePrefix="1" applyNumberFormat="1" applyFont="1" applyFill="1" applyBorder="1" applyAlignment="1">
      <alignment horizontal="center" vertical="center"/>
    </xf>
    <xf numFmtId="0" fontId="10" fillId="3" borderId="12" xfId="0" quotePrefix="1" applyNumberFormat="1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5" fontId="10" fillId="3" borderId="22" xfId="0" applyNumberFormat="1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quotePrefix="1" applyNumberFormat="1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5" fontId="10" fillId="3" borderId="11" xfId="0" quotePrefix="1" applyNumberFormat="1" applyFont="1" applyFill="1" applyBorder="1" applyAlignment="1">
      <alignment horizontal="center" vertical="center"/>
    </xf>
    <xf numFmtId="168" fontId="13" fillId="0" borderId="19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65" fontId="10" fillId="0" borderId="0" xfId="1" applyNumberFormat="1" applyFont="1" applyAlignment="1">
      <alignment horizontal="center" vertical="center"/>
    </xf>
    <xf numFmtId="168" fontId="10" fillId="0" borderId="0" xfId="0" applyNumberFormat="1" applyFont="1" applyAlignment="1">
      <alignment horizontal="center" vertical="center"/>
    </xf>
    <xf numFmtId="168" fontId="3" fillId="0" borderId="1" xfId="0" quotePrefix="1" applyNumberFormat="1" applyFont="1" applyBorder="1" applyAlignment="1">
      <alignment horizontal="center" vertical="center"/>
    </xf>
    <xf numFmtId="9" fontId="10" fillId="0" borderId="0" xfId="0" applyNumberFormat="1" applyFont="1"/>
    <xf numFmtId="165" fontId="13" fillId="0" borderId="0" xfId="1" applyNumberFormat="1" applyFont="1"/>
    <xf numFmtId="168" fontId="13" fillId="0" borderId="0" xfId="0" applyNumberFormat="1" applyFont="1"/>
    <xf numFmtId="0" fontId="17" fillId="0" borderId="0" xfId="0" applyFont="1"/>
    <xf numFmtId="0" fontId="13" fillId="0" borderId="0" xfId="0" applyFont="1" applyAlignment="1">
      <alignment horizontal="left"/>
    </xf>
    <xf numFmtId="0" fontId="13" fillId="0" borderId="0" xfId="0" quotePrefix="1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quotePrefix="1" applyFont="1" applyAlignment="1">
      <alignment horizontal="left"/>
    </xf>
    <xf numFmtId="0" fontId="10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5" fontId="3" fillId="0" borderId="0" xfId="1" applyNumberFormat="1" applyFont="1" applyAlignment="1">
      <alignment vertical="center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165" fontId="13" fillId="2" borderId="6" xfId="1" applyNumberFormat="1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69" fontId="10" fillId="0" borderId="11" xfId="0" quotePrefix="1" applyNumberFormat="1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11" xfId="1" applyNumberFormat="1" applyFont="1" applyFill="1" applyBorder="1" applyAlignment="1">
      <alignment horizontal="center" vertical="center"/>
    </xf>
    <xf numFmtId="165" fontId="10" fillId="0" borderId="0" xfId="0" applyNumberFormat="1" applyFont="1"/>
    <xf numFmtId="0" fontId="10" fillId="0" borderId="24" xfId="1" applyNumberFormat="1" applyFont="1" applyFill="1" applyBorder="1" applyAlignment="1">
      <alignment horizontal="center" vertical="center"/>
    </xf>
    <xf numFmtId="165" fontId="13" fillId="0" borderId="0" xfId="1" applyNumberFormat="1" applyFont="1" applyAlignment="1">
      <alignment horizontal="left" vertical="center"/>
    </xf>
    <xf numFmtId="165" fontId="13" fillId="0" borderId="1" xfId="1" applyNumberFormat="1" applyFont="1" applyBorder="1"/>
    <xf numFmtId="0" fontId="13" fillId="0" borderId="0" xfId="0" applyFont="1" applyAlignment="1">
      <alignment vertical="center"/>
    </xf>
    <xf numFmtId="0" fontId="2" fillId="0" borderId="0" xfId="0" applyFont="1" applyAlignment="1"/>
    <xf numFmtId="165" fontId="10" fillId="0" borderId="14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3" fillId="2" borderId="8" xfId="0" applyFont="1" applyFill="1" applyBorder="1" applyAlignment="1">
      <alignment horizontal="center" vertical="center"/>
    </xf>
    <xf numFmtId="0" fontId="3" fillId="3" borderId="12" xfId="0" quotePrefix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3" borderId="33" xfId="0" applyNumberFormat="1" applyFont="1" applyFill="1" applyBorder="1" applyAlignment="1">
      <alignment vertical="center"/>
    </xf>
    <xf numFmtId="165" fontId="3" fillId="3" borderId="3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68" fontId="10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68" fontId="10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3" borderId="22" xfId="0" applyNumberFormat="1" applyFont="1" applyFill="1" applyBorder="1" applyAlignment="1">
      <alignment horizontal="center" vertical="center"/>
    </xf>
    <xf numFmtId="0" fontId="3" fillId="0" borderId="0" xfId="0" applyFont="1" applyAlignment="1"/>
    <xf numFmtId="166" fontId="3" fillId="0" borderId="0" xfId="0" applyNumberFormat="1" applyFont="1"/>
    <xf numFmtId="15" fontId="3" fillId="3" borderId="11" xfId="0" quotePrefix="1" applyNumberFormat="1" applyFont="1" applyFill="1" applyBorder="1" applyAlignment="1">
      <alignment horizontal="center" vertical="center"/>
    </xf>
    <xf numFmtId="0" fontId="3" fillId="3" borderId="11" xfId="0" quotePrefix="1" applyFont="1" applyFill="1" applyBorder="1" applyAlignment="1">
      <alignment horizontal="center" vertical="center"/>
    </xf>
    <xf numFmtId="165" fontId="3" fillId="3" borderId="11" xfId="1" applyNumberFormat="1" applyFont="1" applyFill="1" applyBorder="1" applyAlignment="1">
      <alignment horizontal="center" vertical="center" wrapText="1"/>
    </xf>
    <xf numFmtId="0" fontId="3" fillId="3" borderId="24" xfId="1" applyNumberFormat="1" applyFont="1" applyFill="1" applyBorder="1" applyAlignment="1">
      <alignment horizontal="center" vertical="center"/>
    </xf>
    <xf numFmtId="0" fontId="3" fillId="3" borderId="34" xfId="1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165" fontId="2" fillId="2" borderId="7" xfId="1" applyNumberFormat="1" applyFont="1" applyFill="1" applyBorder="1" applyAlignment="1">
      <alignment horizontal="center"/>
    </xf>
    <xf numFmtId="165" fontId="2" fillId="2" borderId="8" xfId="1" applyNumberFormat="1" applyFont="1" applyFill="1" applyBorder="1" applyAlignment="1">
      <alignment horizontal="center"/>
    </xf>
    <xf numFmtId="165" fontId="3" fillId="0" borderId="13" xfId="1" applyNumberFormat="1" applyFont="1" applyBorder="1" applyAlignment="1">
      <alignment horizontal="center" vertical="center"/>
    </xf>
    <xf numFmtId="165" fontId="3" fillId="0" borderId="14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166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10" fillId="3" borderId="13" xfId="0" applyNumberFormat="1" applyFont="1" applyFill="1" applyBorder="1" applyAlignment="1">
      <alignment horizontal="center" vertical="center"/>
    </xf>
    <xf numFmtId="165" fontId="10" fillId="3" borderId="14" xfId="0" applyNumberFormat="1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165" fontId="13" fillId="2" borderId="7" xfId="1" applyNumberFormat="1" applyFont="1" applyFill="1" applyBorder="1" applyAlignment="1">
      <alignment horizontal="center"/>
    </xf>
    <xf numFmtId="165" fontId="13" fillId="2" borderId="8" xfId="1" applyNumberFormat="1" applyFont="1" applyFill="1" applyBorder="1" applyAlignment="1">
      <alignment horizont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66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165" fontId="2" fillId="2" borderId="7" xfId="1" applyNumberFormat="1" applyFont="1" applyFill="1" applyBorder="1" applyAlignment="1">
      <alignment horizontal="center" vertical="center"/>
    </xf>
    <xf numFmtId="165" fontId="2" fillId="2" borderId="8" xfId="1" applyNumberFormat="1" applyFont="1" applyFill="1" applyBorder="1" applyAlignment="1">
      <alignment horizontal="center" vertical="center"/>
    </xf>
    <xf numFmtId="165" fontId="3" fillId="3" borderId="22" xfId="0" applyNumberFormat="1" applyFont="1" applyFill="1" applyBorder="1" applyAlignment="1">
      <alignment horizontal="center" vertical="center"/>
    </xf>
    <xf numFmtId="165" fontId="3" fillId="3" borderId="36" xfId="0" applyNumberFormat="1" applyFont="1" applyFill="1" applyBorder="1" applyAlignment="1">
      <alignment horizontal="center" vertical="center"/>
    </xf>
    <xf numFmtId="165" fontId="3" fillId="3" borderId="33" xfId="0" applyNumberFormat="1" applyFont="1" applyFill="1" applyBorder="1" applyAlignment="1">
      <alignment horizontal="center" vertical="center"/>
    </xf>
    <xf numFmtId="165" fontId="3" fillId="0" borderId="21" xfId="1" applyNumberFormat="1" applyFont="1" applyBorder="1" applyAlignment="1">
      <alignment horizontal="center" vertical="center"/>
    </xf>
    <xf numFmtId="165" fontId="3" fillId="0" borderId="30" xfId="1" applyNumberFormat="1" applyFont="1" applyBorder="1" applyAlignment="1">
      <alignment horizontal="center" vertical="center"/>
    </xf>
    <xf numFmtId="165" fontId="3" fillId="0" borderId="34" xfId="1" applyNumberFormat="1" applyFont="1" applyBorder="1" applyAlignment="1">
      <alignment horizontal="center" vertical="center"/>
    </xf>
    <xf numFmtId="165" fontId="3" fillId="0" borderId="35" xfId="1" applyNumberFormat="1" applyFont="1" applyBorder="1" applyAlignment="1">
      <alignment horizontal="center" vertical="center"/>
    </xf>
    <xf numFmtId="165" fontId="3" fillId="0" borderId="31" xfId="1" applyNumberFormat="1" applyFont="1" applyBorder="1" applyAlignment="1">
      <alignment horizontal="center" vertical="center"/>
    </xf>
    <xf numFmtId="165" fontId="3" fillId="0" borderId="32" xfId="1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165" fontId="10" fillId="0" borderId="13" xfId="0" applyNumberFormat="1" applyFont="1" applyFill="1" applyBorder="1" applyAlignment="1">
      <alignment horizontal="center" vertical="center"/>
    </xf>
    <xf numFmtId="165" fontId="10" fillId="0" borderId="25" xfId="0" applyNumberFormat="1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 wrapText="1"/>
    </xf>
    <xf numFmtId="0" fontId="13" fillId="2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68" fontId="13" fillId="0" borderId="1" xfId="0" quotePrefix="1" applyNumberFormat="1" applyFont="1" applyBorder="1" applyAlignment="1">
      <alignment horizontal="center" vertical="center"/>
    </xf>
    <xf numFmtId="168" fontId="10" fillId="0" borderId="0" xfId="0" applyNumberFormat="1" applyFont="1" applyAlignment="1">
      <alignment horizontal="center" vertical="center"/>
    </xf>
    <xf numFmtId="168" fontId="2" fillId="0" borderId="28" xfId="0" applyNumberFormat="1" applyFont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171" fontId="2" fillId="0" borderId="29" xfId="2" applyNumberFormat="1" applyFont="1" applyBorder="1" applyAlignment="1">
      <alignment horizontal="center" vertical="center"/>
    </xf>
    <xf numFmtId="171" fontId="2" fillId="0" borderId="27" xfId="2" applyNumberFormat="1" applyFont="1" applyBorder="1" applyAlignment="1">
      <alignment horizontal="center" vertical="center"/>
    </xf>
  </cellXfs>
  <cellStyles count="3">
    <cellStyle name="Comma 2" xfId="1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152400</xdr:colOff>
      <xdr:row>1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6300" y="2510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552450</xdr:colOff>
      <xdr:row>36</xdr:row>
      <xdr:rowOff>190500</xdr:rowOff>
    </xdr:from>
    <xdr:to>
      <xdr:col>14</xdr:col>
      <xdr:colOff>573741</xdr:colOff>
      <xdr:row>42</xdr:row>
      <xdr:rowOff>48613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5800" y="8839200"/>
          <a:ext cx="1850091" cy="105826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809625</xdr:colOff>
      <xdr:row>0</xdr:row>
      <xdr:rowOff>127188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2900" y="127188"/>
          <a:ext cx="2333625" cy="1162050"/>
        </a:xfrm>
        <a:prstGeom prst="rect">
          <a:avLst/>
        </a:prstGeom>
      </xdr:spPr>
    </xdr:pic>
    <xdr:clientData/>
  </xdr:oneCellAnchor>
  <xdr:oneCellAnchor>
    <xdr:from>
      <xdr:col>13</xdr:col>
      <xdr:colOff>428625</xdr:colOff>
      <xdr:row>32</xdr:row>
      <xdr:rowOff>161925</xdr:rowOff>
    </xdr:from>
    <xdr:ext cx="1850091" cy="1058263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34500" y="9439275"/>
          <a:ext cx="1850091" cy="105826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152400</xdr:colOff>
      <xdr:row>1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1075" y="2510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152400</xdr:colOff>
      <xdr:row>36</xdr:row>
      <xdr:rowOff>142875</xdr:rowOff>
    </xdr:from>
    <xdr:to>
      <xdr:col>17</xdr:col>
      <xdr:colOff>173691</xdr:colOff>
      <xdr:row>42</xdr:row>
      <xdr:rowOff>988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34550" y="8639175"/>
          <a:ext cx="1850091" cy="105826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809625</xdr:colOff>
      <xdr:row>0</xdr:row>
      <xdr:rowOff>127188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2900" y="127188"/>
          <a:ext cx="2333625" cy="1162050"/>
        </a:xfrm>
        <a:prstGeom prst="rect">
          <a:avLst/>
        </a:prstGeom>
      </xdr:spPr>
    </xdr:pic>
    <xdr:clientData/>
  </xdr:oneCellAnchor>
  <xdr:oneCellAnchor>
    <xdr:from>
      <xdr:col>13</xdr:col>
      <xdr:colOff>428625</xdr:colOff>
      <xdr:row>32</xdr:row>
      <xdr:rowOff>161925</xdr:rowOff>
    </xdr:from>
    <xdr:ext cx="1850091" cy="1058263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34500" y="6867525"/>
          <a:ext cx="1850091" cy="105826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0</xdr:row>
      <xdr:rowOff>193863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1938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314325</xdr:colOff>
      <xdr:row>33</xdr:row>
      <xdr:rowOff>190500</xdr:rowOff>
    </xdr:from>
    <xdr:to>
      <xdr:col>16</xdr:col>
      <xdr:colOff>335616</xdr:colOff>
      <xdr:row>39</xdr:row>
      <xdr:rowOff>48613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53500" y="7258050"/>
          <a:ext cx="1850091" cy="10582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152400</xdr:colOff>
      <xdr:row>1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6300" y="2510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152400</xdr:colOff>
      <xdr:row>36</xdr:row>
      <xdr:rowOff>142875</xdr:rowOff>
    </xdr:from>
    <xdr:to>
      <xdr:col>17</xdr:col>
      <xdr:colOff>173691</xdr:colOff>
      <xdr:row>42</xdr:row>
      <xdr:rowOff>988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34550" y="9353550"/>
          <a:ext cx="1850091" cy="10582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152400</xdr:colOff>
      <xdr:row>1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1050" y="2510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152400</xdr:colOff>
      <xdr:row>36</xdr:row>
      <xdr:rowOff>142875</xdr:rowOff>
    </xdr:from>
    <xdr:to>
      <xdr:col>17</xdr:col>
      <xdr:colOff>173691</xdr:colOff>
      <xdr:row>42</xdr:row>
      <xdr:rowOff>988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39300" y="9353550"/>
          <a:ext cx="1850091" cy="10582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809625</xdr:colOff>
      <xdr:row>0</xdr:row>
      <xdr:rowOff>127188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2900" y="127188"/>
          <a:ext cx="2333625" cy="1162050"/>
        </a:xfrm>
        <a:prstGeom prst="rect">
          <a:avLst/>
        </a:prstGeom>
      </xdr:spPr>
    </xdr:pic>
    <xdr:clientData/>
  </xdr:oneCellAnchor>
  <xdr:oneCellAnchor>
    <xdr:from>
      <xdr:col>13</xdr:col>
      <xdr:colOff>428625</xdr:colOff>
      <xdr:row>37</xdr:row>
      <xdr:rowOff>161925</xdr:rowOff>
    </xdr:from>
    <xdr:ext cx="1850091" cy="1058263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34500" y="9267825"/>
          <a:ext cx="1850091" cy="1058263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152400</xdr:colOff>
      <xdr:row>1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6300" y="2510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428625</xdr:colOff>
      <xdr:row>33</xdr:row>
      <xdr:rowOff>152400</xdr:rowOff>
    </xdr:from>
    <xdr:to>
      <xdr:col>15</xdr:col>
      <xdr:colOff>449916</xdr:colOff>
      <xdr:row>39</xdr:row>
      <xdr:rowOff>10513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53475" y="8534400"/>
          <a:ext cx="1850091" cy="105826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152400</xdr:colOff>
      <xdr:row>1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1075" y="2510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152400</xdr:colOff>
      <xdr:row>35</xdr:row>
      <xdr:rowOff>142875</xdr:rowOff>
    </xdr:from>
    <xdr:to>
      <xdr:col>17</xdr:col>
      <xdr:colOff>173691</xdr:colOff>
      <xdr:row>41</xdr:row>
      <xdr:rowOff>988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34550" y="25593675"/>
          <a:ext cx="1850091" cy="105826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152400</xdr:colOff>
      <xdr:row>1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48200" y="2510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428625</xdr:colOff>
      <xdr:row>34</xdr:row>
      <xdr:rowOff>152400</xdr:rowOff>
    </xdr:from>
    <xdr:to>
      <xdr:col>15</xdr:col>
      <xdr:colOff>449916</xdr:colOff>
      <xdr:row>40</xdr:row>
      <xdr:rowOff>10513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53475" y="8534400"/>
          <a:ext cx="1850091" cy="105826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152400</xdr:colOff>
      <xdr:row>1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1050" y="2510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152400</xdr:colOff>
      <xdr:row>82</xdr:row>
      <xdr:rowOff>142875</xdr:rowOff>
    </xdr:from>
    <xdr:to>
      <xdr:col>17</xdr:col>
      <xdr:colOff>173691</xdr:colOff>
      <xdr:row>88</xdr:row>
      <xdr:rowOff>988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39300" y="8124825"/>
          <a:ext cx="1850091" cy="105826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81806</xdr:colOff>
      <xdr:row>1</xdr:row>
      <xdr:rowOff>106455</xdr:rowOff>
    </xdr:from>
    <xdr:ext cx="2333625" cy="1114987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1581" y="296955"/>
          <a:ext cx="2333625" cy="1114987"/>
        </a:xfrm>
        <a:prstGeom prst="rect">
          <a:avLst/>
        </a:prstGeom>
      </xdr:spPr>
    </xdr:pic>
    <xdr:clientData/>
  </xdr:oneCellAnchor>
  <xdr:twoCellAnchor editAs="oneCell">
    <xdr:from>
      <xdr:col>12</xdr:col>
      <xdr:colOff>171450</xdr:colOff>
      <xdr:row>76</xdr:row>
      <xdr:rowOff>95250</xdr:rowOff>
    </xdr:from>
    <xdr:to>
      <xdr:col>15</xdr:col>
      <xdr:colOff>192741</xdr:colOff>
      <xdr:row>81</xdr:row>
      <xdr:rowOff>172438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58350" y="17497425"/>
          <a:ext cx="1850091" cy="10582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3"/>
  <sheetViews>
    <sheetView topLeftCell="A10" workbookViewId="0">
      <selection activeCell="D19" sqref="D19"/>
    </sheetView>
  </sheetViews>
  <sheetFormatPr defaultRowHeight="15.75" x14ac:dyDescent="0.25"/>
  <cols>
    <col min="1" max="1" width="4.85546875" style="2" customWidth="1"/>
    <col min="2" max="2" width="9.5703125" style="2" customWidth="1"/>
    <col min="3" max="3" width="8" style="2" customWidth="1"/>
    <col min="4" max="4" width="26.85546875" style="2" customWidth="1"/>
    <col min="5" max="5" width="12.5703125" style="2" customWidth="1"/>
    <col min="6" max="7" width="6.140625" style="2" customWidth="1"/>
    <col min="8" max="8" width="13.85546875" style="3" customWidth="1"/>
    <col min="9" max="9" width="1.28515625" style="3" customWidth="1"/>
    <col min="10" max="10" width="17.8554687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28</v>
      </c>
      <c r="B3" s="5"/>
    </row>
    <row r="4" spans="1:10" x14ac:dyDescent="0.25">
      <c r="A4" s="4" t="s">
        <v>1</v>
      </c>
      <c r="B4" s="5"/>
    </row>
    <row r="5" spans="1:10" x14ac:dyDescent="0.25">
      <c r="A5" s="4" t="s">
        <v>2</v>
      </c>
      <c r="B5" s="5"/>
    </row>
    <row r="6" spans="1:10" x14ac:dyDescent="0.25">
      <c r="A6" s="4" t="s">
        <v>3</v>
      </c>
      <c r="B6" s="5"/>
    </row>
    <row r="7" spans="1:10" x14ac:dyDescent="0.25">
      <c r="A7" s="4" t="s">
        <v>4</v>
      </c>
      <c r="B7" s="5"/>
    </row>
    <row r="9" spans="1:10" ht="16.5" thickBot="1" x14ac:dyDescent="0.3">
      <c r="A9" s="6"/>
      <c r="B9" s="6"/>
      <c r="C9" s="6"/>
      <c r="D9" s="6"/>
      <c r="E9" s="6"/>
      <c r="F9" s="6"/>
      <c r="G9" s="6"/>
      <c r="H9" s="7"/>
      <c r="I9" s="7"/>
      <c r="J9" s="6"/>
    </row>
    <row r="10" spans="1:10" ht="19.5" thickBot="1" x14ac:dyDescent="0.35">
      <c r="A10" s="138" t="s">
        <v>5</v>
      </c>
      <c r="B10" s="139"/>
      <c r="C10" s="139"/>
      <c r="D10" s="139"/>
      <c r="E10" s="139"/>
      <c r="F10" s="139"/>
      <c r="G10" s="139"/>
      <c r="H10" s="139"/>
      <c r="I10" s="139"/>
      <c r="J10" s="140"/>
    </row>
    <row r="12" spans="1:10" x14ac:dyDescent="0.25">
      <c r="A12" s="2" t="s">
        <v>6</v>
      </c>
      <c r="B12" s="2" t="s">
        <v>35</v>
      </c>
      <c r="H12" s="3" t="s">
        <v>7</v>
      </c>
      <c r="I12" s="8" t="s">
        <v>8</v>
      </c>
      <c r="J12" s="9" t="s">
        <v>37</v>
      </c>
    </row>
    <row r="13" spans="1:10" x14ac:dyDescent="0.25">
      <c r="H13" s="3" t="s">
        <v>9</v>
      </c>
      <c r="I13" s="8" t="s">
        <v>8</v>
      </c>
      <c r="J13" s="10" t="s">
        <v>38</v>
      </c>
    </row>
    <row r="14" spans="1:10" x14ac:dyDescent="0.25">
      <c r="H14" s="3" t="s">
        <v>10</v>
      </c>
      <c r="I14" s="8" t="s">
        <v>8</v>
      </c>
    </row>
    <row r="16" spans="1:10" x14ac:dyDescent="0.25">
      <c r="A16" s="2" t="s">
        <v>11</v>
      </c>
      <c r="B16" s="2" t="s">
        <v>36</v>
      </c>
    </row>
    <row r="17" spans="1:19" ht="16.5" thickBot="1" x14ac:dyDescent="0.3">
      <c r="F17" s="12"/>
      <c r="G17" s="12"/>
    </row>
    <row r="18" spans="1:19" ht="20.100000000000001" customHeight="1" x14ac:dyDescent="0.25">
      <c r="A18" s="13" t="s">
        <v>12</v>
      </c>
      <c r="B18" s="14" t="s">
        <v>13</v>
      </c>
      <c r="C18" s="14" t="s">
        <v>14</v>
      </c>
      <c r="D18" s="14" t="s">
        <v>15</v>
      </c>
      <c r="E18" s="14" t="s">
        <v>16</v>
      </c>
      <c r="F18" s="14" t="s">
        <v>17</v>
      </c>
      <c r="G18" s="39" t="s">
        <v>29</v>
      </c>
      <c r="H18" s="141" t="s">
        <v>18</v>
      </c>
      <c r="I18" s="142"/>
      <c r="J18" s="15" t="s">
        <v>19</v>
      </c>
    </row>
    <row r="19" spans="1:19" ht="51.75" customHeight="1" x14ac:dyDescent="0.25">
      <c r="A19" s="16">
        <v>1</v>
      </c>
      <c r="B19" s="44" t="s">
        <v>34</v>
      </c>
      <c r="C19" s="45" t="s">
        <v>39</v>
      </c>
      <c r="D19" s="17" t="s">
        <v>40</v>
      </c>
      <c r="E19" s="46" t="s">
        <v>41</v>
      </c>
      <c r="F19" s="18">
        <v>18</v>
      </c>
      <c r="G19" s="40"/>
      <c r="H19" s="143">
        <v>13000000</v>
      </c>
      <c r="I19" s="144"/>
      <c r="J19" s="19">
        <f>H19</f>
        <v>13000000</v>
      </c>
    </row>
    <row r="20" spans="1:19" ht="25.5" customHeight="1" thickBot="1" x14ac:dyDescent="0.3">
      <c r="A20" s="145" t="s">
        <v>20</v>
      </c>
      <c r="B20" s="146"/>
      <c r="C20" s="146"/>
      <c r="D20" s="146"/>
      <c r="E20" s="146"/>
      <c r="F20" s="146"/>
      <c r="G20" s="146"/>
      <c r="H20" s="146"/>
      <c r="I20" s="147"/>
      <c r="J20" s="20">
        <f>SUM(J19:J19)</f>
        <v>13000000</v>
      </c>
    </row>
    <row r="21" spans="1:19" x14ac:dyDescent="0.25">
      <c r="A21" s="137"/>
      <c r="B21" s="137"/>
      <c r="C21" s="137"/>
      <c r="D21" s="137"/>
      <c r="E21" s="21"/>
      <c r="F21" s="21"/>
      <c r="G21" s="21"/>
      <c r="H21" s="22"/>
      <c r="I21" s="22"/>
      <c r="J21" s="23"/>
    </row>
    <row r="22" spans="1:19" x14ac:dyDescent="0.25">
      <c r="A22" s="21"/>
      <c r="B22" s="21"/>
      <c r="C22" s="21"/>
      <c r="D22" s="21"/>
      <c r="E22" s="21"/>
      <c r="F22" s="21"/>
      <c r="G22" s="21"/>
      <c r="H22" s="24" t="s">
        <v>33</v>
      </c>
      <c r="I22" s="24"/>
      <c r="J22" s="23">
        <f>J20*1%</f>
        <v>130000</v>
      </c>
    </row>
    <row r="23" spans="1:19" x14ac:dyDescent="0.25">
      <c r="A23" s="21"/>
      <c r="B23" s="21"/>
      <c r="C23" s="21"/>
      <c r="D23" s="21"/>
      <c r="E23" s="21"/>
      <c r="F23" s="21"/>
      <c r="G23" s="21"/>
      <c r="H23" s="24" t="s">
        <v>21</v>
      </c>
      <c r="I23" s="24"/>
      <c r="J23" s="23">
        <f>J21*10%</f>
        <v>0</v>
      </c>
    </row>
    <row r="24" spans="1:19" ht="16.5" thickBot="1" x14ac:dyDescent="0.3">
      <c r="E24" s="1"/>
      <c r="F24" s="1"/>
      <c r="G24" s="1"/>
      <c r="H24" s="25" t="s">
        <v>30</v>
      </c>
      <c r="I24" s="25"/>
      <c r="J24" s="26">
        <v>0</v>
      </c>
      <c r="K24" s="27"/>
      <c r="S24" s="2" t="s">
        <v>22</v>
      </c>
    </row>
    <row r="25" spans="1:19" x14ac:dyDescent="0.25">
      <c r="E25" s="1"/>
      <c r="F25" s="1"/>
      <c r="G25" s="1"/>
      <c r="H25" s="28" t="s">
        <v>23</v>
      </c>
      <c r="I25" s="28"/>
      <c r="J25" s="29">
        <f>J20+J22</f>
        <v>13130000</v>
      </c>
    </row>
    <row r="26" spans="1:19" x14ac:dyDescent="0.25">
      <c r="A26" s="1" t="s">
        <v>42</v>
      </c>
      <c r="E26" s="1"/>
      <c r="F26" s="1"/>
      <c r="G26" s="1"/>
      <c r="H26" s="28"/>
      <c r="I26" s="28"/>
      <c r="J26" s="29"/>
    </row>
    <row r="27" spans="1:19" x14ac:dyDescent="0.25">
      <c r="A27" s="30"/>
      <c r="E27" s="1"/>
      <c r="F27" s="1"/>
      <c r="G27" s="1"/>
      <c r="H27" s="28"/>
      <c r="I27" s="28"/>
      <c r="J27" s="29"/>
    </row>
    <row r="28" spans="1:19" x14ac:dyDescent="0.25">
      <c r="E28" s="1"/>
      <c r="F28" s="1"/>
      <c r="G28" s="1"/>
      <c r="H28" s="28"/>
      <c r="I28" s="28"/>
      <c r="J28" s="29"/>
    </row>
    <row r="29" spans="1:19" x14ac:dyDescent="0.25">
      <c r="A29" s="31" t="s">
        <v>24</v>
      </c>
    </row>
    <row r="30" spans="1:19" x14ac:dyDescent="0.25">
      <c r="A30" s="41" t="s">
        <v>25</v>
      </c>
      <c r="B30" s="32"/>
      <c r="C30" s="32"/>
      <c r="D30" s="32"/>
      <c r="E30" s="12"/>
    </row>
    <row r="31" spans="1:19" x14ac:dyDescent="0.25">
      <c r="A31" s="41" t="s">
        <v>31</v>
      </c>
      <c r="B31" s="32"/>
      <c r="C31" s="32"/>
      <c r="D31" s="12"/>
      <c r="E31" s="12"/>
    </row>
    <row r="32" spans="1:19" x14ac:dyDescent="0.25">
      <c r="A32" s="42" t="s">
        <v>32</v>
      </c>
      <c r="B32" s="34"/>
      <c r="C32" s="34"/>
      <c r="D32" s="33"/>
      <c r="E32" s="12"/>
    </row>
    <row r="33" spans="1:10" x14ac:dyDescent="0.25">
      <c r="A33" s="43" t="s">
        <v>0</v>
      </c>
      <c r="B33" s="35"/>
      <c r="C33" s="35"/>
      <c r="D33" s="34"/>
      <c r="E33" s="12"/>
    </row>
    <row r="34" spans="1:10" x14ac:dyDescent="0.25">
      <c r="A34" s="11"/>
      <c r="B34" s="11"/>
      <c r="C34" s="11"/>
      <c r="D34" s="11"/>
    </row>
    <row r="35" spans="1:10" x14ac:dyDescent="0.25">
      <c r="A35" s="36"/>
      <c r="B35" s="36"/>
      <c r="C35" s="36"/>
      <c r="D35" s="37"/>
    </row>
    <row r="36" spans="1:10" x14ac:dyDescent="0.25">
      <c r="H36" s="38" t="s">
        <v>26</v>
      </c>
      <c r="I36" s="148" t="str">
        <f>+J13</f>
        <v xml:space="preserve"> 05 Januari 21</v>
      </c>
      <c r="J36" s="148"/>
    </row>
    <row r="43" spans="1:10" x14ac:dyDescent="0.25">
      <c r="H43" s="136" t="s">
        <v>27</v>
      </c>
      <c r="I43" s="136"/>
      <c r="J43" s="136"/>
    </row>
  </sheetData>
  <mergeCells count="7">
    <mergeCell ref="H43:J43"/>
    <mergeCell ref="A21:D21"/>
    <mergeCell ref="A10:J10"/>
    <mergeCell ref="H18:I18"/>
    <mergeCell ref="H19:I19"/>
    <mergeCell ref="A20:I20"/>
    <mergeCell ref="I36:J36"/>
  </mergeCells>
  <pageMargins left="0.45" right="0.2" top="0.75" bottom="0.75" header="0.3" footer="0.3"/>
  <pageSetup paperSize="9" scale="90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9"/>
  <sheetViews>
    <sheetView topLeftCell="A7" workbookViewId="0">
      <selection activeCell="J19" sqref="J19"/>
    </sheetView>
  </sheetViews>
  <sheetFormatPr defaultRowHeight="15" x14ac:dyDescent="0.25"/>
  <cols>
    <col min="1" max="1" width="5.140625" style="53" customWidth="1"/>
    <col min="2" max="2" width="9.85546875" style="53" customWidth="1"/>
    <col min="3" max="3" width="8.85546875" style="53" customWidth="1"/>
    <col min="4" max="4" width="26.28515625" style="53" customWidth="1"/>
    <col min="5" max="5" width="12.42578125" style="53" customWidth="1"/>
    <col min="6" max="7" width="5.28515625" style="53" customWidth="1"/>
    <col min="8" max="8" width="13.5703125" style="54" customWidth="1"/>
    <col min="9" max="9" width="1.42578125" style="54" customWidth="1"/>
    <col min="10" max="10" width="16.5703125" style="53" bestFit="1" customWidth="1"/>
    <col min="11" max="12" width="9.140625" style="53"/>
    <col min="13" max="13" width="10.5703125" style="53" customWidth="1"/>
    <col min="14" max="16384" width="9.140625" style="53"/>
  </cols>
  <sheetData>
    <row r="2" spans="1:16" ht="15.75" x14ac:dyDescent="0.25">
      <c r="A2" s="1" t="s">
        <v>0</v>
      </c>
      <c r="B2" s="52"/>
      <c r="C2" s="52"/>
    </row>
    <row r="3" spans="1:16" x14ac:dyDescent="0.25">
      <c r="A3" s="4" t="s">
        <v>62</v>
      </c>
      <c r="B3" s="4"/>
      <c r="C3" s="4"/>
    </row>
    <row r="4" spans="1:16" x14ac:dyDescent="0.25">
      <c r="A4" s="4" t="s">
        <v>1</v>
      </c>
      <c r="B4" s="4"/>
      <c r="C4" s="4"/>
    </row>
    <row r="5" spans="1:16" x14ac:dyDescent="0.25">
      <c r="A5" s="4" t="s">
        <v>2</v>
      </c>
      <c r="B5" s="4"/>
      <c r="C5" s="4"/>
    </row>
    <row r="6" spans="1:16" x14ac:dyDescent="0.25">
      <c r="A6" s="4" t="s">
        <v>3</v>
      </c>
      <c r="B6" s="4"/>
      <c r="C6" s="4"/>
    </row>
    <row r="7" spans="1:16" x14ac:dyDescent="0.25">
      <c r="A7" s="4" t="s">
        <v>4</v>
      </c>
      <c r="B7" s="4"/>
      <c r="C7" s="4"/>
    </row>
    <row r="8" spans="1:16" ht="15.75" thickBot="1" x14ac:dyDescent="0.3">
      <c r="A8" s="55"/>
      <c r="B8" s="55"/>
      <c r="C8" s="55"/>
      <c r="D8" s="55"/>
      <c r="E8" s="55"/>
      <c r="F8" s="55"/>
      <c r="G8" s="55"/>
      <c r="H8" s="56"/>
      <c r="I8" s="56"/>
      <c r="J8" s="55"/>
    </row>
    <row r="9" spans="1:16" ht="19.5" customHeight="1" thickBot="1" x14ac:dyDescent="0.4">
      <c r="A9" s="152" t="s">
        <v>5</v>
      </c>
      <c r="B9" s="153"/>
      <c r="C9" s="153"/>
      <c r="D9" s="153"/>
      <c r="E9" s="153"/>
      <c r="F9" s="153"/>
      <c r="G9" s="153"/>
      <c r="H9" s="153"/>
      <c r="I9" s="153"/>
      <c r="J9" s="154"/>
    </row>
    <row r="11" spans="1:16" ht="15.75" x14ac:dyDescent="0.25">
      <c r="A11" s="53" t="s">
        <v>6</v>
      </c>
      <c r="B11" s="53" t="s">
        <v>185</v>
      </c>
      <c r="H11" s="54" t="s">
        <v>7</v>
      </c>
      <c r="I11" s="57" t="s">
        <v>8</v>
      </c>
      <c r="J11" s="9" t="s">
        <v>182</v>
      </c>
    </row>
    <row r="12" spans="1:16" ht="15.75" x14ac:dyDescent="0.25">
      <c r="B12" s="58"/>
      <c r="C12" s="58"/>
      <c r="D12" s="58"/>
      <c r="E12" s="58"/>
      <c r="H12" s="54" t="s">
        <v>9</v>
      </c>
      <c r="I12" s="57" t="s">
        <v>8</v>
      </c>
      <c r="J12" s="10" t="s">
        <v>183</v>
      </c>
      <c r="P12" s="53" t="s">
        <v>22</v>
      </c>
    </row>
    <row r="13" spans="1:16" x14ac:dyDescent="0.25">
      <c r="B13" s="58"/>
      <c r="C13" s="58"/>
      <c r="D13" s="58"/>
      <c r="E13" s="58"/>
      <c r="H13" s="54" t="s">
        <v>10</v>
      </c>
      <c r="I13" s="57" t="s">
        <v>8</v>
      </c>
      <c r="J13" s="53" t="s">
        <v>64</v>
      </c>
    </row>
    <row r="14" spans="1:16" x14ac:dyDescent="0.25">
      <c r="A14" s="53" t="s">
        <v>11</v>
      </c>
      <c r="B14" s="53" t="s">
        <v>44</v>
      </c>
      <c r="C14" s="58"/>
      <c r="D14" s="58"/>
      <c r="E14" s="58"/>
      <c r="J14" s="59"/>
    </row>
    <row r="15" spans="1:16" ht="9.75" customHeight="1" thickBot="1" x14ac:dyDescent="0.3">
      <c r="M15" s="60"/>
      <c r="N15" s="61"/>
      <c r="O15" s="61"/>
    </row>
    <row r="16" spans="1:16" ht="15.75" x14ac:dyDescent="0.25">
      <c r="A16" s="62" t="s">
        <v>12</v>
      </c>
      <c r="B16" s="63" t="s">
        <v>13</v>
      </c>
      <c r="C16" s="63" t="s">
        <v>14</v>
      </c>
      <c r="D16" s="14" t="s">
        <v>15</v>
      </c>
      <c r="E16" s="14" t="s">
        <v>16</v>
      </c>
      <c r="F16" s="63" t="s">
        <v>17</v>
      </c>
      <c r="G16" s="64" t="s">
        <v>29</v>
      </c>
      <c r="H16" s="155" t="s">
        <v>18</v>
      </c>
      <c r="I16" s="156"/>
      <c r="J16" s="65" t="s">
        <v>19</v>
      </c>
      <c r="M16" s="60"/>
      <c r="N16" s="61"/>
      <c r="O16" s="61"/>
      <c r="P16" s="61"/>
    </row>
    <row r="17" spans="1:19" ht="37.5" customHeight="1" x14ac:dyDescent="0.25">
      <c r="A17" s="73">
        <v>1</v>
      </c>
      <c r="B17" s="67">
        <v>44215</v>
      </c>
      <c r="C17" s="74">
        <v>401971</v>
      </c>
      <c r="D17" s="69" t="s">
        <v>76</v>
      </c>
      <c r="E17" s="69" t="s">
        <v>67</v>
      </c>
      <c r="F17" s="76">
        <v>2</v>
      </c>
      <c r="G17" s="77">
        <v>25</v>
      </c>
      <c r="H17" s="150">
        <v>7000</v>
      </c>
      <c r="I17" s="151"/>
      <c r="J17" s="72">
        <f t="shared" ref="J17:J18" si="0">+G17*H17</f>
        <v>175000</v>
      </c>
      <c r="M17" s="60"/>
      <c r="N17" s="61"/>
      <c r="O17" s="61"/>
      <c r="P17" s="61"/>
    </row>
    <row r="18" spans="1:19" ht="37.5" customHeight="1" x14ac:dyDescent="0.25">
      <c r="A18" s="73">
        <v>2</v>
      </c>
      <c r="B18" s="67">
        <v>44215</v>
      </c>
      <c r="C18" s="74">
        <v>401804</v>
      </c>
      <c r="D18" s="69" t="s">
        <v>65</v>
      </c>
      <c r="E18" s="75" t="s">
        <v>74</v>
      </c>
      <c r="F18" s="76">
        <v>2</v>
      </c>
      <c r="G18" s="77">
        <v>15</v>
      </c>
      <c r="H18" s="150">
        <v>6500</v>
      </c>
      <c r="I18" s="151"/>
      <c r="J18" s="72">
        <f t="shared" si="0"/>
        <v>97500</v>
      </c>
      <c r="M18" s="60"/>
      <c r="N18" s="61"/>
      <c r="O18" s="61"/>
    </row>
    <row r="19" spans="1:19" ht="24" customHeight="1" thickBot="1" x14ac:dyDescent="0.3">
      <c r="A19" s="157" t="s">
        <v>20</v>
      </c>
      <c r="B19" s="158"/>
      <c r="C19" s="158"/>
      <c r="D19" s="158"/>
      <c r="E19" s="158"/>
      <c r="F19" s="158"/>
      <c r="G19" s="158"/>
      <c r="H19" s="158"/>
      <c r="I19" s="159"/>
      <c r="J19" s="79">
        <f>SUM(J17:J18)</f>
        <v>272500</v>
      </c>
    </row>
    <row r="20" spans="1:19" x14ac:dyDescent="0.25">
      <c r="A20" s="160"/>
      <c r="B20" s="160"/>
      <c r="C20" s="160"/>
      <c r="D20" s="160"/>
      <c r="E20" s="123"/>
      <c r="F20" s="123"/>
      <c r="G20" s="123"/>
      <c r="H20" s="81"/>
      <c r="I20" s="81"/>
      <c r="J20" s="124"/>
    </row>
    <row r="21" spans="1:19" ht="15.75" x14ac:dyDescent="0.25">
      <c r="A21" s="123"/>
      <c r="B21" s="123"/>
      <c r="C21" s="123"/>
      <c r="D21" s="123"/>
      <c r="E21" s="123"/>
      <c r="F21" s="123"/>
      <c r="G21" s="123"/>
      <c r="H21" s="24" t="s">
        <v>68</v>
      </c>
      <c r="I21" s="24"/>
      <c r="J21" s="23">
        <f>J19*1%</f>
        <v>2725</v>
      </c>
    </row>
    <row r="22" spans="1:19" ht="16.5" thickBot="1" x14ac:dyDescent="0.3">
      <c r="F22" s="52"/>
      <c r="G22" s="52"/>
      <c r="H22" s="25" t="s">
        <v>21</v>
      </c>
      <c r="I22" s="25"/>
      <c r="J22" s="83">
        <v>0</v>
      </c>
      <c r="K22" s="84"/>
      <c r="S22" s="53" t="s">
        <v>22</v>
      </c>
    </row>
    <row r="23" spans="1:19" ht="15.75" x14ac:dyDescent="0.25">
      <c r="F23" s="52"/>
      <c r="G23" s="52"/>
      <c r="H23" s="28" t="s">
        <v>23</v>
      </c>
      <c r="I23" s="28"/>
      <c r="J23" s="29">
        <f>J19+J21</f>
        <v>275225</v>
      </c>
    </row>
    <row r="24" spans="1:19" x14ac:dyDescent="0.25">
      <c r="A24" s="52" t="s">
        <v>184</v>
      </c>
      <c r="B24" s="52"/>
      <c r="C24" s="52"/>
      <c r="F24" s="52"/>
      <c r="G24" s="52"/>
      <c r="H24" s="85"/>
      <c r="I24" s="85"/>
      <c r="J24" s="86"/>
    </row>
    <row r="25" spans="1:19" ht="9" customHeight="1" x14ac:dyDescent="0.25">
      <c r="F25" s="52"/>
      <c r="G25" s="52"/>
      <c r="H25" s="85"/>
      <c r="I25" s="85"/>
      <c r="J25" s="86"/>
    </row>
    <row r="26" spans="1:19" x14ac:dyDescent="0.25">
      <c r="A26" s="87" t="s">
        <v>24</v>
      </c>
    </row>
    <row r="27" spans="1:19" x14ac:dyDescent="0.25">
      <c r="A27" s="52" t="s">
        <v>25</v>
      </c>
      <c r="B27" s="52"/>
      <c r="C27" s="52"/>
      <c r="D27" s="52"/>
      <c r="E27" s="52"/>
    </row>
    <row r="28" spans="1:19" x14ac:dyDescent="0.25">
      <c r="A28" s="88" t="s">
        <v>31</v>
      </c>
      <c r="B28" s="52"/>
      <c r="C28" s="52"/>
    </row>
    <row r="29" spans="1:19" x14ac:dyDescent="0.25">
      <c r="A29" s="89" t="s">
        <v>32</v>
      </c>
      <c r="B29" s="88"/>
      <c r="C29" s="88"/>
      <c r="D29" s="88"/>
      <c r="E29" s="88"/>
    </row>
    <row r="30" spans="1:19" x14ac:dyDescent="0.25">
      <c r="A30" s="52" t="s">
        <v>0</v>
      </c>
      <c r="B30" s="89"/>
      <c r="C30" s="89"/>
      <c r="D30" s="90"/>
      <c r="E30" s="90"/>
    </row>
    <row r="31" spans="1:19" ht="9" customHeight="1" x14ac:dyDescent="0.25">
      <c r="A31" s="89"/>
      <c r="B31" s="89"/>
      <c r="C31" s="89"/>
      <c r="D31" s="91"/>
      <c r="E31" s="91"/>
    </row>
    <row r="32" spans="1:19" x14ac:dyDescent="0.25">
      <c r="H32" s="92" t="s">
        <v>26</v>
      </c>
      <c r="I32" s="161" t="str">
        <f>+J12</f>
        <v xml:space="preserve"> 25 Januari 21</v>
      </c>
      <c r="J32" s="162"/>
    </row>
    <row r="39" spans="8:10" ht="15.75" x14ac:dyDescent="0.25">
      <c r="H39" s="149" t="s">
        <v>27</v>
      </c>
      <c r="I39" s="149"/>
      <c r="J39" s="149"/>
    </row>
  </sheetData>
  <mergeCells count="8">
    <mergeCell ref="A9:J9"/>
    <mergeCell ref="H16:I16"/>
    <mergeCell ref="H17:I17"/>
    <mergeCell ref="H39:J39"/>
    <mergeCell ref="H18:I18"/>
    <mergeCell ref="A19:I19"/>
    <mergeCell ref="A20:D20"/>
    <mergeCell ref="I32:J32"/>
  </mergeCells>
  <pageMargins left="0.45" right="0" top="0.75" bottom="0.75" header="0.3" footer="0.3"/>
  <pageSetup paperSize="9" scale="90" orientation="portrait" horizont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3"/>
  <sheetViews>
    <sheetView topLeftCell="A10" workbookViewId="0">
      <selection activeCell="K19" sqref="K19"/>
    </sheetView>
  </sheetViews>
  <sheetFormatPr defaultRowHeight="15.75" x14ac:dyDescent="0.25"/>
  <cols>
    <col min="1" max="1" width="4.85546875" style="2" customWidth="1"/>
    <col min="2" max="2" width="11.42578125" style="2" customWidth="1"/>
    <col min="3" max="3" width="8" style="2" customWidth="1"/>
    <col min="4" max="4" width="25.7109375" style="2" customWidth="1"/>
    <col min="5" max="5" width="13.42578125" style="2" customWidth="1"/>
    <col min="6" max="7" width="6.140625" style="2" customWidth="1"/>
    <col min="8" max="8" width="13.85546875" style="3" customWidth="1"/>
    <col min="9" max="9" width="1.28515625" style="3" customWidth="1"/>
    <col min="10" max="10" width="16.28515625" style="2" customWidth="1"/>
    <col min="11" max="16384" width="9.140625" style="2"/>
  </cols>
  <sheetData>
    <row r="2" spans="1:10" ht="18" customHeight="1" x14ac:dyDescent="0.25">
      <c r="A2" s="1" t="s">
        <v>0</v>
      </c>
    </row>
    <row r="3" spans="1:10" ht="18" customHeight="1" x14ac:dyDescent="0.25">
      <c r="A3" s="4" t="s">
        <v>28</v>
      </c>
      <c r="B3" s="5"/>
    </row>
    <row r="4" spans="1:10" ht="18" customHeight="1" x14ac:dyDescent="0.25">
      <c r="A4" s="4" t="s">
        <v>1</v>
      </c>
      <c r="B4" s="5"/>
    </row>
    <row r="5" spans="1:10" ht="18" customHeight="1" x14ac:dyDescent="0.25">
      <c r="A5" s="4" t="s">
        <v>2</v>
      </c>
      <c r="B5" s="5"/>
    </row>
    <row r="6" spans="1:10" ht="18" customHeight="1" x14ac:dyDescent="0.25">
      <c r="A6" s="4" t="s">
        <v>3</v>
      </c>
      <c r="B6" s="5"/>
    </row>
    <row r="7" spans="1:10" ht="18" customHeight="1" x14ac:dyDescent="0.25">
      <c r="A7" s="4" t="s">
        <v>4</v>
      </c>
      <c r="B7" s="5"/>
    </row>
    <row r="9" spans="1:10" ht="15.75" customHeight="1" thickBot="1" x14ac:dyDescent="0.3">
      <c r="A9" s="6"/>
      <c r="B9" s="6"/>
      <c r="C9" s="6"/>
      <c r="D9" s="6"/>
      <c r="E9" s="6"/>
      <c r="F9" s="6"/>
      <c r="G9" s="6"/>
      <c r="H9" s="7"/>
      <c r="I9" s="7"/>
      <c r="J9" s="6"/>
    </row>
    <row r="10" spans="1:10" ht="30.75" customHeight="1" thickBot="1" x14ac:dyDescent="0.3">
      <c r="A10" s="163" t="s">
        <v>5</v>
      </c>
      <c r="B10" s="164"/>
      <c r="C10" s="164"/>
      <c r="D10" s="164"/>
      <c r="E10" s="164"/>
      <c r="F10" s="164"/>
      <c r="G10" s="164"/>
      <c r="H10" s="164"/>
      <c r="I10" s="164"/>
      <c r="J10" s="165"/>
    </row>
    <row r="12" spans="1:10" ht="23.25" customHeight="1" x14ac:dyDescent="0.25">
      <c r="A12" s="95" t="s">
        <v>6</v>
      </c>
      <c r="B12" s="95" t="s">
        <v>35</v>
      </c>
      <c r="H12" s="3" t="s">
        <v>7</v>
      </c>
      <c r="I12" s="8" t="s">
        <v>8</v>
      </c>
      <c r="J12" s="9" t="s">
        <v>186</v>
      </c>
    </row>
    <row r="13" spans="1:10" x14ac:dyDescent="0.25">
      <c r="H13" s="3" t="s">
        <v>9</v>
      </c>
      <c r="I13" s="8" t="s">
        <v>8</v>
      </c>
      <c r="J13" s="10" t="s">
        <v>183</v>
      </c>
    </row>
    <row r="14" spans="1:10" x14ac:dyDescent="0.25">
      <c r="H14" s="3" t="s">
        <v>10</v>
      </c>
      <c r="I14" s="8" t="s">
        <v>8</v>
      </c>
    </row>
    <row r="15" spans="1:10" ht="9.75" customHeight="1" x14ac:dyDescent="0.25"/>
    <row r="16" spans="1:10" ht="20.25" customHeight="1" x14ac:dyDescent="0.25">
      <c r="A16" s="95" t="s">
        <v>11</v>
      </c>
      <c r="B16" s="95" t="s">
        <v>36</v>
      </c>
    </row>
    <row r="17" spans="1:19" ht="15.75" customHeight="1" thickBot="1" x14ac:dyDescent="0.3">
      <c r="F17" s="12"/>
      <c r="G17" s="12"/>
    </row>
    <row r="18" spans="1:19" ht="27" customHeight="1" x14ac:dyDescent="0.25">
      <c r="A18" s="115" t="s">
        <v>12</v>
      </c>
      <c r="B18" s="116" t="s">
        <v>13</v>
      </c>
      <c r="C18" s="116" t="s">
        <v>14</v>
      </c>
      <c r="D18" s="116" t="s">
        <v>15</v>
      </c>
      <c r="E18" s="116" t="s">
        <v>16</v>
      </c>
      <c r="F18" s="116" t="s">
        <v>17</v>
      </c>
      <c r="G18" s="117" t="s">
        <v>29</v>
      </c>
      <c r="H18" s="166" t="s">
        <v>18</v>
      </c>
      <c r="I18" s="167"/>
      <c r="J18" s="118" t="s">
        <v>19</v>
      </c>
    </row>
    <row r="19" spans="1:19" ht="54" customHeight="1" x14ac:dyDescent="0.25">
      <c r="A19" s="16">
        <v>1</v>
      </c>
      <c r="B19" s="44">
        <v>44212</v>
      </c>
      <c r="C19" s="114" t="s">
        <v>187</v>
      </c>
      <c r="D19" s="17" t="s">
        <v>189</v>
      </c>
      <c r="E19" s="46" t="s">
        <v>123</v>
      </c>
      <c r="F19" s="18">
        <v>24</v>
      </c>
      <c r="G19" s="40"/>
      <c r="H19" s="143">
        <v>2000000</v>
      </c>
      <c r="I19" s="144"/>
      <c r="J19" s="19">
        <f t="shared" ref="J19" si="0">H19</f>
        <v>2000000</v>
      </c>
    </row>
    <row r="20" spans="1:19" ht="54" customHeight="1" x14ac:dyDescent="0.25">
      <c r="A20" s="16">
        <v>2</v>
      </c>
      <c r="B20" s="44">
        <v>44213</v>
      </c>
      <c r="C20" s="114" t="s">
        <v>188</v>
      </c>
      <c r="D20" s="17" t="s">
        <v>189</v>
      </c>
      <c r="E20" s="46" t="s">
        <v>123</v>
      </c>
      <c r="F20" s="18">
        <v>22</v>
      </c>
      <c r="G20" s="40"/>
      <c r="H20" s="143">
        <v>2000000</v>
      </c>
      <c r="I20" s="144"/>
      <c r="J20" s="19">
        <f t="shared" ref="J20" si="1">H20</f>
        <v>2000000</v>
      </c>
    </row>
    <row r="21" spans="1:19" ht="25.5" customHeight="1" thickBot="1" x14ac:dyDescent="0.3">
      <c r="A21" s="145" t="s">
        <v>20</v>
      </c>
      <c r="B21" s="146"/>
      <c r="C21" s="146"/>
      <c r="D21" s="146"/>
      <c r="E21" s="146"/>
      <c r="F21" s="146"/>
      <c r="G21" s="146"/>
      <c r="H21" s="146"/>
      <c r="I21" s="147"/>
      <c r="J21" s="20">
        <f>SUM(J19:J20)</f>
        <v>4000000</v>
      </c>
      <c r="K21" s="23"/>
    </row>
    <row r="22" spans="1:19" x14ac:dyDescent="0.25">
      <c r="A22" s="137"/>
      <c r="B22" s="137"/>
      <c r="C22" s="137"/>
      <c r="D22" s="137"/>
      <c r="E22" s="122"/>
      <c r="F22" s="122"/>
      <c r="G22" s="122"/>
      <c r="H22" s="22"/>
      <c r="I22" s="22"/>
      <c r="J22" s="23"/>
    </row>
    <row r="23" spans="1:19" x14ac:dyDescent="0.25">
      <c r="A23" s="122"/>
      <c r="B23" s="122"/>
      <c r="C23" s="122"/>
      <c r="D23" s="122"/>
      <c r="E23" s="122"/>
      <c r="F23" s="122"/>
      <c r="G23" s="122"/>
      <c r="H23" s="24" t="s">
        <v>33</v>
      </c>
      <c r="I23" s="24"/>
      <c r="J23" s="50">
        <f>J21*1%</f>
        <v>40000</v>
      </c>
    </row>
    <row r="24" spans="1:19" x14ac:dyDescent="0.25">
      <c r="A24" s="122"/>
      <c r="B24" s="122"/>
      <c r="C24" s="122"/>
      <c r="D24" s="122"/>
      <c r="E24" s="122"/>
      <c r="F24" s="122"/>
      <c r="G24" s="122"/>
      <c r="H24" s="24" t="s">
        <v>21</v>
      </c>
      <c r="I24" s="24"/>
      <c r="J24" s="23">
        <f>J22*10%</f>
        <v>0</v>
      </c>
    </row>
    <row r="25" spans="1:19" ht="16.5" thickBot="1" x14ac:dyDescent="0.3">
      <c r="E25" s="1"/>
      <c r="F25" s="1"/>
      <c r="G25" s="1"/>
      <c r="H25" s="25" t="s">
        <v>30</v>
      </c>
      <c r="I25" s="25"/>
      <c r="J25" s="26">
        <v>0</v>
      </c>
      <c r="K25" s="27"/>
      <c r="S25" s="2" t="s">
        <v>22</v>
      </c>
    </row>
    <row r="26" spans="1:19" x14ac:dyDescent="0.25">
      <c r="E26" s="1"/>
      <c r="F26" s="1"/>
      <c r="G26" s="1"/>
      <c r="H26" s="28" t="s">
        <v>23</v>
      </c>
      <c r="I26" s="28"/>
      <c r="J26" s="29">
        <f>J21+J23</f>
        <v>4040000</v>
      </c>
    </row>
    <row r="27" spans="1:19" ht="21" customHeight="1" x14ac:dyDescent="0.25">
      <c r="E27" s="1"/>
      <c r="F27" s="1"/>
      <c r="G27" s="1"/>
      <c r="H27" s="28"/>
      <c r="I27" s="28"/>
      <c r="J27" s="29"/>
    </row>
    <row r="28" spans="1:19" ht="18" customHeight="1" x14ac:dyDescent="0.25">
      <c r="A28" s="1" t="s">
        <v>190</v>
      </c>
      <c r="E28" s="1"/>
      <c r="F28" s="1"/>
      <c r="G28" s="1"/>
      <c r="H28" s="28"/>
      <c r="I28" s="28"/>
      <c r="J28" s="29"/>
    </row>
    <row r="29" spans="1:19" ht="18.75" customHeight="1" x14ac:dyDescent="0.25">
      <c r="A29" s="30"/>
      <c r="E29" s="1"/>
      <c r="F29" s="1"/>
      <c r="G29" s="1"/>
      <c r="H29" s="28"/>
      <c r="I29" s="28"/>
      <c r="J29" s="29"/>
    </row>
    <row r="30" spans="1:19" x14ac:dyDescent="0.25">
      <c r="A30" s="31" t="s">
        <v>24</v>
      </c>
    </row>
    <row r="31" spans="1:19" x14ac:dyDescent="0.25">
      <c r="A31" s="41" t="s">
        <v>25</v>
      </c>
      <c r="B31" s="32"/>
      <c r="C31" s="32"/>
      <c r="D31" s="32"/>
      <c r="E31" s="12"/>
    </row>
    <row r="32" spans="1:19" x14ac:dyDescent="0.25">
      <c r="A32" s="41" t="s">
        <v>31</v>
      </c>
      <c r="B32" s="32"/>
      <c r="C32" s="32"/>
      <c r="D32" s="12"/>
      <c r="E32" s="12"/>
    </row>
    <row r="33" spans="1:10" x14ac:dyDescent="0.25">
      <c r="A33" s="42" t="s">
        <v>32</v>
      </c>
      <c r="B33" s="34"/>
      <c r="C33" s="34"/>
      <c r="D33" s="33"/>
      <c r="E33" s="12"/>
    </row>
    <row r="34" spans="1:10" x14ac:dyDescent="0.25">
      <c r="A34" s="43" t="s">
        <v>0</v>
      </c>
      <c r="B34" s="35"/>
      <c r="C34" s="35"/>
      <c r="D34" s="34"/>
      <c r="E34" s="12"/>
    </row>
    <row r="35" spans="1:10" x14ac:dyDescent="0.25">
      <c r="A35" s="36"/>
      <c r="B35" s="36"/>
      <c r="C35" s="36"/>
      <c r="D35" s="37"/>
    </row>
    <row r="36" spans="1:10" x14ac:dyDescent="0.25">
      <c r="H36" s="38" t="s">
        <v>26</v>
      </c>
      <c r="I36" s="148" t="str">
        <f>+J13</f>
        <v xml:space="preserve"> 25 Januari 21</v>
      </c>
      <c r="J36" s="148"/>
    </row>
    <row r="43" spans="1:10" x14ac:dyDescent="0.25">
      <c r="H43" s="136" t="s">
        <v>27</v>
      </c>
      <c r="I43" s="136"/>
      <c r="J43" s="136"/>
    </row>
  </sheetData>
  <mergeCells count="8">
    <mergeCell ref="H43:J43"/>
    <mergeCell ref="H20:I20"/>
    <mergeCell ref="A10:J10"/>
    <mergeCell ref="H18:I18"/>
    <mergeCell ref="H19:I19"/>
    <mergeCell ref="A21:I21"/>
    <mergeCell ref="A22:D22"/>
    <mergeCell ref="I36:J36"/>
  </mergeCells>
  <pageMargins left="0.45" right="0.2" top="0.75" bottom="0.75" header="0.3" footer="0.3"/>
  <pageSetup paperSize="9" scale="90" orientation="portrait" horizont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9"/>
  <sheetViews>
    <sheetView topLeftCell="A7" workbookViewId="0">
      <selection activeCell="J19" sqref="J19"/>
    </sheetView>
  </sheetViews>
  <sheetFormatPr defaultRowHeight="15" x14ac:dyDescent="0.25"/>
  <cols>
    <col min="1" max="1" width="5.140625" style="53" customWidth="1"/>
    <col min="2" max="2" width="9.85546875" style="53" customWidth="1"/>
    <col min="3" max="3" width="8.85546875" style="53" customWidth="1"/>
    <col min="4" max="4" width="26.28515625" style="53" customWidth="1"/>
    <col min="5" max="5" width="12.42578125" style="53" customWidth="1"/>
    <col min="6" max="7" width="5.28515625" style="53" customWidth="1"/>
    <col min="8" max="8" width="13.5703125" style="54" customWidth="1"/>
    <col min="9" max="9" width="1.42578125" style="54" customWidth="1"/>
    <col min="10" max="10" width="16.5703125" style="53" bestFit="1" customWidth="1"/>
    <col min="11" max="12" width="9.140625" style="53"/>
    <col min="13" max="13" width="10.5703125" style="53" customWidth="1"/>
    <col min="14" max="16384" width="9.140625" style="53"/>
  </cols>
  <sheetData>
    <row r="2" spans="1:16" ht="15.75" x14ac:dyDescent="0.25">
      <c r="A2" s="1" t="s">
        <v>0</v>
      </c>
      <c r="B2" s="52"/>
      <c r="C2" s="52"/>
    </row>
    <row r="3" spans="1:16" x14ac:dyDescent="0.25">
      <c r="A3" s="4" t="s">
        <v>28</v>
      </c>
      <c r="B3" s="4"/>
      <c r="C3" s="4"/>
    </row>
    <row r="4" spans="1:16" x14ac:dyDescent="0.25">
      <c r="A4" s="4" t="s">
        <v>1</v>
      </c>
      <c r="B4" s="4"/>
      <c r="C4" s="4"/>
    </row>
    <row r="5" spans="1:16" x14ac:dyDescent="0.25">
      <c r="A5" s="4" t="s">
        <v>2</v>
      </c>
      <c r="B5" s="4"/>
      <c r="C5" s="4"/>
    </row>
    <row r="6" spans="1:16" x14ac:dyDescent="0.25">
      <c r="A6" s="4" t="s">
        <v>3</v>
      </c>
      <c r="B6" s="4"/>
      <c r="C6" s="4"/>
    </row>
    <row r="7" spans="1:16" x14ac:dyDescent="0.25">
      <c r="A7" s="4" t="s">
        <v>4</v>
      </c>
      <c r="B7" s="4"/>
      <c r="C7" s="4"/>
    </row>
    <row r="8" spans="1:16" ht="15.75" thickBot="1" x14ac:dyDescent="0.3">
      <c r="A8" s="55"/>
      <c r="B8" s="55"/>
      <c r="C8" s="55"/>
      <c r="D8" s="55"/>
      <c r="E8" s="55"/>
      <c r="F8" s="55"/>
      <c r="G8" s="55"/>
      <c r="H8" s="56"/>
      <c r="I8" s="56"/>
      <c r="J8" s="55"/>
    </row>
    <row r="9" spans="1:16" ht="19.5" customHeight="1" thickBot="1" x14ac:dyDescent="0.4">
      <c r="A9" s="152" t="s">
        <v>5</v>
      </c>
      <c r="B9" s="153"/>
      <c r="C9" s="153"/>
      <c r="D9" s="153"/>
      <c r="E9" s="153"/>
      <c r="F9" s="153"/>
      <c r="G9" s="153"/>
      <c r="H9" s="153"/>
      <c r="I9" s="153"/>
      <c r="J9" s="154"/>
    </row>
    <row r="11" spans="1:16" ht="15.75" x14ac:dyDescent="0.25">
      <c r="A11" s="53" t="s">
        <v>6</v>
      </c>
      <c r="B11" s="53" t="s">
        <v>185</v>
      </c>
      <c r="H11" s="54" t="s">
        <v>7</v>
      </c>
      <c r="I11" s="57" t="s">
        <v>8</v>
      </c>
      <c r="J11" s="9" t="s">
        <v>191</v>
      </c>
    </row>
    <row r="12" spans="1:16" ht="15.75" x14ac:dyDescent="0.25">
      <c r="B12" s="58"/>
      <c r="C12" s="58"/>
      <c r="D12" s="58"/>
      <c r="E12" s="58"/>
      <c r="H12" s="54" t="s">
        <v>9</v>
      </c>
      <c r="I12" s="57" t="s">
        <v>8</v>
      </c>
      <c r="J12" s="10" t="s">
        <v>192</v>
      </c>
      <c r="P12" s="53" t="s">
        <v>22</v>
      </c>
    </row>
    <row r="13" spans="1:16" x14ac:dyDescent="0.25">
      <c r="B13" s="58"/>
      <c r="C13" s="58"/>
      <c r="D13" s="58"/>
      <c r="E13" s="58"/>
      <c r="H13" s="54" t="s">
        <v>10</v>
      </c>
      <c r="I13" s="57" t="s">
        <v>8</v>
      </c>
      <c r="J13" s="53" t="s">
        <v>64</v>
      </c>
    </row>
    <row r="14" spans="1:16" x14ac:dyDescent="0.25">
      <c r="A14" s="53" t="s">
        <v>11</v>
      </c>
      <c r="B14" s="53" t="s">
        <v>44</v>
      </c>
      <c r="C14" s="58"/>
      <c r="D14" s="58"/>
      <c r="E14" s="58"/>
      <c r="J14" s="59"/>
    </row>
    <row r="15" spans="1:16" ht="9.75" customHeight="1" thickBot="1" x14ac:dyDescent="0.3">
      <c r="M15" s="60"/>
      <c r="N15" s="61"/>
      <c r="O15" s="61"/>
    </row>
    <row r="16" spans="1:16" ht="15.75" x14ac:dyDescent="0.25">
      <c r="A16" s="62" t="s">
        <v>12</v>
      </c>
      <c r="B16" s="63" t="s">
        <v>13</v>
      </c>
      <c r="C16" s="63" t="s">
        <v>14</v>
      </c>
      <c r="D16" s="14" t="s">
        <v>15</v>
      </c>
      <c r="E16" s="14" t="s">
        <v>16</v>
      </c>
      <c r="F16" s="63" t="s">
        <v>17</v>
      </c>
      <c r="G16" s="64" t="s">
        <v>29</v>
      </c>
      <c r="H16" s="155" t="s">
        <v>18</v>
      </c>
      <c r="I16" s="156"/>
      <c r="J16" s="65" t="s">
        <v>19</v>
      </c>
      <c r="M16" s="60"/>
      <c r="N16" s="61"/>
      <c r="O16" s="61"/>
      <c r="P16" s="61"/>
    </row>
    <row r="17" spans="1:19" ht="37.5" customHeight="1" x14ac:dyDescent="0.25">
      <c r="A17" s="73">
        <v>1</v>
      </c>
      <c r="B17" s="67">
        <v>44200</v>
      </c>
      <c r="C17" s="74">
        <v>401803</v>
      </c>
      <c r="D17" s="69" t="s">
        <v>65</v>
      </c>
      <c r="E17" s="75" t="s">
        <v>74</v>
      </c>
      <c r="F17" s="76">
        <v>2</v>
      </c>
      <c r="G17" s="77">
        <v>26</v>
      </c>
      <c r="H17" s="150">
        <v>6500</v>
      </c>
      <c r="I17" s="151"/>
      <c r="J17" s="72">
        <f t="shared" ref="J17:J18" si="0">+G17*H17</f>
        <v>169000</v>
      </c>
      <c r="M17" s="60"/>
      <c r="N17" s="61"/>
      <c r="O17" s="61"/>
      <c r="P17" s="61"/>
    </row>
    <row r="18" spans="1:19" ht="37.5" customHeight="1" x14ac:dyDescent="0.25">
      <c r="A18" s="73">
        <v>2</v>
      </c>
      <c r="B18" s="67">
        <v>44200</v>
      </c>
      <c r="C18" s="74">
        <v>401802</v>
      </c>
      <c r="D18" s="69" t="s">
        <v>76</v>
      </c>
      <c r="E18" s="69" t="s">
        <v>67</v>
      </c>
      <c r="F18" s="76">
        <v>2</v>
      </c>
      <c r="G18" s="77">
        <v>21</v>
      </c>
      <c r="H18" s="150">
        <v>7000</v>
      </c>
      <c r="I18" s="151"/>
      <c r="J18" s="72">
        <f t="shared" si="0"/>
        <v>147000</v>
      </c>
      <c r="M18" s="60"/>
      <c r="N18" s="61"/>
      <c r="O18" s="61"/>
    </row>
    <row r="19" spans="1:19" ht="24" customHeight="1" thickBot="1" x14ac:dyDescent="0.3">
      <c r="A19" s="157" t="s">
        <v>20</v>
      </c>
      <c r="B19" s="158"/>
      <c r="C19" s="158"/>
      <c r="D19" s="158"/>
      <c r="E19" s="158"/>
      <c r="F19" s="158"/>
      <c r="G19" s="158"/>
      <c r="H19" s="158"/>
      <c r="I19" s="159"/>
      <c r="J19" s="79">
        <f>SUM(J17:J18)</f>
        <v>316000</v>
      </c>
    </row>
    <row r="20" spans="1:19" x14ac:dyDescent="0.25">
      <c r="A20" s="160"/>
      <c r="B20" s="160"/>
      <c r="C20" s="160"/>
      <c r="D20" s="160"/>
      <c r="E20" s="125"/>
      <c r="F20" s="125"/>
      <c r="G20" s="125"/>
      <c r="H20" s="81"/>
      <c r="I20" s="81"/>
      <c r="J20" s="126"/>
    </row>
    <row r="21" spans="1:19" ht="15.75" x14ac:dyDescent="0.25">
      <c r="A21" s="125"/>
      <c r="B21" s="125"/>
      <c r="C21" s="125"/>
      <c r="D21" s="125"/>
      <c r="E21" s="125"/>
      <c r="F21" s="125"/>
      <c r="G21" s="125"/>
      <c r="H21" s="24" t="s">
        <v>68</v>
      </c>
      <c r="I21" s="24"/>
      <c r="J21" s="23">
        <f>J19*1%</f>
        <v>3160</v>
      </c>
    </row>
    <row r="22" spans="1:19" ht="16.5" thickBot="1" x14ac:dyDescent="0.3">
      <c r="F22" s="52"/>
      <c r="G22" s="52"/>
      <c r="H22" s="25" t="s">
        <v>21</v>
      </c>
      <c r="I22" s="25"/>
      <c r="J22" s="83">
        <v>0</v>
      </c>
      <c r="K22" s="84"/>
      <c r="S22" s="53" t="s">
        <v>22</v>
      </c>
    </row>
    <row r="23" spans="1:19" ht="15.75" x14ac:dyDescent="0.25">
      <c r="F23" s="52"/>
      <c r="G23" s="52"/>
      <c r="H23" s="28" t="s">
        <v>23</v>
      </c>
      <c r="I23" s="28"/>
      <c r="J23" s="29">
        <f>J19+J21</f>
        <v>319160</v>
      </c>
    </row>
    <row r="24" spans="1:19" x14ac:dyDescent="0.25">
      <c r="A24" s="52" t="s">
        <v>193</v>
      </c>
      <c r="B24" s="52"/>
      <c r="C24" s="52"/>
      <c r="F24" s="52"/>
      <c r="G24" s="52"/>
      <c r="H24" s="85"/>
      <c r="I24" s="85"/>
      <c r="J24" s="86"/>
    </row>
    <row r="25" spans="1:19" ht="9" customHeight="1" x14ac:dyDescent="0.25">
      <c r="F25" s="52"/>
      <c r="G25" s="52"/>
      <c r="H25" s="85"/>
      <c r="I25" s="85"/>
      <c r="J25" s="86"/>
    </row>
    <row r="26" spans="1:19" x14ac:dyDescent="0.25">
      <c r="A26" s="87" t="s">
        <v>24</v>
      </c>
    </row>
    <row r="27" spans="1:19" x14ac:dyDescent="0.25">
      <c r="A27" s="52" t="s">
        <v>25</v>
      </c>
      <c r="B27" s="52"/>
      <c r="C27" s="52"/>
      <c r="D27" s="52"/>
      <c r="E27" s="52"/>
    </row>
    <row r="28" spans="1:19" x14ac:dyDescent="0.25">
      <c r="A28" s="88" t="s">
        <v>31</v>
      </c>
      <c r="B28" s="52"/>
      <c r="C28" s="52"/>
    </row>
    <row r="29" spans="1:19" x14ac:dyDescent="0.25">
      <c r="A29" s="89" t="s">
        <v>32</v>
      </c>
      <c r="B29" s="88"/>
      <c r="C29" s="88"/>
      <c r="D29" s="88"/>
      <c r="E29" s="88"/>
    </row>
    <row r="30" spans="1:19" x14ac:dyDescent="0.25">
      <c r="A30" s="52" t="s">
        <v>0</v>
      </c>
      <c r="B30" s="89"/>
      <c r="C30" s="89"/>
      <c r="D30" s="90"/>
      <c r="E30" s="90"/>
    </row>
    <row r="31" spans="1:19" ht="9" customHeight="1" x14ac:dyDescent="0.25">
      <c r="A31" s="89"/>
      <c r="B31" s="89"/>
      <c r="C31" s="89"/>
      <c r="D31" s="91"/>
      <c r="E31" s="91"/>
    </row>
    <row r="32" spans="1:19" x14ac:dyDescent="0.25">
      <c r="H32" s="92" t="s">
        <v>26</v>
      </c>
      <c r="I32" s="161" t="str">
        <f>+J12</f>
        <v xml:space="preserve"> 29 Januari 21</v>
      </c>
      <c r="J32" s="162"/>
    </row>
    <row r="39" spans="8:10" ht="15.75" x14ac:dyDescent="0.25">
      <c r="H39" s="149" t="s">
        <v>27</v>
      </c>
      <c r="I39" s="149"/>
      <c r="J39" s="149"/>
    </row>
  </sheetData>
  <mergeCells count="8">
    <mergeCell ref="I32:J32"/>
    <mergeCell ref="H39:J39"/>
    <mergeCell ref="A9:J9"/>
    <mergeCell ref="H16:I16"/>
    <mergeCell ref="H17:I17"/>
    <mergeCell ref="H18:I18"/>
    <mergeCell ref="A19:I19"/>
    <mergeCell ref="A20:D20"/>
  </mergeCells>
  <pageMargins left="0.45" right="0" top="0.75" bottom="0.75" header="0.3" footer="0.3"/>
  <pageSetup paperSize="9" scale="90" orientation="portrait" horizont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4"/>
  <sheetViews>
    <sheetView tabSelected="1" topLeftCell="A7" workbookViewId="0">
      <selection activeCell="H20" sqref="H20:I20"/>
    </sheetView>
  </sheetViews>
  <sheetFormatPr defaultRowHeight="15.75" x14ac:dyDescent="0.25"/>
  <cols>
    <col min="1" max="1" width="4.85546875" style="2" customWidth="1"/>
    <col min="2" max="2" width="9.5703125" style="2" customWidth="1"/>
    <col min="3" max="3" width="8.7109375" style="2" customWidth="1"/>
    <col min="4" max="4" width="24.7109375" style="2" customWidth="1"/>
    <col min="5" max="5" width="12.7109375" style="2" customWidth="1"/>
    <col min="6" max="7" width="6.85546875" style="2" customWidth="1"/>
    <col min="8" max="8" width="13.85546875" style="3" customWidth="1"/>
    <col min="9" max="9" width="1.28515625" style="3" customWidth="1"/>
    <col min="10" max="10" width="17" style="2" customWidth="1"/>
    <col min="11" max="16384" width="9.140625" style="2"/>
  </cols>
  <sheetData>
    <row r="2" spans="1:16" x14ac:dyDescent="0.25">
      <c r="A2" s="1" t="s">
        <v>0</v>
      </c>
    </row>
    <row r="3" spans="1:16" x14ac:dyDescent="0.25">
      <c r="A3" s="4" t="s">
        <v>28</v>
      </c>
      <c r="B3" s="5"/>
    </row>
    <row r="4" spans="1:16" x14ac:dyDescent="0.25">
      <c r="A4" s="4" t="s">
        <v>1</v>
      </c>
      <c r="B4" s="5"/>
    </row>
    <row r="5" spans="1:16" x14ac:dyDescent="0.25">
      <c r="A5" s="4" t="s">
        <v>2</v>
      </c>
      <c r="B5" s="5"/>
    </row>
    <row r="6" spans="1:16" x14ac:dyDescent="0.25">
      <c r="A6" s="4" t="s">
        <v>3</v>
      </c>
      <c r="B6" s="5"/>
    </row>
    <row r="7" spans="1:16" x14ac:dyDescent="0.25">
      <c r="A7" s="4" t="s">
        <v>4</v>
      </c>
      <c r="B7" s="5"/>
    </row>
    <row r="9" spans="1:16" ht="16.5" thickBot="1" x14ac:dyDescent="0.3">
      <c r="A9" s="6"/>
      <c r="B9" s="6"/>
      <c r="C9" s="6"/>
      <c r="D9" s="6"/>
      <c r="E9" s="6"/>
      <c r="F9" s="6"/>
      <c r="G9" s="6"/>
      <c r="H9" s="7"/>
      <c r="I9" s="7"/>
      <c r="J9" s="6"/>
    </row>
    <row r="10" spans="1:16" ht="26.25" customHeight="1" thickBot="1" x14ac:dyDescent="0.3">
      <c r="A10" s="163" t="s">
        <v>5</v>
      </c>
      <c r="B10" s="164"/>
      <c r="C10" s="164"/>
      <c r="D10" s="164"/>
      <c r="E10" s="164"/>
      <c r="F10" s="164"/>
      <c r="G10" s="164"/>
      <c r="H10" s="164"/>
      <c r="I10" s="164"/>
      <c r="J10" s="165"/>
    </row>
    <row r="12" spans="1:16" x14ac:dyDescent="0.25">
      <c r="A12" s="2" t="s">
        <v>6</v>
      </c>
      <c r="B12" s="2" t="s">
        <v>198</v>
      </c>
      <c r="H12" s="3" t="s">
        <v>7</v>
      </c>
      <c r="I12" s="8" t="s">
        <v>8</v>
      </c>
      <c r="J12" s="9" t="s">
        <v>199</v>
      </c>
    </row>
    <row r="13" spans="1:16" x14ac:dyDescent="0.25">
      <c r="B13" s="2" t="s">
        <v>194</v>
      </c>
      <c r="H13" s="3" t="s">
        <v>9</v>
      </c>
      <c r="I13" s="8" t="s">
        <v>8</v>
      </c>
      <c r="J13" s="10" t="s">
        <v>200</v>
      </c>
    </row>
    <row r="14" spans="1:16" x14ac:dyDescent="0.25">
      <c r="B14" s="2" t="s">
        <v>195</v>
      </c>
      <c r="H14" s="3" t="s">
        <v>10</v>
      </c>
      <c r="I14" s="8" t="s">
        <v>8</v>
      </c>
    </row>
    <row r="15" spans="1:16" x14ac:dyDescent="0.25">
      <c r="B15" s="2" t="s">
        <v>196</v>
      </c>
    </row>
    <row r="16" spans="1:16" x14ac:dyDescent="0.25">
      <c r="B16" s="129"/>
      <c r="C16" s="129"/>
      <c r="D16" s="129"/>
      <c r="J16" s="130"/>
      <c r="P16" s="2" t="s">
        <v>22</v>
      </c>
    </row>
    <row r="17" spans="1:19" x14ac:dyDescent="0.25">
      <c r="A17" s="2" t="s">
        <v>11</v>
      </c>
      <c r="B17" s="2" t="s">
        <v>44</v>
      </c>
    </row>
    <row r="18" spans="1:19" ht="16.5" thickBot="1" x14ac:dyDescent="0.3">
      <c r="F18" s="12"/>
      <c r="G18" s="12"/>
    </row>
    <row r="19" spans="1:19" ht="20.100000000000001" customHeight="1" x14ac:dyDescent="0.25">
      <c r="A19" s="13" t="s">
        <v>12</v>
      </c>
      <c r="B19" s="14" t="s">
        <v>13</v>
      </c>
      <c r="C19" s="14" t="s">
        <v>14</v>
      </c>
      <c r="D19" s="14" t="s">
        <v>15</v>
      </c>
      <c r="E19" s="14" t="s">
        <v>16</v>
      </c>
      <c r="F19" s="14" t="s">
        <v>17</v>
      </c>
      <c r="G19" s="39" t="s">
        <v>29</v>
      </c>
      <c r="H19" s="141" t="s">
        <v>18</v>
      </c>
      <c r="I19" s="142"/>
      <c r="J19" s="15" t="s">
        <v>19</v>
      </c>
    </row>
    <row r="20" spans="1:19" ht="51.75" customHeight="1" x14ac:dyDescent="0.25">
      <c r="A20" s="16">
        <v>1</v>
      </c>
      <c r="B20" s="131" t="s">
        <v>197</v>
      </c>
      <c r="C20" s="132"/>
      <c r="D20" s="17" t="s">
        <v>201</v>
      </c>
      <c r="E20" s="133" t="s">
        <v>202</v>
      </c>
      <c r="F20" s="134">
        <v>4</v>
      </c>
      <c r="G20" s="135">
        <v>120</v>
      </c>
      <c r="H20" s="171">
        <v>8500000</v>
      </c>
      <c r="I20" s="172"/>
      <c r="J20" s="128">
        <f>+H20</f>
        <v>8500000</v>
      </c>
    </row>
    <row r="21" spans="1:19" ht="25.5" customHeight="1" thickBot="1" x14ac:dyDescent="0.3">
      <c r="A21" s="145" t="s">
        <v>20</v>
      </c>
      <c r="B21" s="146"/>
      <c r="C21" s="146"/>
      <c r="D21" s="146"/>
      <c r="E21" s="146"/>
      <c r="F21" s="146"/>
      <c r="G21" s="146"/>
      <c r="H21" s="146"/>
      <c r="I21" s="147"/>
      <c r="J21" s="20">
        <f>J20</f>
        <v>8500000</v>
      </c>
    </row>
    <row r="22" spans="1:19" x14ac:dyDescent="0.25">
      <c r="A22" s="137"/>
      <c r="B22" s="137"/>
      <c r="C22" s="137"/>
      <c r="D22" s="137"/>
      <c r="E22" s="127"/>
      <c r="F22" s="127"/>
      <c r="G22" s="127"/>
      <c r="H22" s="22"/>
      <c r="I22" s="22"/>
      <c r="J22" s="23"/>
    </row>
    <row r="23" spans="1:19" x14ac:dyDescent="0.25">
      <c r="A23" s="127"/>
      <c r="B23" s="127"/>
      <c r="C23" s="127"/>
      <c r="D23" s="127"/>
      <c r="E23" s="127"/>
      <c r="F23" s="127"/>
      <c r="G23" s="127"/>
      <c r="H23" s="24" t="s">
        <v>68</v>
      </c>
      <c r="I23" s="24"/>
      <c r="J23" s="23">
        <f>J21*1%</f>
        <v>85000</v>
      </c>
    </row>
    <row r="24" spans="1:19" x14ac:dyDescent="0.25">
      <c r="A24" s="127"/>
      <c r="B24" s="127"/>
      <c r="C24" s="127"/>
      <c r="D24" s="127"/>
      <c r="E24" s="127"/>
      <c r="F24" s="127"/>
      <c r="G24" s="127"/>
      <c r="H24" s="24" t="s">
        <v>21</v>
      </c>
      <c r="I24" s="24"/>
      <c r="J24" s="23">
        <f>J22*1%</f>
        <v>0</v>
      </c>
    </row>
    <row r="25" spans="1:19" ht="16.5" thickBot="1" x14ac:dyDescent="0.3">
      <c r="E25" s="1"/>
      <c r="F25" s="1"/>
      <c r="G25" s="1"/>
      <c r="H25" s="25" t="s">
        <v>30</v>
      </c>
      <c r="I25" s="25"/>
      <c r="J25" s="26">
        <v>0</v>
      </c>
      <c r="K25" s="27"/>
      <c r="S25" s="2" t="s">
        <v>22</v>
      </c>
    </row>
    <row r="26" spans="1:19" x14ac:dyDescent="0.25">
      <c r="E26" s="1"/>
      <c r="F26" s="1"/>
      <c r="G26" s="1"/>
      <c r="H26" s="28" t="s">
        <v>23</v>
      </c>
      <c r="I26" s="28"/>
      <c r="J26" s="29">
        <f>J21+J23</f>
        <v>8585000</v>
      </c>
    </row>
    <row r="27" spans="1:19" x14ac:dyDescent="0.25">
      <c r="A27" s="1" t="s">
        <v>203</v>
      </c>
      <c r="E27" s="1"/>
      <c r="F27" s="1"/>
      <c r="G27" s="1"/>
      <c r="H27" s="28"/>
      <c r="I27" s="28"/>
      <c r="J27" s="29"/>
    </row>
    <row r="28" spans="1:19" x14ac:dyDescent="0.25">
      <c r="A28" s="30"/>
      <c r="E28" s="1"/>
      <c r="F28" s="1"/>
      <c r="G28" s="1"/>
      <c r="H28" s="28"/>
      <c r="I28" s="28"/>
      <c r="J28" s="29"/>
    </row>
    <row r="29" spans="1:19" x14ac:dyDescent="0.25">
      <c r="E29" s="1"/>
      <c r="F29" s="1"/>
      <c r="G29" s="1"/>
      <c r="H29" s="28"/>
      <c r="I29" s="28"/>
      <c r="J29" s="29"/>
    </row>
    <row r="30" spans="1:19" x14ac:dyDescent="0.25">
      <c r="A30" s="87" t="s">
        <v>24</v>
      </c>
    </row>
    <row r="31" spans="1:19" x14ac:dyDescent="0.25">
      <c r="A31" s="52" t="s">
        <v>25</v>
      </c>
      <c r="B31" s="32"/>
      <c r="C31" s="32"/>
      <c r="D31" s="32"/>
      <c r="E31" s="12"/>
    </row>
    <row r="32" spans="1:19" x14ac:dyDescent="0.25">
      <c r="A32" s="88" t="s">
        <v>31</v>
      </c>
      <c r="B32" s="32"/>
      <c r="C32" s="32"/>
      <c r="D32" s="12"/>
      <c r="E32" s="12"/>
    </row>
    <row r="33" spans="1:10" x14ac:dyDescent="0.25">
      <c r="A33" s="89" t="s">
        <v>32</v>
      </c>
      <c r="B33" s="34"/>
      <c r="C33" s="34"/>
      <c r="D33" s="33"/>
      <c r="E33" s="12"/>
    </row>
    <row r="34" spans="1:10" x14ac:dyDescent="0.25">
      <c r="A34" s="52" t="s">
        <v>0</v>
      </c>
      <c r="B34" s="35"/>
      <c r="C34" s="35"/>
      <c r="D34" s="34"/>
      <c r="E34" s="12"/>
    </row>
    <row r="35" spans="1:10" x14ac:dyDescent="0.25">
      <c r="A35" s="11"/>
      <c r="B35" s="11"/>
      <c r="C35" s="11"/>
      <c r="D35" s="11"/>
    </row>
    <row r="36" spans="1:10" x14ac:dyDescent="0.25">
      <c r="A36" s="36"/>
      <c r="B36" s="36"/>
      <c r="C36" s="36"/>
      <c r="D36" s="37"/>
    </row>
    <row r="37" spans="1:10" x14ac:dyDescent="0.25">
      <c r="H37" s="38" t="s">
        <v>26</v>
      </c>
      <c r="I37" s="148" t="str">
        <f>+J13</f>
        <v xml:space="preserve"> 30 Januari 21</v>
      </c>
      <c r="J37" s="148"/>
    </row>
    <row r="44" spans="1:10" x14ac:dyDescent="0.25">
      <c r="H44" s="136" t="s">
        <v>27</v>
      </c>
      <c r="I44" s="136"/>
      <c r="J44" s="136"/>
    </row>
  </sheetData>
  <mergeCells count="7">
    <mergeCell ref="H44:J44"/>
    <mergeCell ref="A10:J10"/>
    <mergeCell ref="H19:I19"/>
    <mergeCell ref="H20:I20"/>
    <mergeCell ref="A21:I21"/>
    <mergeCell ref="A22:D22"/>
    <mergeCell ref="I37:J37"/>
  </mergeCells>
  <pageMargins left="0.45" right="0.2" top="0.75" bottom="0.75" header="0.3" footer="0.3"/>
  <pageSetup paperSize="9" scale="90" orientation="portrait" horizontalDpi="4294967293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0" sqref="I20"/>
    </sheetView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>
      <selection activeCell="F17" sqref="F17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3"/>
  <sheetViews>
    <sheetView topLeftCell="A7" zoomScale="90" zoomScaleNormal="90" workbookViewId="0">
      <selection activeCell="J21" sqref="J21"/>
    </sheetView>
  </sheetViews>
  <sheetFormatPr defaultRowHeight="15.75" x14ac:dyDescent="0.25"/>
  <cols>
    <col min="1" max="1" width="4.85546875" style="2" customWidth="1"/>
    <col min="2" max="2" width="9.5703125" style="2" customWidth="1"/>
    <col min="3" max="3" width="8" style="2" customWidth="1"/>
    <col min="4" max="4" width="25.42578125" style="2" customWidth="1"/>
    <col min="5" max="5" width="12.5703125" style="2" customWidth="1"/>
    <col min="6" max="7" width="6.140625" style="2" customWidth="1"/>
    <col min="8" max="8" width="13.85546875" style="3" customWidth="1"/>
    <col min="9" max="9" width="1.28515625" style="3" customWidth="1"/>
    <col min="10" max="10" width="17.8554687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28</v>
      </c>
      <c r="B3" s="5"/>
    </row>
    <row r="4" spans="1:10" x14ac:dyDescent="0.25">
      <c r="A4" s="4" t="s">
        <v>1</v>
      </c>
      <c r="B4" s="5"/>
    </row>
    <row r="5" spans="1:10" x14ac:dyDescent="0.25">
      <c r="A5" s="4" t="s">
        <v>2</v>
      </c>
      <c r="B5" s="5"/>
    </row>
    <row r="6" spans="1:10" x14ac:dyDescent="0.25">
      <c r="A6" s="4" t="s">
        <v>3</v>
      </c>
      <c r="B6" s="5"/>
    </row>
    <row r="7" spans="1:10" x14ac:dyDescent="0.25">
      <c r="A7" s="4" t="s">
        <v>4</v>
      </c>
      <c r="B7" s="5"/>
    </row>
    <row r="9" spans="1:10" ht="6" customHeight="1" thickBot="1" x14ac:dyDescent="0.3">
      <c r="A9" s="6"/>
      <c r="B9" s="6"/>
      <c r="C9" s="6"/>
      <c r="D9" s="6"/>
      <c r="E9" s="6"/>
      <c r="F9" s="6"/>
      <c r="G9" s="6"/>
      <c r="H9" s="7"/>
      <c r="I9" s="7"/>
      <c r="J9" s="6"/>
    </row>
    <row r="10" spans="1:10" ht="19.5" thickBot="1" x14ac:dyDescent="0.35">
      <c r="A10" s="138" t="s">
        <v>5</v>
      </c>
      <c r="B10" s="139"/>
      <c r="C10" s="139"/>
      <c r="D10" s="139"/>
      <c r="E10" s="139"/>
      <c r="F10" s="139"/>
      <c r="G10" s="139"/>
      <c r="H10" s="139"/>
      <c r="I10" s="139"/>
      <c r="J10" s="140"/>
    </row>
    <row r="12" spans="1:10" x14ac:dyDescent="0.25">
      <c r="A12" s="2" t="s">
        <v>6</v>
      </c>
      <c r="B12" s="2" t="s">
        <v>35</v>
      </c>
      <c r="H12" s="3" t="s">
        <v>7</v>
      </c>
      <c r="I12" s="8" t="s">
        <v>8</v>
      </c>
      <c r="J12" s="9" t="s">
        <v>61</v>
      </c>
    </row>
    <row r="13" spans="1:10" x14ac:dyDescent="0.25">
      <c r="H13" s="3" t="s">
        <v>9</v>
      </c>
      <c r="I13" s="8" t="s">
        <v>8</v>
      </c>
      <c r="J13" s="10" t="s">
        <v>46</v>
      </c>
    </row>
    <row r="14" spans="1:10" x14ac:dyDescent="0.25">
      <c r="H14" s="3" t="s">
        <v>10</v>
      </c>
      <c r="I14" s="8" t="s">
        <v>8</v>
      </c>
    </row>
    <row r="15" spans="1:10" ht="9.75" customHeight="1" x14ac:dyDescent="0.25"/>
    <row r="16" spans="1:10" x14ac:dyDescent="0.25">
      <c r="A16" s="2" t="s">
        <v>11</v>
      </c>
      <c r="B16" s="2" t="s">
        <v>36</v>
      </c>
    </row>
    <row r="17" spans="1:19" ht="16.5" customHeight="1" thickBot="1" x14ac:dyDescent="0.3">
      <c r="F17" s="12"/>
      <c r="G17" s="12"/>
    </row>
    <row r="18" spans="1:19" ht="20.100000000000001" customHeight="1" x14ac:dyDescent="0.25">
      <c r="A18" s="13" t="s">
        <v>12</v>
      </c>
      <c r="B18" s="14" t="s">
        <v>13</v>
      </c>
      <c r="C18" s="14" t="s">
        <v>14</v>
      </c>
      <c r="D18" s="14" t="s">
        <v>15</v>
      </c>
      <c r="E18" s="14" t="s">
        <v>16</v>
      </c>
      <c r="F18" s="14" t="s">
        <v>17</v>
      </c>
      <c r="G18" s="39" t="s">
        <v>29</v>
      </c>
      <c r="H18" s="141" t="s">
        <v>18</v>
      </c>
      <c r="I18" s="142"/>
      <c r="J18" s="15" t="s">
        <v>19</v>
      </c>
    </row>
    <row r="19" spans="1:19" ht="51.75" customHeight="1" x14ac:dyDescent="0.25">
      <c r="A19" s="16">
        <v>1</v>
      </c>
      <c r="B19" s="44" t="s">
        <v>45</v>
      </c>
      <c r="C19" s="49" t="s">
        <v>47</v>
      </c>
      <c r="D19" s="17" t="s">
        <v>48</v>
      </c>
      <c r="E19" s="46" t="s">
        <v>49</v>
      </c>
      <c r="F19" s="18">
        <v>2</v>
      </c>
      <c r="G19" s="40"/>
      <c r="H19" s="143">
        <v>500000</v>
      </c>
      <c r="I19" s="144"/>
      <c r="J19" s="19">
        <f>H19</f>
        <v>500000</v>
      </c>
    </row>
    <row r="20" spans="1:19" ht="51.75" customHeight="1" x14ac:dyDescent="0.25">
      <c r="A20" s="16">
        <v>2</v>
      </c>
      <c r="B20" s="44" t="s">
        <v>45</v>
      </c>
      <c r="C20" s="49" t="s">
        <v>50</v>
      </c>
      <c r="D20" s="17" t="s">
        <v>51</v>
      </c>
      <c r="E20" s="46" t="s">
        <v>49</v>
      </c>
      <c r="F20" s="18">
        <v>4</v>
      </c>
      <c r="G20" s="40"/>
      <c r="H20" s="143">
        <v>800000</v>
      </c>
      <c r="I20" s="144"/>
      <c r="J20" s="19">
        <f>H20</f>
        <v>800000</v>
      </c>
    </row>
    <row r="21" spans="1:19" ht="25.5" customHeight="1" thickBot="1" x14ac:dyDescent="0.3">
      <c r="A21" s="145" t="s">
        <v>20</v>
      </c>
      <c r="B21" s="146"/>
      <c r="C21" s="146"/>
      <c r="D21" s="146"/>
      <c r="E21" s="146"/>
      <c r="F21" s="146"/>
      <c r="G21" s="146"/>
      <c r="H21" s="146"/>
      <c r="I21" s="147"/>
      <c r="J21" s="20">
        <f>SUM(J19:J20)</f>
        <v>1300000</v>
      </c>
      <c r="K21" s="23"/>
    </row>
    <row r="22" spans="1:19" x14ac:dyDescent="0.25">
      <c r="A22" s="137"/>
      <c r="B22" s="137"/>
      <c r="C22" s="137"/>
      <c r="D22" s="137"/>
      <c r="E22" s="48"/>
      <c r="F22" s="48"/>
      <c r="G22" s="48"/>
      <c r="H22" s="22"/>
      <c r="I22" s="22"/>
      <c r="J22" s="23"/>
    </row>
    <row r="23" spans="1:19" x14ac:dyDescent="0.25">
      <c r="A23" s="48"/>
      <c r="B23" s="48"/>
      <c r="C23" s="48"/>
      <c r="D23" s="48"/>
      <c r="E23" s="48"/>
      <c r="F23" s="48"/>
      <c r="G23" s="48"/>
      <c r="H23" s="24" t="s">
        <v>33</v>
      </c>
      <c r="I23" s="24"/>
      <c r="J23" s="50">
        <f>J21*1%</f>
        <v>13000</v>
      </c>
    </row>
    <row r="24" spans="1:19" x14ac:dyDescent="0.25">
      <c r="A24" s="48"/>
      <c r="B24" s="48"/>
      <c r="C24" s="48"/>
      <c r="D24" s="48"/>
      <c r="E24" s="48"/>
      <c r="F24" s="48"/>
      <c r="G24" s="48"/>
      <c r="H24" s="24" t="s">
        <v>21</v>
      </c>
      <c r="I24" s="24"/>
      <c r="J24" s="23">
        <f>J22*10%</f>
        <v>0</v>
      </c>
    </row>
    <row r="25" spans="1:19" ht="16.5" thickBot="1" x14ac:dyDescent="0.3">
      <c r="E25" s="1"/>
      <c r="F25" s="1"/>
      <c r="G25" s="1"/>
      <c r="H25" s="25" t="s">
        <v>30</v>
      </c>
      <c r="I25" s="25"/>
      <c r="J25" s="26">
        <v>0</v>
      </c>
      <c r="K25" s="27"/>
      <c r="S25" s="2" t="s">
        <v>22</v>
      </c>
    </row>
    <row r="26" spans="1:19" x14ac:dyDescent="0.25">
      <c r="E26" s="1"/>
      <c r="F26" s="1"/>
      <c r="G26" s="1"/>
      <c r="H26" s="28" t="s">
        <v>23</v>
      </c>
      <c r="I26" s="28"/>
      <c r="J26" s="29">
        <f>J21+J23</f>
        <v>1313000</v>
      </c>
    </row>
    <row r="27" spans="1:19" ht="10.5" customHeight="1" x14ac:dyDescent="0.25">
      <c r="E27" s="1"/>
      <c r="F27" s="1"/>
      <c r="G27" s="1"/>
      <c r="H27" s="28"/>
      <c r="I27" s="28"/>
      <c r="J27" s="29"/>
    </row>
    <row r="28" spans="1:19" x14ac:dyDescent="0.25">
      <c r="A28" s="1" t="s">
        <v>59</v>
      </c>
      <c r="E28" s="1"/>
      <c r="F28" s="1"/>
      <c r="G28" s="1"/>
      <c r="H28" s="28"/>
      <c r="I28" s="28"/>
      <c r="J28" s="29"/>
    </row>
    <row r="29" spans="1:19" ht="8.25" customHeight="1" x14ac:dyDescent="0.25">
      <c r="A29" s="30"/>
      <c r="E29" s="1"/>
      <c r="F29" s="1"/>
      <c r="G29" s="1"/>
      <c r="H29" s="28"/>
      <c r="I29" s="28"/>
      <c r="J29" s="29"/>
    </row>
    <row r="30" spans="1:19" x14ac:dyDescent="0.25">
      <c r="A30" s="31" t="s">
        <v>24</v>
      </c>
    </row>
    <row r="31" spans="1:19" x14ac:dyDescent="0.25">
      <c r="A31" s="41" t="s">
        <v>25</v>
      </c>
      <c r="B31" s="32"/>
      <c r="C31" s="32"/>
      <c r="D31" s="32"/>
      <c r="E31" s="12"/>
    </row>
    <row r="32" spans="1:19" x14ac:dyDescent="0.25">
      <c r="A32" s="41" t="s">
        <v>31</v>
      </c>
      <c r="B32" s="32"/>
      <c r="C32" s="32"/>
      <c r="D32" s="12"/>
      <c r="E32" s="12"/>
    </row>
    <row r="33" spans="1:10" x14ac:dyDescent="0.25">
      <c r="A33" s="42" t="s">
        <v>32</v>
      </c>
      <c r="B33" s="34"/>
      <c r="C33" s="34"/>
      <c r="D33" s="33"/>
      <c r="E33" s="12"/>
    </row>
    <row r="34" spans="1:10" x14ac:dyDescent="0.25">
      <c r="A34" s="43" t="s">
        <v>0</v>
      </c>
      <c r="B34" s="35"/>
      <c r="C34" s="35"/>
      <c r="D34" s="34"/>
      <c r="E34" s="12"/>
    </row>
    <row r="35" spans="1:10" x14ac:dyDescent="0.25">
      <c r="A35" s="36"/>
      <c r="B35" s="36"/>
      <c r="C35" s="36"/>
      <c r="D35" s="37"/>
    </row>
    <row r="36" spans="1:10" x14ac:dyDescent="0.25">
      <c r="H36" s="38" t="s">
        <v>26</v>
      </c>
      <c r="I36" s="148" t="str">
        <f>+J13</f>
        <v xml:space="preserve"> 11 Januari 21</v>
      </c>
      <c r="J36" s="148"/>
    </row>
    <row r="43" spans="1:10" x14ac:dyDescent="0.25">
      <c r="H43" s="136" t="s">
        <v>27</v>
      </c>
      <c r="I43" s="136"/>
      <c r="J43" s="136"/>
    </row>
  </sheetData>
  <mergeCells count="8">
    <mergeCell ref="H43:J43"/>
    <mergeCell ref="H20:I20"/>
    <mergeCell ref="A10:J10"/>
    <mergeCell ref="H18:I18"/>
    <mergeCell ref="H19:I19"/>
    <mergeCell ref="A21:I21"/>
    <mergeCell ref="A22:D22"/>
    <mergeCell ref="I36:J36"/>
  </mergeCells>
  <pageMargins left="0.45" right="0.2" top="0.75" bottom="0.75" header="0.3" footer="0.3"/>
  <pageSetup paperSize="9" scale="90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3"/>
  <sheetViews>
    <sheetView topLeftCell="A10" workbookViewId="0">
      <selection activeCell="J21" sqref="J21"/>
    </sheetView>
  </sheetViews>
  <sheetFormatPr defaultRowHeight="15.75" x14ac:dyDescent="0.25"/>
  <cols>
    <col min="1" max="1" width="4.85546875" style="2" customWidth="1"/>
    <col min="2" max="2" width="9.5703125" style="2" customWidth="1"/>
    <col min="3" max="3" width="8" style="2" customWidth="1"/>
    <col min="4" max="4" width="25.42578125" style="2" customWidth="1"/>
    <col min="5" max="5" width="12.5703125" style="2" customWidth="1"/>
    <col min="6" max="7" width="6.140625" style="2" customWidth="1"/>
    <col min="8" max="8" width="13.85546875" style="3" customWidth="1"/>
    <col min="9" max="9" width="1.28515625" style="3" customWidth="1"/>
    <col min="10" max="10" width="17.8554687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28</v>
      </c>
      <c r="B3" s="5"/>
    </row>
    <row r="4" spans="1:10" x14ac:dyDescent="0.25">
      <c r="A4" s="4" t="s">
        <v>1</v>
      </c>
      <c r="B4" s="5"/>
    </row>
    <row r="5" spans="1:10" x14ac:dyDescent="0.25">
      <c r="A5" s="4" t="s">
        <v>2</v>
      </c>
      <c r="B5" s="5"/>
    </row>
    <row r="6" spans="1:10" x14ac:dyDescent="0.25">
      <c r="A6" s="4" t="s">
        <v>3</v>
      </c>
      <c r="B6" s="5"/>
    </row>
    <row r="7" spans="1:10" x14ac:dyDescent="0.25">
      <c r="A7" s="4" t="s">
        <v>4</v>
      </c>
      <c r="B7" s="5"/>
    </row>
    <row r="9" spans="1:10" ht="6" customHeight="1" thickBot="1" x14ac:dyDescent="0.3">
      <c r="A9" s="6"/>
      <c r="B9" s="6"/>
      <c r="C9" s="6"/>
      <c r="D9" s="6"/>
      <c r="E9" s="6"/>
      <c r="F9" s="6"/>
      <c r="G9" s="6"/>
      <c r="H9" s="7"/>
      <c r="I9" s="7"/>
      <c r="J9" s="6"/>
    </row>
    <row r="10" spans="1:10" ht="19.5" thickBot="1" x14ac:dyDescent="0.35">
      <c r="A10" s="138" t="s">
        <v>5</v>
      </c>
      <c r="B10" s="139"/>
      <c r="C10" s="139"/>
      <c r="D10" s="139"/>
      <c r="E10" s="139"/>
      <c r="F10" s="139"/>
      <c r="G10" s="139"/>
      <c r="H10" s="139"/>
      <c r="I10" s="139"/>
      <c r="J10" s="140"/>
    </row>
    <row r="12" spans="1:10" x14ac:dyDescent="0.25">
      <c r="A12" s="2" t="s">
        <v>6</v>
      </c>
      <c r="B12" s="2" t="s">
        <v>35</v>
      </c>
      <c r="H12" s="3" t="s">
        <v>7</v>
      </c>
      <c r="I12" s="8" t="s">
        <v>8</v>
      </c>
      <c r="J12" s="9" t="s">
        <v>60</v>
      </c>
    </row>
    <row r="13" spans="1:10" x14ac:dyDescent="0.25">
      <c r="H13" s="3" t="s">
        <v>9</v>
      </c>
      <c r="I13" s="8" t="s">
        <v>8</v>
      </c>
      <c r="J13" s="10" t="s">
        <v>46</v>
      </c>
    </row>
    <row r="14" spans="1:10" x14ac:dyDescent="0.25">
      <c r="H14" s="3" t="s">
        <v>10</v>
      </c>
      <c r="I14" s="8" t="s">
        <v>8</v>
      </c>
    </row>
    <row r="15" spans="1:10" ht="9.75" customHeight="1" x14ac:dyDescent="0.25"/>
    <row r="16" spans="1:10" x14ac:dyDescent="0.25">
      <c r="A16" s="2" t="s">
        <v>11</v>
      </c>
      <c r="B16" s="2" t="s">
        <v>36</v>
      </c>
    </row>
    <row r="17" spans="1:19" ht="15.75" customHeight="1" thickBot="1" x14ac:dyDescent="0.3">
      <c r="F17" s="12"/>
      <c r="G17" s="12"/>
    </row>
    <row r="18" spans="1:19" ht="20.100000000000001" customHeight="1" x14ac:dyDescent="0.25">
      <c r="A18" s="13" t="s">
        <v>12</v>
      </c>
      <c r="B18" s="14" t="s">
        <v>13</v>
      </c>
      <c r="C18" s="14" t="s">
        <v>14</v>
      </c>
      <c r="D18" s="14" t="s">
        <v>15</v>
      </c>
      <c r="E18" s="14" t="s">
        <v>16</v>
      </c>
      <c r="F18" s="14" t="s">
        <v>17</v>
      </c>
      <c r="G18" s="39" t="s">
        <v>29</v>
      </c>
      <c r="H18" s="141" t="s">
        <v>18</v>
      </c>
      <c r="I18" s="142"/>
      <c r="J18" s="15" t="s">
        <v>19</v>
      </c>
    </row>
    <row r="19" spans="1:19" ht="51.75" customHeight="1" x14ac:dyDescent="0.25">
      <c r="A19" s="16">
        <v>1</v>
      </c>
      <c r="B19" s="44" t="s">
        <v>52</v>
      </c>
      <c r="C19" s="49" t="s">
        <v>53</v>
      </c>
      <c r="D19" s="17" t="s">
        <v>55</v>
      </c>
      <c r="E19" s="46" t="s">
        <v>56</v>
      </c>
      <c r="F19" s="18">
        <v>20</v>
      </c>
      <c r="G19" s="40">
        <v>600</v>
      </c>
      <c r="H19" s="143">
        <v>2300000</v>
      </c>
      <c r="I19" s="144"/>
      <c r="J19" s="19">
        <f>H19</f>
        <v>2300000</v>
      </c>
    </row>
    <row r="20" spans="1:19" ht="51.75" customHeight="1" x14ac:dyDescent="0.25">
      <c r="A20" s="16">
        <v>2</v>
      </c>
      <c r="B20" s="44" t="s">
        <v>52</v>
      </c>
      <c r="C20" s="49" t="s">
        <v>57</v>
      </c>
      <c r="D20" s="17" t="s">
        <v>54</v>
      </c>
      <c r="E20" s="46" t="s">
        <v>56</v>
      </c>
      <c r="F20" s="18">
        <v>29</v>
      </c>
      <c r="G20" s="40">
        <v>870</v>
      </c>
      <c r="H20" s="143">
        <v>2300000</v>
      </c>
      <c r="I20" s="144"/>
      <c r="J20" s="19">
        <f>H20</f>
        <v>2300000</v>
      </c>
    </row>
    <row r="21" spans="1:19" ht="25.5" customHeight="1" thickBot="1" x14ac:dyDescent="0.3">
      <c r="A21" s="145" t="s">
        <v>20</v>
      </c>
      <c r="B21" s="146"/>
      <c r="C21" s="146"/>
      <c r="D21" s="146"/>
      <c r="E21" s="146"/>
      <c r="F21" s="146"/>
      <c r="G21" s="146"/>
      <c r="H21" s="146"/>
      <c r="I21" s="147"/>
      <c r="J21" s="20">
        <f>SUM(J19:J20)</f>
        <v>4600000</v>
      </c>
      <c r="K21" s="23"/>
    </row>
    <row r="22" spans="1:19" x14ac:dyDescent="0.25">
      <c r="A22" s="137"/>
      <c r="B22" s="137"/>
      <c r="C22" s="137"/>
      <c r="D22" s="137"/>
      <c r="E22" s="48"/>
      <c r="F22" s="48"/>
      <c r="G22" s="48"/>
      <c r="H22" s="22"/>
      <c r="I22" s="22"/>
      <c r="J22" s="23"/>
    </row>
    <row r="23" spans="1:19" x14ac:dyDescent="0.25">
      <c r="A23" s="48"/>
      <c r="B23" s="48"/>
      <c r="C23" s="48"/>
      <c r="D23" s="48"/>
      <c r="E23" s="48"/>
      <c r="F23" s="48"/>
      <c r="G23" s="48"/>
      <c r="H23" s="24" t="s">
        <v>33</v>
      </c>
      <c r="I23" s="24"/>
      <c r="J23" s="50">
        <f>J21*1%</f>
        <v>46000</v>
      </c>
    </row>
    <row r="24" spans="1:19" x14ac:dyDescent="0.25">
      <c r="A24" s="48"/>
      <c r="B24" s="48"/>
      <c r="C24" s="48"/>
      <c r="D24" s="48"/>
      <c r="E24" s="48"/>
      <c r="F24" s="48"/>
      <c r="G24" s="48"/>
      <c r="H24" s="24" t="s">
        <v>21</v>
      </c>
      <c r="I24" s="24"/>
      <c r="J24" s="23">
        <f>J22*10%</f>
        <v>0</v>
      </c>
    </row>
    <row r="25" spans="1:19" ht="16.5" thickBot="1" x14ac:dyDescent="0.3">
      <c r="E25" s="1"/>
      <c r="F25" s="1"/>
      <c r="G25" s="1"/>
      <c r="H25" s="25" t="s">
        <v>30</v>
      </c>
      <c r="I25" s="25"/>
      <c r="J25" s="26">
        <v>0</v>
      </c>
      <c r="K25" s="27"/>
      <c r="S25" s="2" t="s">
        <v>22</v>
      </c>
    </row>
    <row r="26" spans="1:19" x14ac:dyDescent="0.25">
      <c r="E26" s="1"/>
      <c r="F26" s="1"/>
      <c r="G26" s="1"/>
      <c r="H26" s="28" t="s">
        <v>23</v>
      </c>
      <c r="I26" s="28"/>
      <c r="J26" s="29">
        <f>J21+J23</f>
        <v>4646000</v>
      </c>
    </row>
    <row r="27" spans="1:19" ht="10.5" customHeight="1" x14ac:dyDescent="0.25">
      <c r="E27" s="1"/>
      <c r="F27" s="1"/>
      <c r="G27" s="1"/>
      <c r="H27" s="28"/>
      <c r="I27" s="28"/>
      <c r="J27" s="29"/>
    </row>
    <row r="28" spans="1:19" x14ac:dyDescent="0.25">
      <c r="A28" s="1" t="s">
        <v>58</v>
      </c>
      <c r="E28" s="1"/>
      <c r="F28" s="1"/>
      <c r="G28" s="1"/>
      <c r="H28" s="28"/>
      <c r="I28" s="28"/>
      <c r="J28" s="29"/>
    </row>
    <row r="29" spans="1:19" ht="8.25" customHeight="1" x14ac:dyDescent="0.25">
      <c r="A29" s="30"/>
      <c r="E29" s="1"/>
      <c r="F29" s="1"/>
      <c r="G29" s="1"/>
      <c r="H29" s="28"/>
      <c r="I29" s="28"/>
      <c r="J29" s="29"/>
    </row>
    <row r="30" spans="1:19" x14ac:dyDescent="0.25">
      <c r="A30" s="31" t="s">
        <v>24</v>
      </c>
    </row>
    <row r="31" spans="1:19" x14ac:dyDescent="0.25">
      <c r="A31" s="41" t="s">
        <v>25</v>
      </c>
      <c r="B31" s="32"/>
      <c r="C31" s="32"/>
      <c r="D31" s="32"/>
      <c r="E31" s="12"/>
    </row>
    <row r="32" spans="1:19" x14ac:dyDescent="0.25">
      <c r="A32" s="41" t="s">
        <v>31</v>
      </c>
      <c r="B32" s="32"/>
      <c r="C32" s="32"/>
      <c r="D32" s="12"/>
      <c r="E32" s="12"/>
    </row>
    <row r="33" spans="1:10" x14ac:dyDescent="0.25">
      <c r="A33" s="42" t="s">
        <v>32</v>
      </c>
      <c r="B33" s="34"/>
      <c r="C33" s="34"/>
      <c r="D33" s="33"/>
      <c r="E33" s="12"/>
    </row>
    <row r="34" spans="1:10" x14ac:dyDescent="0.25">
      <c r="A34" s="43" t="s">
        <v>0</v>
      </c>
      <c r="B34" s="35"/>
      <c r="C34" s="35"/>
      <c r="D34" s="34"/>
      <c r="E34" s="12"/>
    </row>
    <row r="35" spans="1:10" x14ac:dyDescent="0.25">
      <c r="A35" s="36"/>
      <c r="B35" s="36"/>
      <c r="C35" s="36"/>
      <c r="D35" s="37"/>
    </row>
    <row r="36" spans="1:10" x14ac:dyDescent="0.25">
      <c r="H36" s="38" t="s">
        <v>26</v>
      </c>
      <c r="I36" s="148" t="str">
        <f>+J13</f>
        <v xml:space="preserve"> 11 Januari 21</v>
      </c>
      <c r="J36" s="148"/>
    </row>
    <row r="43" spans="1:10" x14ac:dyDescent="0.25">
      <c r="H43" s="136" t="s">
        <v>27</v>
      </c>
      <c r="I43" s="136"/>
      <c r="J43" s="136"/>
    </row>
  </sheetData>
  <mergeCells count="8">
    <mergeCell ref="A21:I21"/>
    <mergeCell ref="A22:D22"/>
    <mergeCell ref="I36:J36"/>
    <mergeCell ref="H43:J43"/>
    <mergeCell ref="A10:J10"/>
    <mergeCell ref="H18:I18"/>
    <mergeCell ref="H19:I19"/>
    <mergeCell ref="H20:I20"/>
  </mergeCells>
  <pageMargins left="0.45" right="0.2" top="0.75" bottom="0.75" header="0.3" footer="0.3"/>
  <pageSetup paperSize="9" scale="90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4"/>
  <sheetViews>
    <sheetView topLeftCell="A14" workbookViewId="0">
      <selection activeCell="J24" sqref="J24"/>
    </sheetView>
  </sheetViews>
  <sheetFormatPr defaultRowHeight="15" x14ac:dyDescent="0.25"/>
  <cols>
    <col min="1" max="1" width="5.140625" style="53" customWidth="1"/>
    <col min="2" max="2" width="9.85546875" style="53" customWidth="1"/>
    <col min="3" max="3" width="8.85546875" style="53" customWidth="1"/>
    <col min="4" max="4" width="26.28515625" style="53" customWidth="1"/>
    <col min="5" max="5" width="12.42578125" style="53" customWidth="1"/>
    <col min="6" max="7" width="5.28515625" style="53" customWidth="1"/>
    <col min="8" max="8" width="13.5703125" style="54" customWidth="1"/>
    <col min="9" max="9" width="1.42578125" style="54" customWidth="1"/>
    <col min="10" max="10" width="16.5703125" style="53" bestFit="1" customWidth="1"/>
    <col min="11" max="12" width="9.140625" style="53"/>
    <col min="13" max="13" width="10.5703125" style="53" customWidth="1"/>
    <col min="14" max="16384" width="9.140625" style="53"/>
  </cols>
  <sheetData>
    <row r="2" spans="1:16" ht="15.75" x14ac:dyDescent="0.25">
      <c r="A2" s="1" t="s">
        <v>0</v>
      </c>
      <c r="B2" s="52"/>
      <c r="C2" s="52"/>
    </row>
    <row r="3" spans="1:16" x14ac:dyDescent="0.25">
      <c r="A3" s="4" t="s">
        <v>62</v>
      </c>
      <c r="B3" s="4"/>
      <c r="C3" s="4"/>
    </row>
    <row r="4" spans="1:16" x14ac:dyDescent="0.25">
      <c r="A4" s="4" t="s">
        <v>1</v>
      </c>
      <c r="B4" s="4"/>
      <c r="C4" s="4"/>
    </row>
    <row r="5" spans="1:16" x14ac:dyDescent="0.25">
      <c r="A5" s="4" t="s">
        <v>2</v>
      </c>
      <c r="B5" s="4"/>
      <c r="C5" s="4"/>
    </row>
    <row r="6" spans="1:16" x14ac:dyDescent="0.25">
      <c r="A6" s="4" t="s">
        <v>3</v>
      </c>
      <c r="B6" s="4"/>
      <c r="C6" s="4"/>
    </row>
    <row r="7" spans="1:16" x14ac:dyDescent="0.25">
      <c r="A7" s="4" t="s">
        <v>4</v>
      </c>
      <c r="B7" s="4"/>
      <c r="C7" s="4"/>
    </row>
    <row r="8" spans="1:16" ht="15.75" thickBot="1" x14ac:dyDescent="0.3">
      <c r="A8" s="55"/>
      <c r="B8" s="55"/>
      <c r="C8" s="55"/>
      <c r="D8" s="55"/>
      <c r="E8" s="55"/>
      <c r="F8" s="55"/>
      <c r="G8" s="55"/>
      <c r="H8" s="56"/>
      <c r="I8" s="56"/>
      <c r="J8" s="55"/>
    </row>
    <row r="9" spans="1:16" ht="19.5" customHeight="1" thickBot="1" x14ac:dyDescent="0.4">
      <c r="A9" s="152" t="s">
        <v>5</v>
      </c>
      <c r="B9" s="153"/>
      <c r="C9" s="153"/>
      <c r="D9" s="153"/>
      <c r="E9" s="153"/>
      <c r="F9" s="153"/>
      <c r="G9" s="153"/>
      <c r="H9" s="153"/>
      <c r="I9" s="153"/>
      <c r="J9" s="154"/>
    </row>
    <row r="11" spans="1:16" ht="15.75" x14ac:dyDescent="0.25">
      <c r="A11" s="53" t="s">
        <v>6</v>
      </c>
      <c r="B11" s="53" t="s">
        <v>63</v>
      </c>
      <c r="H11" s="54" t="s">
        <v>7</v>
      </c>
      <c r="I11" s="57" t="s">
        <v>8</v>
      </c>
      <c r="J11" s="9" t="s">
        <v>69</v>
      </c>
    </row>
    <row r="12" spans="1:16" ht="15.75" x14ac:dyDescent="0.25">
      <c r="B12" s="58"/>
      <c r="C12" s="58"/>
      <c r="D12" s="58"/>
      <c r="E12" s="58"/>
      <c r="H12" s="54" t="s">
        <v>9</v>
      </c>
      <c r="I12" s="57" t="s">
        <v>8</v>
      </c>
      <c r="J12" s="10" t="s">
        <v>70</v>
      </c>
      <c r="P12" s="53" t="s">
        <v>22</v>
      </c>
    </row>
    <row r="13" spans="1:16" x14ac:dyDescent="0.25">
      <c r="B13" s="58"/>
      <c r="C13" s="58"/>
      <c r="D13" s="58"/>
      <c r="E13" s="58"/>
      <c r="H13" s="54" t="s">
        <v>10</v>
      </c>
      <c r="I13" s="57" t="s">
        <v>8</v>
      </c>
      <c r="J13" s="53" t="s">
        <v>64</v>
      </c>
    </row>
    <row r="14" spans="1:16" x14ac:dyDescent="0.25">
      <c r="A14" s="53" t="s">
        <v>11</v>
      </c>
      <c r="B14" s="53" t="s">
        <v>44</v>
      </c>
      <c r="C14" s="58"/>
      <c r="D14" s="58"/>
      <c r="E14" s="58"/>
      <c r="J14" s="59"/>
    </row>
    <row r="15" spans="1:16" ht="9.75" customHeight="1" thickBot="1" x14ac:dyDescent="0.3">
      <c r="M15" s="60"/>
      <c r="N15" s="61"/>
      <c r="O15" s="61"/>
    </row>
    <row r="16" spans="1:16" ht="15.75" x14ac:dyDescent="0.25">
      <c r="A16" s="62" t="s">
        <v>12</v>
      </c>
      <c r="B16" s="63" t="s">
        <v>13</v>
      </c>
      <c r="C16" s="63" t="s">
        <v>14</v>
      </c>
      <c r="D16" s="14" t="s">
        <v>15</v>
      </c>
      <c r="E16" s="14" t="s">
        <v>16</v>
      </c>
      <c r="F16" s="63" t="s">
        <v>17</v>
      </c>
      <c r="G16" s="64" t="s">
        <v>29</v>
      </c>
      <c r="H16" s="155" t="s">
        <v>18</v>
      </c>
      <c r="I16" s="156"/>
      <c r="J16" s="65" t="s">
        <v>19</v>
      </c>
      <c r="M16" s="60"/>
      <c r="N16" s="61"/>
      <c r="O16" s="61"/>
      <c r="P16" s="61"/>
    </row>
    <row r="17" spans="1:19" ht="37.5" customHeight="1" x14ac:dyDescent="0.25">
      <c r="A17" s="66">
        <v>1</v>
      </c>
      <c r="B17" s="67">
        <v>44180</v>
      </c>
      <c r="C17" s="68" t="s">
        <v>71</v>
      </c>
      <c r="D17" s="69" t="s">
        <v>72</v>
      </c>
      <c r="E17" s="69" t="s">
        <v>66</v>
      </c>
      <c r="F17" s="70">
        <v>3</v>
      </c>
      <c r="G17" s="71">
        <v>35</v>
      </c>
      <c r="H17" s="150">
        <v>3000</v>
      </c>
      <c r="I17" s="151"/>
      <c r="J17" s="72">
        <f>+G17*H17</f>
        <v>105000</v>
      </c>
      <c r="M17" s="60"/>
      <c r="N17" s="61"/>
      <c r="O17" s="61"/>
      <c r="P17" s="61"/>
    </row>
    <row r="18" spans="1:19" ht="37.5" customHeight="1" x14ac:dyDescent="0.25">
      <c r="A18" s="73">
        <v>2</v>
      </c>
      <c r="B18" s="67">
        <v>44180</v>
      </c>
      <c r="C18" s="74" t="s">
        <v>73</v>
      </c>
      <c r="D18" s="69" t="s">
        <v>65</v>
      </c>
      <c r="E18" s="75" t="s">
        <v>74</v>
      </c>
      <c r="F18" s="76">
        <v>2</v>
      </c>
      <c r="G18" s="77">
        <v>20</v>
      </c>
      <c r="H18" s="150">
        <v>6500</v>
      </c>
      <c r="I18" s="151"/>
      <c r="J18" s="72">
        <f t="shared" ref="J18:J23" si="0">+G18*H18</f>
        <v>130000</v>
      </c>
      <c r="M18" s="60"/>
      <c r="N18" s="61"/>
      <c r="O18" s="61"/>
      <c r="P18" s="61"/>
    </row>
    <row r="19" spans="1:19" ht="37.5" customHeight="1" x14ac:dyDescent="0.25">
      <c r="A19" s="73">
        <v>3</v>
      </c>
      <c r="B19" s="67">
        <v>44180</v>
      </c>
      <c r="C19" s="74" t="s">
        <v>75</v>
      </c>
      <c r="D19" s="69" t="s">
        <v>76</v>
      </c>
      <c r="E19" s="69" t="s">
        <v>67</v>
      </c>
      <c r="F19" s="76">
        <v>2</v>
      </c>
      <c r="G19" s="77">
        <v>19</v>
      </c>
      <c r="H19" s="150">
        <v>7000</v>
      </c>
      <c r="I19" s="151"/>
      <c r="J19" s="72">
        <f t="shared" si="0"/>
        <v>133000</v>
      </c>
      <c r="M19" s="60"/>
      <c r="N19" s="61"/>
      <c r="O19" s="61"/>
      <c r="P19" s="61"/>
    </row>
    <row r="20" spans="1:19" ht="42.75" customHeight="1" x14ac:dyDescent="0.25">
      <c r="A20" s="73">
        <v>4</v>
      </c>
      <c r="B20" s="78">
        <v>44186</v>
      </c>
      <c r="C20" s="74" t="s">
        <v>77</v>
      </c>
      <c r="D20" s="69" t="s">
        <v>76</v>
      </c>
      <c r="E20" s="69" t="s">
        <v>67</v>
      </c>
      <c r="F20" s="76">
        <v>2</v>
      </c>
      <c r="G20" s="77">
        <v>28</v>
      </c>
      <c r="H20" s="150">
        <v>7000</v>
      </c>
      <c r="I20" s="151"/>
      <c r="J20" s="72">
        <f t="shared" si="0"/>
        <v>196000</v>
      </c>
      <c r="M20" s="60"/>
      <c r="N20" s="61"/>
      <c r="O20" s="61"/>
    </row>
    <row r="21" spans="1:19" ht="37.5" customHeight="1" x14ac:dyDescent="0.25">
      <c r="A21" s="73">
        <v>5</v>
      </c>
      <c r="B21" s="78">
        <v>44186</v>
      </c>
      <c r="C21" s="74" t="s">
        <v>78</v>
      </c>
      <c r="D21" s="69" t="s">
        <v>65</v>
      </c>
      <c r="E21" s="75" t="s">
        <v>74</v>
      </c>
      <c r="F21" s="76">
        <v>2</v>
      </c>
      <c r="G21" s="77">
        <v>27</v>
      </c>
      <c r="H21" s="150">
        <v>6500</v>
      </c>
      <c r="I21" s="151"/>
      <c r="J21" s="72">
        <f t="shared" si="0"/>
        <v>175500</v>
      </c>
      <c r="M21" s="60"/>
      <c r="N21" s="61"/>
      <c r="O21" s="61"/>
    </row>
    <row r="22" spans="1:19" ht="37.5" customHeight="1" x14ac:dyDescent="0.25">
      <c r="A22" s="73">
        <v>6</v>
      </c>
      <c r="B22" s="67">
        <v>44194</v>
      </c>
      <c r="C22" s="74">
        <v>402009</v>
      </c>
      <c r="D22" s="69" t="s">
        <v>76</v>
      </c>
      <c r="E22" s="69" t="s">
        <v>67</v>
      </c>
      <c r="F22" s="76">
        <v>2</v>
      </c>
      <c r="G22" s="77">
        <v>29</v>
      </c>
      <c r="H22" s="150">
        <v>7000</v>
      </c>
      <c r="I22" s="151"/>
      <c r="J22" s="72">
        <f t="shared" si="0"/>
        <v>203000</v>
      </c>
      <c r="M22" s="60"/>
      <c r="N22" s="61"/>
      <c r="O22" s="61"/>
    </row>
    <row r="23" spans="1:19" ht="47.25" customHeight="1" x14ac:dyDescent="0.25">
      <c r="A23" s="73">
        <v>7</v>
      </c>
      <c r="B23" s="67">
        <v>44194</v>
      </c>
      <c r="C23" s="74" t="s">
        <v>79</v>
      </c>
      <c r="D23" s="69" t="s">
        <v>65</v>
      </c>
      <c r="E23" s="75" t="s">
        <v>74</v>
      </c>
      <c r="F23" s="76">
        <v>4</v>
      </c>
      <c r="G23" s="77">
        <v>26</v>
      </c>
      <c r="H23" s="150">
        <v>6500</v>
      </c>
      <c r="I23" s="151"/>
      <c r="J23" s="72">
        <f t="shared" si="0"/>
        <v>169000</v>
      </c>
    </row>
    <row r="24" spans="1:19" ht="24" customHeight="1" thickBot="1" x14ac:dyDescent="0.3">
      <c r="A24" s="157" t="s">
        <v>20</v>
      </c>
      <c r="B24" s="158"/>
      <c r="C24" s="158"/>
      <c r="D24" s="158"/>
      <c r="E24" s="158"/>
      <c r="F24" s="158"/>
      <c r="G24" s="158"/>
      <c r="H24" s="158"/>
      <c r="I24" s="159"/>
      <c r="J24" s="79">
        <f>SUM(J17:J23)</f>
        <v>1111500</v>
      </c>
    </row>
    <row r="25" spans="1:19" x14ac:dyDescent="0.25">
      <c r="A25" s="160"/>
      <c r="B25" s="160"/>
      <c r="C25" s="160"/>
      <c r="D25" s="160"/>
      <c r="E25" s="80"/>
      <c r="F25" s="80"/>
      <c r="G25" s="80"/>
      <c r="H25" s="81"/>
      <c r="I25" s="81"/>
      <c r="J25" s="82"/>
    </row>
    <row r="26" spans="1:19" ht="15.75" x14ac:dyDescent="0.25">
      <c r="A26" s="80"/>
      <c r="B26" s="80"/>
      <c r="C26" s="80"/>
      <c r="D26" s="80"/>
      <c r="E26" s="80"/>
      <c r="F26" s="80"/>
      <c r="G26" s="80"/>
      <c r="H26" s="24" t="s">
        <v>68</v>
      </c>
      <c r="I26" s="24"/>
      <c r="J26" s="23">
        <f>J24*1%</f>
        <v>11115</v>
      </c>
    </row>
    <row r="27" spans="1:19" ht="16.5" thickBot="1" x14ac:dyDescent="0.3">
      <c r="F27" s="52"/>
      <c r="G27" s="52"/>
      <c r="H27" s="25" t="s">
        <v>21</v>
      </c>
      <c r="I27" s="25"/>
      <c r="J27" s="83">
        <v>0</v>
      </c>
      <c r="K27" s="84"/>
      <c r="S27" s="53" t="s">
        <v>22</v>
      </c>
    </row>
    <row r="28" spans="1:19" ht="15.75" x14ac:dyDescent="0.25">
      <c r="F28" s="52"/>
      <c r="G28" s="52"/>
      <c r="H28" s="28" t="s">
        <v>23</v>
      </c>
      <c r="I28" s="28"/>
      <c r="J28" s="29">
        <f>J24+J26</f>
        <v>1122615</v>
      </c>
    </row>
    <row r="29" spans="1:19" x14ac:dyDescent="0.25">
      <c r="A29" s="52" t="s">
        <v>80</v>
      </c>
      <c r="B29" s="52"/>
      <c r="C29" s="52"/>
      <c r="F29" s="52"/>
      <c r="G29" s="52"/>
      <c r="H29" s="85"/>
      <c r="I29" s="85"/>
      <c r="J29" s="86"/>
    </row>
    <row r="30" spans="1:19" ht="9" customHeight="1" x14ac:dyDescent="0.25">
      <c r="F30" s="52"/>
      <c r="G30" s="52"/>
      <c r="H30" s="85"/>
      <c r="I30" s="85"/>
      <c r="J30" s="86"/>
    </row>
    <row r="31" spans="1:19" x14ac:dyDescent="0.25">
      <c r="A31" s="87" t="s">
        <v>24</v>
      </c>
    </row>
    <row r="32" spans="1:19" x14ac:dyDescent="0.25">
      <c r="A32" s="52" t="s">
        <v>25</v>
      </c>
      <c r="B32" s="52"/>
      <c r="C32" s="52"/>
      <c r="D32" s="52"/>
      <c r="E32" s="52"/>
    </row>
    <row r="33" spans="1:10" x14ac:dyDescent="0.25">
      <c r="A33" s="88" t="s">
        <v>31</v>
      </c>
      <c r="B33" s="52"/>
      <c r="C33" s="52"/>
    </row>
    <row r="34" spans="1:10" x14ac:dyDescent="0.25">
      <c r="A34" s="89" t="s">
        <v>32</v>
      </c>
      <c r="B34" s="88"/>
      <c r="C34" s="88"/>
      <c r="D34" s="88"/>
      <c r="E34" s="88"/>
    </row>
    <row r="35" spans="1:10" x14ac:dyDescent="0.25">
      <c r="A35" s="52" t="s">
        <v>0</v>
      </c>
      <c r="B35" s="89"/>
      <c r="C35" s="89"/>
      <c r="D35" s="90"/>
      <c r="E35" s="90"/>
    </row>
    <row r="36" spans="1:10" ht="9" customHeight="1" x14ac:dyDescent="0.25">
      <c r="A36" s="89"/>
      <c r="B36" s="89"/>
      <c r="C36" s="89"/>
      <c r="D36" s="91"/>
      <c r="E36" s="91"/>
    </row>
    <row r="37" spans="1:10" x14ac:dyDescent="0.25">
      <c r="H37" s="92" t="s">
        <v>26</v>
      </c>
      <c r="I37" s="161" t="str">
        <f>+J12</f>
        <v xml:space="preserve"> 12 Januari 21</v>
      </c>
      <c r="J37" s="162"/>
    </row>
    <row r="44" spans="1:10" ht="15.75" x14ac:dyDescent="0.25">
      <c r="H44" s="149" t="s">
        <v>27</v>
      </c>
      <c r="I44" s="149"/>
      <c r="J44" s="149"/>
    </row>
  </sheetData>
  <mergeCells count="13">
    <mergeCell ref="H44:J44"/>
    <mergeCell ref="H22:I22"/>
    <mergeCell ref="A9:J9"/>
    <mergeCell ref="H16:I16"/>
    <mergeCell ref="H17:I17"/>
    <mergeCell ref="H18:I18"/>
    <mergeCell ref="H19:I19"/>
    <mergeCell ref="H20:I20"/>
    <mergeCell ref="H21:I21"/>
    <mergeCell ref="H23:I23"/>
    <mergeCell ref="A24:I24"/>
    <mergeCell ref="A25:D25"/>
    <mergeCell ref="I37:J37"/>
  </mergeCells>
  <pageMargins left="0.45" right="0" top="0.75" bottom="0.75" header="0.3" footer="0.3"/>
  <pageSetup paperSize="9" scale="90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S44"/>
  <sheetViews>
    <sheetView topLeftCell="A19" workbookViewId="0">
      <selection activeCell="J24" sqref="J24"/>
    </sheetView>
  </sheetViews>
  <sheetFormatPr defaultRowHeight="15.75" x14ac:dyDescent="0.25"/>
  <cols>
    <col min="1" max="1" width="4.85546875" style="2" customWidth="1"/>
    <col min="2" max="2" width="10.7109375" style="2" customWidth="1"/>
    <col min="3" max="3" width="8" style="2" customWidth="1"/>
    <col min="4" max="4" width="25.140625" style="2" customWidth="1"/>
    <col min="5" max="5" width="12.5703125" style="2" customWidth="1"/>
    <col min="6" max="7" width="6.140625" style="2" customWidth="1"/>
    <col min="8" max="8" width="13.85546875" style="3" customWidth="1"/>
    <col min="9" max="9" width="1.28515625" style="3" customWidth="1"/>
    <col min="10" max="10" width="17.8554687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28</v>
      </c>
      <c r="B3" s="5"/>
    </row>
    <row r="4" spans="1:10" x14ac:dyDescent="0.25">
      <c r="A4" s="4" t="s">
        <v>1</v>
      </c>
      <c r="B4" s="5"/>
    </row>
    <row r="5" spans="1:10" x14ac:dyDescent="0.25">
      <c r="A5" s="4" t="s">
        <v>2</v>
      </c>
      <c r="B5" s="5"/>
    </row>
    <row r="6" spans="1:10" x14ac:dyDescent="0.25">
      <c r="A6" s="4" t="s">
        <v>3</v>
      </c>
      <c r="B6" s="5"/>
    </row>
    <row r="7" spans="1:10" x14ac:dyDescent="0.25">
      <c r="A7" s="4" t="s">
        <v>4</v>
      </c>
      <c r="B7" s="5"/>
    </row>
    <row r="9" spans="1:10" ht="9" customHeight="1" thickBot="1" x14ac:dyDescent="0.3">
      <c r="A9" s="6"/>
      <c r="B9" s="6"/>
      <c r="C9" s="6"/>
      <c r="D9" s="6"/>
      <c r="E9" s="6"/>
      <c r="F9" s="6"/>
      <c r="G9" s="6"/>
      <c r="H9" s="7"/>
      <c r="I9" s="7"/>
      <c r="J9" s="6"/>
    </row>
    <row r="10" spans="1:10" ht="19.5" thickBot="1" x14ac:dyDescent="0.35">
      <c r="A10" s="138" t="s">
        <v>5</v>
      </c>
      <c r="B10" s="139"/>
      <c r="C10" s="139"/>
      <c r="D10" s="139"/>
      <c r="E10" s="139"/>
      <c r="F10" s="139"/>
      <c r="G10" s="139"/>
      <c r="H10" s="139"/>
      <c r="I10" s="139"/>
      <c r="J10" s="140"/>
    </row>
    <row r="11" spans="1:10" ht="9" customHeight="1" x14ac:dyDescent="0.25"/>
    <row r="12" spans="1:10" x14ac:dyDescent="0.25">
      <c r="A12" s="2" t="s">
        <v>6</v>
      </c>
      <c r="B12" s="2" t="s">
        <v>43</v>
      </c>
      <c r="H12" s="3" t="s">
        <v>7</v>
      </c>
      <c r="I12" s="8" t="s">
        <v>8</v>
      </c>
      <c r="J12" s="9" t="s">
        <v>81</v>
      </c>
    </row>
    <row r="13" spans="1:10" x14ac:dyDescent="0.25">
      <c r="H13" s="3" t="s">
        <v>9</v>
      </c>
      <c r="I13" s="8" t="s">
        <v>8</v>
      </c>
      <c r="J13" s="10" t="s">
        <v>70</v>
      </c>
    </row>
    <row r="14" spans="1:10" x14ac:dyDescent="0.25">
      <c r="H14" s="3" t="s">
        <v>10</v>
      </c>
      <c r="I14" s="8" t="s">
        <v>8</v>
      </c>
    </row>
    <row r="15" spans="1:10" ht="15" customHeight="1" x14ac:dyDescent="0.25"/>
    <row r="16" spans="1:10" ht="15" customHeight="1" x14ac:dyDescent="0.25">
      <c r="A16" s="2" t="s">
        <v>11</v>
      </c>
      <c r="B16" s="9" t="s">
        <v>44</v>
      </c>
    </row>
    <row r="17" spans="1:19" ht="6.75" customHeight="1" thickBot="1" x14ac:dyDescent="0.3">
      <c r="F17" s="12"/>
      <c r="G17" s="12"/>
    </row>
    <row r="18" spans="1:19" ht="20.100000000000001" customHeight="1" x14ac:dyDescent="0.25">
      <c r="A18" s="13" t="s">
        <v>12</v>
      </c>
      <c r="B18" s="14" t="s">
        <v>13</v>
      </c>
      <c r="C18" s="14" t="s">
        <v>14</v>
      </c>
      <c r="D18" s="14" t="s">
        <v>15</v>
      </c>
      <c r="E18" s="14" t="s">
        <v>16</v>
      </c>
      <c r="F18" s="14" t="s">
        <v>17</v>
      </c>
      <c r="G18" s="39" t="s">
        <v>29</v>
      </c>
      <c r="H18" s="141" t="s">
        <v>18</v>
      </c>
      <c r="I18" s="142"/>
      <c r="J18" s="15" t="s">
        <v>19</v>
      </c>
    </row>
    <row r="19" spans="1:19" ht="36.75" customHeight="1" x14ac:dyDescent="0.25">
      <c r="A19" s="16">
        <v>1</v>
      </c>
      <c r="B19" s="44">
        <v>44200</v>
      </c>
      <c r="C19" s="45">
        <v>400825</v>
      </c>
      <c r="D19" s="17" t="s">
        <v>83</v>
      </c>
      <c r="E19" s="46" t="s">
        <v>88</v>
      </c>
      <c r="F19" s="18"/>
      <c r="G19" s="40">
        <v>88</v>
      </c>
      <c r="H19" s="143">
        <v>4000</v>
      </c>
      <c r="I19" s="144"/>
      <c r="J19" s="19">
        <f>G19*H19</f>
        <v>352000</v>
      </c>
    </row>
    <row r="20" spans="1:19" ht="36.75" customHeight="1" x14ac:dyDescent="0.25">
      <c r="A20" s="16">
        <v>2</v>
      </c>
      <c r="B20" s="44">
        <v>44200</v>
      </c>
      <c r="C20" s="45">
        <v>400826</v>
      </c>
      <c r="D20" s="17" t="s">
        <v>84</v>
      </c>
      <c r="E20" s="46" t="s">
        <v>56</v>
      </c>
      <c r="F20" s="18"/>
      <c r="G20" s="40">
        <v>2676</v>
      </c>
      <c r="H20" s="143">
        <v>3000</v>
      </c>
      <c r="I20" s="144"/>
      <c r="J20" s="19">
        <f t="shared" ref="J20:J23" si="0">G20*H20</f>
        <v>8028000</v>
      </c>
    </row>
    <row r="21" spans="1:19" ht="51.75" customHeight="1" x14ac:dyDescent="0.25">
      <c r="A21" s="16">
        <v>3</v>
      </c>
      <c r="B21" s="44">
        <v>44201</v>
      </c>
      <c r="C21" s="45" t="s">
        <v>82</v>
      </c>
      <c r="D21" s="17" t="s">
        <v>85</v>
      </c>
      <c r="E21" s="46" t="s">
        <v>66</v>
      </c>
      <c r="F21" s="18"/>
      <c r="G21" s="40">
        <v>1630</v>
      </c>
      <c r="H21" s="143">
        <v>2500</v>
      </c>
      <c r="I21" s="144"/>
      <c r="J21" s="19">
        <f t="shared" si="0"/>
        <v>4075000</v>
      </c>
    </row>
    <row r="22" spans="1:19" ht="55.5" customHeight="1" x14ac:dyDescent="0.25">
      <c r="A22" s="16">
        <v>4</v>
      </c>
      <c r="B22" s="44">
        <v>44203</v>
      </c>
      <c r="C22" s="45">
        <v>400832</v>
      </c>
      <c r="D22" s="75" t="s">
        <v>86</v>
      </c>
      <c r="E22" s="46" t="s">
        <v>89</v>
      </c>
      <c r="F22" s="18"/>
      <c r="G22" s="40">
        <v>68</v>
      </c>
      <c r="H22" s="143">
        <v>5000</v>
      </c>
      <c r="I22" s="144"/>
      <c r="J22" s="19">
        <f t="shared" si="0"/>
        <v>340000</v>
      </c>
    </row>
    <row r="23" spans="1:19" ht="51.75" customHeight="1" x14ac:dyDescent="0.25">
      <c r="A23" s="16">
        <v>5</v>
      </c>
      <c r="B23" s="44">
        <v>44203</v>
      </c>
      <c r="C23" s="45">
        <v>400833</v>
      </c>
      <c r="D23" s="75" t="s">
        <v>87</v>
      </c>
      <c r="E23" s="46" t="s">
        <v>67</v>
      </c>
      <c r="F23" s="18"/>
      <c r="G23" s="40">
        <v>3159</v>
      </c>
      <c r="H23" s="143">
        <v>4000</v>
      </c>
      <c r="I23" s="144"/>
      <c r="J23" s="19">
        <f t="shared" si="0"/>
        <v>12636000</v>
      </c>
    </row>
    <row r="24" spans="1:19" ht="18" customHeight="1" thickBot="1" x14ac:dyDescent="0.3">
      <c r="A24" s="145" t="s">
        <v>20</v>
      </c>
      <c r="B24" s="146"/>
      <c r="C24" s="146"/>
      <c r="D24" s="146"/>
      <c r="E24" s="146"/>
      <c r="F24" s="146"/>
      <c r="G24" s="146"/>
      <c r="H24" s="146"/>
      <c r="I24" s="147"/>
      <c r="J24" s="20">
        <f>SUM(J19:J23)</f>
        <v>25431000</v>
      </c>
    </row>
    <row r="25" spans="1:19" x14ac:dyDescent="0.25">
      <c r="A25" s="47"/>
      <c r="B25" s="47"/>
      <c r="C25" s="47"/>
      <c r="D25" s="47"/>
      <c r="E25" s="47"/>
      <c r="F25" s="47"/>
      <c r="G25" s="47"/>
      <c r="H25" s="24" t="s">
        <v>33</v>
      </c>
      <c r="I25" s="24"/>
      <c r="J25" s="23">
        <f>J24*1%</f>
        <v>254310</v>
      </c>
    </row>
    <row r="26" spans="1:19" x14ac:dyDescent="0.25">
      <c r="A26" s="47"/>
      <c r="B26" s="47"/>
      <c r="C26" s="47"/>
      <c r="D26" s="47"/>
      <c r="E26" s="47"/>
      <c r="F26" s="47"/>
      <c r="G26" s="47"/>
      <c r="H26" s="24" t="s">
        <v>21</v>
      </c>
      <c r="I26" s="24"/>
      <c r="J26" s="23">
        <v>0</v>
      </c>
    </row>
    <row r="27" spans="1:19" ht="16.5" thickBot="1" x14ac:dyDescent="0.3">
      <c r="E27" s="1"/>
      <c r="F27" s="1"/>
      <c r="G27" s="1"/>
      <c r="H27" s="25" t="s">
        <v>30</v>
      </c>
      <c r="I27" s="25"/>
      <c r="J27" s="26">
        <v>0</v>
      </c>
      <c r="K27" s="27"/>
      <c r="S27" s="2" t="s">
        <v>22</v>
      </c>
    </row>
    <row r="28" spans="1:19" x14ac:dyDescent="0.25">
      <c r="E28" s="1"/>
      <c r="F28" s="1"/>
      <c r="G28" s="1"/>
      <c r="H28" s="28" t="s">
        <v>23</v>
      </c>
      <c r="I28" s="28"/>
      <c r="J28" s="29">
        <f>J24+J25</f>
        <v>25685310</v>
      </c>
    </row>
    <row r="29" spans="1:19" x14ac:dyDescent="0.25">
      <c r="A29" s="1" t="s">
        <v>90</v>
      </c>
      <c r="E29" s="1"/>
      <c r="F29" s="1"/>
      <c r="G29" s="1"/>
      <c r="H29" s="28"/>
      <c r="I29" s="28"/>
      <c r="J29" s="29"/>
    </row>
    <row r="30" spans="1:19" x14ac:dyDescent="0.25">
      <c r="A30" s="30"/>
      <c r="E30" s="1"/>
      <c r="F30" s="1"/>
      <c r="G30" s="1"/>
      <c r="H30" s="28"/>
      <c r="I30" s="28"/>
      <c r="J30" s="29"/>
    </row>
    <row r="31" spans="1:19" x14ac:dyDescent="0.25">
      <c r="A31" s="31" t="s">
        <v>24</v>
      </c>
    </row>
    <row r="32" spans="1:19" x14ac:dyDescent="0.25">
      <c r="A32" s="41" t="s">
        <v>25</v>
      </c>
      <c r="B32" s="32"/>
      <c r="C32" s="32"/>
      <c r="D32" s="32"/>
      <c r="E32" s="12"/>
    </row>
    <row r="33" spans="1:10" x14ac:dyDescent="0.25">
      <c r="A33" s="41" t="s">
        <v>31</v>
      </c>
      <c r="B33" s="32"/>
      <c r="C33" s="32"/>
      <c r="D33" s="12"/>
      <c r="E33" s="12"/>
    </row>
    <row r="34" spans="1:10" x14ac:dyDescent="0.25">
      <c r="A34" s="42" t="s">
        <v>32</v>
      </c>
      <c r="B34" s="34"/>
      <c r="C34" s="34"/>
      <c r="D34" s="33"/>
      <c r="E34" s="12"/>
    </row>
    <row r="35" spans="1:10" x14ac:dyDescent="0.25">
      <c r="A35" s="43" t="s">
        <v>0</v>
      </c>
      <c r="B35" s="35"/>
      <c r="C35" s="35"/>
      <c r="D35" s="34"/>
      <c r="E35" s="12"/>
    </row>
    <row r="36" spans="1:10" x14ac:dyDescent="0.25">
      <c r="A36" s="11"/>
      <c r="B36" s="11"/>
      <c r="C36" s="11"/>
      <c r="D36" s="11"/>
    </row>
    <row r="37" spans="1:10" x14ac:dyDescent="0.25">
      <c r="H37" s="38" t="s">
        <v>26</v>
      </c>
      <c r="I37" s="148" t="str">
        <f>+J13</f>
        <v xml:space="preserve"> 12 Januari 21</v>
      </c>
      <c r="J37" s="148"/>
    </row>
    <row r="44" spans="1:10" x14ac:dyDescent="0.25">
      <c r="H44" s="136" t="s">
        <v>27</v>
      </c>
      <c r="I44" s="136"/>
      <c r="J44" s="136"/>
    </row>
  </sheetData>
  <mergeCells count="10">
    <mergeCell ref="A10:J10"/>
    <mergeCell ref="H18:I18"/>
    <mergeCell ref="H19:I19"/>
    <mergeCell ref="A24:I24"/>
    <mergeCell ref="H44:J44"/>
    <mergeCell ref="H20:I20"/>
    <mergeCell ref="H21:I21"/>
    <mergeCell ref="H22:I22"/>
    <mergeCell ref="H23:I23"/>
    <mergeCell ref="I37:J37"/>
  </mergeCells>
  <pageMargins left="0.45" right="0.2" top="0.75" bottom="0.75" header="0.3" footer="0.3"/>
  <pageSetup paperSize="9" scale="90" orientation="portrait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2"/>
  <sheetViews>
    <sheetView topLeftCell="A13" workbookViewId="0">
      <selection activeCell="D19" sqref="D19"/>
    </sheetView>
  </sheetViews>
  <sheetFormatPr defaultRowHeight="15.75" x14ac:dyDescent="0.25"/>
  <cols>
    <col min="1" max="1" width="4.85546875" style="2" customWidth="1"/>
    <col min="2" max="2" width="11.42578125" style="2" customWidth="1"/>
    <col min="3" max="3" width="8" style="2" customWidth="1"/>
    <col min="4" max="4" width="25.7109375" style="2" customWidth="1"/>
    <col min="5" max="5" width="13.42578125" style="2" customWidth="1"/>
    <col min="6" max="7" width="6.140625" style="2" customWidth="1"/>
    <col min="8" max="8" width="13.85546875" style="3" customWidth="1"/>
    <col min="9" max="9" width="1.28515625" style="3" customWidth="1"/>
    <col min="10" max="10" width="16.28515625" style="2" customWidth="1"/>
    <col min="11" max="16384" width="9.140625" style="2"/>
  </cols>
  <sheetData>
    <row r="2" spans="1:10" ht="18" customHeight="1" x14ac:dyDescent="0.25">
      <c r="A2" s="1" t="s">
        <v>0</v>
      </c>
    </row>
    <row r="3" spans="1:10" ht="18" customHeight="1" x14ac:dyDescent="0.25">
      <c r="A3" s="4" t="s">
        <v>28</v>
      </c>
      <c r="B3" s="5"/>
    </row>
    <row r="4" spans="1:10" ht="18" customHeight="1" x14ac:dyDescent="0.25">
      <c r="A4" s="4" t="s">
        <v>1</v>
      </c>
      <c r="B4" s="5"/>
    </row>
    <row r="5" spans="1:10" ht="18" customHeight="1" x14ac:dyDescent="0.25">
      <c r="A5" s="4" t="s">
        <v>2</v>
      </c>
      <c r="B5" s="5"/>
    </row>
    <row r="6" spans="1:10" ht="18" customHeight="1" x14ac:dyDescent="0.25">
      <c r="A6" s="4" t="s">
        <v>3</v>
      </c>
      <c r="B6" s="5"/>
    </row>
    <row r="7" spans="1:10" ht="18" customHeight="1" x14ac:dyDescent="0.25">
      <c r="A7" s="4" t="s">
        <v>4</v>
      </c>
      <c r="B7" s="5"/>
    </row>
    <row r="9" spans="1:10" ht="15.75" customHeight="1" thickBot="1" x14ac:dyDescent="0.3">
      <c r="A9" s="6"/>
      <c r="B9" s="6"/>
      <c r="C9" s="6"/>
      <c r="D9" s="6"/>
      <c r="E9" s="6"/>
      <c r="F9" s="6"/>
      <c r="G9" s="6"/>
      <c r="H9" s="7"/>
      <c r="I9" s="7"/>
      <c r="J9" s="6"/>
    </row>
    <row r="10" spans="1:10" ht="30.75" customHeight="1" thickBot="1" x14ac:dyDescent="0.3">
      <c r="A10" s="163" t="s">
        <v>5</v>
      </c>
      <c r="B10" s="164"/>
      <c r="C10" s="164"/>
      <c r="D10" s="164"/>
      <c r="E10" s="164"/>
      <c r="F10" s="164"/>
      <c r="G10" s="164"/>
      <c r="H10" s="164"/>
      <c r="I10" s="164"/>
      <c r="J10" s="165"/>
    </row>
    <row r="12" spans="1:10" ht="23.25" customHeight="1" x14ac:dyDescent="0.25">
      <c r="A12" s="95" t="s">
        <v>6</v>
      </c>
      <c r="B12" s="95" t="s">
        <v>35</v>
      </c>
      <c r="H12" s="3" t="s">
        <v>7</v>
      </c>
      <c r="I12" s="8" t="s">
        <v>8</v>
      </c>
      <c r="J12" s="9" t="s">
        <v>107</v>
      </c>
    </row>
    <row r="13" spans="1:10" x14ac:dyDescent="0.25">
      <c r="H13" s="3" t="s">
        <v>9</v>
      </c>
      <c r="I13" s="8" t="s">
        <v>8</v>
      </c>
      <c r="J13" s="10" t="s">
        <v>138</v>
      </c>
    </row>
    <row r="14" spans="1:10" x14ac:dyDescent="0.25">
      <c r="H14" s="3" t="s">
        <v>10</v>
      </c>
      <c r="I14" s="8" t="s">
        <v>8</v>
      </c>
    </row>
    <row r="15" spans="1:10" ht="9.75" customHeight="1" x14ac:dyDescent="0.25"/>
    <row r="16" spans="1:10" ht="20.25" customHeight="1" x14ac:dyDescent="0.25">
      <c r="A16" s="95" t="s">
        <v>11</v>
      </c>
      <c r="B16" s="95" t="s">
        <v>36</v>
      </c>
    </row>
    <row r="17" spans="1:19" ht="15.75" customHeight="1" thickBot="1" x14ac:dyDescent="0.3">
      <c r="F17" s="12"/>
      <c r="G17" s="12"/>
    </row>
    <row r="18" spans="1:19" ht="27" customHeight="1" x14ac:dyDescent="0.25">
      <c r="A18" s="115" t="s">
        <v>12</v>
      </c>
      <c r="B18" s="116" t="s">
        <v>13</v>
      </c>
      <c r="C18" s="116" t="s">
        <v>14</v>
      </c>
      <c r="D18" s="116" t="s">
        <v>15</v>
      </c>
      <c r="E18" s="116" t="s">
        <v>16</v>
      </c>
      <c r="F18" s="116" t="s">
        <v>17</v>
      </c>
      <c r="G18" s="117" t="s">
        <v>29</v>
      </c>
      <c r="H18" s="166" t="s">
        <v>18</v>
      </c>
      <c r="I18" s="167"/>
      <c r="J18" s="118" t="s">
        <v>19</v>
      </c>
    </row>
    <row r="19" spans="1:19" ht="66.75" customHeight="1" x14ac:dyDescent="0.25">
      <c r="A19" s="16">
        <v>1</v>
      </c>
      <c r="B19" s="44">
        <v>44207</v>
      </c>
      <c r="C19" s="114">
        <v>11381</v>
      </c>
      <c r="D19" s="17" t="s">
        <v>139</v>
      </c>
      <c r="E19" s="46" t="s">
        <v>123</v>
      </c>
      <c r="F19" s="18">
        <v>24</v>
      </c>
      <c r="G19" s="40"/>
      <c r="H19" s="143">
        <v>3000000</v>
      </c>
      <c r="I19" s="144"/>
      <c r="J19" s="19">
        <f t="shared" ref="J19" si="0">H19</f>
        <v>3000000</v>
      </c>
    </row>
    <row r="20" spans="1:19" ht="25.5" customHeight="1" thickBot="1" x14ac:dyDescent="0.3">
      <c r="A20" s="145" t="s">
        <v>20</v>
      </c>
      <c r="B20" s="146"/>
      <c r="C20" s="146"/>
      <c r="D20" s="146"/>
      <c r="E20" s="146"/>
      <c r="F20" s="146"/>
      <c r="G20" s="146"/>
      <c r="H20" s="146"/>
      <c r="I20" s="147"/>
      <c r="J20" s="20">
        <f>SUM(J19:J19)</f>
        <v>3000000</v>
      </c>
      <c r="K20" s="23"/>
    </row>
    <row r="21" spans="1:19" x14ac:dyDescent="0.25">
      <c r="A21" s="137"/>
      <c r="B21" s="137"/>
      <c r="C21" s="137"/>
      <c r="D21" s="137"/>
      <c r="E21" s="93"/>
      <c r="F21" s="93"/>
      <c r="G21" s="93"/>
      <c r="H21" s="22"/>
      <c r="I21" s="22"/>
      <c r="J21" s="23"/>
    </row>
    <row r="22" spans="1:19" x14ac:dyDescent="0.25">
      <c r="A22" s="93"/>
      <c r="B22" s="93"/>
      <c r="C22" s="93"/>
      <c r="D22" s="93"/>
      <c r="E22" s="93"/>
      <c r="F22" s="93"/>
      <c r="G22" s="93"/>
      <c r="H22" s="24" t="s">
        <v>33</v>
      </c>
      <c r="I22" s="24"/>
      <c r="J22" s="50">
        <f>J20*1%</f>
        <v>30000</v>
      </c>
    </row>
    <row r="23" spans="1:19" x14ac:dyDescent="0.25">
      <c r="A23" s="93"/>
      <c r="B23" s="93"/>
      <c r="C23" s="93"/>
      <c r="D23" s="93"/>
      <c r="E23" s="93"/>
      <c r="F23" s="93"/>
      <c r="G23" s="93"/>
      <c r="H23" s="24" t="s">
        <v>21</v>
      </c>
      <c r="I23" s="24"/>
      <c r="J23" s="23">
        <f>J21*10%</f>
        <v>0</v>
      </c>
    </row>
    <row r="24" spans="1:19" ht="16.5" thickBot="1" x14ac:dyDescent="0.3">
      <c r="E24" s="1"/>
      <c r="F24" s="1"/>
      <c r="G24" s="1"/>
      <c r="H24" s="25" t="s">
        <v>30</v>
      </c>
      <c r="I24" s="25"/>
      <c r="J24" s="26">
        <v>0</v>
      </c>
      <c r="K24" s="27"/>
      <c r="S24" s="2" t="s">
        <v>22</v>
      </c>
    </row>
    <row r="25" spans="1:19" x14ac:dyDescent="0.25">
      <c r="E25" s="1"/>
      <c r="F25" s="1"/>
      <c r="G25" s="1"/>
      <c r="H25" s="28" t="s">
        <v>23</v>
      </c>
      <c r="I25" s="28"/>
      <c r="J25" s="29">
        <f>J20+J22</f>
        <v>3030000</v>
      </c>
    </row>
    <row r="26" spans="1:19" ht="21" customHeight="1" x14ac:dyDescent="0.25">
      <c r="E26" s="1"/>
      <c r="F26" s="1"/>
      <c r="G26" s="1"/>
      <c r="H26" s="28"/>
      <c r="I26" s="28"/>
      <c r="J26" s="29"/>
    </row>
    <row r="27" spans="1:19" ht="18" customHeight="1" x14ac:dyDescent="0.25">
      <c r="A27" s="1" t="s">
        <v>124</v>
      </c>
      <c r="E27" s="1"/>
      <c r="F27" s="1"/>
      <c r="G27" s="1"/>
      <c r="H27" s="28"/>
      <c r="I27" s="28"/>
      <c r="J27" s="29"/>
    </row>
    <row r="28" spans="1:19" ht="18.75" customHeight="1" x14ac:dyDescent="0.25">
      <c r="A28" s="30"/>
      <c r="E28" s="1"/>
      <c r="F28" s="1"/>
      <c r="G28" s="1"/>
      <c r="H28" s="28"/>
      <c r="I28" s="28"/>
      <c r="J28" s="29"/>
    </row>
    <row r="29" spans="1:19" x14ac:dyDescent="0.25">
      <c r="A29" s="31" t="s">
        <v>24</v>
      </c>
    </row>
    <row r="30" spans="1:19" x14ac:dyDescent="0.25">
      <c r="A30" s="41" t="s">
        <v>25</v>
      </c>
      <c r="B30" s="32"/>
      <c r="C30" s="32"/>
      <c r="D30" s="32"/>
      <c r="E30" s="12"/>
    </row>
    <row r="31" spans="1:19" x14ac:dyDescent="0.25">
      <c r="A31" s="41" t="s">
        <v>31</v>
      </c>
      <c r="B31" s="32"/>
      <c r="C31" s="32"/>
      <c r="D31" s="12"/>
      <c r="E31" s="12"/>
    </row>
    <row r="32" spans="1:19" x14ac:dyDescent="0.25">
      <c r="A32" s="42" t="s">
        <v>32</v>
      </c>
      <c r="B32" s="34"/>
      <c r="C32" s="34"/>
      <c r="D32" s="33"/>
      <c r="E32" s="12"/>
    </row>
    <row r="33" spans="1:10" x14ac:dyDescent="0.25">
      <c r="A33" s="43" t="s">
        <v>0</v>
      </c>
      <c r="B33" s="35"/>
      <c r="C33" s="35"/>
      <c r="D33" s="34"/>
      <c r="E33" s="12"/>
    </row>
    <row r="34" spans="1:10" x14ac:dyDescent="0.25">
      <c r="A34" s="36"/>
      <c r="B34" s="36"/>
      <c r="C34" s="36"/>
      <c r="D34" s="37"/>
    </row>
    <row r="35" spans="1:10" x14ac:dyDescent="0.25">
      <c r="H35" s="38" t="s">
        <v>26</v>
      </c>
      <c r="I35" s="148" t="str">
        <f>+J13</f>
        <v xml:space="preserve"> 16 Januari 21</v>
      </c>
      <c r="J35" s="148"/>
    </row>
    <row r="42" spans="1:10" x14ac:dyDescent="0.25">
      <c r="H42" s="136" t="s">
        <v>27</v>
      </c>
      <c r="I42" s="136"/>
      <c r="J42" s="136"/>
    </row>
  </sheetData>
  <mergeCells count="7">
    <mergeCell ref="A10:J10"/>
    <mergeCell ref="H18:I18"/>
    <mergeCell ref="A21:D21"/>
    <mergeCell ref="I35:J35"/>
    <mergeCell ref="H42:J42"/>
    <mergeCell ref="H19:I19"/>
    <mergeCell ref="A20:I20"/>
  </mergeCells>
  <pageMargins left="0.45" right="0.2" top="0.75" bottom="0.75" header="0.3" footer="0.3"/>
  <pageSetup paperSize="9" scale="90" orientation="portrait" horizont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5"/>
  <sheetViews>
    <sheetView topLeftCell="A19" workbookViewId="0">
      <selection activeCell="J24" sqref="J24"/>
    </sheetView>
  </sheetViews>
  <sheetFormatPr defaultRowHeight="15.75" x14ac:dyDescent="0.25"/>
  <cols>
    <col min="1" max="1" width="4.85546875" style="2" customWidth="1"/>
    <col min="2" max="2" width="10.7109375" style="2" customWidth="1"/>
    <col min="3" max="3" width="8" style="2" customWidth="1"/>
    <col min="4" max="4" width="25.140625" style="2" customWidth="1"/>
    <col min="5" max="5" width="12.5703125" style="2" customWidth="1"/>
    <col min="6" max="7" width="6.140625" style="2" customWidth="1"/>
    <col min="8" max="8" width="13.85546875" style="3" customWidth="1"/>
    <col min="9" max="9" width="1.28515625" style="3" customWidth="1"/>
    <col min="10" max="10" width="17.8554687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28</v>
      </c>
      <c r="B3" s="5"/>
    </row>
    <row r="4" spans="1:10" x14ac:dyDescent="0.25">
      <c r="A4" s="4" t="s">
        <v>1</v>
      </c>
      <c r="B4" s="5"/>
    </row>
    <row r="5" spans="1:10" x14ac:dyDescent="0.25">
      <c r="A5" s="4" t="s">
        <v>2</v>
      </c>
      <c r="B5" s="5"/>
    </row>
    <row r="6" spans="1:10" x14ac:dyDescent="0.25">
      <c r="A6" s="4" t="s">
        <v>3</v>
      </c>
      <c r="B6" s="5"/>
    </row>
    <row r="7" spans="1:10" x14ac:dyDescent="0.25">
      <c r="A7" s="4" t="s">
        <v>4</v>
      </c>
      <c r="B7" s="5"/>
    </row>
    <row r="9" spans="1:10" ht="9" customHeight="1" thickBot="1" x14ac:dyDescent="0.3">
      <c r="A9" s="6"/>
      <c r="B9" s="6"/>
      <c r="C9" s="6"/>
      <c r="D9" s="6"/>
      <c r="E9" s="6"/>
      <c r="F9" s="6"/>
      <c r="G9" s="6"/>
      <c r="H9" s="7"/>
      <c r="I9" s="7"/>
      <c r="J9" s="6"/>
    </row>
    <row r="10" spans="1:10" ht="19.5" thickBot="1" x14ac:dyDescent="0.35">
      <c r="A10" s="138" t="s">
        <v>5</v>
      </c>
      <c r="B10" s="139"/>
      <c r="C10" s="139"/>
      <c r="D10" s="139"/>
      <c r="E10" s="139"/>
      <c r="F10" s="139"/>
      <c r="G10" s="139"/>
      <c r="H10" s="139"/>
      <c r="I10" s="139"/>
      <c r="J10" s="140"/>
    </row>
    <row r="11" spans="1:10" ht="9" customHeight="1" x14ac:dyDescent="0.25"/>
    <row r="12" spans="1:10" x14ac:dyDescent="0.25">
      <c r="A12" s="2" t="s">
        <v>6</v>
      </c>
      <c r="B12" s="2" t="s">
        <v>43</v>
      </c>
      <c r="H12" s="3" t="s">
        <v>7</v>
      </c>
      <c r="I12" s="8" t="s">
        <v>8</v>
      </c>
      <c r="J12" s="9" t="s">
        <v>177</v>
      </c>
    </row>
    <row r="13" spans="1:10" x14ac:dyDescent="0.25">
      <c r="H13" s="3" t="s">
        <v>9</v>
      </c>
      <c r="I13" s="8" t="s">
        <v>8</v>
      </c>
      <c r="J13" s="10" t="s">
        <v>178</v>
      </c>
    </row>
    <row r="14" spans="1:10" x14ac:dyDescent="0.25">
      <c r="H14" s="3" t="s">
        <v>10</v>
      </c>
      <c r="I14" s="8" t="s">
        <v>8</v>
      </c>
    </row>
    <row r="15" spans="1:10" ht="15" customHeight="1" x14ac:dyDescent="0.25"/>
    <row r="16" spans="1:10" ht="15" customHeight="1" x14ac:dyDescent="0.25">
      <c r="A16" s="2" t="s">
        <v>11</v>
      </c>
      <c r="B16" s="9" t="s">
        <v>44</v>
      </c>
    </row>
    <row r="17" spans="1:19" ht="6.75" customHeight="1" thickBot="1" x14ac:dyDescent="0.3">
      <c r="F17" s="12"/>
      <c r="G17" s="12"/>
    </row>
    <row r="18" spans="1:19" ht="20.100000000000001" customHeight="1" x14ac:dyDescent="0.25">
      <c r="A18" s="13" t="s">
        <v>12</v>
      </c>
      <c r="B18" s="14" t="s">
        <v>13</v>
      </c>
      <c r="C18" s="14" t="s">
        <v>14</v>
      </c>
      <c r="D18" s="14" t="s">
        <v>15</v>
      </c>
      <c r="E18" s="14" t="s">
        <v>16</v>
      </c>
      <c r="F18" s="14" t="s">
        <v>17</v>
      </c>
      <c r="G18" s="39" t="s">
        <v>29</v>
      </c>
      <c r="H18" s="141" t="s">
        <v>18</v>
      </c>
      <c r="I18" s="142"/>
      <c r="J18" s="15" t="s">
        <v>19</v>
      </c>
    </row>
    <row r="19" spans="1:19" ht="31.5" customHeight="1" x14ac:dyDescent="0.25">
      <c r="A19" s="16">
        <v>1</v>
      </c>
      <c r="B19" s="44">
        <v>44200</v>
      </c>
      <c r="C19" s="45">
        <v>400047</v>
      </c>
      <c r="D19" s="17" t="s">
        <v>83</v>
      </c>
      <c r="E19" s="46" t="s">
        <v>88</v>
      </c>
      <c r="F19" s="18"/>
      <c r="G19" s="40">
        <v>88</v>
      </c>
      <c r="H19" s="143">
        <v>4500</v>
      </c>
      <c r="I19" s="144"/>
      <c r="J19" s="19">
        <f>G19*H19</f>
        <v>396000</v>
      </c>
    </row>
    <row r="20" spans="1:19" ht="30.75" customHeight="1" x14ac:dyDescent="0.25">
      <c r="A20" s="16">
        <v>2</v>
      </c>
      <c r="B20" s="44">
        <v>44200</v>
      </c>
      <c r="C20" s="45">
        <v>400048</v>
      </c>
      <c r="D20" s="17" t="s">
        <v>84</v>
      </c>
      <c r="E20" s="46" t="s">
        <v>56</v>
      </c>
      <c r="F20" s="18"/>
      <c r="G20" s="40">
        <v>2676</v>
      </c>
      <c r="H20" s="143">
        <v>3750</v>
      </c>
      <c r="I20" s="144"/>
      <c r="J20" s="19">
        <f t="shared" ref="J20:J23" si="0">G20*H20</f>
        <v>10035000</v>
      </c>
    </row>
    <row r="21" spans="1:19" ht="51.75" customHeight="1" x14ac:dyDescent="0.25">
      <c r="A21" s="16">
        <v>3</v>
      </c>
      <c r="B21" s="44">
        <v>44201</v>
      </c>
      <c r="C21" s="45">
        <v>400049</v>
      </c>
      <c r="D21" s="17" t="s">
        <v>85</v>
      </c>
      <c r="E21" s="46" t="s">
        <v>66</v>
      </c>
      <c r="F21" s="18"/>
      <c r="G21" s="40">
        <v>1630</v>
      </c>
      <c r="H21" s="143">
        <v>2750</v>
      </c>
      <c r="I21" s="144"/>
      <c r="J21" s="19">
        <f t="shared" si="0"/>
        <v>4482500</v>
      </c>
    </row>
    <row r="22" spans="1:19" ht="55.5" customHeight="1" x14ac:dyDescent="0.25">
      <c r="A22" s="16">
        <v>4</v>
      </c>
      <c r="B22" s="44">
        <v>44203</v>
      </c>
      <c r="C22" s="45">
        <v>400050</v>
      </c>
      <c r="D22" s="75" t="s">
        <v>86</v>
      </c>
      <c r="E22" s="46" t="s">
        <v>89</v>
      </c>
      <c r="F22" s="18"/>
      <c r="G22" s="40">
        <v>68</v>
      </c>
      <c r="H22" s="143">
        <v>5500</v>
      </c>
      <c r="I22" s="144"/>
      <c r="J22" s="19">
        <f t="shared" si="0"/>
        <v>374000</v>
      </c>
    </row>
    <row r="23" spans="1:19" ht="51.75" customHeight="1" x14ac:dyDescent="0.25">
      <c r="A23" s="16">
        <v>5</v>
      </c>
      <c r="B23" s="44">
        <v>44203</v>
      </c>
      <c r="C23" s="45">
        <v>400833</v>
      </c>
      <c r="D23" s="75" t="s">
        <v>87</v>
      </c>
      <c r="E23" s="46" t="s">
        <v>67</v>
      </c>
      <c r="F23" s="18"/>
      <c r="G23" s="40">
        <v>3159</v>
      </c>
      <c r="H23" s="143">
        <v>4500</v>
      </c>
      <c r="I23" s="144"/>
      <c r="J23" s="19">
        <f t="shared" si="0"/>
        <v>14215500</v>
      </c>
    </row>
    <row r="24" spans="1:19" ht="18" customHeight="1" thickBot="1" x14ac:dyDescent="0.3">
      <c r="A24" s="145" t="s">
        <v>20</v>
      </c>
      <c r="B24" s="146"/>
      <c r="C24" s="146"/>
      <c r="D24" s="146"/>
      <c r="E24" s="146"/>
      <c r="F24" s="146"/>
      <c r="G24" s="146"/>
      <c r="H24" s="146"/>
      <c r="I24" s="147"/>
      <c r="J24" s="20">
        <f>SUM(J19:J23)</f>
        <v>29503000</v>
      </c>
    </row>
    <row r="25" spans="1:19" x14ac:dyDescent="0.25">
      <c r="A25" s="119"/>
      <c r="B25" s="119"/>
      <c r="C25" s="119"/>
      <c r="D25" s="119"/>
      <c r="E25" s="119"/>
      <c r="F25" s="119"/>
      <c r="G25" s="119"/>
      <c r="H25" s="24" t="s">
        <v>33</v>
      </c>
      <c r="I25" s="24"/>
      <c r="J25" s="23">
        <f>J24*1%</f>
        <v>295030</v>
      </c>
    </row>
    <row r="26" spans="1:19" x14ac:dyDescent="0.25">
      <c r="A26" s="119"/>
      <c r="B26" s="119"/>
      <c r="C26" s="119"/>
      <c r="D26" s="119"/>
      <c r="E26" s="119"/>
      <c r="F26" s="119"/>
      <c r="G26" s="119"/>
      <c r="H26" s="24" t="s">
        <v>21</v>
      </c>
      <c r="I26" s="24"/>
      <c r="J26" s="23">
        <v>0</v>
      </c>
    </row>
    <row r="27" spans="1:19" ht="16.5" thickBot="1" x14ac:dyDescent="0.3">
      <c r="E27" s="1"/>
      <c r="F27" s="1"/>
      <c r="G27" s="1"/>
      <c r="H27" s="25" t="s">
        <v>30</v>
      </c>
      <c r="I27" s="25"/>
      <c r="J27" s="26">
        <v>0</v>
      </c>
      <c r="K27" s="27"/>
      <c r="S27" s="2" t="s">
        <v>22</v>
      </c>
    </row>
    <row r="28" spans="1:19" x14ac:dyDescent="0.25">
      <c r="E28" s="1"/>
      <c r="F28" s="1"/>
      <c r="G28" s="1"/>
      <c r="H28" s="28" t="s">
        <v>23</v>
      </c>
      <c r="I28" s="28"/>
      <c r="J28" s="29">
        <f>J24+J25</f>
        <v>29798030</v>
      </c>
    </row>
    <row r="29" spans="1:19" x14ac:dyDescent="0.25">
      <c r="E29" s="1"/>
      <c r="F29" s="1"/>
      <c r="G29" s="1"/>
      <c r="H29" s="28"/>
      <c r="I29" s="28"/>
      <c r="J29" s="29"/>
    </row>
    <row r="30" spans="1:19" x14ac:dyDescent="0.25">
      <c r="A30" s="1" t="s">
        <v>179</v>
      </c>
      <c r="E30" s="1"/>
      <c r="F30" s="1"/>
      <c r="G30" s="1"/>
      <c r="H30" s="28"/>
      <c r="I30" s="28"/>
      <c r="J30" s="29"/>
    </row>
    <row r="31" spans="1:19" x14ac:dyDescent="0.25">
      <c r="A31" s="30"/>
      <c r="E31" s="1"/>
      <c r="F31" s="1"/>
      <c r="G31" s="1"/>
      <c r="H31" s="28"/>
      <c r="I31" s="28"/>
      <c r="J31" s="29"/>
    </row>
    <row r="32" spans="1:19" x14ac:dyDescent="0.25">
      <c r="A32" s="31" t="s">
        <v>24</v>
      </c>
    </row>
    <row r="33" spans="1:10" x14ac:dyDescent="0.25">
      <c r="A33" s="41" t="s">
        <v>25</v>
      </c>
      <c r="B33" s="32"/>
      <c r="C33" s="32"/>
      <c r="D33" s="32"/>
      <c r="E33" s="12"/>
    </row>
    <row r="34" spans="1:10" x14ac:dyDescent="0.25">
      <c r="A34" s="41" t="s">
        <v>31</v>
      </c>
      <c r="B34" s="32"/>
      <c r="C34" s="32"/>
      <c r="D34" s="12"/>
      <c r="E34" s="12"/>
    </row>
    <row r="35" spans="1:10" x14ac:dyDescent="0.25">
      <c r="A35" s="42" t="s">
        <v>32</v>
      </c>
      <c r="B35" s="34"/>
      <c r="C35" s="34"/>
      <c r="D35" s="33"/>
      <c r="E35" s="12"/>
    </row>
    <row r="36" spans="1:10" x14ac:dyDescent="0.25">
      <c r="A36" s="43" t="s">
        <v>0</v>
      </c>
      <c r="B36" s="35"/>
      <c r="C36" s="35"/>
      <c r="D36" s="34"/>
      <c r="E36" s="12"/>
    </row>
    <row r="37" spans="1:10" x14ac:dyDescent="0.25">
      <c r="A37" s="11"/>
      <c r="B37" s="11"/>
      <c r="C37" s="11"/>
      <c r="D37" s="11"/>
    </row>
    <row r="38" spans="1:10" x14ac:dyDescent="0.25">
      <c r="H38" s="38" t="s">
        <v>26</v>
      </c>
      <c r="I38" s="148" t="str">
        <f>+J13</f>
        <v xml:space="preserve"> 20 Januari 21</v>
      </c>
      <c r="J38" s="148"/>
    </row>
    <row r="45" spans="1:10" x14ac:dyDescent="0.25">
      <c r="H45" s="136" t="s">
        <v>27</v>
      </c>
      <c r="I45" s="136"/>
      <c r="J45" s="136"/>
    </row>
  </sheetData>
  <mergeCells count="10">
    <mergeCell ref="H23:I23"/>
    <mergeCell ref="A24:I24"/>
    <mergeCell ref="I38:J38"/>
    <mergeCell ref="H45:J45"/>
    <mergeCell ref="A10:J10"/>
    <mergeCell ref="H18:I18"/>
    <mergeCell ref="H19:I19"/>
    <mergeCell ref="H20:I20"/>
    <mergeCell ref="H21:I21"/>
    <mergeCell ref="H22:I22"/>
  </mergeCells>
  <pageMargins left="0.45" right="0.2" top="0.75" bottom="0.75" header="0.3" footer="0.3"/>
  <pageSetup paperSize="9" scale="90" orientation="portrait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9"/>
  <sheetViews>
    <sheetView topLeftCell="A19" workbookViewId="0">
      <selection activeCell="J67" sqref="J67"/>
    </sheetView>
  </sheetViews>
  <sheetFormatPr defaultRowHeight="15.75" x14ac:dyDescent="0.25"/>
  <cols>
    <col min="1" max="1" width="4.85546875" style="2" customWidth="1"/>
    <col min="2" max="2" width="11.42578125" style="2" customWidth="1"/>
    <col min="3" max="3" width="8" style="2" customWidth="1"/>
    <col min="4" max="4" width="25.7109375" style="2" customWidth="1"/>
    <col min="5" max="5" width="13.42578125" style="2" customWidth="1"/>
    <col min="6" max="7" width="6.140625" style="2" customWidth="1"/>
    <col min="8" max="8" width="13.85546875" style="3" customWidth="1"/>
    <col min="9" max="9" width="1.28515625" style="3" customWidth="1"/>
    <col min="10" max="10" width="16.28515625" style="2" customWidth="1"/>
    <col min="11" max="16384" width="9.140625" style="2"/>
  </cols>
  <sheetData>
    <row r="2" spans="1:10" ht="18" customHeight="1" x14ac:dyDescent="0.25">
      <c r="A2" s="1" t="s">
        <v>0</v>
      </c>
    </row>
    <row r="3" spans="1:10" ht="18" customHeight="1" x14ac:dyDescent="0.25">
      <c r="A3" s="4" t="s">
        <v>28</v>
      </c>
      <c r="B3" s="5"/>
    </row>
    <row r="4" spans="1:10" ht="18" customHeight="1" x14ac:dyDescent="0.25">
      <c r="A4" s="4" t="s">
        <v>1</v>
      </c>
      <c r="B4" s="5"/>
    </row>
    <row r="5" spans="1:10" ht="18" customHeight="1" x14ac:dyDescent="0.25">
      <c r="A5" s="4" t="s">
        <v>2</v>
      </c>
      <c r="B5" s="5"/>
    </row>
    <row r="6" spans="1:10" ht="18" customHeight="1" x14ac:dyDescent="0.25">
      <c r="A6" s="4" t="s">
        <v>3</v>
      </c>
      <c r="B6" s="5"/>
    </row>
    <row r="7" spans="1:10" ht="18" customHeight="1" x14ac:dyDescent="0.25">
      <c r="A7" s="4" t="s">
        <v>4</v>
      </c>
      <c r="B7" s="5"/>
    </row>
    <row r="9" spans="1:10" ht="15.75" customHeight="1" thickBot="1" x14ac:dyDescent="0.3">
      <c r="A9" s="6"/>
      <c r="B9" s="6"/>
      <c r="C9" s="6"/>
      <c r="D9" s="6"/>
      <c r="E9" s="6"/>
      <c r="F9" s="6"/>
      <c r="G9" s="6"/>
      <c r="H9" s="7"/>
      <c r="I9" s="7"/>
      <c r="J9" s="6"/>
    </row>
    <row r="10" spans="1:10" ht="30.75" customHeight="1" thickBot="1" x14ac:dyDescent="0.3">
      <c r="A10" s="163" t="s">
        <v>5</v>
      </c>
      <c r="B10" s="164"/>
      <c r="C10" s="164"/>
      <c r="D10" s="164"/>
      <c r="E10" s="164"/>
      <c r="F10" s="164"/>
      <c r="G10" s="164"/>
      <c r="H10" s="164"/>
      <c r="I10" s="164"/>
      <c r="J10" s="165"/>
    </row>
    <row r="12" spans="1:10" ht="23.25" customHeight="1" x14ac:dyDescent="0.25">
      <c r="A12" s="95" t="s">
        <v>6</v>
      </c>
      <c r="B12" s="95" t="s">
        <v>35</v>
      </c>
      <c r="H12" s="3" t="s">
        <v>7</v>
      </c>
      <c r="I12" s="8" t="s">
        <v>8</v>
      </c>
      <c r="J12" s="9" t="s">
        <v>204</v>
      </c>
    </row>
    <row r="13" spans="1:10" x14ac:dyDescent="0.25">
      <c r="H13" s="3" t="s">
        <v>9</v>
      </c>
      <c r="I13" s="8" t="s">
        <v>8</v>
      </c>
      <c r="J13" s="10" t="s">
        <v>176</v>
      </c>
    </row>
    <row r="14" spans="1:10" x14ac:dyDescent="0.25">
      <c r="H14" s="3" t="s">
        <v>10</v>
      </c>
      <c r="I14" s="8" t="s">
        <v>8</v>
      </c>
    </row>
    <row r="15" spans="1:10" ht="9.75" customHeight="1" x14ac:dyDescent="0.25"/>
    <row r="16" spans="1:10" ht="20.25" customHeight="1" x14ac:dyDescent="0.25">
      <c r="A16" s="95" t="s">
        <v>11</v>
      </c>
      <c r="B16" s="95" t="s">
        <v>36</v>
      </c>
    </row>
    <row r="17" spans="1:10" ht="15.75" customHeight="1" thickBot="1" x14ac:dyDescent="0.3">
      <c r="F17" s="12"/>
      <c r="G17" s="12"/>
    </row>
    <row r="18" spans="1:10" ht="27" customHeight="1" x14ac:dyDescent="0.25">
      <c r="A18" s="115" t="s">
        <v>12</v>
      </c>
      <c r="B18" s="116" t="s">
        <v>13</v>
      </c>
      <c r="C18" s="116" t="s">
        <v>14</v>
      </c>
      <c r="D18" s="116" t="s">
        <v>15</v>
      </c>
      <c r="E18" s="116" t="s">
        <v>16</v>
      </c>
      <c r="F18" s="116" t="s">
        <v>17</v>
      </c>
      <c r="G18" s="117" t="s">
        <v>29</v>
      </c>
      <c r="H18" s="166" t="s">
        <v>18</v>
      </c>
      <c r="I18" s="167"/>
      <c r="J18" s="118" t="s">
        <v>19</v>
      </c>
    </row>
    <row r="19" spans="1:10" ht="66.75" customHeight="1" x14ac:dyDescent="0.25">
      <c r="A19" s="16">
        <v>1</v>
      </c>
      <c r="B19" s="44">
        <v>44202</v>
      </c>
      <c r="C19" s="114">
        <v>11355</v>
      </c>
      <c r="D19" s="17" t="s">
        <v>125</v>
      </c>
      <c r="E19" s="46" t="s">
        <v>114</v>
      </c>
      <c r="F19" s="18">
        <v>1</v>
      </c>
      <c r="G19" s="40"/>
      <c r="H19" s="143">
        <v>1100000</v>
      </c>
      <c r="I19" s="144"/>
      <c r="J19" s="19">
        <f>H19</f>
        <v>1100000</v>
      </c>
    </row>
    <row r="20" spans="1:10" ht="66.75" customHeight="1" x14ac:dyDescent="0.25">
      <c r="A20" s="16">
        <f>A19+1</f>
        <v>2</v>
      </c>
      <c r="B20" s="44">
        <v>44202</v>
      </c>
      <c r="C20" s="114">
        <v>11356</v>
      </c>
      <c r="D20" s="17" t="s">
        <v>126</v>
      </c>
      <c r="E20" s="46" t="s">
        <v>115</v>
      </c>
      <c r="F20" s="18">
        <v>1</v>
      </c>
      <c r="G20" s="40"/>
      <c r="H20" s="143">
        <v>900000</v>
      </c>
      <c r="I20" s="144"/>
      <c r="J20" s="19">
        <f t="shared" ref="J20:J38" si="0">H20</f>
        <v>900000</v>
      </c>
    </row>
    <row r="21" spans="1:10" ht="66.75" customHeight="1" x14ac:dyDescent="0.25">
      <c r="A21" s="16">
        <f t="shared" ref="A21:A38" si="1">A20+1</f>
        <v>3</v>
      </c>
      <c r="B21" s="44">
        <v>44202</v>
      </c>
      <c r="C21" s="114">
        <v>11357</v>
      </c>
      <c r="D21" s="17" t="s">
        <v>127</v>
      </c>
      <c r="E21" s="46" t="s">
        <v>116</v>
      </c>
      <c r="F21" s="18">
        <v>1</v>
      </c>
      <c r="G21" s="40"/>
      <c r="H21" s="143">
        <v>1000000</v>
      </c>
      <c r="I21" s="144"/>
      <c r="J21" s="19">
        <f t="shared" si="0"/>
        <v>1000000</v>
      </c>
    </row>
    <row r="22" spans="1:10" ht="66.75" customHeight="1" x14ac:dyDescent="0.25">
      <c r="A22" s="16">
        <f t="shared" si="1"/>
        <v>4</v>
      </c>
      <c r="B22" s="44">
        <v>44202</v>
      </c>
      <c r="C22" s="114">
        <v>11358</v>
      </c>
      <c r="D22" s="17" t="s">
        <v>127</v>
      </c>
      <c r="E22" s="46" t="s">
        <v>116</v>
      </c>
      <c r="F22" s="18">
        <v>1</v>
      </c>
      <c r="G22" s="40"/>
      <c r="H22" s="143">
        <v>1000000</v>
      </c>
      <c r="I22" s="144"/>
      <c r="J22" s="19">
        <f t="shared" si="0"/>
        <v>1000000</v>
      </c>
    </row>
    <row r="23" spans="1:10" ht="66.75" customHeight="1" x14ac:dyDescent="0.25">
      <c r="A23" s="16">
        <f t="shared" si="1"/>
        <v>5</v>
      </c>
      <c r="B23" s="44">
        <v>44203</v>
      </c>
      <c r="C23" s="114">
        <v>11359</v>
      </c>
      <c r="D23" s="17" t="s">
        <v>128</v>
      </c>
      <c r="E23" s="46" t="s">
        <v>117</v>
      </c>
      <c r="F23" s="18">
        <v>1</v>
      </c>
      <c r="G23" s="40"/>
      <c r="H23" s="143">
        <v>750000</v>
      </c>
      <c r="I23" s="144"/>
      <c r="J23" s="19">
        <f t="shared" si="0"/>
        <v>750000</v>
      </c>
    </row>
    <row r="24" spans="1:10" ht="66.75" customHeight="1" x14ac:dyDescent="0.25">
      <c r="A24" s="16">
        <f t="shared" si="1"/>
        <v>6</v>
      </c>
      <c r="B24" s="44">
        <v>44203</v>
      </c>
      <c r="C24" s="114">
        <v>11360</v>
      </c>
      <c r="D24" s="17" t="s">
        <v>129</v>
      </c>
      <c r="E24" s="46" t="s">
        <v>118</v>
      </c>
      <c r="F24" s="18">
        <v>1</v>
      </c>
      <c r="G24" s="40"/>
      <c r="H24" s="171">
        <v>800000</v>
      </c>
      <c r="I24" s="172"/>
      <c r="J24" s="168">
        <f t="shared" si="0"/>
        <v>800000</v>
      </c>
    </row>
    <row r="25" spans="1:10" ht="66.75" customHeight="1" x14ac:dyDescent="0.25">
      <c r="A25" s="16">
        <f t="shared" si="1"/>
        <v>7</v>
      </c>
      <c r="B25" s="44">
        <v>44203</v>
      </c>
      <c r="C25" s="114">
        <v>11361</v>
      </c>
      <c r="D25" s="17" t="s">
        <v>129</v>
      </c>
      <c r="E25" s="46" t="s">
        <v>118</v>
      </c>
      <c r="F25" s="18">
        <v>1</v>
      </c>
      <c r="G25" s="40"/>
      <c r="H25" s="173"/>
      <c r="I25" s="174"/>
      <c r="J25" s="169"/>
    </row>
    <row r="26" spans="1:10" ht="66.75" customHeight="1" x14ac:dyDescent="0.25">
      <c r="A26" s="16">
        <f t="shared" si="1"/>
        <v>8</v>
      </c>
      <c r="B26" s="44">
        <v>44203</v>
      </c>
      <c r="C26" s="114">
        <v>11362</v>
      </c>
      <c r="D26" s="17" t="s">
        <v>130</v>
      </c>
      <c r="E26" s="46" t="s">
        <v>118</v>
      </c>
      <c r="F26" s="18">
        <v>1</v>
      </c>
      <c r="G26" s="40"/>
      <c r="H26" s="175"/>
      <c r="I26" s="176"/>
      <c r="J26" s="170"/>
    </row>
    <row r="27" spans="1:10" ht="66.75" customHeight="1" x14ac:dyDescent="0.25">
      <c r="A27" s="16">
        <f t="shared" si="1"/>
        <v>9</v>
      </c>
      <c r="B27" s="44">
        <v>44203</v>
      </c>
      <c r="C27" s="114">
        <v>11363</v>
      </c>
      <c r="D27" s="17" t="s">
        <v>131</v>
      </c>
      <c r="E27" s="46" t="s">
        <v>56</v>
      </c>
      <c r="F27" s="18">
        <v>1</v>
      </c>
      <c r="G27" s="40"/>
      <c r="H27" s="143">
        <v>500000</v>
      </c>
      <c r="I27" s="144"/>
      <c r="J27" s="19">
        <f t="shared" si="0"/>
        <v>500000</v>
      </c>
    </row>
    <row r="28" spans="1:10" ht="66.75" customHeight="1" x14ac:dyDescent="0.25">
      <c r="A28" s="16">
        <f t="shared" si="1"/>
        <v>10</v>
      </c>
      <c r="B28" s="44">
        <v>44203</v>
      </c>
      <c r="C28" s="114">
        <v>11364</v>
      </c>
      <c r="D28" s="17" t="s">
        <v>131</v>
      </c>
      <c r="E28" s="46" t="s">
        <v>56</v>
      </c>
      <c r="F28" s="18">
        <v>1</v>
      </c>
      <c r="G28" s="40"/>
      <c r="H28" s="143">
        <v>500000</v>
      </c>
      <c r="I28" s="144"/>
      <c r="J28" s="19">
        <f t="shared" si="0"/>
        <v>500000</v>
      </c>
    </row>
    <row r="29" spans="1:10" ht="66.75" customHeight="1" x14ac:dyDescent="0.25">
      <c r="A29" s="16">
        <f t="shared" si="1"/>
        <v>11</v>
      </c>
      <c r="B29" s="44">
        <v>44204</v>
      </c>
      <c r="C29" s="114">
        <v>11365</v>
      </c>
      <c r="D29" s="17" t="s">
        <v>132</v>
      </c>
      <c r="E29" s="46" t="s">
        <v>119</v>
      </c>
      <c r="F29" s="18">
        <v>1</v>
      </c>
      <c r="G29" s="40"/>
      <c r="H29" s="143">
        <v>800000</v>
      </c>
      <c r="I29" s="144"/>
      <c r="J29" s="19">
        <f t="shared" si="0"/>
        <v>800000</v>
      </c>
    </row>
    <row r="30" spans="1:10" ht="66.75" customHeight="1" x14ac:dyDescent="0.25">
      <c r="A30" s="16">
        <f t="shared" si="1"/>
        <v>12</v>
      </c>
      <c r="B30" s="44">
        <v>44204</v>
      </c>
      <c r="C30" s="114">
        <v>11366</v>
      </c>
      <c r="D30" s="17" t="s">
        <v>132</v>
      </c>
      <c r="E30" s="46" t="s">
        <v>119</v>
      </c>
      <c r="F30" s="18">
        <v>1</v>
      </c>
      <c r="G30" s="40"/>
      <c r="H30" s="143">
        <v>800000</v>
      </c>
      <c r="I30" s="144"/>
      <c r="J30" s="19">
        <f t="shared" si="0"/>
        <v>800000</v>
      </c>
    </row>
    <row r="31" spans="1:10" ht="66.75" customHeight="1" x14ac:dyDescent="0.25">
      <c r="A31" s="16">
        <f t="shared" si="1"/>
        <v>13</v>
      </c>
      <c r="B31" s="44">
        <v>44204</v>
      </c>
      <c r="C31" s="114">
        <v>11367</v>
      </c>
      <c r="D31" s="17" t="s">
        <v>133</v>
      </c>
      <c r="E31" s="46" t="s">
        <v>120</v>
      </c>
      <c r="F31" s="18">
        <v>1</v>
      </c>
      <c r="G31" s="40"/>
      <c r="H31" s="143">
        <v>900000</v>
      </c>
      <c r="I31" s="144"/>
      <c r="J31" s="19">
        <f t="shared" si="0"/>
        <v>900000</v>
      </c>
    </row>
    <row r="32" spans="1:10" ht="66.75" customHeight="1" x14ac:dyDescent="0.25">
      <c r="A32" s="16">
        <f t="shared" si="1"/>
        <v>14</v>
      </c>
      <c r="B32" s="44">
        <v>44204</v>
      </c>
      <c r="C32" s="114">
        <v>11368</v>
      </c>
      <c r="D32" s="17" t="s">
        <v>131</v>
      </c>
      <c r="E32" s="46" t="s">
        <v>56</v>
      </c>
      <c r="F32" s="18">
        <v>1</v>
      </c>
      <c r="G32" s="40"/>
      <c r="H32" s="143">
        <v>500000</v>
      </c>
      <c r="I32" s="144"/>
      <c r="J32" s="19">
        <f t="shared" si="0"/>
        <v>500000</v>
      </c>
    </row>
    <row r="33" spans="1:10" ht="66.75" customHeight="1" x14ac:dyDescent="0.25">
      <c r="A33" s="16">
        <f t="shared" si="1"/>
        <v>15</v>
      </c>
      <c r="B33" s="44">
        <v>44205</v>
      </c>
      <c r="C33" s="114">
        <v>11369</v>
      </c>
      <c r="D33" s="17" t="s">
        <v>134</v>
      </c>
      <c r="E33" s="46" t="s">
        <v>121</v>
      </c>
      <c r="F33" s="18">
        <v>1</v>
      </c>
      <c r="G33" s="40"/>
      <c r="H33" s="171">
        <v>800000</v>
      </c>
      <c r="I33" s="172"/>
      <c r="J33" s="168">
        <f t="shared" si="0"/>
        <v>800000</v>
      </c>
    </row>
    <row r="34" spans="1:10" ht="66.75" customHeight="1" x14ac:dyDescent="0.25">
      <c r="A34" s="16">
        <f t="shared" si="1"/>
        <v>16</v>
      </c>
      <c r="B34" s="44">
        <v>44205</v>
      </c>
      <c r="C34" s="114">
        <v>11370</v>
      </c>
      <c r="D34" s="17" t="s">
        <v>134</v>
      </c>
      <c r="E34" s="46" t="s">
        <v>121</v>
      </c>
      <c r="F34" s="18">
        <v>1</v>
      </c>
      <c r="G34" s="40"/>
      <c r="H34" s="175"/>
      <c r="I34" s="176"/>
      <c r="J34" s="170"/>
    </row>
    <row r="35" spans="1:10" ht="66.75" customHeight="1" x14ac:dyDescent="0.25">
      <c r="A35" s="16">
        <f t="shared" si="1"/>
        <v>17</v>
      </c>
      <c r="B35" s="44">
        <v>44205</v>
      </c>
      <c r="C35" s="114">
        <v>11371</v>
      </c>
      <c r="D35" s="17" t="s">
        <v>135</v>
      </c>
      <c r="E35" s="46" t="s">
        <v>56</v>
      </c>
      <c r="F35" s="18">
        <v>1</v>
      </c>
      <c r="G35" s="40"/>
      <c r="H35" s="171">
        <v>500000</v>
      </c>
      <c r="I35" s="172"/>
      <c r="J35" s="168">
        <f t="shared" si="0"/>
        <v>500000</v>
      </c>
    </row>
    <row r="36" spans="1:10" ht="66.75" customHeight="1" x14ac:dyDescent="0.25">
      <c r="A36" s="16">
        <f t="shared" si="1"/>
        <v>18</v>
      </c>
      <c r="B36" s="44">
        <v>44205</v>
      </c>
      <c r="C36" s="114">
        <v>11372</v>
      </c>
      <c r="D36" s="17" t="s">
        <v>135</v>
      </c>
      <c r="E36" s="46" t="s">
        <v>56</v>
      </c>
      <c r="F36" s="18">
        <v>1</v>
      </c>
      <c r="G36" s="40"/>
      <c r="H36" s="175"/>
      <c r="I36" s="176"/>
      <c r="J36" s="170"/>
    </row>
    <row r="37" spans="1:10" ht="66.75" customHeight="1" x14ac:dyDescent="0.25">
      <c r="A37" s="16">
        <f t="shared" si="1"/>
        <v>19</v>
      </c>
      <c r="B37" s="44">
        <v>44205</v>
      </c>
      <c r="C37" s="114">
        <v>11373</v>
      </c>
      <c r="D37" s="17" t="s">
        <v>136</v>
      </c>
      <c r="E37" s="46" t="s">
        <v>56</v>
      </c>
      <c r="F37" s="18">
        <v>1</v>
      </c>
      <c r="G37" s="40"/>
      <c r="H37" s="143">
        <v>500000</v>
      </c>
      <c r="I37" s="144"/>
      <c r="J37" s="19">
        <f t="shared" si="0"/>
        <v>500000</v>
      </c>
    </row>
    <row r="38" spans="1:10" ht="66.75" customHeight="1" x14ac:dyDescent="0.25">
      <c r="A38" s="16">
        <f t="shared" si="1"/>
        <v>20</v>
      </c>
      <c r="B38" s="44">
        <v>44205</v>
      </c>
      <c r="C38" s="114">
        <v>11374</v>
      </c>
      <c r="D38" s="17" t="s">
        <v>137</v>
      </c>
      <c r="E38" s="46" t="s">
        <v>122</v>
      </c>
      <c r="F38" s="18">
        <v>1</v>
      </c>
      <c r="G38" s="40"/>
      <c r="H38" s="143">
        <v>700000</v>
      </c>
      <c r="I38" s="144"/>
      <c r="J38" s="19">
        <f t="shared" si="0"/>
        <v>700000</v>
      </c>
    </row>
    <row r="39" spans="1:10" ht="60" customHeight="1" x14ac:dyDescent="0.25">
      <c r="A39" s="16">
        <v>1</v>
      </c>
      <c r="B39" s="44">
        <v>44207</v>
      </c>
      <c r="C39" s="114">
        <v>11375</v>
      </c>
      <c r="D39" s="17" t="s">
        <v>140</v>
      </c>
      <c r="E39" s="46" t="s">
        <v>141</v>
      </c>
      <c r="F39" s="18">
        <v>1</v>
      </c>
      <c r="G39" s="40"/>
      <c r="H39" s="143">
        <v>900000</v>
      </c>
      <c r="I39" s="144"/>
      <c r="J39" s="19">
        <f>H39</f>
        <v>900000</v>
      </c>
    </row>
    <row r="40" spans="1:10" ht="60" customHeight="1" x14ac:dyDescent="0.25">
      <c r="A40" s="16">
        <f t="shared" ref="A40:A66" si="2">A39+1</f>
        <v>2</v>
      </c>
      <c r="B40" s="44">
        <v>44207</v>
      </c>
      <c r="C40" s="114">
        <v>11376</v>
      </c>
      <c r="D40" s="17" t="s">
        <v>142</v>
      </c>
      <c r="E40" s="46" t="s">
        <v>143</v>
      </c>
      <c r="F40" s="18">
        <v>1</v>
      </c>
      <c r="G40" s="40"/>
      <c r="H40" s="143">
        <v>800000</v>
      </c>
      <c r="I40" s="144"/>
      <c r="J40" s="19">
        <f>H40</f>
        <v>800000</v>
      </c>
    </row>
    <row r="41" spans="1:10" ht="60" customHeight="1" x14ac:dyDescent="0.25">
      <c r="A41" s="16">
        <f t="shared" si="2"/>
        <v>3</v>
      </c>
      <c r="B41" s="44">
        <v>44207</v>
      </c>
      <c r="C41" s="114">
        <v>11377</v>
      </c>
      <c r="D41" s="17" t="s">
        <v>144</v>
      </c>
      <c r="E41" s="46" t="s">
        <v>143</v>
      </c>
      <c r="F41" s="18">
        <v>1</v>
      </c>
      <c r="G41" s="40"/>
      <c r="H41" s="143">
        <v>800000</v>
      </c>
      <c r="I41" s="144"/>
      <c r="J41" s="19">
        <f>H41</f>
        <v>800000</v>
      </c>
    </row>
    <row r="42" spans="1:10" ht="60" customHeight="1" x14ac:dyDescent="0.25">
      <c r="A42" s="16">
        <f t="shared" si="2"/>
        <v>4</v>
      </c>
      <c r="B42" s="44">
        <v>44207</v>
      </c>
      <c r="C42" s="114">
        <v>11378</v>
      </c>
      <c r="D42" s="17" t="s">
        <v>147</v>
      </c>
      <c r="E42" s="46" t="s">
        <v>143</v>
      </c>
      <c r="F42" s="18">
        <v>1</v>
      </c>
      <c r="G42" s="40"/>
      <c r="H42" s="171">
        <v>800000</v>
      </c>
      <c r="I42" s="172"/>
      <c r="J42" s="168">
        <f>H42</f>
        <v>800000</v>
      </c>
    </row>
    <row r="43" spans="1:10" ht="60" customHeight="1" x14ac:dyDescent="0.25">
      <c r="A43" s="16">
        <f t="shared" si="2"/>
        <v>5</v>
      </c>
      <c r="B43" s="44">
        <v>44207</v>
      </c>
      <c r="C43" s="114">
        <v>11379</v>
      </c>
      <c r="D43" s="17" t="s">
        <v>146</v>
      </c>
      <c r="E43" s="46" t="s">
        <v>143</v>
      </c>
      <c r="F43" s="18">
        <v>1</v>
      </c>
      <c r="G43" s="40"/>
      <c r="H43" s="173"/>
      <c r="I43" s="174"/>
      <c r="J43" s="169"/>
    </row>
    <row r="44" spans="1:10" ht="60" customHeight="1" x14ac:dyDescent="0.25">
      <c r="A44" s="16">
        <f t="shared" si="2"/>
        <v>6</v>
      </c>
      <c r="B44" s="44">
        <v>44207</v>
      </c>
      <c r="C44" s="114">
        <v>11380</v>
      </c>
      <c r="D44" s="17" t="s">
        <v>145</v>
      </c>
      <c r="E44" s="46" t="s">
        <v>143</v>
      </c>
      <c r="F44" s="18">
        <v>1</v>
      </c>
      <c r="G44" s="40"/>
      <c r="H44" s="175"/>
      <c r="I44" s="176"/>
      <c r="J44" s="170"/>
    </row>
    <row r="45" spans="1:10" ht="60" customHeight="1" x14ac:dyDescent="0.25">
      <c r="A45" s="16">
        <f t="shared" si="2"/>
        <v>7</v>
      </c>
      <c r="B45" s="44">
        <v>44208</v>
      </c>
      <c r="C45" s="114">
        <v>11382</v>
      </c>
      <c r="D45" s="17" t="s">
        <v>148</v>
      </c>
      <c r="E45" s="46" t="s">
        <v>141</v>
      </c>
      <c r="F45" s="18">
        <v>1</v>
      </c>
      <c r="G45" s="40"/>
      <c r="H45" s="143">
        <v>900000</v>
      </c>
      <c r="I45" s="144"/>
      <c r="J45" s="19">
        <f>F45*H45</f>
        <v>900000</v>
      </c>
    </row>
    <row r="46" spans="1:10" ht="60" customHeight="1" x14ac:dyDescent="0.25">
      <c r="A46" s="16">
        <f t="shared" si="2"/>
        <v>8</v>
      </c>
      <c r="B46" s="44">
        <v>44208</v>
      </c>
      <c r="C46" s="114">
        <v>11383</v>
      </c>
      <c r="D46" s="17" t="s">
        <v>149</v>
      </c>
      <c r="E46" s="46" t="s">
        <v>150</v>
      </c>
      <c r="F46" s="18">
        <v>1</v>
      </c>
      <c r="G46" s="40"/>
      <c r="H46" s="143">
        <v>900000</v>
      </c>
      <c r="I46" s="144"/>
      <c r="J46" s="19">
        <f>F46*H46</f>
        <v>900000</v>
      </c>
    </row>
    <row r="47" spans="1:10" ht="60" customHeight="1" x14ac:dyDescent="0.25">
      <c r="A47" s="16">
        <f t="shared" si="2"/>
        <v>9</v>
      </c>
      <c r="B47" s="44">
        <v>44208</v>
      </c>
      <c r="C47" s="114">
        <v>11384</v>
      </c>
      <c r="D47" s="17" t="s">
        <v>151</v>
      </c>
      <c r="E47" s="46" t="s">
        <v>152</v>
      </c>
      <c r="F47" s="18">
        <v>1</v>
      </c>
      <c r="G47" s="40"/>
      <c r="H47" s="143">
        <v>1000000</v>
      </c>
      <c r="I47" s="144"/>
      <c r="J47" s="19">
        <f t="shared" ref="J47:J56" si="3">H47</f>
        <v>1000000</v>
      </c>
    </row>
    <row r="48" spans="1:10" ht="60" customHeight="1" x14ac:dyDescent="0.25">
      <c r="A48" s="16">
        <f t="shared" si="2"/>
        <v>10</v>
      </c>
      <c r="B48" s="44">
        <v>44208</v>
      </c>
      <c r="C48" s="114">
        <v>11385</v>
      </c>
      <c r="D48" s="17" t="s">
        <v>154</v>
      </c>
      <c r="E48" s="46" t="s">
        <v>153</v>
      </c>
      <c r="F48" s="18">
        <v>1</v>
      </c>
      <c r="G48" s="40"/>
      <c r="H48" s="143">
        <v>900000</v>
      </c>
      <c r="I48" s="144"/>
      <c r="J48" s="19">
        <f t="shared" si="3"/>
        <v>900000</v>
      </c>
    </row>
    <row r="49" spans="1:10" ht="60" customHeight="1" x14ac:dyDescent="0.25">
      <c r="A49" s="16">
        <f t="shared" si="2"/>
        <v>11</v>
      </c>
      <c r="B49" s="44">
        <v>44209</v>
      </c>
      <c r="C49" s="114">
        <v>11386</v>
      </c>
      <c r="D49" s="17" t="s">
        <v>155</v>
      </c>
      <c r="E49" s="46" t="s">
        <v>153</v>
      </c>
      <c r="F49" s="18">
        <v>1</v>
      </c>
      <c r="G49" s="40"/>
      <c r="H49" s="143">
        <v>900000</v>
      </c>
      <c r="I49" s="144"/>
      <c r="J49" s="19">
        <f t="shared" si="3"/>
        <v>900000</v>
      </c>
    </row>
    <row r="50" spans="1:10" ht="60" customHeight="1" x14ac:dyDescent="0.25">
      <c r="A50" s="16">
        <f t="shared" si="2"/>
        <v>12</v>
      </c>
      <c r="B50" s="44">
        <v>44209</v>
      </c>
      <c r="C50" s="114">
        <v>11387</v>
      </c>
      <c r="D50" s="17" t="s">
        <v>156</v>
      </c>
      <c r="E50" s="46" t="s">
        <v>153</v>
      </c>
      <c r="F50" s="18">
        <v>1</v>
      </c>
      <c r="G50" s="40"/>
      <c r="H50" s="143">
        <v>900000</v>
      </c>
      <c r="I50" s="144"/>
      <c r="J50" s="19">
        <f t="shared" si="3"/>
        <v>900000</v>
      </c>
    </row>
    <row r="51" spans="1:10" ht="60" customHeight="1" x14ac:dyDescent="0.25">
      <c r="A51" s="16">
        <f t="shared" si="2"/>
        <v>13</v>
      </c>
      <c r="B51" s="44">
        <v>44209</v>
      </c>
      <c r="C51" s="114">
        <v>11388</v>
      </c>
      <c r="D51" s="17" t="s">
        <v>157</v>
      </c>
      <c r="E51" s="46" t="s">
        <v>153</v>
      </c>
      <c r="F51" s="18">
        <v>1</v>
      </c>
      <c r="G51" s="40"/>
      <c r="H51" s="143">
        <v>900000</v>
      </c>
      <c r="I51" s="144"/>
      <c r="J51" s="19">
        <f t="shared" si="3"/>
        <v>900000</v>
      </c>
    </row>
    <row r="52" spans="1:10" ht="60" customHeight="1" x14ac:dyDescent="0.25">
      <c r="A52" s="16">
        <f t="shared" si="2"/>
        <v>14</v>
      </c>
      <c r="B52" s="44">
        <v>44209</v>
      </c>
      <c r="C52" s="114">
        <v>11389</v>
      </c>
      <c r="D52" s="17" t="s">
        <v>158</v>
      </c>
      <c r="E52" s="46" t="s">
        <v>153</v>
      </c>
      <c r="F52" s="18">
        <v>1</v>
      </c>
      <c r="G52" s="40"/>
      <c r="H52" s="143">
        <v>900000</v>
      </c>
      <c r="I52" s="144"/>
      <c r="J52" s="19">
        <f t="shared" si="3"/>
        <v>900000</v>
      </c>
    </row>
    <row r="53" spans="1:10" ht="60" customHeight="1" x14ac:dyDescent="0.25">
      <c r="A53" s="16">
        <f t="shared" si="2"/>
        <v>15</v>
      </c>
      <c r="B53" s="44">
        <v>44210</v>
      </c>
      <c r="C53" s="114">
        <v>11390</v>
      </c>
      <c r="D53" s="17" t="s">
        <v>159</v>
      </c>
      <c r="E53" s="46" t="s">
        <v>153</v>
      </c>
      <c r="F53" s="18">
        <v>1</v>
      </c>
      <c r="G53" s="40"/>
      <c r="H53" s="143">
        <v>900000</v>
      </c>
      <c r="I53" s="144"/>
      <c r="J53" s="19">
        <f t="shared" si="3"/>
        <v>900000</v>
      </c>
    </row>
    <row r="54" spans="1:10" ht="60" customHeight="1" x14ac:dyDescent="0.25">
      <c r="A54" s="16">
        <f t="shared" si="2"/>
        <v>16</v>
      </c>
      <c r="B54" s="44">
        <v>44210</v>
      </c>
      <c r="C54" s="114">
        <v>11391</v>
      </c>
      <c r="D54" s="17" t="s">
        <v>160</v>
      </c>
      <c r="E54" s="46" t="s">
        <v>153</v>
      </c>
      <c r="F54" s="18">
        <v>1</v>
      </c>
      <c r="G54" s="40"/>
      <c r="H54" s="143">
        <v>900000</v>
      </c>
      <c r="I54" s="144"/>
      <c r="J54" s="120">
        <f t="shared" si="3"/>
        <v>900000</v>
      </c>
    </row>
    <row r="55" spans="1:10" ht="60" customHeight="1" x14ac:dyDescent="0.25">
      <c r="A55" s="16">
        <f t="shared" si="2"/>
        <v>17</v>
      </c>
      <c r="B55" s="44">
        <v>44210</v>
      </c>
      <c r="C55" s="114">
        <v>11392</v>
      </c>
      <c r="D55" s="17" t="s">
        <v>161</v>
      </c>
      <c r="E55" s="46" t="s">
        <v>153</v>
      </c>
      <c r="F55" s="18">
        <v>1</v>
      </c>
      <c r="G55" s="40"/>
      <c r="H55" s="143">
        <v>900000</v>
      </c>
      <c r="I55" s="144"/>
      <c r="J55" s="19">
        <f t="shared" si="3"/>
        <v>900000</v>
      </c>
    </row>
    <row r="56" spans="1:10" ht="60" customHeight="1" x14ac:dyDescent="0.25">
      <c r="A56" s="16">
        <f t="shared" si="2"/>
        <v>18</v>
      </c>
      <c r="B56" s="44">
        <v>44210</v>
      </c>
      <c r="C56" s="114">
        <v>11393</v>
      </c>
      <c r="D56" s="17" t="s">
        <v>162</v>
      </c>
      <c r="E56" s="46" t="s">
        <v>153</v>
      </c>
      <c r="F56" s="18">
        <v>1</v>
      </c>
      <c r="G56" s="40"/>
      <c r="H56" s="171">
        <v>900000</v>
      </c>
      <c r="I56" s="172"/>
      <c r="J56" s="168">
        <f t="shared" si="3"/>
        <v>900000</v>
      </c>
    </row>
    <row r="57" spans="1:10" ht="60" customHeight="1" x14ac:dyDescent="0.25">
      <c r="A57" s="16">
        <f t="shared" si="2"/>
        <v>19</v>
      </c>
      <c r="B57" s="44">
        <v>44210</v>
      </c>
      <c r="C57" s="114">
        <v>11394</v>
      </c>
      <c r="D57" s="17" t="s">
        <v>163</v>
      </c>
      <c r="E57" s="46" t="s">
        <v>153</v>
      </c>
      <c r="F57" s="18">
        <v>1</v>
      </c>
      <c r="G57" s="40"/>
      <c r="H57" s="175"/>
      <c r="I57" s="176"/>
      <c r="J57" s="170"/>
    </row>
    <row r="58" spans="1:10" ht="60" customHeight="1" x14ac:dyDescent="0.25">
      <c r="A58" s="16">
        <f t="shared" si="2"/>
        <v>20</v>
      </c>
      <c r="B58" s="44">
        <v>44211</v>
      </c>
      <c r="C58" s="114">
        <v>11398</v>
      </c>
      <c r="D58" s="17" t="s">
        <v>164</v>
      </c>
      <c r="E58" s="46" t="s">
        <v>165</v>
      </c>
      <c r="F58" s="18">
        <v>1</v>
      </c>
      <c r="G58" s="40"/>
      <c r="H58" s="143">
        <v>1200000</v>
      </c>
      <c r="I58" s="144"/>
      <c r="J58" s="121">
        <f t="shared" ref="J58:J66" si="4">H58</f>
        <v>1200000</v>
      </c>
    </row>
    <row r="59" spans="1:10" ht="60" customHeight="1" x14ac:dyDescent="0.25">
      <c r="A59" s="16">
        <f t="shared" si="2"/>
        <v>21</v>
      </c>
      <c r="B59" s="44">
        <v>44211</v>
      </c>
      <c r="C59" s="114">
        <v>11397</v>
      </c>
      <c r="D59" s="17" t="s">
        <v>166</v>
      </c>
      <c r="E59" s="46" t="s">
        <v>167</v>
      </c>
      <c r="F59" s="18">
        <v>1</v>
      </c>
      <c r="G59" s="40"/>
      <c r="H59" s="143">
        <v>1200000</v>
      </c>
      <c r="I59" s="144"/>
      <c r="J59" s="121">
        <f t="shared" si="4"/>
        <v>1200000</v>
      </c>
    </row>
    <row r="60" spans="1:10" ht="60" customHeight="1" x14ac:dyDescent="0.25">
      <c r="A60" s="16">
        <f t="shared" si="2"/>
        <v>22</v>
      </c>
      <c r="B60" s="44">
        <v>44211</v>
      </c>
      <c r="C60" s="114">
        <v>11396</v>
      </c>
      <c r="D60" s="17" t="s">
        <v>168</v>
      </c>
      <c r="E60" s="46" t="s">
        <v>165</v>
      </c>
      <c r="F60" s="18">
        <v>1</v>
      </c>
      <c r="G60" s="40"/>
      <c r="H60" s="143">
        <v>1200000</v>
      </c>
      <c r="I60" s="144"/>
      <c r="J60" s="121">
        <f t="shared" si="4"/>
        <v>1200000</v>
      </c>
    </row>
    <row r="61" spans="1:10" ht="60" customHeight="1" x14ac:dyDescent="0.25">
      <c r="A61" s="16">
        <f t="shared" si="2"/>
        <v>23</v>
      </c>
      <c r="B61" s="44">
        <v>44211</v>
      </c>
      <c r="C61" s="114">
        <v>11395</v>
      </c>
      <c r="D61" s="17" t="s">
        <v>169</v>
      </c>
      <c r="E61" s="46" t="s">
        <v>165</v>
      </c>
      <c r="F61" s="18">
        <v>1</v>
      </c>
      <c r="G61" s="40"/>
      <c r="H61" s="143">
        <v>1200000</v>
      </c>
      <c r="I61" s="144"/>
      <c r="J61" s="121">
        <f t="shared" si="4"/>
        <v>1200000</v>
      </c>
    </row>
    <row r="62" spans="1:10" ht="60" customHeight="1" x14ac:dyDescent="0.25">
      <c r="A62" s="16">
        <f t="shared" si="2"/>
        <v>24</v>
      </c>
      <c r="B62" s="44">
        <v>44212</v>
      </c>
      <c r="C62" s="114">
        <v>11399</v>
      </c>
      <c r="D62" s="17" t="s">
        <v>170</v>
      </c>
      <c r="E62" s="46" t="s">
        <v>171</v>
      </c>
      <c r="F62" s="18">
        <v>1</v>
      </c>
      <c r="G62" s="40"/>
      <c r="H62" s="143">
        <v>1200000</v>
      </c>
      <c r="I62" s="144"/>
      <c r="J62" s="121">
        <f t="shared" si="4"/>
        <v>1200000</v>
      </c>
    </row>
    <row r="63" spans="1:10" ht="60" customHeight="1" x14ac:dyDescent="0.25">
      <c r="A63" s="16">
        <f t="shared" si="2"/>
        <v>25</v>
      </c>
      <c r="B63" s="44">
        <v>44212</v>
      </c>
      <c r="C63" s="114">
        <v>11400</v>
      </c>
      <c r="D63" s="17" t="s">
        <v>172</v>
      </c>
      <c r="E63" s="46" t="s">
        <v>171</v>
      </c>
      <c r="F63" s="18">
        <v>1</v>
      </c>
      <c r="G63" s="40"/>
      <c r="H63" s="143">
        <v>1200000</v>
      </c>
      <c r="I63" s="144"/>
      <c r="J63" s="121">
        <f t="shared" si="4"/>
        <v>1200000</v>
      </c>
    </row>
    <row r="64" spans="1:10" ht="60" customHeight="1" x14ac:dyDescent="0.25">
      <c r="A64" s="16">
        <f t="shared" si="2"/>
        <v>26</v>
      </c>
      <c r="B64" s="44">
        <v>44212</v>
      </c>
      <c r="C64" s="114">
        <v>11201</v>
      </c>
      <c r="D64" s="17" t="s">
        <v>173</v>
      </c>
      <c r="E64" s="46" t="s">
        <v>171</v>
      </c>
      <c r="F64" s="18">
        <v>1</v>
      </c>
      <c r="G64" s="40"/>
      <c r="H64" s="143">
        <v>1200000</v>
      </c>
      <c r="I64" s="144"/>
      <c r="J64" s="121">
        <f t="shared" si="4"/>
        <v>1200000</v>
      </c>
    </row>
    <row r="65" spans="1:19" ht="60" customHeight="1" x14ac:dyDescent="0.25">
      <c r="A65" s="16">
        <f t="shared" si="2"/>
        <v>27</v>
      </c>
      <c r="B65" s="44">
        <v>44212</v>
      </c>
      <c r="C65" s="114">
        <v>11202</v>
      </c>
      <c r="D65" s="17" t="s">
        <v>174</v>
      </c>
      <c r="E65" s="46" t="s">
        <v>171</v>
      </c>
      <c r="F65" s="18">
        <v>1</v>
      </c>
      <c r="G65" s="40"/>
      <c r="H65" s="143">
        <v>1200000</v>
      </c>
      <c r="I65" s="144"/>
      <c r="J65" s="121">
        <f t="shared" si="4"/>
        <v>1200000</v>
      </c>
    </row>
    <row r="66" spans="1:19" ht="60" customHeight="1" x14ac:dyDescent="0.25">
      <c r="A66" s="16">
        <f t="shared" si="2"/>
        <v>28</v>
      </c>
      <c r="B66" s="44">
        <v>44212</v>
      </c>
      <c r="C66" s="114">
        <v>11203</v>
      </c>
      <c r="D66" s="17" t="s">
        <v>175</v>
      </c>
      <c r="E66" s="46" t="s">
        <v>171</v>
      </c>
      <c r="F66" s="18">
        <v>1</v>
      </c>
      <c r="G66" s="40"/>
      <c r="H66" s="143">
        <v>1200000</v>
      </c>
      <c r="I66" s="144"/>
      <c r="J66" s="121">
        <f t="shared" si="4"/>
        <v>1200000</v>
      </c>
    </row>
    <row r="67" spans="1:19" ht="25.5" customHeight="1" thickBot="1" x14ac:dyDescent="0.3">
      <c r="A67" s="145" t="s">
        <v>20</v>
      </c>
      <c r="B67" s="146"/>
      <c r="C67" s="146"/>
      <c r="D67" s="146"/>
      <c r="E67" s="146"/>
      <c r="F67" s="146"/>
      <c r="G67" s="146"/>
      <c r="H67" s="146"/>
      <c r="I67" s="147"/>
      <c r="J67" s="20">
        <f>SUM(J19:J66)</f>
        <v>37050000</v>
      </c>
      <c r="K67" s="23"/>
    </row>
    <row r="68" spans="1:19" x14ac:dyDescent="0.25">
      <c r="A68" s="137"/>
      <c r="B68" s="137"/>
      <c r="C68" s="137"/>
      <c r="D68" s="137"/>
      <c r="E68" s="51"/>
      <c r="F68" s="51"/>
      <c r="G68" s="51"/>
      <c r="H68" s="22"/>
      <c r="I68" s="22"/>
      <c r="J68" s="23"/>
    </row>
    <row r="69" spans="1:19" x14ac:dyDescent="0.25">
      <c r="A69" s="51"/>
      <c r="B69" s="51"/>
      <c r="C69" s="51"/>
      <c r="D69" s="51"/>
      <c r="E69" s="51"/>
      <c r="F69" s="51"/>
      <c r="G69" s="51"/>
      <c r="H69" s="24" t="s">
        <v>33</v>
      </c>
      <c r="I69" s="24"/>
      <c r="J69" s="50">
        <f>J67*1%</f>
        <v>370500</v>
      </c>
    </row>
    <row r="70" spans="1:19" x14ac:dyDescent="0.25">
      <c r="A70" s="51"/>
      <c r="B70" s="51"/>
      <c r="C70" s="51"/>
      <c r="D70" s="51"/>
      <c r="E70" s="51"/>
      <c r="F70" s="51"/>
      <c r="G70" s="51"/>
      <c r="H70" s="24" t="s">
        <v>21</v>
      </c>
      <c r="I70" s="24"/>
      <c r="J70" s="23">
        <f>J68*10%</f>
        <v>0</v>
      </c>
    </row>
    <row r="71" spans="1:19" ht="16.5" thickBot="1" x14ac:dyDescent="0.3">
      <c r="E71" s="1"/>
      <c r="F71" s="1"/>
      <c r="G71" s="1"/>
      <c r="H71" s="25" t="s">
        <v>30</v>
      </c>
      <c r="I71" s="25"/>
      <c r="J71" s="26">
        <v>0</v>
      </c>
      <c r="K71" s="27"/>
      <c r="S71" s="2" t="s">
        <v>22</v>
      </c>
    </row>
    <row r="72" spans="1:19" x14ac:dyDescent="0.25">
      <c r="E72" s="1"/>
      <c r="F72" s="1"/>
      <c r="G72" s="1"/>
      <c r="H72" s="28" t="s">
        <v>23</v>
      </c>
      <c r="I72" s="28"/>
      <c r="J72" s="29">
        <f>J67+J69</f>
        <v>37420500</v>
      </c>
    </row>
    <row r="73" spans="1:19" ht="21" customHeight="1" x14ac:dyDescent="0.25">
      <c r="E73" s="1"/>
      <c r="F73" s="1"/>
      <c r="G73" s="1"/>
      <c r="H73" s="28"/>
      <c r="I73" s="28"/>
      <c r="J73" s="29"/>
    </row>
    <row r="74" spans="1:19" ht="18" customHeight="1" x14ac:dyDescent="0.25">
      <c r="A74" s="1" t="s">
        <v>181</v>
      </c>
      <c r="E74" s="1"/>
      <c r="F74" s="1"/>
      <c r="G74" s="1"/>
      <c r="H74" s="28"/>
      <c r="I74" s="28"/>
      <c r="J74" s="29"/>
    </row>
    <row r="75" spans="1:19" ht="18.75" customHeight="1" x14ac:dyDescent="0.25">
      <c r="A75" s="30"/>
      <c r="E75" s="1"/>
      <c r="F75" s="1"/>
      <c r="G75" s="1"/>
      <c r="H75" s="28"/>
      <c r="I75" s="28"/>
      <c r="J75" s="29"/>
    </row>
    <row r="76" spans="1:19" x14ac:dyDescent="0.25">
      <c r="A76" s="31" t="s">
        <v>24</v>
      </c>
    </row>
    <row r="77" spans="1:19" x14ac:dyDescent="0.25">
      <c r="A77" s="41" t="s">
        <v>25</v>
      </c>
      <c r="B77" s="32"/>
      <c r="C77" s="32"/>
      <c r="D77" s="32"/>
      <c r="E77" s="12"/>
    </row>
    <row r="78" spans="1:19" x14ac:dyDescent="0.25">
      <c r="A78" s="41" t="s">
        <v>31</v>
      </c>
      <c r="B78" s="32"/>
      <c r="C78" s="32"/>
      <c r="D78" s="12"/>
      <c r="E78" s="12"/>
    </row>
    <row r="79" spans="1:19" x14ac:dyDescent="0.25">
      <c r="A79" s="42" t="s">
        <v>32</v>
      </c>
      <c r="B79" s="34"/>
      <c r="C79" s="34"/>
      <c r="D79" s="33"/>
      <c r="E79" s="12"/>
    </row>
    <row r="80" spans="1:19" x14ac:dyDescent="0.25">
      <c r="A80" s="43" t="s">
        <v>0</v>
      </c>
      <c r="B80" s="35"/>
      <c r="C80" s="35"/>
      <c r="D80" s="34"/>
      <c r="E80" s="12"/>
    </row>
    <row r="81" spans="1:10" x14ac:dyDescent="0.25">
      <c r="A81" s="36"/>
      <c r="B81" s="36"/>
      <c r="C81" s="36"/>
      <c r="D81" s="37"/>
    </row>
    <row r="82" spans="1:10" x14ac:dyDescent="0.25">
      <c r="H82" s="38" t="s">
        <v>26</v>
      </c>
      <c r="I82" s="148" t="str">
        <f>+J13</f>
        <v xml:space="preserve"> 19 Januari 21</v>
      </c>
      <c r="J82" s="148"/>
    </row>
    <row r="89" spans="1:10" x14ac:dyDescent="0.25">
      <c r="H89" s="136" t="s">
        <v>27</v>
      </c>
      <c r="I89" s="136"/>
      <c r="J89" s="136"/>
    </row>
  </sheetData>
  <mergeCells count="52">
    <mergeCell ref="J42:J44"/>
    <mergeCell ref="H45:I45"/>
    <mergeCell ref="H46:I46"/>
    <mergeCell ref="H39:I39"/>
    <mergeCell ref="H40:I40"/>
    <mergeCell ref="H41:I41"/>
    <mergeCell ref="H28:I28"/>
    <mergeCell ref="H29:I29"/>
    <mergeCell ref="H58:I58"/>
    <mergeCell ref="H59:I59"/>
    <mergeCell ref="H49:I49"/>
    <mergeCell ref="H42:I44"/>
    <mergeCell ref="H47:I47"/>
    <mergeCell ref="H48:I48"/>
    <mergeCell ref="I82:J82"/>
    <mergeCell ref="H89:J89"/>
    <mergeCell ref="H27:I27"/>
    <mergeCell ref="H38:I38"/>
    <mergeCell ref="H32:I32"/>
    <mergeCell ref="H37:I37"/>
    <mergeCell ref="H33:I34"/>
    <mergeCell ref="J33:J34"/>
    <mergeCell ref="A67:I67"/>
    <mergeCell ref="A68:D68"/>
    <mergeCell ref="H30:I30"/>
    <mergeCell ref="H31:I31"/>
    <mergeCell ref="H35:I36"/>
    <mergeCell ref="H56:I57"/>
    <mergeCell ref="J56:J57"/>
    <mergeCell ref="J35:J36"/>
    <mergeCell ref="A10:J10"/>
    <mergeCell ref="H18:I18"/>
    <mergeCell ref="H19:I19"/>
    <mergeCell ref="H20:I20"/>
    <mergeCell ref="J24:J26"/>
    <mergeCell ref="H23:I23"/>
    <mergeCell ref="H22:I22"/>
    <mergeCell ref="H21:I21"/>
    <mergeCell ref="H24:I26"/>
    <mergeCell ref="H66:I66"/>
    <mergeCell ref="H50:I50"/>
    <mergeCell ref="H51:I51"/>
    <mergeCell ref="H52:I52"/>
    <mergeCell ref="H54:I54"/>
    <mergeCell ref="H53:I53"/>
    <mergeCell ref="H61:I61"/>
    <mergeCell ref="H62:I62"/>
    <mergeCell ref="H63:I63"/>
    <mergeCell ref="H64:I64"/>
    <mergeCell ref="H65:I65"/>
    <mergeCell ref="H60:I60"/>
    <mergeCell ref="H55:I55"/>
  </mergeCells>
  <pageMargins left="0.45" right="0.2" top="0.75" bottom="0.75" header="0.3" footer="0.3"/>
  <pageSetup paperSize="9" scale="90" orientation="portrait" horizont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82"/>
  <sheetViews>
    <sheetView topLeftCell="A58" workbookViewId="0">
      <selection activeCell="E68" sqref="E68"/>
    </sheetView>
  </sheetViews>
  <sheetFormatPr defaultRowHeight="15" x14ac:dyDescent="0.25"/>
  <cols>
    <col min="1" max="1" width="4.85546875" style="53" customWidth="1"/>
    <col min="2" max="2" width="9.140625" style="53" customWidth="1"/>
    <col min="3" max="3" width="13.140625" style="53" customWidth="1"/>
    <col min="4" max="4" width="29.7109375" style="53" customWidth="1"/>
    <col min="5" max="5" width="20.85546875" style="53" customWidth="1"/>
    <col min="6" max="6" width="7" style="54" customWidth="1"/>
    <col min="7" max="7" width="7" style="53" customWidth="1"/>
    <col min="8" max="8" width="13.7109375" style="53" customWidth="1"/>
    <col min="9" max="9" width="1.42578125" style="53" customWidth="1"/>
    <col min="10" max="10" width="16" style="53" customWidth="1"/>
    <col min="11" max="15" width="9.140625" style="53"/>
    <col min="16" max="16" width="22.42578125" style="53" bestFit="1" customWidth="1"/>
    <col min="17" max="17" width="11.85546875" style="53" bestFit="1" customWidth="1"/>
    <col min="18" max="16384" width="9.140625" style="53"/>
  </cols>
  <sheetData>
    <row r="2" spans="1:14" s="95" customFormat="1" ht="18.75" customHeight="1" x14ac:dyDescent="0.25">
      <c r="A2" s="94" t="s">
        <v>0</v>
      </c>
      <c r="B2" s="94"/>
      <c r="F2" s="96"/>
    </row>
    <row r="3" spans="1:14" s="95" customFormat="1" ht="18.75" customHeight="1" x14ac:dyDescent="0.25">
      <c r="A3" s="112" t="s">
        <v>28</v>
      </c>
      <c r="F3" s="96"/>
    </row>
    <row r="4" spans="1:14" s="95" customFormat="1" ht="18.75" customHeight="1" x14ac:dyDescent="0.25">
      <c r="A4" s="112" t="s">
        <v>1</v>
      </c>
      <c r="F4" s="96"/>
    </row>
    <row r="5" spans="1:14" s="95" customFormat="1" ht="18.75" customHeight="1" x14ac:dyDescent="0.25">
      <c r="A5" s="112" t="s">
        <v>2</v>
      </c>
      <c r="F5" s="96"/>
    </row>
    <row r="6" spans="1:14" s="95" customFormat="1" ht="18.75" customHeight="1" x14ac:dyDescent="0.25">
      <c r="A6" s="112" t="s">
        <v>3</v>
      </c>
      <c r="F6" s="96"/>
    </row>
    <row r="7" spans="1:14" s="95" customFormat="1" ht="18.75" customHeight="1" x14ac:dyDescent="0.25">
      <c r="A7" s="112" t="s">
        <v>4</v>
      </c>
      <c r="F7" s="96"/>
    </row>
    <row r="9" spans="1:14" ht="15.75" thickBot="1" x14ac:dyDescent="0.3">
      <c r="A9" s="55"/>
      <c r="B9" s="55"/>
      <c r="C9" s="55"/>
      <c r="D9" s="55"/>
      <c r="E9" s="55"/>
      <c r="F9" s="56"/>
      <c r="G9" s="55"/>
      <c r="H9" s="55"/>
      <c r="I9" s="55"/>
      <c r="J9" s="55"/>
    </row>
    <row r="10" spans="1:14" ht="28.5" customHeight="1" thickBot="1" x14ac:dyDescent="0.3">
      <c r="A10" s="177" t="s">
        <v>5</v>
      </c>
      <c r="B10" s="178"/>
      <c r="C10" s="178"/>
      <c r="D10" s="178"/>
      <c r="E10" s="178"/>
      <c r="F10" s="178"/>
      <c r="G10" s="178"/>
      <c r="H10" s="178"/>
      <c r="I10" s="178"/>
      <c r="J10" s="179"/>
    </row>
    <row r="12" spans="1:14" ht="18.75" customHeight="1" x14ac:dyDescent="0.25">
      <c r="A12" s="53" t="s">
        <v>6</v>
      </c>
      <c r="B12" s="53" t="s">
        <v>91</v>
      </c>
      <c r="H12" s="54" t="s">
        <v>7</v>
      </c>
      <c r="I12" s="57" t="s">
        <v>8</v>
      </c>
      <c r="J12" s="9" t="s">
        <v>180</v>
      </c>
    </row>
    <row r="13" spans="1:14" ht="18.75" customHeight="1" x14ac:dyDescent="0.25">
      <c r="B13" s="58" t="s">
        <v>92</v>
      </c>
      <c r="D13" s="58"/>
      <c r="H13" s="54" t="s">
        <v>9</v>
      </c>
      <c r="I13" s="57" t="s">
        <v>8</v>
      </c>
      <c r="J13" s="10" t="s">
        <v>108</v>
      </c>
      <c r="N13" s="53" t="s">
        <v>22</v>
      </c>
    </row>
    <row r="14" spans="1:14" ht="18.75" customHeight="1" x14ac:dyDescent="0.25">
      <c r="A14" s="53" t="s">
        <v>11</v>
      </c>
      <c r="B14" s="53" t="s">
        <v>93</v>
      </c>
      <c r="H14" s="54" t="s">
        <v>10</v>
      </c>
      <c r="I14" s="57" t="s">
        <v>8</v>
      </c>
      <c r="J14" s="2"/>
    </row>
    <row r="15" spans="1:14" ht="15.75" thickBot="1" x14ac:dyDescent="0.3"/>
    <row r="16" spans="1:14" ht="29.25" customHeight="1" x14ac:dyDescent="0.25">
      <c r="A16" s="97" t="s">
        <v>94</v>
      </c>
      <c r="B16" s="98" t="s">
        <v>14</v>
      </c>
      <c r="C16" s="98" t="s">
        <v>95</v>
      </c>
      <c r="D16" s="98" t="s">
        <v>96</v>
      </c>
      <c r="E16" s="98" t="s">
        <v>97</v>
      </c>
      <c r="F16" s="99" t="s">
        <v>98</v>
      </c>
      <c r="G16" s="98" t="s">
        <v>29</v>
      </c>
      <c r="H16" s="113"/>
      <c r="I16" s="182" t="s">
        <v>99</v>
      </c>
      <c r="J16" s="183"/>
    </row>
    <row r="17" spans="1:12" ht="21" customHeight="1" x14ac:dyDescent="0.25">
      <c r="A17" s="100">
        <v>1</v>
      </c>
      <c r="B17" s="101">
        <v>400363</v>
      </c>
      <c r="C17" s="102">
        <v>44188</v>
      </c>
      <c r="D17" s="101" t="s">
        <v>102</v>
      </c>
      <c r="E17" s="103" t="s">
        <v>101</v>
      </c>
      <c r="F17" s="104">
        <v>1</v>
      </c>
      <c r="G17" s="101">
        <v>1</v>
      </c>
      <c r="H17" s="111">
        <v>3000</v>
      </c>
      <c r="I17" s="180">
        <f>G17*H17</f>
        <v>3000</v>
      </c>
      <c r="J17" s="181"/>
    </row>
    <row r="18" spans="1:12" ht="21" customHeight="1" x14ac:dyDescent="0.25">
      <c r="A18" s="100">
        <f>A17+1</f>
        <v>2</v>
      </c>
      <c r="B18" s="101">
        <v>3000949</v>
      </c>
      <c r="C18" s="102">
        <v>44158</v>
      </c>
      <c r="D18" s="101" t="s">
        <v>102</v>
      </c>
      <c r="E18" s="103" t="s">
        <v>111</v>
      </c>
      <c r="F18" s="104">
        <v>1</v>
      </c>
      <c r="G18" s="101">
        <v>2</v>
      </c>
      <c r="H18" s="111">
        <v>4000</v>
      </c>
      <c r="I18" s="180">
        <f>G18*H18</f>
        <v>8000</v>
      </c>
      <c r="J18" s="181"/>
    </row>
    <row r="19" spans="1:12" ht="21" customHeight="1" x14ac:dyDescent="0.25">
      <c r="A19" s="100">
        <f t="shared" ref="A19:A60" si="0">A18+1</f>
        <v>3</v>
      </c>
      <c r="B19" s="101">
        <v>400361</v>
      </c>
      <c r="C19" s="102">
        <v>44158</v>
      </c>
      <c r="D19" s="101" t="s">
        <v>100</v>
      </c>
      <c r="E19" s="103" t="s">
        <v>101</v>
      </c>
      <c r="F19" s="104">
        <v>4</v>
      </c>
      <c r="G19" s="101">
        <v>12</v>
      </c>
      <c r="H19" s="111">
        <v>3000</v>
      </c>
      <c r="I19" s="180">
        <f t="shared" ref="I19:I60" si="1">G19*H19</f>
        <v>36000</v>
      </c>
      <c r="J19" s="181"/>
    </row>
    <row r="20" spans="1:12" ht="21" customHeight="1" x14ac:dyDescent="0.25">
      <c r="A20" s="100">
        <f t="shared" si="0"/>
        <v>4</v>
      </c>
      <c r="B20" s="101">
        <v>400369</v>
      </c>
      <c r="C20" s="102">
        <v>44160</v>
      </c>
      <c r="D20" s="101" t="s">
        <v>102</v>
      </c>
      <c r="E20" s="103" t="s">
        <v>101</v>
      </c>
      <c r="F20" s="104">
        <v>1</v>
      </c>
      <c r="G20" s="101">
        <v>2</v>
      </c>
      <c r="H20" s="111">
        <v>3000</v>
      </c>
      <c r="I20" s="180">
        <f t="shared" si="1"/>
        <v>6000</v>
      </c>
      <c r="J20" s="181"/>
    </row>
    <row r="21" spans="1:12" ht="21" customHeight="1" x14ac:dyDescent="0.25">
      <c r="A21" s="100">
        <f t="shared" si="0"/>
        <v>5</v>
      </c>
      <c r="B21" s="101">
        <v>400305</v>
      </c>
      <c r="C21" s="102">
        <v>44175</v>
      </c>
      <c r="D21" s="101" t="s">
        <v>102</v>
      </c>
      <c r="E21" s="103" t="s">
        <v>103</v>
      </c>
      <c r="F21" s="104">
        <v>43</v>
      </c>
      <c r="G21" s="101">
        <v>139</v>
      </c>
      <c r="H21" s="111">
        <v>8200</v>
      </c>
      <c r="I21" s="180">
        <f t="shared" si="1"/>
        <v>1139800</v>
      </c>
      <c r="J21" s="181"/>
      <c r="L21" s="105"/>
    </row>
    <row r="22" spans="1:12" ht="21" customHeight="1" x14ac:dyDescent="0.25">
      <c r="A22" s="100">
        <f t="shared" si="0"/>
        <v>6</v>
      </c>
      <c r="B22" s="101">
        <v>400301</v>
      </c>
      <c r="C22" s="102">
        <v>44175</v>
      </c>
      <c r="D22" s="101" t="s">
        <v>100</v>
      </c>
      <c r="E22" s="103" t="s">
        <v>104</v>
      </c>
      <c r="F22" s="104">
        <v>64</v>
      </c>
      <c r="G22" s="101">
        <v>219</v>
      </c>
      <c r="H22" s="111">
        <v>3000</v>
      </c>
      <c r="I22" s="180">
        <f t="shared" si="1"/>
        <v>657000</v>
      </c>
      <c r="J22" s="181"/>
    </row>
    <row r="23" spans="1:12" ht="21" customHeight="1" x14ac:dyDescent="0.25">
      <c r="A23" s="100">
        <f t="shared" si="0"/>
        <v>7</v>
      </c>
      <c r="B23" s="101">
        <v>400302</v>
      </c>
      <c r="C23" s="102">
        <v>44175</v>
      </c>
      <c r="D23" s="101" t="s">
        <v>102</v>
      </c>
      <c r="E23" s="103" t="s">
        <v>104</v>
      </c>
      <c r="F23" s="104">
        <v>6</v>
      </c>
      <c r="G23" s="101">
        <v>44</v>
      </c>
      <c r="H23" s="111">
        <v>3000</v>
      </c>
      <c r="I23" s="180">
        <f t="shared" si="1"/>
        <v>132000</v>
      </c>
      <c r="J23" s="181"/>
    </row>
    <row r="24" spans="1:12" ht="21" customHeight="1" x14ac:dyDescent="0.25">
      <c r="A24" s="100">
        <f t="shared" si="0"/>
        <v>8</v>
      </c>
      <c r="B24" s="101">
        <v>400311</v>
      </c>
      <c r="C24" s="102">
        <v>44176</v>
      </c>
      <c r="D24" s="101" t="s">
        <v>102</v>
      </c>
      <c r="E24" s="103" t="s">
        <v>103</v>
      </c>
      <c r="F24" s="104">
        <v>9</v>
      </c>
      <c r="G24" s="101">
        <v>33</v>
      </c>
      <c r="H24" s="111">
        <v>8200</v>
      </c>
      <c r="I24" s="180">
        <f t="shared" si="1"/>
        <v>270600</v>
      </c>
      <c r="J24" s="181"/>
    </row>
    <row r="25" spans="1:12" ht="21" customHeight="1" x14ac:dyDescent="0.25">
      <c r="A25" s="100">
        <f t="shared" si="0"/>
        <v>9</v>
      </c>
      <c r="B25" s="101">
        <v>400315</v>
      </c>
      <c r="C25" s="102">
        <v>44177</v>
      </c>
      <c r="D25" s="101" t="s">
        <v>100</v>
      </c>
      <c r="E25" s="101" t="s">
        <v>105</v>
      </c>
      <c r="F25" s="104">
        <v>2</v>
      </c>
      <c r="G25" s="101">
        <v>11</v>
      </c>
      <c r="H25" s="111">
        <v>1000</v>
      </c>
      <c r="I25" s="180">
        <f t="shared" si="1"/>
        <v>11000</v>
      </c>
      <c r="J25" s="181"/>
    </row>
    <row r="26" spans="1:12" ht="21" customHeight="1" x14ac:dyDescent="0.25">
      <c r="A26" s="100">
        <f t="shared" si="0"/>
        <v>10</v>
      </c>
      <c r="B26" s="101">
        <v>400314</v>
      </c>
      <c r="C26" s="102">
        <v>44177</v>
      </c>
      <c r="D26" s="101" t="s">
        <v>102</v>
      </c>
      <c r="E26" s="101" t="s">
        <v>109</v>
      </c>
      <c r="F26" s="104">
        <v>1</v>
      </c>
      <c r="G26" s="101">
        <v>3</v>
      </c>
      <c r="H26" s="111">
        <v>1500</v>
      </c>
      <c r="I26" s="180">
        <f t="shared" si="1"/>
        <v>4500</v>
      </c>
      <c r="J26" s="181"/>
    </row>
    <row r="27" spans="1:12" ht="21" customHeight="1" x14ac:dyDescent="0.25">
      <c r="A27" s="100">
        <f t="shared" si="0"/>
        <v>11</v>
      </c>
      <c r="B27" s="101">
        <v>400312</v>
      </c>
      <c r="C27" s="102">
        <v>44177</v>
      </c>
      <c r="D27" s="101" t="s">
        <v>102</v>
      </c>
      <c r="E27" s="101" t="s">
        <v>105</v>
      </c>
      <c r="F27" s="104">
        <v>17</v>
      </c>
      <c r="G27" s="101">
        <v>100</v>
      </c>
      <c r="H27" s="111">
        <v>1000</v>
      </c>
      <c r="I27" s="180">
        <f t="shared" si="1"/>
        <v>100000</v>
      </c>
      <c r="J27" s="181"/>
    </row>
    <row r="28" spans="1:12" ht="21" customHeight="1" x14ac:dyDescent="0.25">
      <c r="A28" s="100">
        <f t="shared" si="0"/>
        <v>12</v>
      </c>
      <c r="B28" s="101">
        <v>400313</v>
      </c>
      <c r="C28" s="102">
        <v>44177</v>
      </c>
      <c r="D28" s="101" t="s">
        <v>102</v>
      </c>
      <c r="E28" s="101" t="s">
        <v>105</v>
      </c>
      <c r="F28" s="104">
        <v>2</v>
      </c>
      <c r="G28" s="101">
        <v>7</v>
      </c>
      <c r="H28" s="111">
        <v>1000</v>
      </c>
      <c r="I28" s="180">
        <f t="shared" si="1"/>
        <v>7000</v>
      </c>
      <c r="J28" s="181"/>
    </row>
    <row r="29" spans="1:12" ht="21" customHeight="1" x14ac:dyDescent="0.25">
      <c r="A29" s="100">
        <f t="shared" si="0"/>
        <v>13</v>
      </c>
      <c r="B29" s="101">
        <v>400317</v>
      </c>
      <c r="C29" s="102">
        <v>44180</v>
      </c>
      <c r="D29" s="101" t="s">
        <v>102</v>
      </c>
      <c r="E29" s="101" t="s">
        <v>105</v>
      </c>
      <c r="F29" s="104">
        <v>5</v>
      </c>
      <c r="G29" s="101">
        <v>8</v>
      </c>
      <c r="H29" s="111">
        <v>1000</v>
      </c>
      <c r="I29" s="180">
        <f t="shared" si="1"/>
        <v>8000</v>
      </c>
      <c r="J29" s="181"/>
    </row>
    <row r="30" spans="1:12" ht="21" customHeight="1" x14ac:dyDescent="0.25">
      <c r="A30" s="100">
        <f t="shared" si="0"/>
        <v>14</v>
      </c>
      <c r="B30" s="101">
        <v>400318</v>
      </c>
      <c r="C30" s="102">
        <v>44180</v>
      </c>
      <c r="D30" s="101" t="s">
        <v>102</v>
      </c>
      <c r="E30" s="101" t="s">
        <v>106</v>
      </c>
      <c r="F30" s="104">
        <v>42</v>
      </c>
      <c r="G30" s="101">
        <v>56</v>
      </c>
      <c r="H30" s="111">
        <v>1000</v>
      </c>
      <c r="I30" s="180">
        <f t="shared" si="1"/>
        <v>56000</v>
      </c>
      <c r="J30" s="181"/>
    </row>
    <row r="31" spans="1:12" ht="21" customHeight="1" x14ac:dyDescent="0.25">
      <c r="A31" s="100">
        <f t="shared" si="0"/>
        <v>15</v>
      </c>
      <c r="B31" s="101">
        <v>400321</v>
      </c>
      <c r="C31" s="102">
        <v>44180</v>
      </c>
      <c r="D31" s="101" t="s">
        <v>100</v>
      </c>
      <c r="E31" s="101" t="s">
        <v>109</v>
      </c>
      <c r="F31" s="104">
        <v>9</v>
      </c>
      <c r="G31" s="101">
        <v>41</v>
      </c>
      <c r="H31" s="111">
        <v>1500</v>
      </c>
      <c r="I31" s="180">
        <f t="shared" si="1"/>
        <v>61500</v>
      </c>
      <c r="J31" s="181"/>
    </row>
    <row r="32" spans="1:12" ht="21" customHeight="1" x14ac:dyDescent="0.25">
      <c r="A32" s="100">
        <f t="shared" si="0"/>
        <v>16</v>
      </c>
      <c r="B32" s="101">
        <v>400316</v>
      </c>
      <c r="C32" s="102">
        <v>44180</v>
      </c>
      <c r="D32" s="101" t="s">
        <v>102</v>
      </c>
      <c r="E32" s="103" t="s">
        <v>105</v>
      </c>
      <c r="F32" s="104">
        <v>82</v>
      </c>
      <c r="G32" s="101">
        <v>578</v>
      </c>
      <c r="H32" s="111">
        <v>1000</v>
      </c>
      <c r="I32" s="180">
        <f t="shared" si="1"/>
        <v>578000</v>
      </c>
      <c r="J32" s="181"/>
    </row>
    <row r="33" spans="1:10" ht="21" customHeight="1" x14ac:dyDescent="0.25">
      <c r="A33" s="100">
        <f t="shared" si="0"/>
        <v>17</v>
      </c>
      <c r="B33" s="101">
        <v>400320</v>
      </c>
      <c r="C33" s="102">
        <v>44180</v>
      </c>
      <c r="D33" s="101" t="s">
        <v>100</v>
      </c>
      <c r="E33" s="103" t="s">
        <v>105</v>
      </c>
      <c r="F33" s="104">
        <v>1</v>
      </c>
      <c r="G33" s="101">
        <v>2</v>
      </c>
      <c r="H33" s="111">
        <v>1000</v>
      </c>
      <c r="I33" s="180">
        <f t="shared" si="1"/>
        <v>2000</v>
      </c>
      <c r="J33" s="181"/>
    </row>
    <row r="34" spans="1:10" ht="21" customHeight="1" x14ac:dyDescent="0.25">
      <c r="A34" s="100">
        <f t="shared" si="0"/>
        <v>18</v>
      </c>
      <c r="B34" s="101">
        <v>400319</v>
      </c>
      <c r="C34" s="102">
        <v>44180</v>
      </c>
      <c r="D34" s="101" t="s">
        <v>102</v>
      </c>
      <c r="E34" s="103" t="s">
        <v>104</v>
      </c>
      <c r="F34" s="104">
        <v>1</v>
      </c>
      <c r="G34" s="101">
        <v>2</v>
      </c>
      <c r="H34" s="111">
        <v>3000</v>
      </c>
      <c r="I34" s="180">
        <f t="shared" si="1"/>
        <v>6000</v>
      </c>
      <c r="J34" s="181"/>
    </row>
    <row r="35" spans="1:10" ht="21" customHeight="1" x14ac:dyDescent="0.25">
      <c r="A35" s="100">
        <f t="shared" si="0"/>
        <v>19</v>
      </c>
      <c r="B35" s="101">
        <v>400326</v>
      </c>
      <c r="C35" s="102">
        <v>44181</v>
      </c>
      <c r="D35" s="101" t="s">
        <v>102</v>
      </c>
      <c r="E35" s="103" t="s">
        <v>105</v>
      </c>
      <c r="F35" s="104">
        <v>1</v>
      </c>
      <c r="G35" s="101">
        <v>9</v>
      </c>
      <c r="H35" s="111">
        <v>1000</v>
      </c>
      <c r="I35" s="180">
        <f t="shared" si="1"/>
        <v>9000</v>
      </c>
      <c r="J35" s="181"/>
    </row>
    <row r="36" spans="1:10" ht="21" customHeight="1" x14ac:dyDescent="0.25">
      <c r="A36" s="100">
        <f t="shared" si="0"/>
        <v>20</v>
      </c>
      <c r="B36" s="101">
        <v>400322</v>
      </c>
      <c r="C36" s="102">
        <v>44181</v>
      </c>
      <c r="D36" s="101" t="s">
        <v>102</v>
      </c>
      <c r="E36" s="103" t="s">
        <v>106</v>
      </c>
      <c r="F36" s="104">
        <v>4</v>
      </c>
      <c r="G36" s="101">
        <v>9</v>
      </c>
      <c r="H36" s="111">
        <v>1000</v>
      </c>
      <c r="I36" s="180">
        <f t="shared" si="1"/>
        <v>9000</v>
      </c>
      <c r="J36" s="181"/>
    </row>
    <row r="37" spans="1:10" ht="21" customHeight="1" x14ac:dyDescent="0.25">
      <c r="A37" s="100">
        <f t="shared" si="0"/>
        <v>21</v>
      </c>
      <c r="B37" s="101">
        <v>400323</v>
      </c>
      <c r="C37" s="102">
        <v>44181</v>
      </c>
      <c r="D37" s="101" t="s">
        <v>100</v>
      </c>
      <c r="E37" s="103" t="s">
        <v>105</v>
      </c>
      <c r="F37" s="104">
        <v>3</v>
      </c>
      <c r="G37" s="101">
        <v>9</v>
      </c>
      <c r="H37" s="111">
        <v>1000</v>
      </c>
      <c r="I37" s="180">
        <f t="shared" si="1"/>
        <v>9000</v>
      </c>
      <c r="J37" s="181"/>
    </row>
    <row r="38" spans="1:10" ht="21" customHeight="1" x14ac:dyDescent="0.25">
      <c r="A38" s="100">
        <f t="shared" si="0"/>
        <v>22</v>
      </c>
      <c r="B38" s="101">
        <v>400324</v>
      </c>
      <c r="C38" s="102">
        <v>44181</v>
      </c>
      <c r="D38" s="101" t="s">
        <v>102</v>
      </c>
      <c r="E38" s="103" t="s">
        <v>109</v>
      </c>
      <c r="F38" s="104">
        <v>16</v>
      </c>
      <c r="G38" s="101">
        <v>64</v>
      </c>
      <c r="H38" s="111">
        <v>1500</v>
      </c>
      <c r="I38" s="180">
        <f t="shared" si="1"/>
        <v>96000</v>
      </c>
      <c r="J38" s="181"/>
    </row>
    <row r="39" spans="1:10" ht="21" customHeight="1" x14ac:dyDescent="0.25">
      <c r="A39" s="100">
        <f t="shared" si="0"/>
        <v>23</v>
      </c>
      <c r="B39" s="101">
        <v>400327</v>
      </c>
      <c r="C39" s="102">
        <v>44181</v>
      </c>
      <c r="D39" s="101" t="s">
        <v>102</v>
      </c>
      <c r="E39" s="103" t="s">
        <v>105</v>
      </c>
      <c r="F39" s="104">
        <v>56</v>
      </c>
      <c r="G39" s="101">
        <v>232</v>
      </c>
      <c r="H39" s="111">
        <v>1000</v>
      </c>
      <c r="I39" s="180">
        <f t="shared" si="1"/>
        <v>232000</v>
      </c>
      <c r="J39" s="181"/>
    </row>
    <row r="40" spans="1:10" ht="21" customHeight="1" x14ac:dyDescent="0.25">
      <c r="A40" s="100">
        <f t="shared" si="0"/>
        <v>24</v>
      </c>
      <c r="B40" s="101">
        <v>400325</v>
      </c>
      <c r="C40" s="102">
        <v>44181</v>
      </c>
      <c r="D40" s="101" t="s">
        <v>102</v>
      </c>
      <c r="E40" s="103" t="s">
        <v>104</v>
      </c>
      <c r="F40" s="104">
        <v>67</v>
      </c>
      <c r="G40" s="101">
        <v>320</v>
      </c>
      <c r="H40" s="111">
        <v>3000</v>
      </c>
      <c r="I40" s="180">
        <f t="shared" si="1"/>
        <v>960000</v>
      </c>
      <c r="J40" s="181"/>
    </row>
    <row r="41" spans="1:10" ht="21" customHeight="1" x14ac:dyDescent="0.25">
      <c r="A41" s="100">
        <f t="shared" si="0"/>
        <v>25</v>
      </c>
      <c r="B41" s="103">
        <v>400330</v>
      </c>
      <c r="C41" s="102">
        <v>44186</v>
      </c>
      <c r="D41" s="101" t="s">
        <v>102</v>
      </c>
      <c r="E41" s="103" t="s">
        <v>105</v>
      </c>
      <c r="F41" s="106">
        <v>4</v>
      </c>
      <c r="G41" s="101">
        <v>18</v>
      </c>
      <c r="H41" s="111">
        <v>1000</v>
      </c>
      <c r="I41" s="180">
        <f t="shared" si="1"/>
        <v>18000</v>
      </c>
      <c r="J41" s="181"/>
    </row>
    <row r="42" spans="1:10" ht="21" customHeight="1" x14ac:dyDescent="0.25">
      <c r="A42" s="100">
        <f t="shared" si="0"/>
        <v>26</v>
      </c>
      <c r="B42" s="101">
        <v>400331</v>
      </c>
      <c r="C42" s="102">
        <v>44186</v>
      </c>
      <c r="D42" s="101" t="s">
        <v>100</v>
      </c>
      <c r="E42" s="101" t="s">
        <v>104</v>
      </c>
      <c r="F42" s="104">
        <v>64</v>
      </c>
      <c r="G42" s="101">
        <v>288</v>
      </c>
      <c r="H42" s="111">
        <v>3000</v>
      </c>
      <c r="I42" s="180">
        <f t="shared" si="1"/>
        <v>864000</v>
      </c>
      <c r="J42" s="181"/>
    </row>
    <row r="43" spans="1:10" ht="21" customHeight="1" x14ac:dyDescent="0.25">
      <c r="A43" s="100">
        <f t="shared" si="0"/>
        <v>27</v>
      </c>
      <c r="B43" s="101">
        <v>400335</v>
      </c>
      <c r="C43" s="102">
        <v>44186</v>
      </c>
      <c r="D43" s="101" t="s">
        <v>102</v>
      </c>
      <c r="E43" s="103" t="s">
        <v>104</v>
      </c>
      <c r="F43" s="104">
        <v>9</v>
      </c>
      <c r="G43" s="101">
        <v>39</v>
      </c>
      <c r="H43" s="111">
        <v>3000</v>
      </c>
      <c r="I43" s="180">
        <f t="shared" si="1"/>
        <v>117000</v>
      </c>
      <c r="J43" s="181"/>
    </row>
    <row r="44" spans="1:10" ht="21" customHeight="1" x14ac:dyDescent="0.25">
      <c r="A44" s="100">
        <f t="shared" si="0"/>
        <v>28</v>
      </c>
      <c r="B44" s="101">
        <v>400336</v>
      </c>
      <c r="C44" s="102">
        <v>44186</v>
      </c>
      <c r="D44" s="101" t="s">
        <v>102</v>
      </c>
      <c r="E44" s="103" t="s">
        <v>103</v>
      </c>
      <c r="F44" s="104">
        <v>4</v>
      </c>
      <c r="G44" s="101">
        <v>10</v>
      </c>
      <c r="H44" s="111">
        <v>8200</v>
      </c>
      <c r="I44" s="180">
        <f t="shared" si="1"/>
        <v>82000</v>
      </c>
      <c r="J44" s="181"/>
    </row>
    <row r="45" spans="1:10" ht="21" customHeight="1" x14ac:dyDescent="0.25">
      <c r="A45" s="100">
        <f t="shared" si="0"/>
        <v>29</v>
      </c>
      <c r="B45" s="101">
        <v>400333</v>
      </c>
      <c r="C45" s="102">
        <v>44186</v>
      </c>
      <c r="D45" s="101" t="s">
        <v>100</v>
      </c>
      <c r="E45" s="103" t="s">
        <v>105</v>
      </c>
      <c r="F45" s="104">
        <v>2</v>
      </c>
      <c r="G45" s="101">
        <v>14</v>
      </c>
      <c r="H45" s="111">
        <v>1000</v>
      </c>
      <c r="I45" s="180">
        <f t="shared" si="1"/>
        <v>14000</v>
      </c>
      <c r="J45" s="181"/>
    </row>
    <row r="46" spans="1:10" ht="21" customHeight="1" x14ac:dyDescent="0.25">
      <c r="A46" s="100">
        <f t="shared" si="0"/>
        <v>30</v>
      </c>
      <c r="B46" s="101">
        <v>400328</v>
      </c>
      <c r="C46" s="102">
        <v>44186</v>
      </c>
      <c r="D46" s="101" t="s">
        <v>102</v>
      </c>
      <c r="E46" s="103" t="s">
        <v>106</v>
      </c>
      <c r="F46" s="104">
        <v>112</v>
      </c>
      <c r="G46" s="101">
        <v>340</v>
      </c>
      <c r="H46" s="111">
        <v>1000</v>
      </c>
      <c r="I46" s="180">
        <f t="shared" si="1"/>
        <v>340000</v>
      </c>
      <c r="J46" s="181"/>
    </row>
    <row r="47" spans="1:10" ht="21" customHeight="1" x14ac:dyDescent="0.25">
      <c r="A47" s="100">
        <f t="shared" si="0"/>
        <v>31</v>
      </c>
      <c r="B47" s="101">
        <v>400329</v>
      </c>
      <c r="C47" s="102">
        <v>44186</v>
      </c>
      <c r="D47" s="101" t="s">
        <v>102</v>
      </c>
      <c r="E47" s="103" t="s">
        <v>109</v>
      </c>
      <c r="F47" s="104">
        <v>28</v>
      </c>
      <c r="G47" s="101">
        <v>118</v>
      </c>
      <c r="H47" s="111">
        <v>1500</v>
      </c>
      <c r="I47" s="180">
        <f t="shared" si="1"/>
        <v>177000</v>
      </c>
      <c r="J47" s="181"/>
    </row>
    <row r="48" spans="1:10" ht="21" customHeight="1" x14ac:dyDescent="0.25">
      <c r="A48" s="100">
        <f t="shared" si="0"/>
        <v>32</v>
      </c>
      <c r="B48" s="101">
        <v>400332</v>
      </c>
      <c r="C48" s="102">
        <v>44186</v>
      </c>
      <c r="D48" s="101" t="s">
        <v>100</v>
      </c>
      <c r="E48" s="103" t="s">
        <v>110</v>
      </c>
      <c r="F48" s="104">
        <v>1</v>
      </c>
      <c r="G48" s="101">
        <v>8</v>
      </c>
      <c r="H48" s="111">
        <v>1100</v>
      </c>
      <c r="I48" s="180">
        <f t="shared" si="1"/>
        <v>8800</v>
      </c>
      <c r="J48" s="181"/>
    </row>
    <row r="49" spans="1:17" ht="21" customHeight="1" x14ac:dyDescent="0.25">
      <c r="A49" s="100">
        <f t="shared" si="0"/>
        <v>33</v>
      </c>
      <c r="B49" s="101">
        <v>400337</v>
      </c>
      <c r="C49" s="102">
        <v>44188</v>
      </c>
      <c r="D49" s="101" t="s">
        <v>102</v>
      </c>
      <c r="E49" s="103" t="s">
        <v>104</v>
      </c>
      <c r="F49" s="104">
        <v>17</v>
      </c>
      <c r="G49" s="101">
        <v>88</v>
      </c>
      <c r="H49" s="111">
        <v>3000</v>
      </c>
      <c r="I49" s="180">
        <f t="shared" si="1"/>
        <v>264000</v>
      </c>
      <c r="J49" s="181"/>
    </row>
    <row r="50" spans="1:17" ht="21" customHeight="1" x14ac:dyDescent="0.25">
      <c r="A50" s="100">
        <f t="shared" si="0"/>
        <v>34</v>
      </c>
      <c r="B50" s="101">
        <v>400338</v>
      </c>
      <c r="C50" s="102">
        <v>44188</v>
      </c>
      <c r="D50" s="101" t="s">
        <v>100</v>
      </c>
      <c r="E50" s="103" t="s">
        <v>104</v>
      </c>
      <c r="F50" s="104">
        <v>1</v>
      </c>
      <c r="G50" s="101">
        <v>3</v>
      </c>
      <c r="H50" s="111">
        <v>3000</v>
      </c>
      <c r="I50" s="180">
        <f t="shared" si="1"/>
        <v>9000</v>
      </c>
      <c r="J50" s="181"/>
    </row>
    <row r="51" spans="1:17" ht="21" customHeight="1" x14ac:dyDescent="0.25">
      <c r="A51" s="100">
        <f t="shared" si="0"/>
        <v>35</v>
      </c>
      <c r="B51" s="101">
        <v>400342</v>
      </c>
      <c r="C51" s="102">
        <v>44188</v>
      </c>
      <c r="D51" s="101" t="s">
        <v>102</v>
      </c>
      <c r="E51" s="103" t="s">
        <v>106</v>
      </c>
      <c r="F51" s="104">
        <v>25</v>
      </c>
      <c r="G51" s="101">
        <v>173</v>
      </c>
      <c r="H51" s="111">
        <v>1000</v>
      </c>
      <c r="I51" s="180">
        <f t="shared" si="1"/>
        <v>173000</v>
      </c>
      <c r="J51" s="181"/>
    </row>
    <row r="52" spans="1:17" ht="21" customHeight="1" x14ac:dyDescent="0.25">
      <c r="A52" s="100">
        <f t="shared" si="0"/>
        <v>36</v>
      </c>
      <c r="B52" s="101">
        <v>400341</v>
      </c>
      <c r="C52" s="102">
        <v>44188</v>
      </c>
      <c r="D52" s="101" t="s">
        <v>100</v>
      </c>
      <c r="E52" s="103" t="s">
        <v>105</v>
      </c>
      <c r="F52" s="104">
        <v>1</v>
      </c>
      <c r="G52" s="101">
        <v>1</v>
      </c>
      <c r="H52" s="111">
        <v>1000</v>
      </c>
      <c r="I52" s="180">
        <f t="shared" si="1"/>
        <v>1000</v>
      </c>
      <c r="J52" s="181"/>
    </row>
    <row r="53" spans="1:17" ht="21" customHeight="1" x14ac:dyDescent="0.25">
      <c r="A53" s="100">
        <f t="shared" si="0"/>
        <v>37</v>
      </c>
      <c r="B53" s="101">
        <v>400340</v>
      </c>
      <c r="C53" s="102">
        <v>44188</v>
      </c>
      <c r="D53" s="101" t="s">
        <v>100</v>
      </c>
      <c r="E53" s="103" t="s">
        <v>110</v>
      </c>
      <c r="F53" s="104">
        <v>8</v>
      </c>
      <c r="G53" s="101">
        <v>16</v>
      </c>
      <c r="H53" s="111">
        <v>1100</v>
      </c>
      <c r="I53" s="180">
        <f t="shared" si="1"/>
        <v>17600</v>
      </c>
      <c r="J53" s="181"/>
    </row>
    <row r="54" spans="1:17" ht="21" customHeight="1" x14ac:dyDescent="0.25">
      <c r="A54" s="100">
        <f t="shared" si="0"/>
        <v>38</v>
      </c>
      <c r="B54" s="101">
        <v>400412</v>
      </c>
      <c r="C54" s="102">
        <v>44203</v>
      </c>
      <c r="D54" s="101" t="s">
        <v>102</v>
      </c>
      <c r="E54" s="103" t="s">
        <v>105</v>
      </c>
      <c r="F54" s="104">
        <v>14</v>
      </c>
      <c r="G54" s="101">
        <v>66</v>
      </c>
      <c r="H54" s="111">
        <v>1000</v>
      </c>
      <c r="I54" s="180">
        <f t="shared" si="1"/>
        <v>66000</v>
      </c>
      <c r="J54" s="181"/>
    </row>
    <row r="55" spans="1:17" ht="21" customHeight="1" x14ac:dyDescent="0.25">
      <c r="A55" s="100">
        <f t="shared" si="0"/>
        <v>39</v>
      </c>
      <c r="B55" s="101">
        <v>400410</v>
      </c>
      <c r="C55" s="102">
        <v>44203</v>
      </c>
      <c r="D55" s="101" t="s">
        <v>102</v>
      </c>
      <c r="E55" s="103" t="s">
        <v>105</v>
      </c>
      <c r="F55" s="104">
        <v>66</v>
      </c>
      <c r="G55" s="101">
        <v>279</v>
      </c>
      <c r="H55" s="111">
        <v>1000</v>
      </c>
      <c r="I55" s="180">
        <f t="shared" si="1"/>
        <v>279000</v>
      </c>
      <c r="J55" s="181"/>
    </row>
    <row r="56" spans="1:17" ht="21" customHeight="1" x14ac:dyDescent="0.25">
      <c r="A56" s="100">
        <f t="shared" si="0"/>
        <v>40</v>
      </c>
      <c r="B56" s="101">
        <v>400408</v>
      </c>
      <c r="C56" s="102">
        <v>44203</v>
      </c>
      <c r="D56" s="101" t="s">
        <v>102</v>
      </c>
      <c r="E56" s="103" t="s">
        <v>105</v>
      </c>
      <c r="F56" s="104">
        <v>26</v>
      </c>
      <c r="G56" s="101">
        <v>72</v>
      </c>
      <c r="H56" s="111">
        <v>1000</v>
      </c>
      <c r="I56" s="180">
        <f t="shared" si="1"/>
        <v>72000</v>
      </c>
      <c r="J56" s="181"/>
    </row>
    <row r="57" spans="1:17" ht="21" customHeight="1" x14ac:dyDescent="0.25">
      <c r="A57" s="100">
        <f t="shared" si="0"/>
        <v>41</v>
      </c>
      <c r="B57" s="101">
        <v>400413</v>
      </c>
      <c r="C57" s="102">
        <v>44203</v>
      </c>
      <c r="D57" s="101" t="s">
        <v>112</v>
      </c>
      <c r="E57" s="103" t="s">
        <v>105</v>
      </c>
      <c r="F57" s="104">
        <v>2</v>
      </c>
      <c r="G57" s="101">
        <v>9</v>
      </c>
      <c r="H57" s="111">
        <v>1000</v>
      </c>
      <c r="I57" s="180">
        <f t="shared" si="1"/>
        <v>9000</v>
      </c>
      <c r="J57" s="181"/>
    </row>
    <row r="58" spans="1:17" ht="21" customHeight="1" x14ac:dyDescent="0.25">
      <c r="A58" s="100">
        <f t="shared" si="0"/>
        <v>42</v>
      </c>
      <c r="B58" s="101">
        <v>400409</v>
      </c>
      <c r="C58" s="102">
        <v>44203</v>
      </c>
      <c r="D58" s="101" t="s">
        <v>102</v>
      </c>
      <c r="E58" s="103" t="s">
        <v>106</v>
      </c>
      <c r="F58" s="104">
        <v>3</v>
      </c>
      <c r="G58" s="101">
        <v>10</v>
      </c>
      <c r="H58" s="111">
        <v>1000</v>
      </c>
      <c r="I58" s="180">
        <f t="shared" si="1"/>
        <v>10000</v>
      </c>
      <c r="J58" s="181"/>
    </row>
    <row r="59" spans="1:17" ht="21" customHeight="1" x14ac:dyDescent="0.25">
      <c r="A59" s="100">
        <f t="shared" si="0"/>
        <v>43</v>
      </c>
      <c r="B59" s="101">
        <v>400405</v>
      </c>
      <c r="C59" s="102">
        <v>44203</v>
      </c>
      <c r="D59" s="101" t="s">
        <v>100</v>
      </c>
      <c r="E59" s="103" t="s">
        <v>105</v>
      </c>
      <c r="F59" s="104">
        <v>1</v>
      </c>
      <c r="G59" s="101">
        <v>7</v>
      </c>
      <c r="H59" s="111">
        <v>1000</v>
      </c>
      <c r="I59" s="180">
        <f t="shared" si="1"/>
        <v>7000</v>
      </c>
      <c r="J59" s="181"/>
    </row>
    <row r="60" spans="1:17" ht="21" customHeight="1" x14ac:dyDescent="0.25">
      <c r="A60" s="100">
        <f t="shared" si="0"/>
        <v>44</v>
      </c>
      <c r="B60" s="101">
        <v>400403</v>
      </c>
      <c r="C60" s="102">
        <v>44203</v>
      </c>
      <c r="D60" s="101" t="s">
        <v>100</v>
      </c>
      <c r="E60" s="103" t="s">
        <v>105</v>
      </c>
      <c r="F60" s="104">
        <v>4</v>
      </c>
      <c r="G60" s="101">
        <v>13</v>
      </c>
      <c r="H60" s="111">
        <v>1000</v>
      </c>
      <c r="I60" s="180">
        <f t="shared" si="1"/>
        <v>13000</v>
      </c>
      <c r="J60" s="181"/>
    </row>
    <row r="61" spans="1:17" ht="35.25" customHeight="1" thickBot="1" x14ac:dyDescent="0.3">
      <c r="A61" s="188" t="s">
        <v>20</v>
      </c>
      <c r="B61" s="189"/>
      <c r="C61" s="189"/>
      <c r="D61" s="189"/>
      <c r="E61" s="189"/>
      <c r="F61" s="189"/>
      <c r="G61" s="189"/>
      <c r="H61" s="189"/>
      <c r="I61" s="190">
        <f>SUM(I17:J60)</f>
        <v>6942800</v>
      </c>
      <c r="J61" s="191"/>
    </row>
    <row r="62" spans="1:17" ht="18.75" customHeight="1" x14ac:dyDescent="0.25">
      <c r="A62" s="160"/>
      <c r="B62" s="160"/>
      <c r="C62" s="160"/>
      <c r="D62" s="160"/>
      <c r="E62" s="80"/>
      <c r="F62" s="81"/>
      <c r="G62" s="82"/>
    </row>
    <row r="63" spans="1:17" ht="18.75" customHeight="1" x14ac:dyDescent="0.25">
      <c r="A63" s="80"/>
      <c r="B63" s="80"/>
      <c r="C63" s="80"/>
      <c r="D63" s="80"/>
      <c r="E63" s="80"/>
      <c r="H63" s="107" t="s">
        <v>68</v>
      </c>
      <c r="I63" s="186">
        <f>I61*1%</f>
        <v>69428</v>
      </c>
      <c r="J63" s="186"/>
    </row>
    <row r="64" spans="1:17" ht="18.75" customHeight="1" thickBot="1" x14ac:dyDescent="0.3">
      <c r="E64" s="52"/>
      <c r="H64" s="108" t="s">
        <v>21</v>
      </c>
      <c r="I64" s="185">
        <v>0</v>
      </c>
      <c r="J64" s="185"/>
      <c r="Q64" s="53" t="s">
        <v>22</v>
      </c>
    </row>
    <row r="65" spans="1:10" ht="18.75" customHeight="1" x14ac:dyDescent="0.25">
      <c r="E65" s="52"/>
      <c r="H65" s="85" t="s">
        <v>23</v>
      </c>
      <c r="I65" s="187">
        <f>I61+I63-I64</f>
        <v>7012228</v>
      </c>
      <c r="J65" s="187"/>
    </row>
    <row r="66" spans="1:10" ht="21.75" customHeight="1" x14ac:dyDescent="0.25">
      <c r="A66" s="109" t="s">
        <v>113</v>
      </c>
      <c r="B66" s="52"/>
      <c r="E66" s="52"/>
      <c r="F66" s="85"/>
      <c r="G66" s="86"/>
    </row>
    <row r="67" spans="1:10" x14ac:dyDescent="0.25">
      <c r="E67" s="52"/>
      <c r="F67" s="85"/>
      <c r="G67" s="86"/>
    </row>
    <row r="68" spans="1:10" ht="15.75" x14ac:dyDescent="0.25">
      <c r="A68" s="31" t="s">
        <v>24</v>
      </c>
    </row>
    <row r="69" spans="1:10" ht="15.75" x14ac:dyDescent="0.25">
      <c r="A69" s="41" t="s">
        <v>25</v>
      </c>
      <c r="B69" s="52"/>
      <c r="C69" s="52"/>
      <c r="D69" s="52"/>
    </row>
    <row r="70" spans="1:10" ht="15.75" x14ac:dyDescent="0.25">
      <c r="A70" s="41" t="s">
        <v>31</v>
      </c>
      <c r="B70" s="52"/>
      <c r="C70" s="52"/>
    </row>
    <row r="71" spans="1:10" ht="15.75" x14ac:dyDescent="0.25">
      <c r="A71" s="42" t="s">
        <v>32</v>
      </c>
      <c r="B71" s="88"/>
      <c r="C71" s="90"/>
      <c r="D71" s="88"/>
    </row>
    <row r="72" spans="1:10" ht="15.75" x14ac:dyDescent="0.25">
      <c r="A72" s="43" t="s">
        <v>0</v>
      </c>
      <c r="B72" s="89"/>
      <c r="C72" s="89"/>
      <c r="D72" s="90"/>
      <c r="H72" s="3"/>
      <c r="I72" s="3"/>
      <c r="J72" s="2"/>
    </row>
    <row r="73" spans="1:10" ht="15.75" x14ac:dyDescent="0.25">
      <c r="B73" s="90"/>
      <c r="C73" s="90"/>
      <c r="D73" s="90"/>
      <c r="H73" s="3"/>
      <c r="I73" s="3"/>
      <c r="J73" s="2"/>
    </row>
    <row r="74" spans="1:10" ht="15.75" x14ac:dyDescent="0.25">
      <c r="B74" s="90"/>
      <c r="C74" s="90"/>
      <c r="D74" s="90"/>
      <c r="H74" s="38" t="s">
        <v>26</v>
      </c>
      <c r="I74" s="148" t="str">
        <f>J13</f>
        <v xml:space="preserve"> 15 Januari 21</v>
      </c>
      <c r="J74" s="184"/>
    </row>
    <row r="75" spans="1:10" ht="15.75" x14ac:dyDescent="0.25">
      <c r="B75" s="90"/>
      <c r="C75" s="90"/>
      <c r="D75" s="90"/>
      <c r="J75" s="2"/>
    </row>
    <row r="76" spans="1:10" ht="15.75" x14ac:dyDescent="0.25">
      <c r="H76" s="3"/>
      <c r="I76" s="3"/>
      <c r="J76" s="2"/>
    </row>
    <row r="77" spans="1:10" ht="15.75" x14ac:dyDescent="0.25">
      <c r="H77" s="3"/>
      <c r="I77" s="3"/>
      <c r="J77" s="2"/>
    </row>
    <row r="78" spans="1:10" ht="15.75" x14ac:dyDescent="0.25">
      <c r="H78" s="3"/>
      <c r="I78" s="3"/>
      <c r="J78" s="2"/>
    </row>
    <row r="79" spans="1:10" ht="15.75" x14ac:dyDescent="0.25">
      <c r="H79" s="110"/>
      <c r="I79" s="110"/>
      <c r="J79" s="110"/>
    </row>
    <row r="82" spans="8:10" ht="15.75" x14ac:dyDescent="0.25">
      <c r="H82" s="149" t="s">
        <v>27</v>
      </c>
      <c r="I82" s="149"/>
      <c r="J82" s="149"/>
    </row>
  </sheetData>
  <autoFilter ref="A16:J61">
    <filterColumn colId="6" showButton="0"/>
  </autoFilter>
  <mergeCells count="54">
    <mergeCell ref="I53:J53"/>
    <mergeCell ref="I51:J51"/>
    <mergeCell ref="I41:J41"/>
    <mergeCell ref="I42:J42"/>
    <mergeCell ref="I43:J43"/>
    <mergeCell ref="I44:J44"/>
    <mergeCell ref="I24:J24"/>
    <mergeCell ref="H82:J82"/>
    <mergeCell ref="A61:H61"/>
    <mergeCell ref="A62:D62"/>
    <mergeCell ref="I61:J61"/>
    <mergeCell ref="I52:J52"/>
    <mergeCell ref="I50:J50"/>
    <mergeCell ref="I30:J30"/>
    <mergeCell ref="I31:J31"/>
    <mergeCell ref="I32:J32"/>
    <mergeCell ref="I33:J33"/>
    <mergeCell ref="I34:J34"/>
    <mergeCell ref="I45:J45"/>
    <mergeCell ref="I46:J46"/>
    <mergeCell ref="I47:J47"/>
    <mergeCell ref="I48:J48"/>
    <mergeCell ref="I35:J35"/>
    <mergeCell ref="I36:J36"/>
    <mergeCell ref="I25:J25"/>
    <mergeCell ref="I26:J26"/>
    <mergeCell ref="I27:J27"/>
    <mergeCell ref="I28:J28"/>
    <mergeCell ref="I29:J29"/>
    <mergeCell ref="I74:J74"/>
    <mergeCell ref="I37:J37"/>
    <mergeCell ref="I38:J38"/>
    <mergeCell ref="I39:J39"/>
    <mergeCell ref="I40:J40"/>
    <mergeCell ref="I49:J49"/>
    <mergeCell ref="I60:J60"/>
    <mergeCell ref="I64:J64"/>
    <mergeCell ref="I63:J63"/>
    <mergeCell ref="I65:J65"/>
    <mergeCell ref="I54:J54"/>
    <mergeCell ref="I55:J55"/>
    <mergeCell ref="I56:J56"/>
    <mergeCell ref="I57:J57"/>
    <mergeCell ref="I58:J58"/>
    <mergeCell ref="I59:J59"/>
    <mergeCell ref="A10:J10"/>
    <mergeCell ref="I21:J21"/>
    <mergeCell ref="I16:J16"/>
    <mergeCell ref="I22:J22"/>
    <mergeCell ref="I23:J23"/>
    <mergeCell ref="I18:J18"/>
    <mergeCell ref="I19:J19"/>
    <mergeCell ref="I20:J20"/>
    <mergeCell ref="I17:J17"/>
  </mergeCells>
  <printOptions horizontalCentered="1"/>
  <pageMargins left="0.1" right="0.1" top="0.75" bottom="0.5" header="0.3" footer="0.3"/>
  <pageSetup paperSize="9" scale="78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001_PT. Winson_Bengkalis</vt:lpstr>
      <vt:lpstr>003_PT. Winson_Bogor</vt:lpstr>
      <vt:lpstr>004_PT. Winson_Semarang</vt:lpstr>
      <vt:lpstr>005_Java Books_Mix</vt:lpstr>
      <vt:lpstr>006_PT. Perhutani</vt:lpstr>
      <vt:lpstr>007_PT. Winson_Surabaya</vt:lpstr>
      <vt:lpstr>008_PT. Perhutani</vt:lpstr>
      <vt:lpstr>09_PT. Winson_mix</vt:lpstr>
      <vt:lpstr>10__Phapros</vt:lpstr>
      <vt:lpstr>11_Java Books_Mix </vt:lpstr>
      <vt:lpstr>12_PT. Winson_Mix</vt:lpstr>
      <vt:lpstr>13_Java Books_Mix </vt:lpstr>
      <vt:lpstr>14_Adyawinsa_Mamuju</vt:lpstr>
      <vt:lpstr>Sheet4</vt:lpstr>
      <vt:lpstr>Sheet1</vt:lpstr>
      <vt:lpstr>'10__Phapros'!Print_Titles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2021-06-12T07:26:11Z</dcterms:modified>
</cp:coreProperties>
</file>