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 firstSheet="2" activeTab="4"/>
  </bookViews>
  <sheets>
    <sheet name="15_PT. Putra_Kudus" sheetId="17" r:id="rId1"/>
    <sheet name="016_Freyssinet_Kranggan" sheetId="19" r:id="rId2"/>
    <sheet name="017_Mutiara Laut" sheetId="22" r:id="rId3"/>
    <sheet name="018 PT. Bangga (Advan) " sheetId="21" r:id="rId4"/>
    <sheet name="019__Phapros" sheetId="20" r:id="rId5"/>
    <sheet name="20_PT. Winson_Pondok Unggu" sheetId="23" r:id="rId6"/>
    <sheet name="21_Winson_jogja" sheetId="24" r:id="rId7"/>
    <sheet name="22_Winson_bekasi" sheetId="25" r:id="rId8"/>
    <sheet name="23_Winson_mix" sheetId="26" r:id="rId9"/>
    <sheet name="24_Winson_Pondok unggu" sheetId="27" r:id="rId10"/>
    <sheet name="Sheet4" sheetId="6" r:id="rId11"/>
    <sheet name="Sheet1" sheetId="1" r:id="rId12"/>
  </sheets>
  <definedNames>
    <definedName name="_xlnm._FilterDatabase" localSheetId="3" hidden="1">'018 PT. Bangga (Advan) '!$A$16:$J$35</definedName>
    <definedName name="_xlnm._FilterDatabase" localSheetId="4" hidden="1">'019__Phapros'!$A$16:$J$83</definedName>
    <definedName name="_xlnm.Print_Titles" localSheetId="3">'018 PT. Bangga (Advan) '!$1:$16</definedName>
    <definedName name="_xlnm.Print_Titles" localSheetId="4">'019__Phapros'!$1:$16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27" l="1"/>
  <c r="I23" i="27"/>
  <c r="I19" i="27"/>
  <c r="I20" i="27" s="1"/>
  <c r="I22" i="27" l="1"/>
  <c r="I25" i="27" s="1"/>
  <c r="I21" i="26"/>
  <c r="I20" i="26"/>
  <c r="H36" i="26"/>
  <c r="I24" i="26"/>
  <c r="I19" i="26"/>
  <c r="I23" i="26" l="1"/>
  <c r="I26" i="26" s="1"/>
  <c r="H35" i="25" l="1"/>
  <c r="I23" i="25"/>
  <c r="I19" i="25"/>
  <c r="I20" i="25" s="1"/>
  <c r="H35" i="24"/>
  <c r="I23" i="24"/>
  <c r="I19" i="24"/>
  <c r="I20" i="24" s="1"/>
  <c r="I22" i="25" l="1"/>
  <c r="I25" i="25" s="1"/>
  <c r="I22" i="24"/>
  <c r="I25" i="24" s="1"/>
  <c r="H35" i="23"/>
  <c r="I23" i="23"/>
  <c r="I19" i="23"/>
  <c r="I20" i="23" s="1"/>
  <c r="I22" i="23" s="1"/>
  <c r="I25" i="23" l="1"/>
  <c r="I83" i="20" l="1"/>
  <c r="I77" i="20" l="1"/>
  <c r="I76" i="20"/>
  <c r="I75" i="20"/>
  <c r="A75" i="20"/>
  <c r="A76" i="20" s="1"/>
  <c r="A77" i="20" s="1"/>
  <c r="A78" i="20" s="1"/>
  <c r="A79" i="20" s="1"/>
  <c r="A80" i="20" s="1"/>
  <c r="A81" i="20" s="1"/>
  <c r="A82" i="20" s="1"/>
  <c r="I20" i="22" l="1"/>
  <c r="J29" i="21" l="1"/>
  <c r="J30" i="21"/>
  <c r="J28" i="21"/>
  <c r="J27" i="21"/>
  <c r="H35" i="22" l="1"/>
  <c r="I21" i="22"/>
  <c r="I23" i="22" l="1"/>
  <c r="I25" i="22" s="1"/>
  <c r="H48" i="21" l="1"/>
  <c r="J34" i="21"/>
  <c r="J33" i="21"/>
  <c r="J32" i="21"/>
  <c r="J26" i="21"/>
  <c r="J25" i="21"/>
  <c r="J24" i="21"/>
  <c r="J23" i="21"/>
  <c r="J22" i="21"/>
  <c r="J21" i="21"/>
  <c r="J20" i="21"/>
  <c r="J19" i="21"/>
  <c r="J18" i="21"/>
  <c r="A18" i="2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J17" i="21"/>
  <c r="J35" i="21" l="1"/>
  <c r="J37" i="21" s="1"/>
  <c r="J39" i="21" s="1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8" i="20"/>
  <c r="I79" i="20"/>
  <c r="I80" i="20"/>
  <c r="I81" i="20"/>
  <c r="I82" i="20"/>
  <c r="I17" i="20"/>
  <c r="I85" i="20" l="1"/>
  <c r="I87" i="20" s="1"/>
  <c r="I96" i="20"/>
  <c r="A18" i="20"/>
  <c r="A19" i="20" s="1"/>
  <c r="A20" i="20" s="1"/>
  <c r="A21" i="20" s="1"/>
  <c r="A22" i="20" s="1"/>
  <c r="A23" i="20" s="1"/>
  <c r="A24" i="20" s="1"/>
  <c r="A25" i="20" s="1"/>
  <c r="A26" i="20" s="1"/>
  <c r="A27" i="20" l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l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l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I35" i="19" l="1"/>
  <c r="J20" i="19"/>
  <c r="J21" i="19" s="1"/>
  <c r="J23" i="19" l="1"/>
  <c r="J25" i="19" s="1"/>
  <c r="I26" i="17" l="1"/>
  <c r="I24" i="17" l="1"/>
  <c r="H37" i="17" l="1"/>
  <c r="I20" i="17"/>
  <c r="I21" i="17" s="1"/>
  <c r="I23" i="17" l="1"/>
</calcChain>
</file>

<file path=xl/sharedStrings.xml><?xml version="1.0" encoding="utf-8"?>
<sst xmlns="http://schemas.openxmlformats.org/spreadsheetml/2006/main" count="614" uniqueCount="138">
  <si>
    <t>PT. PERISAI CAKRAWALA INDONESIA</t>
  </si>
  <si>
    <t>Harapan Indah - Bekasi 17214</t>
  </si>
  <si>
    <t>Jawa Barat - Indonesia</t>
  </si>
  <si>
    <t>Telp/Fax : +6221 - 8944 5283</t>
  </si>
  <si>
    <t>Email : sales@pciexpress.id</t>
  </si>
  <si>
    <t>INVOICE</t>
  </si>
  <si>
    <t>To</t>
  </si>
  <si>
    <t>Invoice No</t>
  </si>
  <si>
    <t>:</t>
  </si>
  <si>
    <t>Invoice Date</t>
  </si>
  <si>
    <t>Due Date</t>
  </si>
  <si>
    <t>Attn</t>
  </si>
  <si>
    <t>NO</t>
  </si>
  <si>
    <t>DATE</t>
  </si>
  <si>
    <t>AWB</t>
  </si>
  <si>
    <t>DESCRIPTION</t>
  </si>
  <si>
    <t>DESNATION</t>
  </si>
  <si>
    <t>COLLY</t>
  </si>
  <si>
    <t>UNIT PRICE</t>
  </si>
  <si>
    <t>AMOUNT</t>
  </si>
  <si>
    <t>SUB TOTAL</t>
  </si>
  <si>
    <t>DP</t>
  </si>
  <si>
    <t xml:space="preserve"> </t>
  </si>
  <si>
    <t>Total</t>
  </si>
  <si>
    <t>Payment Instructions</t>
  </si>
  <si>
    <t>Pay Cheque or Transfer to :</t>
  </si>
  <si>
    <t xml:space="preserve">Bekasi, </t>
  </si>
  <si>
    <t>Dede Komalasari</t>
  </si>
  <si>
    <t>Ruko Ifolia Blok HY47 No. 26</t>
  </si>
  <si>
    <t>Pelunasan</t>
  </si>
  <si>
    <t>BANK CENTRAL ASIA (BCA)</t>
  </si>
  <si>
    <t>521-1322-455</t>
  </si>
  <si>
    <t>:  Finance Dept</t>
  </si>
  <si>
    <t>PPN 1 %</t>
  </si>
  <si>
    <t>Kudus</t>
  </si>
  <si>
    <t>: PT. PUTRA MEGA PURNAMA</t>
  </si>
  <si>
    <t xml:space="preserve"> 015/PCI/K1/II/21</t>
  </si>
  <si>
    <t xml:space="preserve"> 03 Februari 21</t>
  </si>
  <si>
    <t>02/02/21</t>
  </si>
  <si>
    <t>Pengiriman Barang Tujuan Jakarta - Kudus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</si>
  <si>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Tujuh Ratus Ribu Rupiah.</t>
    </r>
  </si>
  <si>
    <t>:  PT. Freyssinet Total Technology</t>
  </si>
  <si>
    <t xml:space="preserve">   Metropolitan Tower 9th Floor,</t>
  </si>
  <si>
    <t xml:space="preserve">   JL. R.A. Kartini Kav. 14, Cilandak</t>
  </si>
  <si>
    <t xml:space="preserve"> -</t>
  </si>
  <si>
    <t xml:space="preserve">   Jakarta 12430 </t>
  </si>
  <si>
    <t>NO. PO</t>
  </si>
  <si>
    <t>QTY</t>
  </si>
  <si>
    <t xml:space="preserve"> 016/PCI/K1/II/21</t>
  </si>
  <si>
    <t xml:space="preserve"> 11 Februari 21</t>
  </si>
  <si>
    <t>400830</t>
  </si>
  <si>
    <t>080</t>
  </si>
  <si>
    <t>Pengiriman Barang Tujuan Jembatan Kuning Makassar</t>
  </si>
  <si>
    <t>Makassar</t>
  </si>
  <si>
    <r>
      <t xml:space="preserve">Say </t>
    </r>
    <r>
      <rPr>
        <b/>
        <i/>
        <sz val="11"/>
        <color theme="2" tint="-0.749992370372631"/>
        <rFont val="Calibri"/>
        <family val="2"/>
        <scheme val="minor"/>
      </rPr>
      <t>: Satu Juta Seratus Sebelas Ribu Rupiah.</t>
    </r>
  </si>
  <si>
    <t xml:space="preserve">: PT. PHAPROS SEMARANG </t>
  </si>
  <si>
    <t xml:space="preserve">  Jl. Simongan No. 131, bogasari Semarang Barat.</t>
  </si>
  <si>
    <t>: Finance Dept</t>
  </si>
  <si>
    <t>No</t>
  </si>
  <si>
    <t>Pick up Date</t>
  </si>
  <si>
    <t>Consignee</t>
  </si>
  <si>
    <t>Destination</t>
  </si>
  <si>
    <t>Colly</t>
  </si>
  <si>
    <t>KG</t>
  </si>
  <si>
    <t>Amount</t>
  </si>
  <si>
    <t>PT. KIMIA FARMA</t>
  </si>
  <si>
    <t>PALEMBANG</t>
  </si>
  <si>
    <t>PT. RAJAWALI NUSINDO</t>
  </si>
  <si>
    <t>PANGKAL PINANG</t>
  </si>
  <si>
    <t>BANDAR LAMPUNG</t>
  </si>
  <si>
    <t>JAKARTA</t>
  </si>
  <si>
    <t>BEKASI</t>
  </si>
  <si>
    <t>CIKARANG</t>
  </si>
  <si>
    <t xml:space="preserve"> 017/PCI/K1/II/21</t>
  </si>
  <si>
    <t xml:space="preserve"> 16 Februari 2021</t>
  </si>
  <si>
    <t>PEMATANG SINATAR</t>
  </si>
  <si>
    <t>: PT. Bangga Teknologi Indonesia</t>
  </si>
  <si>
    <t>Kg</t>
  </si>
  <si>
    <t>Unit Price</t>
  </si>
  <si>
    <t>MEDAN</t>
  </si>
  <si>
    <t>PT. SATELIT KOMUNIKA NUSANTARA</t>
  </si>
  <si>
    <t>PT. GRAHA CITRA SAMPOERNA</t>
  </si>
  <si>
    <t>CV. WAHANA AGUNG NIAGA</t>
  </si>
  <si>
    <t>CV. SRIWIJAYA SELULAR</t>
  </si>
  <si>
    <t>CV. MANDIRI JAYA</t>
  </si>
  <si>
    <t>PT. GEMILANG JAYARAYA</t>
  </si>
  <si>
    <t>PEKANBARU</t>
  </si>
  <si>
    <t xml:space="preserve"> 018/PCI/K1/II/21</t>
  </si>
  <si>
    <t>PT. INTECH SURYA ABADI SUPER CELLULAR</t>
  </si>
  <si>
    <t>PEMATANG SIANTAR</t>
  </si>
  <si>
    <t>PT. SOFTWARE FARMER INDONESIA</t>
  </si>
  <si>
    <t>BANDUNG</t>
  </si>
  <si>
    <t>PT. INOVASI TEKNOLOGI PROPERITAS</t>
  </si>
  <si>
    <t>PT. INOVASI CIPTA SELARAS</t>
  </si>
  <si>
    <t xml:space="preserve">CV. BAROKAH IBU </t>
  </si>
  <si>
    <t>PT. SEMBILAN DELAPAN JAYA ELEKTROLUK</t>
  </si>
  <si>
    <r>
      <t xml:space="preserve">Say </t>
    </r>
    <r>
      <rPr>
        <b/>
        <i/>
        <sz val="11"/>
        <color theme="2" tint="-0.749992370372631"/>
        <rFont val="Calibri"/>
        <family val="2"/>
        <scheme val="minor"/>
      </rPr>
      <t>:  Delapan Belas Juta Sembilan Ratus Enam Puluh Lima Ribu Enam Ratus Sembilan Puluh Sembilan Rupiah.</t>
    </r>
  </si>
  <si>
    <t>:  PT. Mutiara Laut Abadi</t>
  </si>
  <si>
    <t xml:space="preserve"> 16 Februari 21</t>
  </si>
  <si>
    <t>400093</t>
  </si>
  <si>
    <t>Pengiriman Barang Tujuan Jl. Pulau Buton Kawasan Industri Mabar II</t>
  </si>
  <si>
    <t>Medan</t>
  </si>
  <si>
    <r>
      <t xml:space="preserve">Say </t>
    </r>
    <r>
      <rPr>
        <b/>
        <i/>
        <sz val="11"/>
        <color theme="2" tint="-0.749992370372631"/>
        <rFont val="Calibri"/>
        <family val="2"/>
        <scheme val="minor"/>
      </rPr>
      <t>: Empat Juta Delapan Ratus Empat Puluh Delapan Ribu Rupiah.</t>
    </r>
  </si>
  <si>
    <t xml:space="preserve"> 019/PCI/K1/II/21</t>
  </si>
  <si>
    <t xml:space="preserve"> 17 Februari 2021</t>
  </si>
  <si>
    <r>
      <t xml:space="preserve">Say </t>
    </r>
    <r>
      <rPr>
        <b/>
        <i/>
        <sz val="11"/>
        <color theme="2" tint="-0.749992370372631"/>
        <rFont val="Calibri"/>
        <family val="2"/>
        <scheme val="minor"/>
      </rPr>
      <t>:  Sebelas Juta Sembilan Ratus Empat Puluh Empat Ribu Enam Ratus Enam Puluh Empat Rupiah.</t>
    </r>
  </si>
  <si>
    <t>: PT. Winson Express Transindo</t>
  </si>
  <si>
    <t>:  Bpk. Fuad</t>
  </si>
  <si>
    <t>PPN 1%</t>
  </si>
  <si>
    <t xml:space="preserve"> 020/PCI/K1/II/21</t>
  </si>
  <si>
    <t xml:space="preserve"> 18 Februari 2021</t>
  </si>
  <si>
    <t>11324</t>
  </si>
  <si>
    <t xml:space="preserve">Pengiriman Barang Tujuan Marunda - Pondok Unggu           </t>
  </si>
  <si>
    <t>Bekasi</t>
  </si>
  <si>
    <t>UNIT</t>
  </si>
  <si>
    <t>1 CDD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</si>
  <si>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Ratus Lima Puluh Tujuh Ribu Lima Ratus Rupiah.</t>
    </r>
  </si>
  <si>
    <t xml:space="preserve"> 021/PCI/K1/II/21</t>
  </si>
  <si>
    <t xml:space="preserve"> 19 Februari 2021</t>
  </si>
  <si>
    <t xml:space="preserve">Pengiriman Barang Tujuan Klaten - Jogja           </t>
  </si>
  <si>
    <t>Jogja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</si>
  <si>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Tiga Puluh Ribu Rupiah.</t>
    </r>
  </si>
  <si>
    <t xml:space="preserve"> 022/PCI/K1/II/21</t>
  </si>
  <si>
    <t>11325</t>
  </si>
  <si>
    <t xml:space="preserve">Pengiriman Barang Tujuan Cakung - Bekasi      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</si>
  <si>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Sembilan Ratus Sembilan Ribu Rupiah.</t>
    </r>
  </si>
  <si>
    <t xml:space="preserve"> 023/PCI/K1/II/21</t>
  </si>
  <si>
    <t>11490</t>
  </si>
  <si>
    <t>Pengiriman Barang Tujuan Larangan Brebes</t>
  </si>
  <si>
    <t>Brebes</t>
  </si>
  <si>
    <t>11493</t>
  </si>
  <si>
    <t xml:space="preserve">Pengiriman Barang Tujuan Trangkil Pati      </t>
  </si>
  <si>
    <t>Pati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</si>
  <si>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Dua Puluh Ribu Rupiah.</t>
    </r>
  </si>
  <si>
    <t xml:space="preserve"> 024/PCI/K1/II/21</t>
  </si>
  <si>
    <t xml:space="preserve"> 27 Februari 2021</t>
  </si>
  <si>
    <t>Pengiriman Barang Tujuan Marunda - Pondok Unggu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</si>
  <si>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Ratus Tujuh Ribu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</si>
</sst>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(* #,##0.00_);_(* \(#,##0.00\);_(* &quot;-&quot;??_);_(@_)"/>
    <numFmt numFmtId="165" formatCode="_(* #,##0_);_(* \(#,##0\);_(* &quot;-&quot;??_);_(@_)"/>
    <numFmt numFmtId="166" formatCode="[$-F800]dddd\,\ mmmm\ dd\,\ yyyy"/>
    <numFmt numFmtId="167" formatCode="_(* #,##0_);_(* \(#,##0\);_(* &quot;-&quot;_);_(@_)"/>
    <numFmt numFmtId="168" formatCode="_(&quot;Rp&quot;* #,##0_);_(&quot;Rp&quot;* \(#,##0\);_(&quot;Rp&quot;* &quot;-&quot;_);_(@_)"/>
    <numFmt numFmtId="169" formatCode="_(&quot;$&quot;* #,##0.00_);_(&quot;$&quot;* \(#,##0.00\);_(&quot;$&quot;* &quot;-&quot;??_);_(@_)"/>
    <numFmt numFmtId="170" formatCode="dd/mm/yy;@"/>
    <numFmt numFmtId="171" formatCode="_-[$Rp-421]* #,##0_-;\-[$Rp-421]* #,##0_-;_-[$Rp-421]* &quot;-&quot;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8"/>
      <color theme="2" tint="-0.749992370372631"/>
      <name val="Calibri"/>
      <family val="2"/>
      <scheme val="minor"/>
    </font>
    <font>
      <b/>
      <i/>
      <sz val="11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9" fontId="1" fillId="0" borderId="0" applyFont="0" applyFill="0" applyBorder="0" applyAlignment="0" applyProtection="0"/>
  </cellStyleXfs>
  <cellXfs count="180">
    <xf numFmtId="0" fontId="0" fillId="0" borderId="0" xfId="0"/>
    <xf numFmtId="0" fontId="2" fillId="0" borderId="0" xfId="0" applyFont="1"/>
    <xf numFmtId="0" fontId="3" fillId="0" borderId="0" xfId="0" applyFont="1"/>
    <xf numFmtId="165" fontId="3" fillId="0" borderId="0" xfId="1" applyNumberFormat="1" applyFont="1"/>
    <xf numFmtId="0" fontId="4" fillId="0" borderId="0" xfId="0" applyFont="1"/>
    <xf numFmtId="0" fontId="5" fillId="0" borderId="0" xfId="0" applyFont="1"/>
    <xf numFmtId="0" fontId="3" fillId="0" borderId="1" xfId="0" applyFont="1" applyBorder="1"/>
    <xf numFmtId="165" fontId="3" fillId="0" borderId="1" xfId="1" applyNumberFormat="1" applyFont="1" applyBorder="1"/>
    <xf numFmtId="165" fontId="3" fillId="0" borderId="0" xfId="1" applyNumberFormat="1" applyFont="1" applyAlignment="1">
      <alignment horizontal="center"/>
    </xf>
    <xf numFmtId="0" fontId="6" fillId="0" borderId="0" xfId="0" applyFont="1"/>
    <xf numFmtId="166" fontId="6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applyFont="1" applyBorder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wrapText="1"/>
    </xf>
    <xf numFmtId="167" fontId="3" fillId="0" borderId="15" xfId="0" applyNumberFormat="1" applyFont="1" applyBorder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5" fontId="2" fillId="0" borderId="0" xfId="1" applyNumberFormat="1" applyFont="1" applyAlignment="1">
      <alignment horizontal="left" vertical="center"/>
    </xf>
    <xf numFmtId="165" fontId="2" fillId="0" borderId="1" xfId="1" applyNumberFormat="1" applyFont="1" applyBorder="1"/>
    <xf numFmtId="168" fontId="3" fillId="0" borderId="1" xfId="0" applyNumberFormat="1" applyFont="1" applyBorder="1" applyAlignment="1">
      <alignment horizontal="center" vertical="center"/>
    </xf>
    <xf numFmtId="9" fontId="3" fillId="0" borderId="0" xfId="0" applyNumberFormat="1" applyFont="1"/>
    <xf numFmtId="165" fontId="2" fillId="0" borderId="0" xfId="1" applyNumberFormat="1" applyFont="1"/>
    <xf numFmtId="168" fontId="2" fillId="0" borderId="0" xfId="0" applyNumberFormat="1" applyFont="1"/>
    <xf numFmtId="0" fontId="7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0" xfId="0" quotePrefix="1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0" applyFont="1" applyAlignment="1">
      <alignment horizontal="right"/>
    </xf>
    <xf numFmtId="0" fontId="10" fillId="0" borderId="0" xfId="0" applyFont="1"/>
    <xf numFmtId="0" fontId="11" fillId="0" borderId="0" xfId="0" applyFont="1"/>
    <xf numFmtId="0" fontId="10" fillId="0" borderId="0" xfId="0" applyFont="1" applyAlignment="1">
      <alignment horizontal="left"/>
    </xf>
    <xf numFmtId="0" fontId="10" fillId="0" borderId="0" xfId="0" quotePrefix="1" applyFont="1" applyAlignment="1">
      <alignment horizontal="left"/>
    </xf>
    <xf numFmtId="0" fontId="2" fillId="0" borderId="0" xfId="0" applyFont="1" applyAlignment="1">
      <alignment horizontal="center" vertical="center"/>
    </xf>
    <xf numFmtId="165" fontId="3" fillId="3" borderId="17" xfId="0" applyNumberFormat="1" applyFont="1" applyFill="1" applyBorder="1" applyAlignment="1">
      <alignment horizontal="center" vertical="center"/>
    </xf>
    <xf numFmtId="0" fontId="3" fillId="0" borderId="0" xfId="0" applyFont="1" applyAlignment="1"/>
    <xf numFmtId="166" fontId="3" fillId="0" borderId="0" xfId="0" applyNumberFormat="1" applyFont="1"/>
    <xf numFmtId="15" fontId="3" fillId="3" borderId="11" xfId="0" quotePrefix="1" applyNumberFormat="1" applyFont="1" applyFill="1" applyBorder="1" applyAlignment="1">
      <alignment horizontal="center" vertical="center"/>
    </xf>
    <xf numFmtId="0" fontId="3" fillId="3" borderId="11" xfId="0" quotePrefix="1" applyFont="1" applyFill="1" applyBorder="1" applyAlignment="1">
      <alignment horizontal="center" vertical="center"/>
    </xf>
    <xf numFmtId="165" fontId="3" fillId="3" borderId="11" xfId="1" applyNumberFormat="1" applyFont="1" applyFill="1" applyBorder="1" applyAlignment="1">
      <alignment horizontal="center" vertical="center" wrapText="1"/>
    </xf>
    <xf numFmtId="0" fontId="3" fillId="3" borderId="18" xfId="1" applyNumberFormat="1" applyFont="1" applyFill="1" applyBorder="1" applyAlignment="1">
      <alignment horizontal="center" vertical="center"/>
    </xf>
    <xf numFmtId="0" fontId="12" fillId="0" borderId="0" xfId="0" applyFont="1"/>
    <xf numFmtId="165" fontId="12" fillId="0" borderId="0" xfId="1" applyNumberFormat="1" applyFont="1"/>
    <xf numFmtId="0" fontId="12" fillId="0" borderId="1" xfId="0" applyFont="1" applyBorder="1"/>
    <xf numFmtId="165" fontId="12" fillId="0" borderId="1" xfId="1" applyNumberFormat="1" applyFont="1" applyBorder="1"/>
    <xf numFmtId="165" fontId="12" fillId="0" borderId="0" xfId="1" applyNumberFormat="1" applyFont="1" applyAlignment="1">
      <alignment horizontal="center"/>
    </xf>
    <xf numFmtId="0" fontId="12" fillId="0" borderId="0" xfId="0" applyFont="1" applyAlignment="1"/>
    <xf numFmtId="166" fontId="12" fillId="0" borderId="0" xfId="0" applyNumberFormat="1" applyFont="1"/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2" fillId="3" borderId="20" xfId="0" applyFont="1" applyFill="1" applyBorder="1" applyAlignment="1">
      <alignment horizontal="center" vertical="center"/>
    </xf>
    <xf numFmtId="15" fontId="12" fillId="3" borderId="21" xfId="0" quotePrefix="1" applyNumberFormat="1" applyFont="1" applyFill="1" applyBorder="1" applyAlignment="1">
      <alignment horizontal="center" vertical="center"/>
    </xf>
    <xf numFmtId="0" fontId="12" fillId="3" borderId="21" xfId="0" quotePrefix="1" applyNumberFormat="1" applyFont="1" applyFill="1" applyBorder="1" applyAlignment="1">
      <alignment horizontal="center" vertical="center"/>
    </xf>
    <xf numFmtId="0" fontId="12" fillId="3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165" fontId="12" fillId="3" borderId="17" xfId="0" applyNumberFormat="1" applyFont="1" applyFill="1" applyBorder="1" applyAlignment="1">
      <alignment horizontal="center" vertical="center"/>
    </xf>
    <xf numFmtId="168" fontId="10" fillId="0" borderId="15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5" fontId="12" fillId="0" borderId="0" xfId="1" applyNumberFormat="1" applyFont="1" applyAlignment="1">
      <alignment horizontal="center" vertical="center"/>
    </xf>
    <xf numFmtId="168" fontId="12" fillId="0" borderId="0" xfId="0" applyNumberFormat="1" applyFont="1" applyAlignment="1">
      <alignment horizontal="center" vertical="center"/>
    </xf>
    <xf numFmtId="168" fontId="3" fillId="0" borderId="1" xfId="0" quotePrefix="1" applyNumberFormat="1" applyFont="1" applyBorder="1" applyAlignment="1">
      <alignment horizontal="center" vertical="center"/>
    </xf>
    <xf numFmtId="9" fontId="12" fillId="0" borderId="0" xfId="0" applyNumberFormat="1" applyFont="1"/>
    <xf numFmtId="165" fontId="10" fillId="0" borderId="0" xfId="1" applyNumberFormat="1" applyFont="1"/>
    <xf numFmtId="168" fontId="10" fillId="0" borderId="0" xfId="0" applyNumberFormat="1" applyFont="1"/>
    <xf numFmtId="0" fontId="12" fillId="0" borderId="0" xfId="0" applyFont="1" applyAlignment="1">
      <alignment horizontal="left"/>
    </xf>
    <xf numFmtId="0" fontId="12" fillId="0" borderId="0" xfId="0" quotePrefix="1" applyFont="1" applyAlignment="1">
      <alignment horizontal="left"/>
    </xf>
    <xf numFmtId="0" fontId="12" fillId="0" borderId="0" xfId="0" applyFont="1" applyAlignment="1">
      <alignment horizontal="right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5" fontId="3" fillId="0" borderId="0" xfId="1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165" fontId="10" fillId="2" borderId="6" xfId="1" applyNumberFormat="1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/>
    </xf>
    <xf numFmtId="0" fontId="12" fillId="0" borderId="25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170" fontId="12" fillId="0" borderId="11" xfId="0" quotePrefix="1" applyNumberFormat="1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1" xfId="1" applyNumberFormat="1" applyFont="1" applyFill="1" applyBorder="1" applyAlignment="1">
      <alignment horizontal="center" vertical="center"/>
    </xf>
    <xf numFmtId="165" fontId="12" fillId="0" borderId="23" xfId="1" applyNumberFormat="1" applyFont="1" applyFill="1" applyBorder="1" applyAlignment="1">
      <alignment horizontal="center" vertical="center"/>
    </xf>
    <xf numFmtId="165" fontId="12" fillId="0" borderId="0" xfId="0" applyNumberFormat="1" applyFont="1"/>
    <xf numFmtId="0" fontId="12" fillId="0" borderId="18" xfId="1" applyNumberFormat="1" applyFont="1" applyFill="1" applyBorder="1" applyAlignment="1">
      <alignment horizontal="center" vertical="center"/>
    </xf>
    <xf numFmtId="165" fontId="10" fillId="0" borderId="0" xfId="1" applyNumberFormat="1" applyFont="1" applyAlignment="1">
      <alignment horizontal="left" vertical="center"/>
    </xf>
    <xf numFmtId="165" fontId="10" fillId="0" borderId="1" xfId="1" applyNumberFormat="1" applyFont="1" applyBorder="1"/>
    <xf numFmtId="0" fontId="10" fillId="0" borderId="0" xfId="0" applyFont="1" applyAlignment="1">
      <alignment vertical="center"/>
    </xf>
    <xf numFmtId="0" fontId="15" fillId="0" borderId="0" xfId="0" applyFont="1"/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quotePrefix="1" applyFont="1" applyAlignment="1">
      <alignment horizontal="left"/>
    </xf>
    <xf numFmtId="0" fontId="2" fillId="0" borderId="0" xfId="0" applyFont="1" applyAlignment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5" fontId="2" fillId="2" borderId="6" xfId="1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12" fillId="0" borderId="22" xfId="0" applyFont="1" applyFill="1" applyBorder="1" applyAlignment="1">
      <alignment horizontal="center" vertical="center"/>
    </xf>
    <xf numFmtId="165" fontId="12" fillId="0" borderId="23" xfId="1" applyNumberFormat="1" applyFont="1" applyFill="1" applyBorder="1" applyAlignment="1">
      <alignment horizontal="center" vertical="center"/>
    </xf>
    <xf numFmtId="165" fontId="12" fillId="0" borderId="30" xfId="0" applyNumberFormat="1" applyFont="1" applyFill="1" applyBorder="1" applyAlignment="1">
      <alignment horizontal="center" vertical="center"/>
    </xf>
    <xf numFmtId="171" fontId="2" fillId="0" borderId="15" xfId="2" applyNumberFormat="1" applyFont="1" applyBorder="1" applyAlignment="1">
      <alignment vertical="center"/>
    </xf>
    <xf numFmtId="168" fontId="10" fillId="0" borderId="1" xfId="0" quotePrefix="1" applyNumberFormat="1" applyFont="1" applyBorder="1" applyAlignment="1">
      <alignment horizontal="center" vertical="center"/>
    </xf>
    <xf numFmtId="165" fontId="10" fillId="0" borderId="0" xfId="1" applyNumberFormat="1" applyFont="1" applyAlignment="1">
      <alignment horizontal="center" vertical="center"/>
    </xf>
    <xf numFmtId="168" fontId="10" fillId="0" borderId="0" xfId="0" applyNumberFormat="1" applyFont="1" applyAlignment="1">
      <alignment horizontal="center" vertical="center"/>
    </xf>
    <xf numFmtId="0" fontId="12" fillId="0" borderId="1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5" fontId="3" fillId="3" borderId="21" xfId="0" quotePrefix="1" applyNumberFormat="1" applyFont="1" applyFill="1" applyBorder="1" applyAlignment="1">
      <alignment horizontal="center" vertical="center"/>
    </xf>
    <xf numFmtId="0" fontId="3" fillId="3" borderId="21" xfId="0" quotePrefix="1" applyFont="1" applyFill="1" applyBorder="1" applyAlignment="1">
      <alignment horizontal="center" vertical="center"/>
    </xf>
    <xf numFmtId="165" fontId="3" fillId="3" borderId="21" xfId="1" applyNumberFormat="1" applyFont="1" applyFill="1" applyBorder="1" applyAlignment="1">
      <alignment horizontal="center" vertical="center" wrapText="1"/>
    </xf>
    <xf numFmtId="0" fontId="3" fillId="3" borderId="11" xfId="1" applyNumberFormat="1" applyFont="1" applyFill="1" applyBorder="1" applyAlignment="1">
      <alignment horizontal="center" vertical="center"/>
    </xf>
    <xf numFmtId="165" fontId="3" fillId="3" borderId="33" xfId="0" applyNumberFormat="1" applyFont="1" applyFill="1" applyBorder="1" applyAlignment="1">
      <alignment vertical="center"/>
    </xf>
    <xf numFmtId="167" fontId="3" fillId="0" borderId="0" xfId="0" applyNumberFormat="1" applyFont="1"/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5" fontId="2" fillId="2" borderId="7" xfId="1" applyNumberFormat="1" applyFont="1" applyFill="1" applyBorder="1" applyAlignment="1">
      <alignment horizontal="center"/>
    </xf>
    <xf numFmtId="165" fontId="2" fillId="2" borderId="8" xfId="1" applyNumberFormat="1" applyFont="1" applyFill="1" applyBorder="1" applyAlignment="1">
      <alignment horizontal="center"/>
    </xf>
    <xf numFmtId="165" fontId="3" fillId="0" borderId="16" xfId="1" applyNumberFormat="1" applyFont="1" applyBorder="1" applyAlignment="1">
      <alignment horizontal="center" vertical="center"/>
    </xf>
    <xf numFmtId="165" fontId="3" fillId="0" borderId="19" xfId="1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5" fontId="10" fillId="2" borderId="7" xfId="1" applyNumberFormat="1" applyFont="1" applyFill="1" applyBorder="1" applyAlignment="1">
      <alignment horizontal="center"/>
    </xf>
    <xf numFmtId="165" fontId="10" fillId="2" borderId="8" xfId="1" applyNumberFormat="1" applyFont="1" applyFill="1" applyBorder="1" applyAlignment="1">
      <alignment horizontal="center"/>
    </xf>
    <xf numFmtId="165" fontId="12" fillId="3" borderId="22" xfId="0" applyNumberFormat="1" applyFont="1" applyFill="1" applyBorder="1" applyAlignment="1">
      <alignment horizontal="center" vertical="center"/>
    </xf>
    <xf numFmtId="165" fontId="12" fillId="3" borderId="23" xfId="0" applyNumberFormat="1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6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65" fontId="12" fillId="0" borderId="17" xfId="0" applyNumberFormat="1" applyFont="1" applyFill="1" applyBorder="1" applyAlignment="1">
      <alignment horizontal="center" vertical="center"/>
    </xf>
    <xf numFmtId="165" fontId="12" fillId="0" borderId="30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165" fontId="12" fillId="0" borderId="22" xfId="1" applyNumberFormat="1" applyFont="1" applyFill="1" applyBorder="1" applyAlignment="1">
      <alignment horizontal="center" vertical="center"/>
    </xf>
    <xf numFmtId="165" fontId="12" fillId="0" borderId="23" xfId="1" applyNumberFormat="1" applyFont="1" applyFill="1" applyBorder="1" applyAlignment="1">
      <alignment horizontal="center" vertical="center"/>
    </xf>
    <xf numFmtId="165" fontId="12" fillId="0" borderId="16" xfId="1" applyNumberFormat="1" applyFont="1" applyFill="1" applyBorder="1" applyAlignment="1">
      <alignment horizontal="center" vertical="center"/>
    </xf>
    <xf numFmtId="165" fontId="12" fillId="0" borderId="19" xfId="1" applyNumberFormat="1" applyFont="1" applyFill="1" applyBorder="1" applyAlignment="1">
      <alignment horizontal="center" vertical="center"/>
    </xf>
    <xf numFmtId="165" fontId="12" fillId="0" borderId="31" xfId="1" applyNumberFormat="1" applyFont="1" applyFill="1" applyBorder="1" applyAlignment="1">
      <alignment horizontal="center" vertical="center"/>
    </xf>
    <xf numFmtId="165" fontId="12" fillId="0" borderId="32" xfId="1" applyNumberFormat="1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65" fontId="12" fillId="0" borderId="22" xfId="0" applyNumberFormat="1" applyFont="1" applyFill="1" applyBorder="1" applyAlignment="1">
      <alignment horizontal="center" vertical="center"/>
    </xf>
    <xf numFmtId="165" fontId="12" fillId="0" borderId="26" xfId="0" applyNumberFormat="1" applyFont="1" applyFill="1" applyBorder="1" applyAlignment="1">
      <alignment horizontal="center" vertical="center"/>
    </xf>
    <xf numFmtId="168" fontId="10" fillId="0" borderId="1" xfId="0" quotePrefix="1" applyNumberFormat="1" applyFont="1" applyBorder="1" applyAlignment="1">
      <alignment horizontal="center" vertical="center"/>
    </xf>
    <xf numFmtId="168" fontId="2" fillId="0" borderId="29" xfId="0" applyNumberFormat="1" applyFont="1" applyBorder="1" applyAlignment="1">
      <alignment horizontal="center"/>
    </xf>
    <xf numFmtId="171" fontId="2" fillId="0" borderId="27" xfId="2" applyNumberFormat="1" applyFont="1" applyBorder="1" applyAlignment="1">
      <alignment horizontal="center" vertical="center"/>
    </xf>
    <xf numFmtId="171" fontId="2" fillId="0" borderId="28" xfId="2" applyNumberFormat="1" applyFont="1" applyBorder="1" applyAlignment="1">
      <alignment horizontal="center" vertical="center"/>
    </xf>
    <xf numFmtId="168" fontId="12" fillId="0" borderId="0" xfId="0" applyNumberFormat="1" applyFont="1" applyAlignment="1">
      <alignment horizontal="center" vertical="center"/>
    </xf>
    <xf numFmtId="0" fontId="10" fillId="2" borderId="7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165" fontId="2" fillId="2" borderId="7" xfId="1" applyNumberFormat="1" applyFont="1" applyFill="1" applyBorder="1" applyAlignment="1">
      <alignment horizontal="center" vertical="center"/>
    </xf>
    <xf numFmtId="165" fontId="2" fillId="2" borderId="8" xfId="1" applyNumberFormat="1" applyFont="1" applyFill="1" applyBorder="1" applyAlignment="1">
      <alignment horizontal="center" vertical="center"/>
    </xf>
    <xf numFmtId="165" fontId="3" fillId="0" borderId="22" xfId="1" applyNumberFormat="1" applyFont="1" applyBorder="1" applyAlignment="1">
      <alignment horizontal="center" vertical="center"/>
    </xf>
    <xf numFmtId="165" fontId="3" fillId="0" borderId="23" xfId="1" applyNumberFormat="1" applyFont="1" applyBorder="1" applyAlignment="1">
      <alignment horizontal="center" vertical="center"/>
    </xf>
  </cellXfs>
  <cellStyles count="3">
    <cellStyle name="Comma 2" xfId="1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114300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2900" y="2795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466725</xdr:colOff>
      <xdr:row>37</xdr:row>
      <xdr:rowOff>104775</xdr:rowOff>
    </xdr:from>
    <xdr:to>
      <xdr:col>15</xdr:col>
      <xdr:colOff>488016</xdr:colOff>
      <xdr:row>42</xdr:row>
      <xdr:rowOff>162913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15425" y="8296275"/>
          <a:ext cx="1850091" cy="105826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76200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05300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152400</xdr:colOff>
      <xdr:row>35</xdr:row>
      <xdr:rowOff>142875</xdr:rowOff>
    </xdr:from>
    <xdr:to>
      <xdr:col>16</xdr:col>
      <xdr:colOff>173691</xdr:colOff>
      <xdr:row>41</xdr:row>
      <xdr:rowOff>988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20225" y="9086850"/>
          <a:ext cx="1850091" cy="105826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133350</xdr:rowOff>
    </xdr:from>
    <xdr:to>
      <xdr:col>5</xdr:col>
      <xdr:colOff>218680</xdr:colOff>
      <xdr:row>11</xdr:row>
      <xdr:rowOff>66421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133350"/>
          <a:ext cx="3161905" cy="20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809625</xdr:colOff>
      <xdr:row>0</xdr:row>
      <xdr:rowOff>127188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57725" y="127188"/>
          <a:ext cx="2333625" cy="1162050"/>
        </a:xfrm>
        <a:prstGeom prst="rect">
          <a:avLst/>
        </a:prstGeom>
      </xdr:spPr>
    </xdr:pic>
    <xdr:clientData/>
  </xdr:oneCellAnchor>
  <xdr:oneCellAnchor>
    <xdr:from>
      <xdr:col>13</xdr:col>
      <xdr:colOff>428625</xdr:colOff>
      <xdr:row>35</xdr:row>
      <xdr:rowOff>161925</xdr:rowOff>
    </xdr:from>
    <xdr:ext cx="1850091" cy="1058263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91650" y="7581900"/>
          <a:ext cx="1850091" cy="1058263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809625</xdr:colOff>
      <xdr:row>0</xdr:row>
      <xdr:rowOff>127188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57725" y="127188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428625</xdr:colOff>
      <xdr:row>35</xdr:row>
      <xdr:rowOff>161925</xdr:rowOff>
    </xdr:from>
    <xdr:ext cx="1850091" cy="1058263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91650" y="7600950"/>
          <a:ext cx="1850091" cy="1058263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110381</xdr:colOff>
      <xdr:row>1</xdr:row>
      <xdr:rowOff>58830</xdr:rowOff>
    </xdr:from>
    <xdr:ext cx="2333625" cy="1114987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92031" y="211230"/>
          <a:ext cx="2333625" cy="1114987"/>
        </a:xfrm>
        <a:prstGeom prst="rect">
          <a:avLst/>
        </a:prstGeom>
      </xdr:spPr>
    </xdr:pic>
    <xdr:clientData/>
  </xdr:oneCellAnchor>
  <xdr:twoCellAnchor editAs="oneCell">
    <xdr:from>
      <xdr:col>14</xdr:col>
      <xdr:colOff>161925</xdr:colOff>
      <xdr:row>48</xdr:row>
      <xdr:rowOff>114300</xdr:rowOff>
    </xdr:from>
    <xdr:to>
      <xdr:col>15</xdr:col>
      <xdr:colOff>1402416</xdr:colOff>
      <xdr:row>53</xdr:row>
      <xdr:rowOff>172438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15625" y="15687675"/>
          <a:ext cx="1850091" cy="10582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81806</xdr:colOff>
      <xdr:row>1</xdr:row>
      <xdr:rowOff>106455</xdr:rowOff>
    </xdr:from>
    <xdr:ext cx="2333625" cy="1114987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30131" y="296955"/>
          <a:ext cx="2333625" cy="1114987"/>
        </a:xfrm>
        <a:prstGeom prst="rect">
          <a:avLst/>
        </a:prstGeom>
      </xdr:spPr>
    </xdr:pic>
    <xdr:clientData/>
  </xdr:oneCellAnchor>
  <xdr:twoCellAnchor editAs="oneCell">
    <xdr:from>
      <xdr:col>12</xdr:col>
      <xdr:colOff>171450</xdr:colOff>
      <xdr:row>98</xdr:row>
      <xdr:rowOff>95250</xdr:rowOff>
    </xdr:from>
    <xdr:to>
      <xdr:col>15</xdr:col>
      <xdr:colOff>192741</xdr:colOff>
      <xdr:row>103</xdr:row>
      <xdr:rowOff>172438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82150" y="19345275"/>
          <a:ext cx="1850091" cy="105826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76200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05300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152400</xdr:colOff>
      <xdr:row>35</xdr:row>
      <xdr:rowOff>142875</xdr:rowOff>
    </xdr:from>
    <xdr:to>
      <xdr:col>16</xdr:col>
      <xdr:colOff>173691</xdr:colOff>
      <xdr:row>41</xdr:row>
      <xdr:rowOff>988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34550" y="9163050"/>
          <a:ext cx="1850091" cy="105826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76200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05300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152400</xdr:colOff>
      <xdr:row>35</xdr:row>
      <xdr:rowOff>142875</xdr:rowOff>
    </xdr:from>
    <xdr:to>
      <xdr:col>16</xdr:col>
      <xdr:colOff>173691</xdr:colOff>
      <xdr:row>41</xdr:row>
      <xdr:rowOff>988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20225" y="8401050"/>
          <a:ext cx="1850091" cy="105826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76200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05300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152400</xdr:colOff>
      <xdr:row>35</xdr:row>
      <xdr:rowOff>142875</xdr:rowOff>
    </xdr:from>
    <xdr:to>
      <xdr:col>16</xdr:col>
      <xdr:colOff>173691</xdr:colOff>
      <xdr:row>41</xdr:row>
      <xdr:rowOff>988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20225" y="8401050"/>
          <a:ext cx="1850091" cy="105826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76200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05300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152400</xdr:colOff>
      <xdr:row>36</xdr:row>
      <xdr:rowOff>142875</xdr:rowOff>
    </xdr:from>
    <xdr:to>
      <xdr:col>16</xdr:col>
      <xdr:colOff>173691</xdr:colOff>
      <xdr:row>42</xdr:row>
      <xdr:rowOff>988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20225" y="8401050"/>
          <a:ext cx="1850091" cy="10582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4"/>
  <sheetViews>
    <sheetView topLeftCell="A10" workbookViewId="0">
      <selection activeCell="I12" sqref="I12"/>
    </sheetView>
  </sheetViews>
  <sheetFormatPr defaultRowHeight="15.75" x14ac:dyDescent="0.25"/>
  <cols>
    <col min="1" max="1" width="4.85546875" style="2" customWidth="1"/>
    <col min="2" max="2" width="9.5703125" style="2" customWidth="1"/>
    <col min="3" max="3" width="8.7109375" style="2" customWidth="1"/>
    <col min="4" max="4" width="27.42578125" style="2" customWidth="1"/>
    <col min="5" max="5" width="12.7109375" style="2" customWidth="1"/>
    <col min="6" max="6" width="6.85546875" style="2" customWidth="1"/>
    <col min="7" max="7" width="13.85546875" style="3" customWidth="1"/>
    <col min="8" max="8" width="1.28515625" style="3" customWidth="1"/>
    <col min="9" max="9" width="17" style="2" customWidth="1"/>
    <col min="10" max="16384" width="9.140625" style="2"/>
  </cols>
  <sheetData>
    <row r="2" spans="1:15" x14ac:dyDescent="0.25">
      <c r="A2" s="1" t="s">
        <v>0</v>
      </c>
    </row>
    <row r="3" spans="1:15" x14ac:dyDescent="0.25">
      <c r="A3" s="4" t="s">
        <v>28</v>
      </c>
      <c r="B3" s="5"/>
    </row>
    <row r="4" spans="1:15" x14ac:dyDescent="0.25">
      <c r="A4" s="4" t="s">
        <v>1</v>
      </c>
      <c r="B4" s="5"/>
    </row>
    <row r="5" spans="1:15" x14ac:dyDescent="0.25">
      <c r="A5" s="4" t="s">
        <v>2</v>
      </c>
      <c r="B5" s="5"/>
    </row>
    <row r="6" spans="1:15" x14ac:dyDescent="0.25">
      <c r="A6" s="4" t="s">
        <v>3</v>
      </c>
      <c r="B6" s="5"/>
    </row>
    <row r="7" spans="1:15" x14ac:dyDescent="0.25">
      <c r="A7" s="4" t="s">
        <v>4</v>
      </c>
      <c r="B7" s="5"/>
    </row>
    <row r="9" spans="1:15" ht="16.5" thickBot="1" x14ac:dyDescent="0.3">
      <c r="A9" s="6"/>
      <c r="B9" s="6"/>
      <c r="C9" s="6"/>
      <c r="D9" s="6"/>
      <c r="E9" s="6"/>
      <c r="F9" s="6"/>
      <c r="G9" s="7"/>
      <c r="H9" s="7"/>
      <c r="I9" s="6"/>
    </row>
    <row r="10" spans="1:15" ht="26.25" customHeight="1" thickBot="1" x14ac:dyDescent="0.3">
      <c r="A10" s="124" t="s">
        <v>5</v>
      </c>
      <c r="B10" s="125"/>
      <c r="C10" s="125"/>
      <c r="D10" s="125"/>
      <c r="E10" s="125"/>
      <c r="F10" s="125"/>
      <c r="G10" s="125"/>
      <c r="H10" s="125"/>
      <c r="I10" s="126"/>
    </row>
    <row r="12" spans="1:15" x14ac:dyDescent="0.25">
      <c r="A12" s="2" t="s">
        <v>6</v>
      </c>
      <c r="B12" s="2" t="s">
        <v>35</v>
      </c>
      <c r="G12" s="3" t="s">
        <v>7</v>
      </c>
      <c r="H12" s="8" t="s">
        <v>8</v>
      </c>
      <c r="I12" s="9" t="s">
        <v>36</v>
      </c>
    </row>
    <row r="13" spans="1:15" x14ac:dyDescent="0.25">
      <c r="G13" s="3" t="s">
        <v>9</v>
      </c>
      <c r="H13" s="8" t="s">
        <v>8</v>
      </c>
      <c r="I13" s="10" t="s">
        <v>37</v>
      </c>
    </row>
    <row r="14" spans="1:15" x14ac:dyDescent="0.25">
      <c r="G14" s="3" t="s">
        <v>10</v>
      </c>
      <c r="H14" s="8" t="s">
        <v>8</v>
      </c>
    </row>
    <row r="16" spans="1:15" x14ac:dyDescent="0.25">
      <c r="B16" s="41"/>
      <c r="C16" s="41"/>
      <c r="D16" s="41"/>
      <c r="I16" s="42"/>
      <c r="O16" s="2" t="s">
        <v>22</v>
      </c>
    </row>
    <row r="17" spans="1:18" x14ac:dyDescent="0.25">
      <c r="A17" s="2" t="s">
        <v>11</v>
      </c>
      <c r="B17" s="2" t="s">
        <v>32</v>
      </c>
    </row>
    <row r="18" spans="1:18" ht="16.5" thickBot="1" x14ac:dyDescent="0.3">
      <c r="F18" s="12"/>
    </row>
    <row r="19" spans="1:18" ht="20.100000000000001" customHeight="1" x14ac:dyDescent="0.25">
      <c r="A19" s="13" t="s">
        <v>12</v>
      </c>
      <c r="B19" s="14" t="s">
        <v>13</v>
      </c>
      <c r="C19" s="14" t="s">
        <v>14</v>
      </c>
      <c r="D19" s="14" t="s">
        <v>15</v>
      </c>
      <c r="E19" s="14" t="s">
        <v>16</v>
      </c>
      <c r="F19" s="14" t="s">
        <v>17</v>
      </c>
      <c r="G19" s="127" t="s">
        <v>18</v>
      </c>
      <c r="H19" s="128"/>
      <c r="I19" s="15" t="s">
        <v>19</v>
      </c>
    </row>
    <row r="20" spans="1:18" ht="51.75" customHeight="1" x14ac:dyDescent="0.25">
      <c r="A20" s="16">
        <v>1</v>
      </c>
      <c r="B20" s="43" t="s">
        <v>38</v>
      </c>
      <c r="C20" s="44"/>
      <c r="D20" s="17" t="s">
        <v>39</v>
      </c>
      <c r="E20" s="45" t="s">
        <v>34</v>
      </c>
      <c r="F20" s="46">
        <v>1</v>
      </c>
      <c r="G20" s="129">
        <v>3663366</v>
      </c>
      <c r="H20" s="130"/>
      <c r="I20" s="40">
        <f>+G20</f>
        <v>3663366</v>
      </c>
    </row>
    <row r="21" spans="1:18" ht="25.5" customHeight="1" thickBot="1" x14ac:dyDescent="0.3">
      <c r="A21" s="131" t="s">
        <v>20</v>
      </c>
      <c r="B21" s="132"/>
      <c r="C21" s="132"/>
      <c r="D21" s="132"/>
      <c r="E21" s="132"/>
      <c r="F21" s="132"/>
      <c r="G21" s="132"/>
      <c r="H21" s="133"/>
      <c r="I21" s="18">
        <f>I20</f>
        <v>3663366</v>
      </c>
    </row>
    <row r="22" spans="1:18" x14ac:dyDescent="0.25">
      <c r="A22" s="134"/>
      <c r="B22" s="134"/>
      <c r="C22" s="134"/>
      <c r="D22" s="134"/>
      <c r="E22" s="39"/>
      <c r="F22" s="39"/>
      <c r="G22" s="19"/>
      <c r="H22" s="19"/>
      <c r="I22" s="20"/>
    </row>
    <row r="23" spans="1:18" x14ac:dyDescent="0.25">
      <c r="A23" s="39"/>
      <c r="B23" s="39"/>
      <c r="C23" s="39"/>
      <c r="D23" s="39"/>
      <c r="E23" s="39"/>
      <c r="F23" s="39"/>
      <c r="G23" s="21" t="s">
        <v>33</v>
      </c>
      <c r="H23" s="21"/>
      <c r="I23" s="20">
        <f>I21*1%</f>
        <v>36633.660000000003</v>
      </c>
    </row>
    <row r="24" spans="1:18" x14ac:dyDescent="0.25">
      <c r="A24" s="39"/>
      <c r="B24" s="39"/>
      <c r="C24" s="39"/>
      <c r="D24" s="39"/>
      <c r="E24" s="39"/>
      <c r="F24" s="39"/>
      <c r="G24" s="21" t="s">
        <v>21</v>
      </c>
      <c r="H24" s="21"/>
      <c r="I24" s="20">
        <f>I22*1%</f>
        <v>0</v>
      </c>
    </row>
    <row r="25" spans="1:18" ht="16.5" thickBot="1" x14ac:dyDescent="0.3">
      <c r="E25" s="1"/>
      <c r="F25" s="1"/>
      <c r="G25" s="22" t="s">
        <v>29</v>
      </c>
      <c r="H25" s="22"/>
      <c r="I25" s="23">
        <v>0</v>
      </c>
      <c r="J25" s="24"/>
      <c r="R25" s="2" t="s">
        <v>22</v>
      </c>
    </row>
    <row r="26" spans="1:18" x14ac:dyDescent="0.25">
      <c r="E26" s="1"/>
      <c r="F26" s="1"/>
      <c r="G26" s="25" t="s">
        <v>23</v>
      </c>
      <c r="H26" s="25"/>
      <c r="I26" s="26">
        <f>I21+I23</f>
        <v>3699999.66</v>
      </c>
    </row>
    <row r="27" spans="1:18" x14ac:dyDescent="0.25">
      <c r="A27" s="1" t="s">
        <v>40</v>
      </c>
      <c r="E27" s="1"/>
      <c r="F27" s="1"/>
      <c r="G27" s="25"/>
      <c r="H27" s="25"/>
      <c r="I27" s="26"/>
    </row>
    <row r="28" spans="1:18" x14ac:dyDescent="0.25">
      <c r="A28" s="27"/>
      <c r="E28" s="1"/>
      <c r="F28" s="1"/>
      <c r="G28" s="25"/>
      <c r="H28" s="25"/>
      <c r="I28" s="26"/>
    </row>
    <row r="29" spans="1:18" x14ac:dyDescent="0.25">
      <c r="E29" s="1"/>
      <c r="F29" s="1"/>
      <c r="G29" s="25"/>
      <c r="H29" s="25"/>
      <c r="I29" s="26"/>
    </row>
    <row r="30" spans="1:18" x14ac:dyDescent="0.25">
      <c r="A30" s="36" t="s">
        <v>24</v>
      </c>
    </row>
    <row r="31" spans="1:18" x14ac:dyDescent="0.25">
      <c r="A31" s="35" t="s">
        <v>25</v>
      </c>
      <c r="B31" s="28"/>
      <c r="C31" s="28"/>
      <c r="D31" s="28"/>
      <c r="E31" s="12"/>
    </row>
    <row r="32" spans="1:18" x14ac:dyDescent="0.25">
      <c r="A32" s="37" t="s">
        <v>30</v>
      </c>
      <c r="B32" s="28"/>
      <c r="C32" s="28"/>
      <c r="D32" s="12"/>
      <c r="E32" s="12"/>
    </row>
    <row r="33" spans="1:9" x14ac:dyDescent="0.25">
      <c r="A33" s="38" t="s">
        <v>31</v>
      </c>
      <c r="B33" s="30"/>
      <c r="C33" s="30"/>
      <c r="D33" s="29"/>
      <c r="E33" s="12"/>
    </row>
    <row r="34" spans="1:9" x14ac:dyDescent="0.25">
      <c r="A34" s="35" t="s">
        <v>0</v>
      </c>
      <c r="B34" s="31"/>
      <c r="C34" s="31"/>
      <c r="D34" s="30"/>
      <c r="E34" s="12"/>
    </row>
    <row r="35" spans="1:9" x14ac:dyDescent="0.25">
      <c r="A35" s="11"/>
      <c r="B35" s="11"/>
      <c r="C35" s="11"/>
      <c r="D35" s="11"/>
    </row>
    <row r="36" spans="1:9" x14ac:dyDescent="0.25">
      <c r="A36" s="32"/>
      <c r="B36" s="32"/>
      <c r="C36" s="32"/>
      <c r="D36" s="33"/>
    </row>
    <row r="37" spans="1:9" x14ac:dyDescent="0.25">
      <c r="G37" s="34" t="s">
        <v>26</v>
      </c>
      <c r="H37" s="135" t="str">
        <f>+I13</f>
        <v xml:space="preserve"> 03 Februari 21</v>
      </c>
      <c r="I37" s="135"/>
    </row>
    <row r="44" spans="1:9" x14ac:dyDescent="0.25">
      <c r="G44" s="123" t="s">
        <v>27</v>
      </c>
      <c r="H44" s="123"/>
      <c r="I44" s="123"/>
    </row>
  </sheetData>
  <mergeCells count="7">
    <mergeCell ref="G44:I44"/>
    <mergeCell ref="A10:I10"/>
    <mergeCell ref="G19:H19"/>
    <mergeCell ref="G20:H20"/>
    <mergeCell ref="A21:H21"/>
    <mergeCell ref="A22:D22"/>
    <mergeCell ref="H37:I37"/>
  </mergeCells>
  <pageMargins left="0.87" right="0.2" top="0.75" bottom="0.75" header="0.3" footer="0.3"/>
  <pageSetup scale="82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2"/>
  <sheetViews>
    <sheetView topLeftCell="A28" workbookViewId="0">
      <selection activeCell="K43" sqref="K43"/>
    </sheetView>
  </sheetViews>
  <sheetFormatPr defaultRowHeight="15.75" x14ac:dyDescent="0.25"/>
  <cols>
    <col min="1" max="1" width="4.85546875" style="2" customWidth="1"/>
    <col min="2" max="2" width="11.42578125" style="2" customWidth="1"/>
    <col min="3" max="3" width="8" style="2" customWidth="1"/>
    <col min="4" max="4" width="25.7109375" style="2" customWidth="1"/>
    <col min="5" max="5" width="13.42578125" style="2" customWidth="1"/>
    <col min="6" max="6" width="6.140625" style="2" customWidth="1"/>
    <col min="7" max="7" width="13.85546875" style="3" customWidth="1"/>
    <col min="8" max="8" width="1.28515625" style="3" customWidth="1"/>
    <col min="9" max="9" width="17.7109375" style="2" customWidth="1"/>
    <col min="10" max="16384" width="9.140625" style="2"/>
  </cols>
  <sheetData>
    <row r="2" spans="1:9" ht="18" customHeight="1" x14ac:dyDescent="0.25">
      <c r="A2" s="1" t="s">
        <v>0</v>
      </c>
    </row>
    <row r="3" spans="1:9" ht="18" customHeight="1" x14ac:dyDescent="0.25">
      <c r="A3" s="4" t="s">
        <v>28</v>
      </c>
      <c r="B3" s="5"/>
    </row>
    <row r="4" spans="1:9" ht="18" customHeight="1" x14ac:dyDescent="0.25">
      <c r="A4" s="4" t="s">
        <v>1</v>
      </c>
      <c r="B4" s="5"/>
    </row>
    <row r="5" spans="1:9" ht="18" customHeight="1" x14ac:dyDescent="0.25">
      <c r="A5" s="4" t="s">
        <v>2</v>
      </c>
      <c r="B5" s="5"/>
    </row>
    <row r="6" spans="1:9" ht="18" customHeight="1" x14ac:dyDescent="0.25">
      <c r="A6" s="4" t="s">
        <v>3</v>
      </c>
      <c r="B6" s="5"/>
    </row>
    <row r="7" spans="1:9" ht="18" customHeight="1" x14ac:dyDescent="0.25">
      <c r="A7" s="4" t="s">
        <v>4</v>
      </c>
      <c r="B7" s="5"/>
    </row>
    <row r="9" spans="1:9" ht="15.75" customHeight="1" thickBot="1" x14ac:dyDescent="0.3">
      <c r="A9" s="6"/>
      <c r="B9" s="6"/>
      <c r="C9" s="6"/>
      <c r="D9" s="6"/>
      <c r="E9" s="6"/>
      <c r="F9" s="6"/>
      <c r="G9" s="7"/>
      <c r="H9" s="7"/>
      <c r="I9" s="6"/>
    </row>
    <row r="10" spans="1:9" ht="24.75" customHeight="1" thickBot="1" x14ac:dyDescent="0.3">
      <c r="A10" s="124" t="s">
        <v>5</v>
      </c>
      <c r="B10" s="125"/>
      <c r="C10" s="125"/>
      <c r="D10" s="125"/>
      <c r="E10" s="125"/>
      <c r="F10" s="125"/>
      <c r="G10" s="125"/>
      <c r="H10" s="125"/>
      <c r="I10" s="126"/>
    </row>
    <row r="12" spans="1:9" ht="23.25" customHeight="1" x14ac:dyDescent="0.25">
      <c r="A12" s="75" t="s">
        <v>6</v>
      </c>
      <c r="B12" s="75" t="s">
        <v>106</v>
      </c>
      <c r="G12" s="3" t="s">
        <v>7</v>
      </c>
      <c r="H12" s="8" t="s">
        <v>8</v>
      </c>
      <c r="I12" s="9" t="s">
        <v>134</v>
      </c>
    </row>
    <row r="13" spans="1:9" x14ac:dyDescent="0.25">
      <c r="G13" s="3" t="s">
        <v>9</v>
      </c>
      <c r="H13" s="8" t="s">
        <v>8</v>
      </c>
      <c r="I13" s="10" t="s">
        <v>135</v>
      </c>
    </row>
    <row r="14" spans="1:9" x14ac:dyDescent="0.25">
      <c r="G14" s="3" t="s">
        <v>10</v>
      </c>
      <c r="H14" s="8" t="s">
        <v>8</v>
      </c>
    </row>
    <row r="15" spans="1:9" ht="9.75" customHeight="1" x14ac:dyDescent="0.25"/>
    <row r="16" spans="1:9" ht="20.25" customHeight="1" x14ac:dyDescent="0.25">
      <c r="A16" s="75" t="s">
        <v>11</v>
      </c>
      <c r="B16" s="75" t="s">
        <v>107</v>
      </c>
    </row>
    <row r="17" spans="1:18" ht="15.75" customHeight="1" thickBot="1" x14ac:dyDescent="0.3">
      <c r="F17" s="12"/>
    </row>
    <row r="18" spans="1:18" ht="27" customHeight="1" x14ac:dyDescent="0.25">
      <c r="A18" s="113" t="s">
        <v>12</v>
      </c>
      <c r="B18" s="114" t="s">
        <v>13</v>
      </c>
      <c r="C18" s="114" t="s">
        <v>14</v>
      </c>
      <c r="D18" s="114" t="s">
        <v>15</v>
      </c>
      <c r="E18" s="114" t="s">
        <v>16</v>
      </c>
      <c r="F18" s="114" t="s">
        <v>17</v>
      </c>
      <c r="G18" s="176" t="s">
        <v>18</v>
      </c>
      <c r="H18" s="177"/>
      <c r="I18" s="115" t="s">
        <v>19</v>
      </c>
    </row>
    <row r="19" spans="1:18" ht="54" customHeight="1" x14ac:dyDescent="0.25">
      <c r="A19" s="16">
        <v>1</v>
      </c>
      <c r="B19" s="116">
        <v>44252</v>
      </c>
      <c r="C19" s="117"/>
      <c r="D19" s="17" t="s">
        <v>136</v>
      </c>
      <c r="E19" s="118" t="s">
        <v>113</v>
      </c>
      <c r="F19" s="119">
        <v>1</v>
      </c>
      <c r="G19" s="178">
        <v>700000</v>
      </c>
      <c r="H19" s="179"/>
      <c r="I19" s="120">
        <f t="shared" ref="I19" si="0">G19</f>
        <v>700000</v>
      </c>
    </row>
    <row r="20" spans="1:18" ht="25.5" customHeight="1" thickBot="1" x14ac:dyDescent="0.3">
      <c r="A20" s="131" t="s">
        <v>20</v>
      </c>
      <c r="B20" s="132"/>
      <c r="C20" s="132"/>
      <c r="D20" s="132"/>
      <c r="E20" s="132"/>
      <c r="F20" s="132"/>
      <c r="G20" s="132"/>
      <c r="H20" s="133"/>
      <c r="I20" s="18">
        <f>SUM(I19:I19)</f>
        <v>700000</v>
      </c>
      <c r="J20" s="20"/>
    </row>
    <row r="21" spans="1:18" x14ac:dyDescent="0.25">
      <c r="A21" s="134"/>
      <c r="B21" s="134"/>
      <c r="C21" s="134"/>
      <c r="D21" s="134"/>
      <c r="E21" s="122"/>
      <c r="F21" s="122"/>
      <c r="G21" s="19"/>
      <c r="H21" s="19"/>
      <c r="I21" s="20"/>
    </row>
    <row r="22" spans="1:18" x14ac:dyDescent="0.25">
      <c r="A22" s="122"/>
      <c r="B22" s="122"/>
      <c r="C22" s="122"/>
      <c r="D22" s="122"/>
      <c r="E22" s="122"/>
      <c r="F22" s="122"/>
      <c r="G22" s="21" t="s">
        <v>108</v>
      </c>
      <c r="H22" s="21"/>
      <c r="I22" s="121">
        <f>I20*1%</f>
        <v>7000</v>
      </c>
    </row>
    <row r="23" spans="1:18" x14ac:dyDescent="0.25">
      <c r="A23" s="122"/>
      <c r="B23" s="122"/>
      <c r="C23" s="122"/>
      <c r="D23" s="122"/>
      <c r="E23" s="122"/>
      <c r="F23" s="122"/>
      <c r="G23" s="21" t="s">
        <v>21</v>
      </c>
      <c r="H23" s="21"/>
      <c r="I23" s="20">
        <f>I21*10%</f>
        <v>0</v>
      </c>
    </row>
    <row r="24" spans="1:18" ht="16.5" thickBot="1" x14ac:dyDescent="0.3">
      <c r="E24" s="1"/>
      <c r="F24" s="1"/>
      <c r="G24" s="22" t="s">
        <v>29</v>
      </c>
      <c r="H24" s="22"/>
      <c r="I24" s="23">
        <v>0</v>
      </c>
      <c r="J24" s="24"/>
      <c r="R24" s="2" t="s">
        <v>22</v>
      </c>
    </row>
    <row r="25" spans="1:18" x14ac:dyDescent="0.25">
      <c r="E25" s="1"/>
      <c r="F25" s="1"/>
      <c r="G25" s="25" t="s">
        <v>23</v>
      </c>
      <c r="H25" s="25"/>
      <c r="I25" s="26">
        <f>I20+I22</f>
        <v>707000</v>
      </c>
    </row>
    <row r="26" spans="1:18" ht="21" customHeight="1" x14ac:dyDescent="0.25">
      <c r="E26" s="1"/>
      <c r="F26" s="1"/>
      <c r="G26" s="25"/>
      <c r="H26" s="25"/>
      <c r="I26" s="26"/>
    </row>
    <row r="27" spans="1:18" ht="18" customHeight="1" x14ac:dyDescent="0.25">
      <c r="A27" s="1" t="s">
        <v>137</v>
      </c>
      <c r="E27" s="1"/>
      <c r="F27" s="1"/>
      <c r="G27" s="25"/>
      <c r="H27" s="25"/>
      <c r="I27" s="26"/>
    </row>
    <row r="28" spans="1:18" ht="18.75" customHeight="1" x14ac:dyDescent="0.25">
      <c r="A28" s="27"/>
      <c r="E28" s="1"/>
      <c r="F28" s="1"/>
      <c r="G28" s="25"/>
      <c r="H28" s="25"/>
      <c r="I28" s="26"/>
    </row>
    <row r="29" spans="1:18" x14ac:dyDescent="0.25">
      <c r="A29" s="93" t="s">
        <v>24</v>
      </c>
    </row>
    <row r="30" spans="1:18" x14ac:dyDescent="0.25">
      <c r="A30" s="94" t="s">
        <v>25</v>
      </c>
      <c r="B30" s="28"/>
      <c r="C30" s="28"/>
      <c r="D30" s="28"/>
      <c r="E30" s="12"/>
    </row>
    <row r="31" spans="1:18" x14ac:dyDescent="0.25">
      <c r="A31" s="94" t="s">
        <v>30</v>
      </c>
      <c r="B31" s="28"/>
      <c r="C31" s="28"/>
      <c r="D31" s="12"/>
      <c r="E31" s="12"/>
    </row>
    <row r="32" spans="1:18" x14ac:dyDescent="0.25">
      <c r="A32" s="95" t="s">
        <v>31</v>
      </c>
      <c r="B32" s="30"/>
      <c r="C32" s="30"/>
      <c r="D32" s="29"/>
      <c r="E32" s="12"/>
    </row>
    <row r="33" spans="1:9" x14ac:dyDescent="0.25">
      <c r="A33" s="96" t="s">
        <v>0</v>
      </c>
      <c r="B33" s="31"/>
      <c r="C33" s="31"/>
      <c r="D33" s="30"/>
      <c r="E33" s="12"/>
    </row>
    <row r="34" spans="1:9" x14ac:dyDescent="0.25">
      <c r="A34" s="32"/>
      <c r="B34" s="32"/>
      <c r="C34" s="32"/>
      <c r="D34" s="33"/>
    </row>
    <row r="35" spans="1:9" x14ac:dyDescent="0.25">
      <c r="G35" s="34" t="s">
        <v>26</v>
      </c>
      <c r="H35" s="135" t="str">
        <f>+I13</f>
        <v xml:space="preserve"> 27 Februari 2021</v>
      </c>
      <c r="I35" s="135"/>
    </row>
    <row r="42" spans="1:9" x14ac:dyDescent="0.25">
      <c r="G42" s="123" t="s">
        <v>27</v>
      </c>
      <c r="H42" s="123"/>
      <c r="I42" s="123"/>
    </row>
  </sheetData>
  <mergeCells count="7">
    <mergeCell ref="H35:I35"/>
    <mergeCell ref="G42:I42"/>
    <mergeCell ref="A10:I10"/>
    <mergeCell ref="G18:H18"/>
    <mergeCell ref="G19:H19"/>
    <mergeCell ref="A20:H20"/>
    <mergeCell ref="A21:D21"/>
  </mergeCells>
  <pageMargins left="0.45" right="0.2" top="0.75" bottom="0.75" header="0.3" footer="0.3"/>
  <pageSetup paperSize="9" scale="90" orientation="portrait" horizont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3" sqref="H13"/>
    </sheetView>
  </sheetViews>
  <sheetFormatPr defaultRowHeight="15" x14ac:dyDescent="0.25"/>
  <sheetData/>
  <pageMargins left="0.7" right="0.7" top="0.75" bottom="0.75" header="0.3" footer="0.3"/>
  <pageSetup orientation="portrait" horizont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>
      <selection activeCell="F17" sqref="F17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3"/>
  <sheetViews>
    <sheetView topLeftCell="A4" workbookViewId="0">
      <selection activeCell="E20" sqref="E20"/>
    </sheetView>
  </sheetViews>
  <sheetFormatPr defaultRowHeight="15" x14ac:dyDescent="0.25"/>
  <cols>
    <col min="1" max="1" width="5.140625" style="47" customWidth="1"/>
    <col min="2" max="2" width="9.85546875" style="47" customWidth="1"/>
    <col min="3" max="3" width="8.85546875" style="47" customWidth="1"/>
    <col min="4" max="4" width="7.5703125" style="47" customWidth="1"/>
    <col min="5" max="5" width="26.28515625" style="47" customWidth="1"/>
    <col min="6" max="6" width="12.42578125" style="47" customWidth="1"/>
    <col min="7" max="7" width="5.28515625" style="47" customWidth="1"/>
    <col min="8" max="8" width="13.5703125" style="48" customWidth="1"/>
    <col min="9" max="9" width="1.42578125" style="48" customWidth="1"/>
    <col min="10" max="10" width="16.5703125" style="47" bestFit="1" customWidth="1"/>
    <col min="11" max="16384" width="9.140625" style="47"/>
  </cols>
  <sheetData>
    <row r="2" spans="1:16" ht="15.75" x14ac:dyDescent="0.25">
      <c r="A2" s="1" t="s">
        <v>0</v>
      </c>
      <c r="B2" s="35"/>
      <c r="C2" s="35"/>
      <c r="D2" s="35"/>
    </row>
    <row r="3" spans="1:16" x14ac:dyDescent="0.25">
      <c r="A3" s="4" t="s">
        <v>28</v>
      </c>
      <c r="B3" s="4"/>
      <c r="C3" s="4"/>
      <c r="D3" s="4"/>
    </row>
    <row r="4" spans="1:16" x14ac:dyDescent="0.25">
      <c r="A4" s="4" t="s">
        <v>1</v>
      </c>
      <c r="B4" s="4"/>
      <c r="C4" s="4"/>
      <c r="D4" s="4"/>
    </row>
    <row r="5" spans="1:16" x14ac:dyDescent="0.25">
      <c r="A5" s="4" t="s">
        <v>2</v>
      </c>
      <c r="B5" s="4"/>
      <c r="C5" s="4"/>
      <c r="D5" s="4"/>
    </row>
    <row r="6" spans="1:16" x14ac:dyDescent="0.25">
      <c r="A6" s="4" t="s">
        <v>3</v>
      </c>
      <c r="B6" s="4"/>
      <c r="C6" s="4"/>
      <c r="D6" s="4"/>
    </row>
    <row r="7" spans="1:16" x14ac:dyDescent="0.25">
      <c r="A7" s="4" t="s">
        <v>4</v>
      </c>
      <c r="B7" s="4"/>
      <c r="C7" s="4"/>
      <c r="D7" s="4"/>
    </row>
    <row r="9" spans="1:16" ht="15.75" thickBot="1" x14ac:dyDescent="0.3">
      <c r="A9" s="49"/>
      <c r="B9" s="49"/>
      <c r="C9" s="49"/>
      <c r="D9" s="49"/>
      <c r="E9" s="49"/>
      <c r="F9" s="49"/>
      <c r="G9" s="49"/>
      <c r="H9" s="50"/>
      <c r="I9" s="50"/>
      <c r="J9" s="49"/>
    </row>
    <row r="10" spans="1:16" ht="24" thickBot="1" x14ac:dyDescent="0.4">
      <c r="A10" s="137" t="s">
        <v>5</v>
      </c>
      <c r="B10" s="138"/>
      <c r="C10" s="138"/>
      <c r="D10" s="138"/>
      <c r="E10" s="138"/>
      <c r="F10" s="138"/>
      <c r="G10" s="138"/>
      <c r="H10" s="138"/>
      <c r="I10" s="138"/>
      <c r="J10" s="139"/>
    </row>
    <row r="12" spans="1:16" ht="15.75" x14ac:dyDescent="0.25">
      <c r="A12" s="47" t="s">
        <v>6</v>
      </c>
      <c r="B12" s="47" t="s">
        <v>41</v>
      </c>
      <c r="H12" s="48" t="s">
        <v>7</v>
      </c>
      <c r="I12" s="51" t="s">
        <v>8</v>
      </c>
      <c r="J12" s="9" t="s">
        <v>48</v>
      </c>
    </row>
    <row r="13" spans="1:16" ht="15.75" x14ac:dyDescent="0.25">
      <c r="B13" s="52" t="s">
        <v>42</v>
      </c>
      <c r="C13" s="52"/>
      <c r="D13" s="52"/>
      <c r="E13" s="52"/>
      <c r="F13" s="52"/>
      <c r="H13" s="48" t="s">
        <v>9</v>
      </c>
      <c r="I13" s="51" t="s">
        <v>8</v>
      </c>
      <c r="J13" s="10" t="s">
        <v>49</v>
      </c>
      <c r="P13" s="47" t="s">
        <v>22</v>
      </c>
    </row>
    <row r="14" spans="1:16" x14ac:dyDescent="0.25">
      <c r="B14" s="52" t="s">
        <v>43</v>
      </c>
      <c r="C14" s="52"/>
      <c r="D14" s="52"/>
      <c r="E14" s="52"/>
      <c r="F14" s="52"/>
      <c r="H14" s="48" t="s">
        <v>10</v>
      </c>
      <c r="I14" s="51" t="s">
        <v>8</v>
      </c>
      <c r="J14" s="47" t="s">
        <v>44</v>
      </c>
    </row>
    <row r="15" spans="1:16" x14ac:dyDescent="0.25">
      <c r="B15" s="52" t="s">
        <v>45</v>
      </c>
      <c r="C15" s="52"/>
      <c r="D15" s="52"/>
      <c r="E15" s="52"/>
      <c r="F15" s="52"/>
      <c r="J15" s="53"/>
    </row>
    <row r="16" spans="1:16" x14ac:dyDescent="0.25">
      <c r="B16" s="52"/>
      <c r="C16" s="52"/>
      <c r="D16" s="52"/>
      <c r="E16" s="52"/>
      <c r="F16" s="52"/>
      <c r="J16" s="53"/>
    </row>
    <row r="17" spans="1:19" x14ac:dyDescent="0.25">
      <c r="A17" s="47" t="s">
        <v>11</v>
      </c>
      <c r="B17" s="47" t="s">
        <v>32</v>
      </c>
      <c r="H17" s="47"/>
      <c r="I17" s="47"/>
    </row>
    <row r="18" spans="1:19" ht="15.75" thickBot="1" x14ac:dyDescent="0.3"/>
    <row r="19" spans="1:19" ht="15.75" x14ac:dyDescent="0.25">
      <c r="A19" s="54" t="s">
        <v>12</v>
      </c>
      <c r="B19" s="55" t="s">
        <v>13</v>
      </c>
      <c r="C19" s="55" t="s">
        <v>14</v>
      </c>
      <c r="D19" s="55" t="s">
        <v>46</v>
      </c>
      <c r="E19" s="14" t="s">
        <v>15</v>
      </c>
      <c r="F19" s="14" t="s">
        <v>16</v>
      </c>
      <c r="G19" s="55" t="s">
        <v>47</v>
      </c>
      <c r="H19" s="140" t="s">
        <v>18</v>
      </c>
      <c r="I19" s="141"/>
      <c r="J19" s="56" t="s">
        <v>19</v>
      </c>
    </row>
    <row r="20" spans="1:19" ht="51.75" customHeight="1" x14ac:dyDescent="0.25">
      <c r="A20" s="57">
        <v>1</v>
      </c>
      <c r="B20" s="58">
        <v>44205</v>
      </c>
      <c r="C20" s="59" t="s">
        <v>50</v>
      </c>
      <c r="D20" s="59" t="s">
        <v>51</v>
      </c>
      <c r="E20" s="60" t="s">
        <v>52</v>
      </c>
      <c r="F20" s="60" t="s">
        <v>53</v>
      </c>
      <c r="G20" s="61">
        <v>1</v>
      </c>
      <c r="H20" s="142">
        <v>1100000</v>
      </c>
      <c r="I20" s="143"/>
      <c r="J20" s="62">
        <f>+G20*H20</f>
        <v>1100000</v>
      </c>
    </row>
    <row r="21" spans="1:19" ht="22.5" customHeight="1" thickBot="1" x14ac:dyDescent="0.3">
      <c r="A21" s="144" t="s">
        <v>20</v>
      </c>
      <c r="B21" s="145"/>
      <c r="C21" s="145"/>
      <c r="D21" s="145"/>
      <c r="E21" s="145"/>
      <c r="F21" s="145"/>
      <c r="G21" s="145"/>
      <c r="H21" s="145"/>
      <c r="I21" s="146"/>
      <c r="J21" s="63">
        <f>SUM(J20:J20)</f>
        <v>1100000</v>
      </c>
    </row>
    <row r="22" spans="1:19" x14ac:dyDescent="0.25">
      <c r="A22" s="147"/>
      <c r="B22" s="147"/>
      <c r="C22" s="147"/>
      <c r="D22" s="147"/>
      <c r="E22" s="147"/>
      <c r="F22" s="64"/>
      <c r="G22" s="64"/>
      <c r="H22" s="65"/>
      <c r="I22" s="65"/>
      <c r="J22" s="66"/>
    </row>
    <row r="23" spans="1:19" ht="15.75" x14ac:dyDescent="0.25">
      <c r="A23" s="64"/>
      <c r="B23" s="64"/>
      <c r="C23" s="64"/>
      <c r="D23" s="64"/>
      <c r="E23" s="64"/>
      <c r="F23" s="64"/>
      <c r="G23" s="64"/>
      <c r="H23" s="21" t="s">
        <v>33</v>
      </c>
      <c r="I23" s="21"/>
      <c r="J23" s="20">
        <f>J21*1%</f>
        <v>11000</v>
      </c>
    </row>
    <row r="24" spans="1:19" ht="16.5" thickBot="1" x14ac:dyDescent="0.3">
      <c r="G24" s="35"/>
      <c r="H24" s="22" t="s">
        <v>21</v>
      </c>
      <c r="I24" s="22"/>
      <c r="J24" s="67">
        <v>0</v>
      </c>
      <c r="K24" s="68"/>
      <c r="S24" s="47" t="s">
        <v>22</v>
      </c>
    </row>
    <row r="25" spans="1:19" ht="15.75" x14ac:dyDescent="0.25">
      <c r="G25" s="35"/>
      <c r="H25" s="25" t="s">
        <v>23</v>
      </c>
      <c r="I25" s="25"/>
      <c r="J25" s="26">
        <f>J21+J23</f>
        <v>1111000</v>
      </c>
    </row>
    <row r="26" spans="1:19" x14ac:dyDescent="0.25">
      <c r="A26" s="35" t="s">
        <v>54</v>
      </c>
      <c r="B26" s="35"/>
      <c r="C26" s="35"/>
      <c r="D26" s="35"/>
      <c r="G26" s="35"/>
      <c r="H26" s="69"/>
      <c r="I26" s="69"/>
      <c r="J26" s="70"/>
    </row>
    <row r="27" spans="1:19" x14ac:dyDescent="0.25">
      <c r="G27" s="35"/>
      <c r="H27" s="69"/>
      <c r="I27" s="69"/>
      <c r="J27" s="70"/>
    </row>
    <row r="28" spans="1:19" x14ac:dyDescent="0.25">
      <c r="A28" s="36" t="s">
        <v>24</v>
      </c>
    </row>
    <row r="29" spans="1:19" x14ac:dyDescent="0.25">
      <c r="A29" s="35" t="s">
        <v>25</v>
      </c>
      <c r="B29" s="35"/>
      <c r="C29" s="35"/>
      <c r="D29" s="35"/>
      <c r="E29" s="35"/>
      <c r="F29" s="35"/>
    </row>
    <row r="30" spans="1:19" x14ac:dyDescent="0.25">
      <c r="A30" s="37" t="s">
        <v>30</v>
      </c>
      <c r="B30" s="35"/>
      <c r="C30" s="35"/>
      <c r="D30" s="35"/>
    </row>
    <row r="31" spans="1:19" x14ac:dyDescent="0.25">
      <c r="A31" s="38" t="s">
        <v>31</v>
      </c>
      <c r="B31" s="37"/>
      <c r="C31" s="37"/>
      <c r="D31" s="37"/>
      <c r="E31" s="37"/>
      <c r="F31" s="37"/>
    </row>
    <row r="32" spans="1:19" x14ac:dyDescent="0.25">
      <c r="A32" s="35" t="s">
        <v>0</v>
      </c>
      <c r="B32" s="38"/>
      <c r="C32" s="38"/>
      <c r="D32" s="38"/>
      <c r="E32" s="71"/>
      <c r="F32" s="71"/>
    </row>
    <row r="33" spans="1:10" x14ac:dyDescent="0.25">
      <c r="A33" s="71"/>
      <c r="B33" s="71"/>
      <c r="C33" s="71"/>
      <c r="D33" s="71"/>
      <c r="E33" s="71"/>
      <c r="F33" s="71"/>
    </row>
    <row r="34" spans="1:10" x14ac:dyDescent="0.25">
      <c r="A34" s="38"/>
      <c r="B34" s="38"/>
      <c r="C34" s="38"/>
      <c r="D34" s="38"/>
      <c r="E34" s="72"/>
      <c r="F34" s="72"/>
    </row>
    <row r="35" spans="1:10" x14ac:dyDescent="0.25">
      <c r="H35" s="73" t="s">
        <v>26</v>
      </c>
      <c r="I35" s="148" t="str">
        <f>+J13</f>
        <v xml:space="preserve"> 11 Februari 21</v>
      </c>
      <c r="J35" s="149"/>
    </row>
    <row r="43" spans="1:10" ht="15.75" x14ac:dyDescent="0.25">
      <c r="H43" s="136" t="s">
        <v>27</v>
      </c>
      <c r="I43" s="136"/>
      <c r="J43" s="136"/>
    </row>
  </sheetData>
  <mergeCells count="7">
    <mergeCell ref="H43:J43"/>
    <mergeCell ref="A10:J10"/>
    <mergeCell ref="H19:I19"/>
    <mergeCell ref="H20:I20"/>
    <mergeCell ref="A21:I21"/>
    <mergeCell ref="A22:E22"/>
    <mergeCell ref="I35:J35"/>
  </mergeCells>
  <pageMargins left="0.45" right="0" top="0.75" bottom="0.75" header="0.3" footer="0.3"/>
  <pageSetup paperSize="9" scale="90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3"/>
  <sheetViews>
    <sheetView topLeftCell="A13" workbookViewId="0">
      <selection activeCell="I21" sqref="I21"/>
    </sheetView>
  </sheetViews>
  <sheetFormatPr defaultRowHeight="15" x14ac:dyDescent="0.25"/>
  <cols>
    <col min="1" max="1" width="5.140625" style="47" customWidth="1"/>
    <col min="2" max="2" width="9.85546875" style="47" customWidth="1"/>
    <col min="3" max="3" width="8.85546875" style="47" customWidth="1"/>
    <col min="4" max="4" width="26.28515625" style="47" customWidth="1"/>
    <col min="5" max="5" width="12.42578125" style="47" customWidth="1"/>
    <col min="6" max="6" width="5.28515625" style="47" customWidth="1"/>
    <col min="7" max="7" width="13.5703125" style="48" customWidth="1"/>
    <col min="8" max="8" width="1.42578125" style="48" customWidth="1"/>
    <col min="9" max="9" width="16.5703125" style="47" bestFit="1" customWidth="1"/>
    <col min="10" max="16384" width="9.140625" style="47"/>
  </cols>
  <sheetData>
    <row r="2" spans="1:15" ht="15.75" x14ac:dyDescent="0.25">
      <c r="A2" s="1" t="s">
        <v>0</v>
      </c>
      <c r="B2" s="35"/>
      <c r="C2" s="35"/>
    </row>
    <row r="3" spans="1:15" x14ac:dyDescent="0.25">
      <c r="A3" s="4" t="s">
        <v>28</v>
      </c>
      <c r="B3" s="4"/>
      <c r="C3" s="4"/>
    </row>
    <row r="4" spans="1:15" x14ac:dyDescent="0.25">
      <c r="A4" s="4" t="s">
        <v>1</v>
      </c>
      <c r="B4" s="4"/>
      <c r="C4" s="4"/>
    </row>
    <row r="5" spans="1:15" x14ac:dyDescent="0.25">
      <c r="A5" s="4" t="s">
        <v>2</v>
      </c>
      <c r="B5" s="4"/>
      <c r="C5" s="4"/>
    </row>
    <row r="6" spans="1:15" x14ac:dyDescent="0.25">
      <c r="A6" s="4" t="s">
        <v>3</v>
      </c>
      <c r="B6" s="4"/>
      <c r="C6" s="4"/>
    </row>
    <row r="7" spans="1:15" x14ac:dyDescent="0.25">
      <c r="A7" s="4" t="s">
        <v>4</v>
      </c>
      <c r="B7" s="4"/>
      <c r="C7" s="4"/>
    </row>
    <row r="9" spans="1:15" ht="15.75" thickBot="1" x14ac:dyDescent="0.3">
      <c r="A9" s="49"/>
      <c r="B9" s="49"/>
      <c r="C9" s="49"/>
      <c r="D9" s="49"/>
      <c r="E9" s="49"/>
      <c r="F9" s="49"/>
      <c r="G9" s="50"/>
      <c r="H9" s="50"/>
      <c r="I9" s="49"/>
    </row>
    <row r="10" spans="1:15" ht="24" thickBot="1" x14ac:dyDescent="0.4">
      <c r="A10" s="137" t="s">
        <v>5</v>
      </c>
      <c r="B10" s="138"/>
      <c r="C10" s="138"/>
      <c r="D10" s="138"/>
      <c r="E10" s="138"/>
      <c r="F10" s="138"/>
      <c r="G10" s="138"/>
      <c r="H10" s="138"/>
      <c r="I10" s="139"/>
    </row>
    <row r="12" spans="1:15" ht="15.75" x14ac:dyDescent="0.25">
      <c r="A12" s="47" t="s">
        <v>6</v>
      </c>
      <c r="B12" s="47" t="s">
        <v>97</v>
      </c>
      <c r="G12" s="48" t="s">
        <v>7</v>
      </c>
      <c r="H12" s="51" t="s">
        <v>8</v>
      </c>
      <c r="I12" s="9" t="s">
        <v>73</v>
      </c>
    </row>
    <row r="13" spans="1:15" ht="15.75" x14ac:dyDescent="0.25">
      <c r="B13" s="52"/>
      <c r="C13" s="52"/>
      <c r="D13" s="52"/>
      <c r="E13" s="52"/>
      <c r="G13" s="48" t="s">
        <v>9</v>
      </c>
      <c r="H13" s="51" t="s">
        <v>8</v>
      </c>
      <c r="I13" s="10" t="s">
        <v>98</v>
      </c>
      <c r="O13" s="47" t="s">
        <v>22</v>
      </c>
    </row>
    <row r="14" spans="1:15" x14ac:dyDescent="0.25">
      <c r="B14" s="52"/>
      <c r="C14" s="52"/>
      <c r="D14" s="52"/>
      <c r="E14" s="52"/>
      <c r="G14" s="48" t="s">
        <v>10</v>
      </c>
      <c r="H14" s="51" t="s">
        <v>8</v>
      </c>
      <c r="I14" s="47" t="s">
        <v>44</v>
      </c>
    </row>
    <row r="15" spans="1:15" x14ac:dyDescent="0.25">
      <c r="B15" s="52"/>
      <c r="C15" s="52"/>
      <c r="D15" s="52"/>
      <c r="E15" s="52"/>
      <c r="I15" s="53"/>
    </row>
    <row r="16" spans="1:15" x14ac:dyDescent="0.25">
      <c r="B16" s="52"/>
      <c r="C16" s="52"/>
      <c r="D16" s="52"/>
      <c r="E16" s="52"/>
      <c r="I16" s="53"/>
    </row>
    <row r="17" spans="1:18" x14ac:dyDescent="0.25">
      <c r="A17" s="47" t="s">
        <v>11</v>
      </c>
      <c r="B17" s="47" t="s">
        <v>32</v>
      </c>
      <c r="G17" s="47"/>
      <c r="H17" s="47"/>
    </row>
    <row r="18" spans="1:18" ht="15.75" thickBot="1" x14ac:dyDescent="0.3"/>
    <row r="19" spans="1:18" ht="15.75" x14ac:dyDescent="0.25">
      <c r="A19" s="54" t="s">
        <v>12</v>
      </c>
      <c r="B19" s="55" t="s">
        <v>13</v>
      </c>
      <c r="C19" s="55" t="s">
        <v>14</v>
      </c>
      <c r="D19" s="14" t="s">
        <v>15</v>
      </c>
      <c r="E19" s="14" t="s">
        <v>16</v>
      </c>
      <c r="F19" s="55" t="s">
        <v>47</v>
      </c>
      <c r="G19" s="140" t="s">
        <v>18</v>
      </c>
      <c r="H19" s="141"/>
      <c r="I19" s="56" t="s">
        <v>19</v>
      </c>
    </row>
    <row r="20" spans="1:18" ht="51.75" customHeight="1" x14ac:dyDescent="0.25">
      <c r="A20" s="57">
        <v>1</v>
      </c>
      <c r="B20" s="58">
        <v>44211</v>
      </c>
      <c r="C20" s="59" t="s">
        <v>99</v>
      </c>
      <c r="D20" s="60" t="s">
        <v>100</v>
      </c>
      <c r="E20" s="60" t="s">
        <v>101</v>
      </c>
      <c r="F20" s="61">
        <v>27</v>
      </c>
      <c r="G20" s="142">
        <v>4800000</v>
      </c>
      <c r="H20" s="143"/>
      <c r="I20" s="62">
        <f>G20</f>
        <v>4800000</v>
      </c>
    </row>
    <row r="21" spans="1:18" ht="22.5" customHeight="1" thickBot="1" x14ac:dyDescent="0.3">
      <c r="A21" s="144" t="s">
        <v>20</v>
      </c>
      <c r="B21" s="145"/>
      <c r="C21" s="145"/>
      <c r="D21" s="145"/>
      <c r="E21" s="145"/>
      <c r="F21" s="145"/>
      <c r="G21" s="145"/>
      <c r="H21" s="146"/>
      <c r="I21" s="63">
        <f>SUM(I20:I20)</f>
        <v>4800000</v>
      </c>
    </row>
    <row r="22" spans="1:18" x14ac:dyDescent="0.25">
      <c r="A22" s="147"/>
      <c r="B22" s="147"/>
      <c r="C22" s="147"/>
      <c r="D22" s="147"/>
      <c r="E22" s="64"/>
      <c r="F22" s="64"/>
      <c r="G22" s="65"/>
      <c r="H22" s="65"/>
      <c r="I22" s="66"/>
    </row>
    <row r="23" spans="1:18" ht="15.75" x14ac:dyDescent="0.25">
      <c r="A23" s="64"/>
      <c r="B23" s="64"/>
      <c r="C23" s="64"/>
      <c r="D23" s="64"/>
      <c r="E23" s="64"/>
      <c r="F23" s="64"/>
      <c r="G23" s="21" t="s">
        <v>33</v>
      </c>
      <c r="H23" s="21"/>
      <c r="I23" s="20">
        <f>I21*1%</f>
        <v>48000</v>
      </c>
    </row>
    <row r="24" spans="1:18" ht="16.5" thickBot="1" x14ac:dyDescent="0.3">
      <c r="F24" s="35"/>
      <c r="G24" s="22" t="s">
        <v>21</v>
      </c>
      <c r="H24" s="22"/>
      <c r="I24" s="67">
        <v>0</v>
      </c>
      <c r="J24" s="68"/>
      <c r="R24" s="47" t="s">
        <v>22</v>
      </c>
    </row>
    <row r="25" spans="1:18" ht="15.75" x14ac:dyDescent="0.25">
      <c r="F25" s="35"/>
      <c r="G25" s="25" t="s">
        <v>23</v>
      </c>
      <c r="H25" s="25"/>
      <c r="I25" s="26">
        <f>I21+I23</f>
        <v>4848000</v>
      </c>
    </row>
    <row r="26" spans="1:18" x14ac:dyDescent="0.25">
      <c r="A26" s="35" t="s">
        <v>102</v>
      </c>
      <c r="B26" s="35"/>
      <c r="C26" s="35"/>
      <c r="F26" s="35"/>
      <c r="G26" s="69"/>
      <c r="H26" s="69"/>
      <c r="I26" s="70"/>
    </row>
    <row r="27" spans="1:18" x14ac:dyDescent="0.25">
      <c r="F27" s="35"/>
      <c r="G27" s="69"/>
      <c r="H27" s="69"/>
      <c r="I27" s="70"/>
    </row>
    <row r="28" spans="1:18" x14ac:dyDescent="0.25">
      <c r="A28" s="36" t="s">
        <v>24</v>
      </c>
    </row>
    <row r="29" spans="1:18" x14ac:dyDescent="0.25">
      <c r="A29" s="35" t="s">
        <v>25</v>
      </c>
      <c r="B29" s="35"/>
      <c r="C29" s="35"/>
      <c r="D29" s="35"/>
      <c r="E29" s="35"/>
    </row>
    <row r="30" spans="1:18" x14ac:dyDescent="0.25">
      <c r="A30" s="37" t="s">
        <v>30</v>
      </c>
      <c r="B30" s="35"/>
      <c r="C30" s="35"/>
    </row>
    <row r="31" spans="1:18" x14ac:dyDescent="0.25">
      <c r="A31" s="38" t="s">
        <v>31</v>
      </c>
      <c r="B31" s="37"/>
      <c r="C31" s="37"/>
      <c r="D31" s="37"/>
      <c r="E31" s="37"/>
    </row>
    <row r="32" spans="1:18" x14ac:dyDescent="0.25">
      <c r="A32" s="35" t="s">
        <v>0</v>
      </c>
      <c r="B32" s="38"/>
      <c r="C32" s="38"/>
      <c r="D32" s="71"/>
      <c r="E32" s="71"/>
    </row>
    <row r="33" spans="1:9" x14ac:dyDescent="0.25">
      <c r="A33" s="71"/>
      <c r="B33" s="71"/>
      <c r="C33" s="71"/>
      <c r="D33" s="71"/>
      <c r="E33" s="71"/>
    </row>
    <row r="34" spans="1:9" x14ac:dyDescent="0.25">
      <c r="A34" s="38"/>
      <c r="B34" s="38"/>
      <c r="C34" s="38"/>
      <c r="D34" s="72"/>
      <c r="E34" s="72"/>
    </row>
    <row r="35" spans="1:9" x14ac:dyDescent="0.25">
      <c r="G35" s="73" t="s">
        <v>26</v>
      </c>
      <c r="H35" s="148" t="str">
        <f>+I13</f>
        <v xml:space="preserve"> 16 Februari 21</v>
      </c>
      <c r="I35" s="149"/>
    </row>
    <row r="43" spans="1:9" ht="15.75" x14ac:dyDescent="0.25">
      <c r="G43" s="136" t="s">
        <v>27</v>
      </c>
      <c r="H43" s="136"/>
      <c r="I43" s="136"/>
    </row>
  </sheetData>
  <mergeCells count="7">
    <mergeCell ref="G43:I43"/>
    <mergeCell ref="A10:I10"/>
    <mergeCell ref="G19:H19"/>
    <mergeCell ref="G20:H20"/>
    <mergeCell ref="A21:H21"/>
    <mergeCell ref="A22:D22"/>
    <mergeCell ref="H35:I35"/>
  </mergeCells>
  <pageMargins left="0.45" right="0" top="0.75" bottom="0.75" header="0.3" footer="0.3"/>
  <pageSetup paperSize="9" scale="90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34" workbookViewId="0">
      <selection activeCell="D44" sqref="D44"/>
    </sheetView>
  </sheetViews>
  <sheetFormatPr defaultRowHeight="15" x14ac:dyDescent="0.25"/>
  <cols>
    <col min="1" max="1" width="4.85546875" style="47" customWidth="1"/>
    <col min="2" max="2" width="9.140625" style="47" customWidth="1"/>
    <col min="3" max="3" width="13.140625" style="47" customWidth="1"/>
    <col min="4" max="4" width="28.7109375" style="47" customWidth="1"/>
    <col min="5" max="5" width="20.85546875" style="47" customWidth="1"/>
    <col min="6" max="6" width="7" style="48" customWidth="1"/>
    <col min="7" max="7" width="7" style="47" customWidth="1"/>
    <col min="8" max="8" width="12.140625" style="47" customWidth="1"/>
    <col min="9" max="9" width="1.5703125" style="47" customWidth="1"/>
    <col min="10" max="10" width="18" style="47" customWidth="1"/>
    <col min="11" max="15" width="9.140625" style="47"/>
    <col min="16" max="16" width="22.42578125" style="47" bestFit="1" customWidth="1"/>
    <col min="17" max="17" width="11.85546875" style="47" bestFit="1" customWidth="1"/>
    <col min="18" max="16384" width="9.140625" style="47"/>
  </cols>
  <sheetData>
    <row r="1" spans="1:14" ht="12" customHeight="1" x14ac:dyDescent="0.25"/>
    <row r="2" spans="1:14" ht="15.75" x14ac:dyDescent="0.25">
      <c r="A2" s="1" t="s">
        <v>0</v>
      </c>
      <c r="B2" s="35"/>
    </row>
    <row r="3" spans="1:14" x14ac:dyDescent="0.25">
      <c r="A3" s="4" t="s">
        <v>28</v>
      </c>
      <c r="B3" s="4"/>
    </row>
    <row r="4" spans="1:14" x14ac:dyDescent="0.25">
      <c r="A4" s="4" t="s">
        <v>1</v>
      </c>
      <c r="B4" s="4"/>
    </row>
    <row r="5" spans="1:14" x14ac:dyDescent="0.25">
      <c r="A5" s="4" t="s">
        <v>2</v>
      </c>
      <c r="B5" s="4"/>
    </row>
    <row r="6" spans="1:14" x14ac:dyDescent="0.25">
      <c r="A6" s="4" t="s">
        <v>3</v>
      </c>
      <c r="B6" s="4"/>
      <c r="C6" s="4"/>
    </row>
    <row r="7" spans="1:14" x14ac:dyDescent="0.25">
      <c r="A7" s="4" t="s">
        <v>4</v>
      </c>
      <c r="B7" s="4"/>
      <c r="C7" s="4"/>
    </row>
    <row r="9" spans="1:14" ht="15.75" thickBot="1" x14ac:dyDescent="0.3">
      <c r="A9" s="49"/>
      <c r="B9" s="49"/>
      <c r="C9" s="49"/>
      <c r="D9" s="49"/>
      <c r="E9" s="49"/>
      <c r="F9" s="50"/>
      <c r="G9" s="49"/>
      <c r="H9" s="49"/>
      <c r="I9" s="49"/>
      <c r="J9" s="49"/>
    </row>
    <row r="10" spans="1:14" ht="21.75" customHeight="1" thickBot="1" x14ac:dyDescent="0.3">
      <c r="A10" s="161" t="s">
        <v>5</v>
      </c>
      <c r="B10" s="162"/>
      <c r="C10" s="162"/>
      <c r="D10" s="162"/>
      <c r="E10" s="162"/>
      <c r="F10" s="162"/>
      <c r="G10" s="162"/>
      <c r="H10" s="162"/>
      <c r="I10" s="162"/>
      <c r="J10" s="163"/>
    </row>
    <row r="11" spans="1:14" ht="11.25" customHeight="1" x14ac:dyDescent="0.25"/>
    <row r="12" spans="1:14" ht="19.5" customHeight="1" x14ac:dyDescent="0.25">
      <c r="A12" s="47" t="s">
        <v>6</v>
      </c>
      <c r="B12" s="47" t="s">
        <v>76</v>
      </c>
      <c r="H12" s="48" t="s">
        <v>7</v>
      </c>
      <c r="I12" s="47" t="s">
        <v>8</v>
      </c>
      <c r="J12" s="9" t="s">
        <v>87</v>
      </c>
    </row>
    <row r="13" spans="1:14" ht="19.5" customHeight="1" x14ac:dyDescent="0.25">
      <c r="B13" s="52"/>
      <c r="D13" s="52"/>
      <c r="H13" s="48" t="s">
        <v>9</v>
      </c>
      <c r="I13" s="53" t="s">
        <v>8</v>
      </c>
      <c r="J13" s="10" t="s">
        <v>74</v>
      </c>
      <c r="N13" s="47" t="s">
        <v>22</v>
      </c>
    </row>
    <row r="14" spans="1:14" ht="19.5" customHeight="1" x14ac:dyDescent="0.25">
      <c r="A14" s="47" t="s">
        <v>11</v>
      </c>
      <c r="B14" s="47" t="s">
        <v>57</v>
      </c>
      <c r="H14" s="48" t="s">
        <v>10</v>
      </c>
      <c r="I14" s="47" t="s">
        <v>8</v>
      </c>
    </row>
    <row r="15" spans="1:14" ht="10.5" customHeight="1" thickBot="1" x14ac:dyDescent="0.3"/>
    <row r="16" spans="1:14" ht="26.25" customHeight="1" x14ac:dyDescent="0.25">
      <c r="A16" s="98" t="s">
        <v>58</v>
      </c>
      <c r="B16" s="99" t="s">
        <v>14</v>
      </c>
      <c r="C16" s="99" t="s">
        <v>59</v>
      </c>
      <c r="D16" s="99" t="s">
        <v>60</v>
      </c>
      <c r="E16" s="99" t="s">
        <v>61</v>
      </c>
      <c r="F16" s="100" t="s">
        <v>62</v>
      </c>
      <c r="G16" s="101" t="s">
        <v>77</v>
      </c>
      <c r="H16" s="164" t="s">
        <v>78</v>
      </c>
      <c r="I16" s="165"/>
      <c r="J16" s="102" t="s">
        <v>64</v>
      </c>
    </row>
    <row r="17" spans="1:10" ht="39" customHeight="1" x14ac:dyDescent="0.25">
      <c r="A17" s="82">
        <v>1</v>
      </c>
      <c r="B17" s="83">
        <v>3001274</v>
      </c>
      <c r="C17" s="84">
        <v>44124</v>
      </c>
      <c r="D17" s="110" t="s">
        <v>80</v>
      </c>
      <c r="E17" s="85" t="s">
        <v>86</v>
      </c>
      <c r="F17" s="86">
        <v>14</v>
      </c>
      <c r="G17" s="103">
        <v>67</v>
      </c>
      <c r="H17" s="155">
        <v>7500</v>
      </c>
      <c r="I17" s="156"/>
      <c r="J17" s="105">
        <f t="shared" ref="J17:J34" si="0">+G17*H17</f>
        <v>502500</v>
      </c>
    </row>
    <row r="18" spans="1:10" ht="39" customHeight="1" x14ac:dyDescent="0.25">
      <c r="A18" s="82">
        <f>A17+1</f>
        <v>2</v>
      </c>
      <c r="B18" s="83">
        <v>3001057</v>
      </c>
      <c r="C18" s="84">
        <v>44139</v>
      </c>
      <c r="D18" s="110" t="s">
        <v>81</v>
      </c>
      <c r="E18" s="85" t="s">
        <v>79</v>
      </c>
      <c r="F18" s="86">
        <v>15</v>
      </c>
      <c r="G18" s="103">
        <v>66</v>
      </c>
      <c r="H18" s="155">
        <v>9500</v>
      </c>
      <c r="I18" s="156"/>
      <c r="J18" s="105">
        <f t="shared" si="0"/>
        <v>627000</v>
      </c>
    </row>
    <row r="19" spans="1:10" ht="39" customHeight="1" x14ac:dyDescent="0.25">
      <c r="A19" s="82">
        <f t="shared" ref="A19:A34" si="1">A18+1</f>
        <v>3</v>
      </c>
      <c r="B19" s="83">
        <v>3001060</v>
      </c>
      <c r="C19" s="84">
        <v>44139</v>
      </c>
      <c r="D19" s="110" t="s">
        <v>88</v>
      </c>
      <c r="E19" s="85" t="s">
        <v>79</v>
      </c>
      <c r="F19" s="86">
        <v>1</v>
      </c>
      <c r="G19" s="103">
        <v>8</v>
      </c>
      <c r="H19" s="155">
        <v>9500</v>
      </c>
      <c r="I19" s="156"/>
      <c r="J19" s="105">
        <f t="shared" si="0"/>
        <v>76000</v>
      </c>
    </row>
    <row r="20" spans="1:10" ht="39" customHeight="1" x14ac:dyDescent="0.25">
      <c r="A20" s="82">
        <f t="shared" si="1"/>
        <v>4</v>
      </c>
      <c r="B20" s="83">
        <v>3001064</v>
      </c>
      <c r="C20" s="84">
        <v>44140</v>
      </c>
      <c r="D20" s="110" t="s">
        <v>81</v>
      </c>
      <c r="E20" s="85" t="s">
        <v>79</v>
      </c>
      <c r="F20" s="86">
        <v>8</v>
      </c>
      <c r="G20" s="103">
        <v>56.36</v>
      </c>
      <c r="H20" s="155">
        <v>9500</v>
      </c>
      <c r="I20" s="156"/>
      <c r="J20" s="105">
        <f t="shared" si="0"/>
        <v>535420</v>
      </c>
    </row>
    <row r="21" spans="1:10" ht="39" customHeight="1" x14ac:dyDescent="0.25">
      <c r="A21" s="82">
        <f t="shared" si="1"/>
        <v>5</v>
      </c>
      <c r="B21" s="83">
        <v>3001066</v>
      </c>
      <c r="C21" s="84">
        <v>44141</v>
      </c>
      <c r="D21" s="110" t="s">
        <v>81</v>
      </c>
      <c r="E21" s="85" t="s">
        <v>79</v>
      </c>
      <c r="F21" s="86">
        <v>2</v>
      </c>
      <c r="G21" s="103">
        <v>16</v>
      </c>
      <c r="H21" s="155">
        <v>9500</v>
      </c>
      <c r="I21" s="156"/>
      <c r="J21" s="105">
        <f t="shared" si="0"/>
        <v>152000</v>
      </c>
    </row>
    <row r="22" spans="1:10" ht="39" customHeight="1" x14ac:dyDescent="0.25">
      <c r="A22" s="82">
        <f t="shared" si="1"/>
        <v>6</v>
      </c>
      <c r="B22" s="83">
        <v>3001069</v>
      </c>
      <c r="C22" s="84">
        <v>44141</v>
      </c>
      <c r="D22" s="110" t="s">
        <v>84</v>
      </c>
      <c r="E22" s="85" t="s">
        <v>89</v>
      </c>
      <c r="F22" s="86">
        <v>4</v>
      </c>
      <c r="G22" s="103">
        <v>22</v>
      </c>
      <c r="H22" s="155">
        <v>17500</v>
      </c>
      <c r="I22" s="156"/>
      <c r="J22" s="105">
        <f t="shared" si="0"/>
        <v>385000</v>
      </c>
    </row>
    <row r="23" spans="1:10" ht="39" customHeight="1" x14ac:dyDescent="0.25">
      <c r="A23" s="82">
        <f t="shared" si="1"/>
        <v>7</v>
      </c>
      <c r="B23" s="83">
        <v>3001071</v>
      </c>
      <c r="C23" s="84">
        <v>44142</v>
      </c>
      <c r="D23" s="110" t="s">
        <v>88</v>
      </c>
      <c r="E23" s="85" t="s">
        <v>79</v>
      </c>
      <c r="F23" s="86">
        <v>1</v>
      </c>
      <c r="G23" s="103">
        <v>8</v>
      </c>
      <c r="H23" s="155">
        <v>9500</v>
      </c>
      <c r="I23" s="156"/>
      <c r="J23" s="105">
        <f t="shared" si="0"/>
        <v>76000</v>
      </c>
    </row>
    <row r="24" spans="1:10" ht="39" customHeight="1" x14ac:dyDescent="0.25">
      <c r="A24" s="82">
        <f t="shared" si="1"/>
        <v>8</v>
      </c>
      <c r="B24" s="83">
        <v>3001074</v>
      </c>
      <c r="C24" s="84">
        <v>44142</v>
      </c>
      <c r="D24" s="110" t="s">
        <v>81</v>
      </c>
      <c r="E24" s="85" t="s">
        <v>79</v>
      </c>
      <c r="F24" s="86">
        <v>2</v>
      </c>
      <c r="G24" s="103">
        <v>12</v>
      </c>
      <c r="H24" s="155">
        <v>9500</v>
      </c>
      <c r="I24" s="156"/>
      <c r="J24" s="105">
        <f t="shared" si="0"/>
        <v>114000</v>
      </c>
    </row>
    <row r="25" spans="1:10" ht="39" customHeight="1" x14ac:dyDescent="0.25">
      <c r="A25" s="82">
        <f t="shared" si="1"/>
        <v>9</v>
      </c>
      <c r="B25" s="83">
        <v>3001080</v>
      </c>
      <c r="C25" s="84">
        <v>44144</v>
      </c>
      <c r="D25" s="110" t="s">
        <v>81</v>
      </c>
      <c r="E25" s="85" t="s">
        <v>79</v>
      </c>
      <c r="F25" s="86">
        <v>2</v>
      </c>
      <c r="G25" s="103">
        <v>15</v>
      </c>
      <c r="H25" s="155">
        <v>9500</v>
      </c>
      <c r="I25" s="156"/>
      <c r="J25" s="105">
        <f t="shared" si="0"/>
        <v>142500</v>
      </c>
    </row>
    <row r="26" spans="1:10" ht="39" customHeight="1" x14ac:dyDescent="0.25">
      <c r="A26" s="82">
        <f t="shared" si="1"/>
        <v>10</v>
      </c>
      <c r="B26" s="83">
        <v>3001085</v>
      </c>
      <c r="C26" s="84">
        <v>44149</v>
      </c>
      <c r="D26" s="110" t="s">
        <v>85</v>
      </c>
      <c r="E26" s="85" t="s">
        <v>86</v>
      </c>
      <c r="F26" s="86">
        <v>3</v>
      </c>
      <c r="G26" s="103">
        <v>21</v>
      </c>
      <c r="H26" s="155">
        <v>7500</v>
      </c>
      <c r="I26" s="156"/>
      <c r="J26" s="105">
        <f t="shared" si="0"/>
        <v>157500</v>
      </c>
    </row>
    <row r="27" spans="1:10" ht="39" customHeight="1" x14ac:dyDescent="0.25">
      <c r="A27" s="82">
        <f t="shared" si="1"/>
        <v>11</v>
      </c>
      <c r="B27" s="83">
        <v>3001086</v>
      </c>
      <c r="C27" s="84">
        <v>44183</v>
      </c>
      <c r="D27" s="110" t="s">
        <v>90</v>
      </c>
      <c r="E27" s="85" t="s">
        <v>91</v>
      </c>
      <c r="F27" s="86">
        <v>440</v>
      </c>
      <c r="G27" s="103">
        <v>3219.2</v>
      </c>
      <c r="H27" s="155">
        <v>5000000</v>
      </c>
      <c r="I27" s="156"/>
      <c r="J27" s="105">
        <f>H27</f>
        <v>5000000</v>
      </c>
    </row>
    <row r="28" spans="1:10" ht="39" customHeight="1" x14ac:dyDescent="0.25">
      <c r="A28" s="82">
        <f t="shared" si="1"/>
        <v>12</v>
      </c>
      <c r="B28" s="83">
        <v>3001087</v>
      </c>
      <c r="C28" s="84">
        <v>44183</v>
      </c>
      <c r="D28" s="110" t="s">
        <v>92</v>
      </c>
      <c r="E28" s="85" t="s">
        <v>91</v>
      </c>
      <c r="F28" s="86">
        <v>330</v>
      </c>
      <c r="G28" s="103">
        <v>2414.4</v>
      </c>
      <c r="H28" s="155">
        <v>3600000</v>
      </c>
      <c r="I28" s="156"/>
      <c r="J28" s="105">
        <f>H28</f>
        <v>3600000</v>
      </c>
    </row>
    <row r="29" spans="1:10" ht="39" customHeight="1" x14ac:dyDescent="0.25">
      <c r="A29" s="82">
        <f t="shared" si="1"/>
        <v>13</v>
      </c>
      <c r="B29" s="83">
        <v>3001088</v>
      </c>
      <c r="C29" s="84">
        <v>44186</v>
      </c>
      <c r="D29" s="110" t="s">
        <v>93</v>
      </c>
      <c r="E29" s="85" t="s">
        <v>91</v>
      </c>
      <c r="F29" s="86">
        <v>330</v>
      </c>
      <c r="G29" s="103"/>
      <c r="H29" s="155">
        <v>3600000</v>
      </c>
      <c r="I29" s="156"/>
      <c r="J29" s="105">
        <f>H29</f>
        <v>3600000</v>
      </c>
    </row>
    <row r="30" spans="1:10" ht="39" customHeight="1" x14ac:dyDescent="0.25">
      <c r="A30" s="82">
        <f t="shared" si="1"/>
        <v>14</v>
      </c>
      <c r="B30" s="83">
        <v>3001090</v>
      </c>
      <c r="C30" s="84">
        <v>44186</v>
      </c>
      <c r="D30" s="110" t="s">
        <v>94</v>
      </c>
      <c r="E30" s="85" t="s">
        <v>91</v>
      </c>
      <c r="F30" s="86">
        <v>495</v>
      </c>
      <c r="G30" s="103">
        <v>3613.5</v>
      </c>
      <c r="H30" s="157">
        <v>3600000</v>
      </c>
      <c r="I30" s="158"/>
      <c r="J30" s="150">
        <f>H30</f>
        <v>3600000</v>
      </c>
    </row>
    <row r="31" spans="1:10" ht="39" customHeight="1" x14ac:dyDescent="0.25">
      <c r="A31" s="82">
        <f t="shared" si="1"/>
        <v>15</v>
      </c>
      <c r="B31" s="83">
        <v>3001089</v>
      </c>
      <c r="C31" s="84">
        <v>44187</v>
      </c>
      <c r="D31" s="110" t="s">
        <v>92</v>
      </c>
      <c r="E31" s="85" t="s">
        <v>91</v>
      </c>
      <c r="F31" s="86">
        <v>110</v>
      </c>
      <c r="G31" s="103">
        <v>803</v>
      </c>
      <c r="H31" s="159"/>
      <c r="I31" s="160"/>
      <c r="J31" s="151"/>
    </row>
    <row r="32" spans="1:10" ht="39" customHeight="1" x14ac:dyDescent="0.25">
      <c r="A32" s="82">
        <f t="shared" si="1"/>
        <v>16</v>
      </c>
      <c r="B32" s="83">
        <v>3001092</v>
      </c>
      <c r="C32" s="84">
        <v>44214</v>
      </c>
      <c r="D32" s="110" t="s">
        <v>95</v>
      </c>
      <c r="E32" s="85" t="s">
        <v>66</v>
      </c>
      <c r="F32" s="86">
        <v>1</v>
      </c>
      <c r="G32" s="103">
        <v>8</v>
      </c>
      <c r="H32" s="155">
        <v>7500</v>
      </c>
      <c r="I32" s="156"/>
      <c r="J32" s="105">
        <f t="shared" si="0"/>
        <v>60000</v>
      </c>
    </row>
    <row r="33" spans="1:17" ht="39" customHeight="1" x14ac:dyDescent="0.25">
      <c r="A33" s="82">
        <f t="shared" si="1"/>
        <v>17</v>
      </c>
      <c r="B33" s="83">
        <v>3001093</v>
      </c>
      <c r="C33" s="84">
        <v>44215</v>
      </c>
      <c r="D33" s="110" t="s">
        <v>82</v>
      </c>
      <c r="E33" s="85" t="s">
        <v>66</v>
      </c>
      <c r="F33" s="86">
        <v>1</v>
      </c>
      <c r="G33" s="103">
        <v>8</v>
      </c>
      <c r="H33" s="155">
        <v>7500</v>
      </c>
      <c r="I33" s="156"/>
      <c r="J33" s="105">
        <f t="shared" si="0"/>
        <v>60000</v>
      </c>
    </row>
    <row r="34" spans="1:17" ht="39" customHeight="1" x14ac:dyDescent="0.25">
      <c r="A34" s="82">
        <f t="shared" si="1"/>
        <v>18</v>
      </c>
      <c r="B34" s="83">
        <v>3001094</v>
      </c>
      <c r="C34" s="84">
        <v>44215</v>
      </c>
      <c r="D34" s="110" t="s">
        <v>83</v>
      </c>
      <c r="E34" s="85" t="s">
        <v>66</v>
      </c>
      <c r="F34" s="86">
        <v>2</v>
      </c>
      <c r="G34" s="103">
        <v>12</v>
      </c>
      <c r="H34" s="155">
        <v>7500</v>
      </c>
      <c r="I34" s="156"/>
      <c r="J34" s="105">
        <f t="shared" si="0"/>
        <v>90000</v>
      </c>
    </row>
    <row r="35" spans="1:17" ht="27.75" customHeight="1" thickBot="1" x14ac:dyDescent="0.3">
      <c r="A35" s="152" t="s">
        <v>20</v>
      </c>
      <c r="B35" s="153"/>
      <c r="C35" s="153"/>
      <c r="D35" s="153"/>
      <c r="E35" s="153"/>
      <c r="F35" s="153"/>
      <c r="G35" s="153"/>
      <c r="H35" s="153"/>
      <c r="I35" s="154"/>
      <c r="J35" s="106">
        <f>SUM(J17:J34)</f>
        <v>18777920</v>
      </c>
    </row>
    <row r="36" spans="1:17" x14ac:dyDescent="0.25">
      <c r="A36" s="147"/>
      <c r="B36" s="147"/>
      <c r="C36" s="147"/>
      <c r="D36" s="147"/>
      <c r="E36" s="64"/>
      <c r="F36" s="65"/>
      <c r="G36" s="66"/>
    </row>
    <row r="37" spans="1:17" x14ac:dyDescent="0.25">
      <c r="A37" s="64"/>
      <c r="B37" s="64"/>
      <c r="C37" s="64"/>
      <c r="D37" s="64"/>
      <c r="E37" s="64"/>
      <c r="H37" s="90" t="s">
        <v>33</v>
      </c>
      <c r="I37" s="90"/>
      <c r="J37" s="66">
        <f>J35*1%</f>
        <v>187779.20000000001</v>
      </c>
    </row>
    <row r="38" spans="1:17" ht="15.75" thickBot="1" x14ac:dyDescent="0.3">
      <c r="E38" s="35"/>
      <c r="H38" s="91" t="s">
        <v>21</v>
      </c>
      <c r="I38" s="91"/>
      <c r="J38" s="107">
        <v>0</v>
      </c>
      <c r="Q38" s="47" t="s">
        <v>22</v>
      </c>
    </row>
    <row r="39" spans="1:17" ht="22.5" customHeight="1" x14ac:dyDescent="0.25">
      <c r="E39" s="35"/>
      <c r="H39" s="108" t="s">
        <v>23</v>
      </c>
      <c r="I39" s="108"/>
      <c r="J39" s="109">
        <f>J35+J37</f>
        <v>18965699.199999999</v>
      </c>
    </row>
    <row r="40" spans="1:17" ht="24.75" customHeight="1" x14ac:dyDescent="0.25">
      <c r="A40" s="92" t="s">
        <v>96</v>
      </c>
      <c r="B40" s="35"/>
      <c r="E40" s="35"/>
      <c r="F40" s="69"/>
      <c r="G40" s="70"/>
    </row>
    <row r="41" spans="1:17" ht="9.75" customHeight="1" x14ac:dyDescent="0.25">
      <c r="E41" s="35"/>
      <c r="F41" s="69"/>
      <c r="G41" s="70"/>
    </row>
    <row r="42" spans="1:17" ht="20.25" customHeight="1" x14ac:dyDescent="0.25">
      <c r="A42" s="36" t="s">
        <v>24</v>
      </c>
    </row>
    <row r="43" spans="1:17" ht="15.75" customHeight="1" x14ac:dyDescent="0.25">
      <c r="A43" s="35" t="s">
        <v>25</v>
      </c>
      <c r="B43" s="35"/>
      <c r="C43" s="35"/>
      <c r="D43" s="35"/>
    </row>
    <row r="44" spans="1:17" ht="15.75" customHeight="1" x14ac:dyDescent="0.25">
      <c r="A44" s="37" t="s">
        <v>30</v>
      </c>
      <c r="B44" s="35"/>
      <c r="C44" s="35"/>
    </row>
    <row r="45" spans="1:17" ht="15.75" customHeight="1" x14ac:dyDescent="0.25">
      <c r="A45" s="38" t="s">
        <v>31</v>
      </c>
      <c r="B45" s="37"/>
      <c r="C45" s="71"/>
      <c r="D45" s="37"/>
    </row>
    <row r="46" spans="1:17" ht="15.75" customHeight="1" x14ac:dyDescent="0.25">
      <c r="A46" s="35" t="s">
        <v>0</v>
      </c>
      <c r="B46" s="38"/>
      <c r="C46" s="38"/>
      <c r="D46" s="71"/>
      <c r="H46" s="3"/>
      <c r="I46" s="3"/>
      <c r="J46" s="2"/>
    </row>
    <row r="47" spans="1:17" ht="15.75" x14ac:dyDescent="0.25">
      <c r="B47" s="71"/>
      <c r="C47" s="71"/>
      <c r="D47" s="71"/>
      <c r="H47" s="3"/>
      <c r="I47" s="3"/>
      <c r="J47" s="2"/>
    </row>
    <row r="48" spans="1:17" ht="15.75" x14ac:dyDescent="0.25">
      <c r="B48" s="71"/>
      <c r="C48" s="71"/>
      <c r="D48" s="71"/>
      <c r="G48" s="34" t="s">
        <v>26</v>
      </c>
      <c r="H48" s="135" t="str">
        <f>+J13</f>
        <v xml:space="preserve"> 16 Februari 2021</v>
      </c>
      <c r="I48" s="135"/>
      <c r="J48" s="135"/>
    </row>
    <row r="49" spans="2:10" ht="15.75" x14ac:dyDescent="0.25">
      <c r="B49" s="71"/>
      <c r="C49" s="71"/>
      <c r="D49" s="71"/>
      <c r="J49" s="2"/>
    </row>
    <row r="50" spans="2:10" ht="15.75" x14ac:dyDescent="0.25">
      <c r="H50" s="3"/>
      <c r="I50" s="3"/>
      <c r="J50" s="2"/>
    </row>
    <row r="51" spans="2:10" ht="15.75" x14ac:dyDescent="0.25">
      <c r="H51" s="3"/>
      <c r="I51" s="3"/>
      <c r="J51" s="2"/>
    </row>
    <row r="52" spans="2:10" ht="15.75" x14ac:dyDescent="0.25">
      <c r="H52" s="3"/>
      <c r="I52" s="3"/>
      <c r="J52" s="2"/>
    </row>
    <row r="53" spans="2:10" ht="15.75" x14ac:dyDescent="0.25">
      <c r="H53" s="97"/>
      <c r="I53" s="97"/>
      <c r="J53" s="97"/>
    </row>
    <row r="56" spans="2:10" ht="15.75" x14ac:dyDescent="0.25">
      <c r="G56" s="136" t="s">
        <v>27</v>
      </c>
      <c r="H56" s="136"/>
      <c r="I56" s="136"/>
      <c r="J56" s="136"/>
    </row>
  </sheetData>
  <autoFilter ref="A16:J35">
    <filterColumn colId="7" showButton="0"/>
  </autoFilter>
  <mergeCells count="24">
    <mergeCell ref="H26:I26"/>
    <mergeCell ref="A10:J10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7:I27"/>
    <mergeCell ref="H28:I28"/>
    <mergeCell ref="H29:I29"/>
    <mergeCell ref="H32:I32"/>
    <mergeCell ref="H30:I31"/>
    <mergeCell ref="J30:J31"/>
    <mergeCell ref="A35:I35"/>
    <mergeCell ref="A36:D36"/>
    <mergeCell ref="H48:J48"/>
    <mergeCell ref="G56:J56"/>
    <mergeCell ref="H33:I33"/>
    <mergeCell ref="H34:I34"/>
  </mergeCells>
  <printOptions horizontalCentered="1"/>
  <pageMargins left="0.1" right="0.1" top="0.75" bottom="1" header="0.3" footer="0.3"/>
  <pageSetup paperSize="9" scale="78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04"/>
  <sheetViews>
    <sheetView tabSelected="1" topLeftCell="A67" workbookViewId="0">
      <selection activeCell="E74" sqref="E74"/>
    </sheetView>
  </sheetViews>
  <sheetFormatPr defaultRowHeight="15" x14ac:dyDescent="0.25"/>
  <cols>
    <col min="1" max="1" width="4.85546875" style="47" customWidth="1"/>
    <col min="2" max="2" width="9.140625" style="47" customWidth="1"/>
    <col min="3" max="3" width="13.140625" style="47" customWidth="1"/>
    <col min="4" max="4" width="29.7109375" style="47" customWidth="1"/>
    <col min="5" max="5" width="20.85546875" style="47" customWidth="1"/>
    <col min="6" max="6" width="7" style="48" customWidth="1"/>
    <col min="7" max="7" width="7" style="47" customWidth="1"/>
    <col min="8" max="8" width="13.7109375" style="47" customWidth="1"/>
    <col min="9" max="9" width="1.42578125" style="47" customWidth="1"/>
    <col min="10" max="10" width="17.5703125" style="47" customWidth="1"/>
    <col min="11" max="15" width="9.140625" style="47"/>
    <col min="16" max="16" width="22.42578125" style="47" bestFit="1" customWidth="1"/>
    <col min="17" max="17" width="11.85546875" style="47" bestFit="1" customWidth="1"/>
    <col min="18" max="16384" width="9.140625" style="47"/>
  </cols>
  <sheetData>
    <row r="2" spans="1:14" s="75" customFormat="1" ht="18.75" customHeight="1" x14ac:dyDescent="0.25">
      <c r="A2" s="74" t="s">
        <v>0</v>
      </c>
      <c r="B2" s="74"/>
      <c r="F2" s="76"/>
    </row>
    <row r="3" spans="1:14" s="75" customFormat="1" ht="18.75" customHeight="1" x14ac:dyDescent="0.25">
      <c r="A3" s="77" t="s">
        <v>28</v>
      </c>
      <c r="F3" s="76"/>
    </row>
    <row r="4" spans="1:14" s="75" customFormat="1" ht="18.75" customHeight="1" x14ac:dyDescent="0.25">
      <c r="A4" s="77" t="s">
        <v>1</v>
      </c>
      <c r="F4" s="76"/>
    </row>
    <row r="5" spans="1:14" s="75" customFormat="1" ht="18.75" customHeight="1" x14ac:dyDescent="0.25">
      <c r="A5" s="77" t="s">
        <v>2</v>
      </c>
      <c r="F5" s="76"/>
    </row>
    <row r="6" spans="1:14" s="75" customFormat="1" ht="18.75" customHeight="1" x14ac:dyDescent="0.25">
      <c r="A6" s="77" t="s">
        <v>3</v>
      </c>
      <c r="F6" s="76"/>
    </row>
    <row r="7" spans="1:14" s="75" customFormat="1" ht="18.75" customHeight="1" x14ac:dyDescent="0.25">
      <c r="A7" s="77" t="s">
        <v>4</v>
      </c>
      <c r="F7" s="76"/>
    </row>
    <row r="9" spans="1:14" ht="15.75" thickBot="1" x14ac:dyDescent="0.3">
      <c r="A9" s="49"/>
      <c r="B9" s="49"/>
      <c r="C9" s="49"/>
      <c r="D9" s="49"/>
      <c r="E9" s="49"/>
      <c r="F9" s="50"/>
      <c r="G9" s="49"/>
      <c r="H9" s="49"/>
      <c r="I9" s="49"/>
      <c r="J9" s="49"/>
    </row>
    <row r="10" spans="1:14" ht="28.5" customHeight="1" thickBot="1" x14ac:dyDescent="0.3">
      <c r="A10" s="161" t="s">
        <v>5</v>
      </c>
      <c r="B10" s="162"/>
      <c r="C10" s="162"/>
      <c r="D10" s="162"/>
      <c r="E10" s="162"/>
      <c r="F10" s="162"/>
      <c r="G10" s="162"/>
      <c r="H10" s="162"/>
      <c r="I10" s="162"/>
      <c r="J10" s="163"/>
    </row>
    <row r="12" spans="1:14" ht="18.75" customHeight="1" x14ac:dyDescent="0.25">
      <c r="A12" s="47" t="s">
        <v>6</v>
      </c>
      <c r="B12" s="47" t="s">
        <v>55</v>
      </c>
      <c r="H12" s="48" t="s">
        <v>7</v>
      </c>
      <c r="I12" s="51" t="s">
        <v>8</v>
      </c>
      <c r="J12" s="9" t="s">
        <v>103</v>
      </c>
    </row>
    <row r="13" spans="1:14" ht="18.75" customHeight="1" x14ac:dyDescent="0.25">
      <c r="B13" s="52" t="s">
        <v>56</v>
      </c>
      <c r="D13" s="52"/>
      <c r="H13" s="48" t="s">
        <v>9</v>
      </c>
      <c r="I13" s="51" t="s">
        <v>8</v>
      </c>
      <c r="J13" s="10" t="s">
        <v>104</v>
      </c>
      <c r="N13" s="47" t="s">
        <v>22</v>
      </c>
    </row>
    <row r="14" spans="1:14" ht="18.75" customHeight="1" x14ac:dyDescent="0.25">
      <c r="A14" s="47" t="s">
        <v>11</v>
      </c>
      <c r="B14" s="47" t="s">
        <v>57</v>
      </c>
      <c r="H14" s="48" t="s">
        <v>10</v>
      </c>
      <c r="I14" s="51" t="s">
        <v>8</v>
      </c>
      <c r="J14" s="2"/>
    </row>
    <row r="15" spans="1:14" ht="15.75" thickBot="1" x14ac:dyDescent="0.3"/>
    <row r="16" spans="1:14" ht="29.25" customHeight="1" x14ac:dyDescent="0.25">
      <c r="A16" s="78" t="s">
        <v>58</v>
      </c>
      <c r="B16" s="79" t="s">
        <v>14</v>
      </c>
      <c r="C16" s="79" t="s">
        <v>59</v>
      </c>
      <c r="D16" s="79" t="s">
        <v>60</v>
      </c>
      <c r="E16" s="79" t="s">
        <v>61</v>
      </c>
      <c r="F16" s="80" t="s">
        <v>62</v>
      </c>
      <c r="G16" s="79" t="s">
        <v>63</v>
      </c>
      <c r="H16" s="81"/>
      <c r="I16" s="174" t="s">
        <v>64</v>
      </c>
      <c r="J16" s="175"/>
    </row>
    <row r="17" spans="1:12" ht="21" customHeight="1" x14ac:dyDescent="0.25">
      <c r="A17" s="82">
        <v>1</v>
      </c>
      <c r="B17" s="83">
        <v>400373</v>
      </c>
      <c r="C17" s="84">
        <v>44162</v>
      </c>
      <c r="D17" s="83" t="s">
        <v>67</v>
      </c>
      <c r="E17" s="85" t="s">
        <v>75</v>
      </c>
      <c r="F17" s="86">
        <v>3</v>
      </c>
      <c r="G17" s="83">
        <v>11</v>
      </c>
      <c r="H17" s="87">
        <v>6700</v>
      </c>
      <c r="I17" s="167">
        <f>G17*H17</f>
        <v>73700</v>
      </c>
      <c r="J17" s="168"/>
    </row>
    <row r="18" spans="1:12" ht="21" customHeight="1" x14ac:dyDescent="0.25">
      <c r="A18" s="82">
        <f>A17+1</f>
        <v>2</v>
      </c>
      <c r="B18" s="83">
        <v>400339</v>
      </c>
      <c r="C18" s="84">
        <v>44188</v>
      </c>
      <c r="D18" s="83" t="s">
        <v>65</v>
      </c>
      <c r="E18" s="85" t="s">
        <v>68</v>
      </c>
      <c r="F18" s="86">
        <v>10</v>
      </c>
      <c r="G18" s="83">
        <v>47</v>
      </c>
      <c r="H18" s="87">
        <v>8200</v>
      </c>
      <c r="I18" s="167">
        <f t="shared" ref="I18:I82" si="0">G18*H18</f>
        <v>385400</v>
      </c>
      <c r="J18" s="168"/>
    </row>
    <row r="19" spans="1:12" ht="21" customHeight="1" x14ac:dyDescent="0.25">
      <c r="A19" s="82">
        <f t="shared" ref="A19:A82" si="1">A18+1</f>
        <v>3</v>
      </c>
      <c r="B19" s="83">
        <v>400407</v>
      </c>
      <c r="C19" s="84">
        <v>44203</v>
      </c>
      <c r="D19" s="83" t="s">
        <v>65</v>
      </c>
      <c r="E19" s="85" t="s">
        <v>69</v>
      </c>
      <c r="F19" s="86">
        <v>8</v>
      </c>
      <c r="G19" s="83">
        <v>21</v>
      </c>
      <c r="H19" s="87">
        <v>3000</v>
      </c>
      <c r="I19" s="167">
        <f t="shared" si="0"/>
        <v>63000</v>
      </c>
      <c r="J19" s="168"/>
    </row>
    <row r="20" spans="1:12" ht="21" customHeight="1" x14ac:dyDescent="0.25">
      <c r="A20" s="82">
        <f t="shared" si="1"/>
        <v>4</v>
      </c>
      <c r="B20" s="83">
        <v>400406</v>
      </c>
      <c r="C20" s="84">
        <v>44203</v>
      </c>
      <c r="D20" s="83" t="s">
        <v>67</v>
      </c>
      <c r="E20" s="85" t="s">
        <v>69</v>
      </c>
      <c r="F20" s="86">
        <v>66</v>
      </c>
      <c r="G20" s="83">
        <v>173</v>
      </c>
      <c r="H20" s="87">
        <v>3000</v>
      </c>
      <c r="I20" s="167">
        <f t="shared" si="0"/>
        <v>519000</v>
      </c>
      <c r="J20" s="168"/>
    </row>
    <row r="21" spans="1:12" ht="21" customHeight="1" x14ac:dyDescent="0.25">
      <c r="A21" s="82">
        <f t="shared" si="1"/>
        <v>5</v>
      </c>
      <c r="B21" s="83">
        <v>400404</v>
      </c>
      <c r="C21" s="84">
        <v>44203</v>
      </c>
      <c r="D21" s="83" t="s">
        <v>67</v>
      </c>
      <c r="E21" s="85" t="s">
        <v>68</v>
      </c>
      <c r="F21" s="86">
        <v>1</v>
      </c>
      <c r="G21" s="83">
        <v>5</v>
      </c>
      <c r="H21" s="87">
        <v>8200</v>
      </c>
      <c r="I21" s="167">
        <f t="shared" si="0"/>
        <v>41000</v>
      </c>
      <c r="J21" s="168"/>
      <c r="L21" s="88"/>
    </row>
    <row r="22" spans="1:12" ht="21" customHeight="1" x14ac:dyDescent="0.25">
      <c r="A22" s="82">
        <f t="shared" si="1"/>
        <v>6</v>
      </c>
      <c r="B22" s="83">
        <v>400411</v>
      </c>
      <c r="C22" s="84">
        <v>44203</v>
      </c>
      <c r="D22" s="83" t="s">
        <v>65</v>
      </c>
      <c r="E22" s="85" t="s">
        <v>68</v>
      </c>
      <c r="F22" s="86">
        <v>14</v>
      </c>
      <c r="G22" s="83">
        <v>31</v>
      </c>
      <c r="H22" s="87">
        <v>8200</v>
      </c>
      <c r="I22" s="167">
        <f t="shared" si="0"/>
        <v>254200</v>
      </c>
      <c r="J22" s="168"/>
    </row>
    <row r="23" spans="1:12" ht="21" customHeight="1" x14ac:dyDescent="0.25">
      <c r="A23" s="82">
        <f t="shared" si="1"/>
        <v>7</v>
      </c>
      <c r="B23" s="83">
        <v>400347</v>
      </c>
      <c r="C23" s="84">
        <v>44216</v>
      </c>
      <c r="D23" s="83" t="s">
        <v>65</v>
      </c>
      <c r="E23" s="85" t="s">
        <v>70</v>
      </c>
      <c r="F23" s="86">
        <v>46</v>
      </c>
      <c r="G23" s="83">
        <v>301</v>
      </c>
      <c r="H23" s="87">
        <v>1000</v>
      </c>
      <c r="I23" s="167">
        <f t="shared" si="0"/>
        <v>301000</v>
      </c>
      <c r="J23" s="168"/>
    </row>
    <row r="24" spans="1:12" ht="21" customHeight="1" x14ac:dyDescent="0.25">
      <c r="A24" s="82">
        <f t="shared" si="1"/>
        <v>8</v>
      </c>
      <c r="B24" s="83">
        <v>400349</v>
      </c>
      <c r="C24" s="84">
        <v>44216</v>
      </c>
      <c r="D24" s="83" t="s">
        <v>67</v>
      </c>
      <c r="E24" s="85" t="s">
        <v>70</v>
      </c>
      <c r="F24" s="86">
        <v>32</v>
      </c>
      <c r="G24" s="83">
        <v>355</v>
      </c>
      <c r="H24" s="87">
        <v>1000</v>
      </c>
      <c r="I24" s="167">
        <f t="shared" si="0"/>
        <v>355000</v>
      </c>
      <c r="J24" s="168"/>
    </row>
    <row r="25" spans="1:12" ht="21" customHeight="1" x14ac:dyDescent="0.25">
      <c r="A25" s="82">
        <f t="shared" si="1"/>
        <v>9</v>
      </c>
      <c r="B25" s="83">
        <v>400345</v>
      </c>
      <c r="C25" s="84">
        <v>44216</v>
      </c>
      <c r="D25" s="83" t="s">
        <v>65</v>
      </c>
      <c r="E25" s="83" t="s">
        <v>70</v>
      </c>
      <c r="F25" s="86">
        <v>1</v>
      </c>
      <c r="G25" s="83">
        <v>4</v>
      </c>
      <c r="H25" s="87">
        <v>1000</v>
      </c>
      <c r="I25" s="167">
        <f t="shared" si="0"/>
        <v>4000</v>
      </c>
      <c r="J25" s="168"/>
    </row>
    <row r="26" spans="1:12" ht="21" customHeight="1" x14ac:dyDescent="0.25">
      <c r="A26" s="82">
        <f t="shared" si="1"/>
        <v>10</v>
      </c>
      <c r="B26" s="83">
        <v>400344</v>
      </c>
      <c r="C26" s="84">
        <v>44216</v>
      </c>
      <c r="D26" s="83" t="s">
        <v>65</v>
      </c>
      <c r="E26" s="83" t="s">
        <v>69</v>
      </c>
      <c r="F26" s="86">
        <v>9</v>
      </c>
      <c r="G26" s="83">
        <v>54</v>
      </c>
      <c r="H26" s="87">
        <v>3000</v>
      </c>
      <c r="I26" s="167">
        <f t="shared" si="0"/>
        <v>162000</v>
      </c>
      <c r="J26" s="168"/>
    </row>
    <row r="27" spans="1:12" ht="21" customHeight="1" x14ac:dyDescent="0.25">
      <c r="A27" s="82">
        <f t="shared" si="1"/>
        <v>11</v>
      </c>
      <c r="B27" s="83">
        <v>400343</v>
      </c>
      <c r="C27" s="84">
        <v>44216</v>
      </c>
      <c r="D27" s="83" t="s">
        <v>65</v>
      </c>
      <c r="E27" s="83" t="s">
        <v>71</v>
      </c>
      <c r="F27" s="86">
        <v>1</v>
      </c>
      <c r="G27" s="83">
        <v>1</v>
      </c>
      <c r="H27" s="87">
        <v>1000</v>
      </c>
      <c r="I27" s="167">
        <f t="shared" si="0"/>
        <v>1000</v>
      </c>
      <c r="J27" s="168"/>
    </row>
    <row r="28" spans="1:12" ht="21" customHeight="1" x14ac:dyDescent="0.25">
      <c r="A28" s="82">
        <f t="shared" si="1"/>
        <v>12</v>
      </c>
      <c r="B28" s="83">
        <v>400348</v>
      </c>
      <c r="C28" s="84">
        <v>44216</v>
      </c>
      <c r="D28" s="83" t="s">
        <v>65</v>
      </c>
      <c r="E28" s="85" t="s">
        <v>68</v>
      </c>
      <c r="F28" s="86">
        <v>2</v>
      </c>
      <c r="G28" s="83">
        <v>2</v>
      </c>
      <c r="H28" s="87">
        <v>8200</v>
      </c>
      <c r="I28" s="167">
        <f t="shared" si="0"/>
        <v>16400</v>
      </c>
      <c r="J28" s="168"/>
    </row>
    <row r="29" spans="1:12" ht="21" customHeight="1" x14ac:dyDescent="0.25">
      <c r="A29" s="82">
        <f t="shared" si="1"/>
        <v>13</v>
      </c>
      <c r="B29" s="83">
        <v>400414</v>
      </c>
      <c r="C29" s="84">
        <v>44217</v>
      </c>
      <c r="D29" s="83" t="s">
        <v>65</v>
      </c>
      <c r="E29" s="83" t="s">
        <v>68</v>
      </c>
      <c r="F29" s="86">
        <v>2</v>
      </c>
      <c r="G29" s="83">
        <v>3</v>
      </c>
      <c r="H29" s="87">
        <v>8200</v>
      </c>
      <c r="I29" s="167">
        <f t="shared" si="0"/>
        <v>24600</v>
      </c>
      <c r="J29" s="168"/>
    </row>
    <row r="30" spans="1:12" ht="21" customHeight="1" x14ac:dyDescent="0.25">
      <c r="A30" s="82">
        <f t="shared" si="1"/>
        <v>14</v>
      </c>
      <c r="B30" s="83">
        <v>400420</v>
      </c>
      <c r="C30" s="84">
        <v>44217</v>
      </c>
      <c r="D30" s="83" t="s">
        <v>67</v>
      </c>
      <c r="E30" s="83" t="s">
        <v>70</v>
      </c>
      <c r="F30" s="86">
        <v>7</v>
      </c>
      <c r="G30" s="83">
        <v>14</v>
      </c>
      <c r="H30" s="87">
        <v>1000</v>
      </c>
      <c r="I30" s="167">
        <f t="shared" si="0"/>
        <v>14000</v>
      </c>
      <c r="J30" s="168"/>
    </row>
    <row r="31" spans="1:12" ht="21" customHeight="1" x14ac:dyDescent="0.25">
      <c r="A31" s="82">
        <f t="shared" si="1"/>
        <v>15</v>
      </c>
      <c r="B31" s="83">
        <v>400417</v>
      </c>
      <c r="C31" s="84">
        <v>44217</v>
      </c>
      <c r="D31" s="83" t="s">
        <v>65</v>
      </c>
      <c r="E31" s="83" t="s">
        <v>70</v>
      </c>
      <c r="F31" s="86">
        <v>35</v>
      </c>
      <c r="G31" s="83">
        <v>273</v>
      </c>
      <c r="H31" s="87">
        <v>1000</v>
      </c>
      <c r="I31" s="167">
        <f t="shared" si="0"/>
        <v>273000</v>
      </c>
      <c r="J31" s="168"/>
    </row>
    <row r="32" spans="1:12" ht="21" customHeight="1" x14ac:dyDescent="0.25">
      <c r="A32" s="82">
        <f t="shared" si="1"/>
        <v>16</v>
      </c>
      <c r="B32" s="83">
        <v>400419</v>
      </c>
      <c r="C32" s="84">
        <v>44217</v>
      </c>
      <c r="D32" s="83" t="s">
        <v>67</v>
      </c>
      <c r="E32" s="83" t="s">
        <v>72</v>
      </c>
      <c r="F32" s="86">
        <v>4</v>
      </c>
      <c r="G32" s="83">
        <v>40</v>
      </c>
      <c r="H32" s="87">
        <v>1100</v>
      </c>
      <c r="I32" s="167">
        <f t="shared" si="0"/>
        <v>44000</v>
      </c>
      <c r="J32" s="168"/>
    </row>
    <row r="33" spans="1:10" ht="21" customHeight="1" x14ac:dyDescent="0.25">
      <c r="A33" s="82">
        <f t="shared" si="1"/>
        <v>17</v>
      </c>
      <c r="B33" s="83">
        <v>400350</v>
      </c>
      <c r="C33" s="84">
        <v>44217</v>
      </c>
      <c r="D33" s="83" t="s">
        <v>65</v>
      </c>
      <c r="E33" s="85" t="s">
        <v>70</v>
      </c>
      <c r="F33" s="86">
        <v>61</v>
      </c>
      <c r="G33" s="83">
        <v>352</v>
      </c>
      <c r="H33" s="87">
        <v>1000</v>
      </c>
      <c r="I33" s="167">
        <f t="shared" si="0"/>
        <v>352000</v>
      </c>
      <c r="J33" s="168"/>
    </row>
    <row r="34" spans="1:10" ht="21" customHeight="1" x14ac:dyDescent="0.25">
      <c r="A34" s="82">
        <f t="shared" si="1"/>
        <v>18</v>
      </c>
      <c r="B34" s="83">
        <v>400415</v>
      </c>
      <c r="C34" s="84">
        <v>44217</v>
      </c>
      <c r="D34" s="83" t="s">
        <v>65</v>
      </c>
      <c r="E34" s="85" t="s">
        <v>69</v>
      </c>
      <c r="F34" s="86">
        <v>84</v>
      </c>
      <c r="G34" s="83">
        <v>181</v>
      </c>
      <c r="H34" s="87">
        <v>3000</v>
      </c>
      <c r="I34" s="167">
        <f t="shared" si="0"/>
        <v>543000</v>
      </c>
      <c r="J34" s="168"/>
    </row>
    <row r="35" spans="1:10" ht="21" customHeight="1" x14ac:dyDescent="0.25">
      <c r="A35" s="82">
        <f t="shared" si="1"/>
        <v>19</v>
      </c>
      <c r="B35" s="83">
        <v>400418</v>
      </c>
      <c r="C35" s="84">
        <v>44217</v>
      </c>
      <c r="D35" s="83" t="s">
        <v>65</v>
      </c>
      <c r="E35" s="85" t="s">
        <v>71</v>
      </c>
      <c r="F35" s="86">
        <v>3</v>
      </c>
      <c r="G35" s="83">
        <v>7</v>
      </c>
      <c r="H35" s="87">
        <v>1000</v>
      </c>
      <c r="I35" s="167">
        <f t="shared" si="0"/>
        <v>7000</v>
      </c>
      <c r="J35" s="168"/>
    </row>
    <row r="36" spans="1:10" ht="21" customHeight="1" x14ac:dyDescent="0.25">
      <c r="A36" s="82">
        <f t="shared" si="1"/>
        <v>20</v>
      </c>
      <c r="B36" s="83">
        <v>400426</v>
      </c>
      <c r="C36" s="84">
        <v>44218</v>
      </c>
      <c r="D36" s="83" t="s">
        <v>65</v>
      </c>
      <c r="E36" s="85" t="s">
        <v>70</v>
      </c>
      <c r="F36" s="86">
        <v>53</v>
      </c>
      <c r="G36" s="83">
        <v>371</v>
      </c>
      <c r="H36" s="87">
        <v>1000</v>
      </c>
      <c r="I36" s="167">
        <f t="shared" si="0"/>
        <v>371000</v>
      </c>
      <c r="J36" s="168"/>
    </row>
    <row r="37" spans="1:10" ht="21" customHeight="1" x14ac:dyDescent="0.25">
      <c r="A37" s="82">
        <f t="shared" si="1"/>
        <v>21</v>
      </c>
      <c r="B37" s="83">
        <v>400428</v>
      </c>
      <c r="C37" s="84">
        <v>44218</v>
      </c>
      <c r="D37" s="83" t="s">
        <v>65</v>
      </c>
      <c r="E37" s="85" t="s">
        <v>68</v>
      </c>
      <c r="F37" s="86">
        <v>3</v>
      </c>
      <c r="G37" s="83">
        <v>21</v>
      </c>
      <c r="H37" s="87">
        <v>8200</v>
      </c>
      <c r="I37" s="167">
        <f t="shared" si="0"/>
        <v>172200</v>
      </c>
      <c r="J37" s="168"/>
    </row>
    <row r="38" spans="1:10" ht="21" customHeight="1" x14ac:dyDescent="0.25">
      <c r="A38" s="82">
        <f t="shared" si="1"/>
        <v>22</v>
      </c>
      <c r="B38" s="83">
        <v>400425</v>
      </c>
      <c r="C38" s="84">
        <v>44218</v>
      </c>
      <c r="D38" s="83" t="s">
        <v>65</v>
      </c>
      <c r="E38" s="85" t="s">
        <v>70</v>
      </c>
      <c r="F38" s="86">
        <v>14</v>
      </c>
      <c r="G38" s="83">
        <v>28</v>
      </c>
      <c r="H38" s="87">
        <v>1000</v>
      </c>
      <c r="I38" s="167">
        <f t="shared" si="0"/>
        <v>28000</v>
      </c>
      <c r="J38" s="168"/>
    </row>
    <row r="39" spans="1:10" ht="21" customHeight="1" x14ac:dyDescent="0.25">
      <c r="A39" s="82">
        <f t="shared" si="1"/>
        <v>23</v>
      </c>
      <c r="B39" s="83">
        <v>400427</v>
      </c>
      <c r="C39" s="84">
        <v>44218</v>
      </c>
      <c r="D39" s="83" t="s">
        <v>65</v>
      </c>
      <c r="E39" s="85" t="s">
        <v>69</v>
      </c>
      <c r="F39" s="86">
        <v>62</v>
      </c>
      <c r="G39" s="83">
        <v>131</v>
      </c>
      <c r="H39" s="87">
        <v>3000</v>
      </c>
      <c r="I39" s="167">
        <f t="shared" si="0"/>
        <v>393000</v>
      </c>
      <c r="J39" s="168"/>
    </row>
    <row r="40" spans="1:10" ht="21" customHeight="1" x14ac:dyDescent="0.25">
      <c r="A40" s="82">
        <f t="shared" si="1"/>
        <v>24</v>
      </c>
      <c r="B40" s="83">
        <v>400423</v>
      </c>
      <c r="C40" s="84">
        <v>44218</v>
      </c>
      <c r="D40" s="83" t="s">
        <v>67</v>
      </c>
      <c r="E40" s="85" t="s">
        <v>70</v>
      </c>
      <c r="F40" s="86">
        <v>39</v>
      </c>
      <c r="G40" s="83">
        <v>422</v>
      </c>
      <c r="H40" s="87">
        <v>1000</v>
      </c>
      <c r="I40" s="167">
        <f t="shared" si="0"/>
        <v>422000</v>
      </c>
      <c r="J40" s="168"/>
    </row>
    <row r="41" spans="1:10" ht="21" customHeight="1" x14ac:dyDescent="0.25">
      <c r="A41" s="82">
        <f t="shared" si="1"/>
        <v>25</v>
      </c>
      <c r="B41" s="85">
        <v>400346</v>
      </c>
      <c r="C41" s="84">
        <v>44218</v>
      </c>
      <c r="D41" s="83" t="s">
        <v>65</v>
      </c>
      <c r="E41" s="85" t="s">
        <v>70</v>
      </c>
      <c r="F41" s="89">
        <v>119</v>
      </c>
      <c r="G41" s="83">
        <v>448</v>
      </c>
      <c r="H41" s="87">
        <v>1000</v>
      </c>
      <c r="I41" s="167">
        <f t="shared" si="0"/>
        <v>448000</v>
      </c>
      <c r="J41" s="168"/>
    </row>
    <row r="42" spans="1:10" ht="21" customHeight="1" x14ac:dyDescent="0.25">
      <c r="A42" s="82">
        <f t="shared" si="1"/>
        <v>26</v>
      </c>
      <c r="B42" s="83">
        <v>400416</v>
      </c>
      <c r="C42" s="84">
        <v>44218</v>
      </c>
      <c r="D42" s="83" t="s">
        <v>65</v>
      </c>
      <c r="E42" s="83" t="s">
        <v>71</v>
      </c>
      <c r="F42" s="86">
        <v>56</v>
      </c>
      <c r="G42" s="83">
        <v>417</v>
      </c>
      <c r="H42" s="87">
        <v>1000</v>
      </c>
      <c r="I42" s="167">
        <f t="shared" si="0"/>
        <v>417000</v>
      </c>
      <c r="J42" s="168"/>
    </row>
    <row r="43" spans="1:10" ht="21" customHeight="1" x14ac:dyDescent="0.25">
      <c r="A43" s="82">
        <f t="shared" si="1"/>
        <v>27</v>
      </c>
      <c r="B43" s="83">
        <v>400424</v>
      </c>
      <c r="C43" s="84">
        <v>44218</v>
      </c>
      <c r="D43" s="83" t="s">
        <v>67</v>
      </c>
      <c r="E43" s="85" t="s">
        <v>70</v>
      </c>
      <c r="F43" s="86">
        <v>25</v>
      </c>
      <c r="G43" s="83">
        <v>67</v>
      </c>
      <c r="H43" s="87">
        <v>1000</v>
      </c>
      <c r="I43" s="167">
        <f t="shared" si="0"/>
        <v>67000</v>
      </c>
      <c r="J43" s="168"/>
    </row>
    <row r="44" spans="1:10" ht="21" customHeight="1" x14ac:dyDescent="0.25">
      <c r="A44" s="82">
        <f t="shared" si="1"/>
        <v>28</v>
      </c>
      <c r="B44" s="83">
        <v>400421</v>
      </c>
      <c r="C44" s="84">
        <v>44218</v>
      </c>
      <c r="D44" s="83" t="s">
        <v>67</v>
      </c>
      <c r="E44" s="85" t="s">
        <v>69</v>
      </c>
      <c r="F44" s="86">
        <v>10</v>
      </c>
      <c r="G44" s="83">
        <v>13</v>
      </c>
      <c r="H44" s="87">
        <v>3000</v>
      </c>
      <c r="I44" s="167">
        <f t="shared" si="0"/>
        <v>39000</v>
      </c>
      <c r="J44" s="168"/>
    </row>
    <row r="45" spans="1:10" ht="21" customHeight="1" x14ac:dyDescent="0.25">
      <c r="A45" s="82">
        <f t="shared" si="1"/>
        <v>29</v>
      </c>
      <c r="B45" s="83">
        <v>400422</v>
      </c>
      <c r="C45" s="84">
        <v>44218</v>
      </c>
      <c r="D45" s="83" t="s">
        <v>67</v>
      </c>
      <c r="E45" s="85" t="s">
        <v>72</v>
      </c>
      <c r="F45" s="86">
        <v>25</v>
      </c>
      <c r="G45" s="83">
        <v>54</v>
      </c>
      <c r="H45" s="87">
        <v>1100</v>
      </c>
      <c r="I45" s="167">
        <f t="shared" si="0"/>
        <v>59400</v>
      </c>
      <c r="J45" s="168"/>
    </row>
    <row r="46" spans="1:10" ht="21" customHeight="1" x14ac:dyDescent="0.25">
      <c r="A46" s="82">
        <f t="shared" si="1"/>
        <v>30</v>
      </c>
      <c r="B46" s="83">
        <v>400431</v>
      </c>
      <c r="C46" s="84">
        <v>44219</v>
      </c>
      <c r="D46" s="83" t="s">
        <v>67</v>
      </c>
      <c r="E46" s="85" t="s">
        <v>69</v>
      </c>
      <c r="F46" s="86">
        <v>16</v>
      </c>
      <c r="G46" s="83">
        <v>56</v>
      </c>
      <c r="H46" s="87">
        <v>3000</v>
      </c>
      <c r="I46" s="167">
        <f t="shared" si="0"/>
        <v>168000</v>
      </c>
      <c r="J46" s="168"/>
    </row>
    <row r="47" spans="1:10" ht="21" customHeight="1" x14ac:dyDescent="0.25">
      <c r="A47" s="82">
        <f t="shared" si="1"/>
        <v>31</v>
      </c>
      <c r="B47" s="83">
        <v>400429</v>
      </c>
      <c r="C47" s="84">
        <v>44219</v>
      </c>
      <c r="D47" s="83" t="s">
        <v>67</v>
      </c>
      <c r="E47" s="85" t="s">
        <v>70</v>
      </c>
      <c r="F47" s="86">
        <v>7</v>
      </c>
      <c r="G47" s="83">
        <v>25</v>
      </c>
      <c r="H47" s="87">
        <v>1000</v>
      </c>
      <c r="I47" s="167">
        <f t="shared" si="0"/>
        <v>25000</v>
      </c>
      <c r="J47" s="168"/>
    </row>
    <row r="48" spans="1:10" ht="21" customHeight="1" x14ac:dyDescent="0.25">
      <c r="A48" s="82">
        <f t="shared" si="1"/>
        <v>32</v>
      </c>
      <c r="B48" s="83">
        <v>400432</v>
      </c>
      <c r="C48" s="84">
        <v>44219</v>
      </c>
      <c r="D48" s="83" t="s">
        <v>65</v>
      </c>
      <c r="E48" s="85" t="s">
        <v>70</v>
      </c>
      <c r="F48" s="86">
        <v>39</v>
      </c>
      <c r="G48" s="83">
        <v>135</v>
      </c>
      <c r="H48" s="87">
        <v>1000</v>
      </c>
      <c r="I48" s="167">
        <f t="shared" si="0"/>
        <v>135000</v>
      </c>
      <c r="J48" s="168"/>
    </row>
    <row r="49" spans="1:10" ht="21" customHeight="1" x14ac:dyDescent="0.25">
      <c r="A49" s="82">
        <f t="shared" si="1"/>
        <v>33</v>
      </c>
      <c r="B49" s="83">
        <v>400434</v>
      </c>
      <c r="C49" s="84">
        <v>44219</v>
      </c>
      <c r="D49" s="83" t="s">
        <v>67</v>
      </c>
      <c r="E49" s="85" t="s">
        <v>72</v>
      </c>
      <c r="F49" s="86">
        <v>10</v>
      </c>
      <c r="G49" s="83">
        <v>45</v>
      </c>
      <c r="H49" s="87">
        <v>1100</v>
      </c>
      <c r="I49" s="167">
        <f t="shared" si="0"/>
        <v>49500</v>
      </c>
      <c r="J49" s="168"/>
    </row>
    <row r="50" spans="1:10" ht="21" customHeight="1" x14ac:dyDescent="0.25">
      <c r="A50" s="82">
        <f t="shared" si="1"/>
        <v>34</v>
      </c>
      <c r="B50" s="83">
        <v>400430</v>
      </c>
      <c r="C50" s="84">
        <v>44219</v>
      </c>
      <c r="D50" s="83" t="s">
        <v>67</v>
      </c>
      <c r="E50" s="85" t="s">
        <v>70</v>
      </c>
      <c r="F50" s="86">
        <v>4</v>
      </c>
      <c r="G50" s="83">
        <v>15</v>
      </c>
      <c r="H50" s="87">
        <v>1000</v>
      </c>
      <c r="I50" s="167">
        <f t="shared" si="0"/>
        <v>15000</v>
      </c>
      <c r="J50" s="168"/>
    </row>
    <row r="51" spans="1:10" ht="21" customHeight="1" x14ac:dyDescent="0.25">
      <c r="A51" s="82">
        <f t="shared" si="1"/>
        <v>35</v>
      </c>
      <c r="B51" s="83">
        <v>400440</v>
      </c>
      <c r="C51" s="84">
        <v>44223</v>
      </c>
      <c r="D51" s="83" t="s">
        <v>67</v>
      </c>
      <c r="E51" s="85" t="s">
        <v>70</v>
      </c>
      <c r="F51" s="86">
        <v>12</v>
      </c>
      <c r="G51" s="83">
        <v>61</v>
      </c>
      <c r="H51" s="87">
        <v>1000</v>
      </c>
      <c r="I51" s="167">
        <f t="shared" si="0"/>
        <v>61000</v>
      </c>
      <c r="J51" s="168"/>
    </row>
    <row r="52" spans="1:10" ht="21" customHeight="1" x14ac:dyDescent="0.25">
      <c r="A52" s="82">
        <f t="shared" si="1"/>
        <v>36</v>
      </c>
      <c r="B52" s="83">
        <v>400437</v>
      </c>
      <c r="C52" s="84">
        <v>44223</v>
      </c>
      <c r="D52" s="83" t="s">
        <v>65</v>
      </c>
      <c r="E52" s="85" t="s">
        <v>70</v>
      </c>
      <c r="F52" s="86">
        <v>15</v>
      </c>
      <c r="G52" s="83">
        <v>69</v>
      </c>
      <c r="H52" s="87">
        <v>1000</v>
      </c>
      <c r="I52" s="167">
        <f t="shared" si="0"/>
        <v>69000</v>
      </c>
      <c r="J52" s="168"/>
    </row>
    <row r="53" spans="1:10" ht="21" customHeight="1" x14ac:dyDescent="0.25">
      <c r="A53" s="82">
        <f t="shared" si="1"/>
        <v>37</v>
      </c>
      <c r="B53" s="83">
        <v>400438</v>
      </c>
      <c r="C53" s="84">
        <v>44223</v>
      </c>
      <c r="D53" s="83" t="s">
        <v>65</v>
      </c>
      <c r="E53" s="85" t="s">
        <v>68</v>
      </c>
      <c r="F53" s="86">
        <v>20</v>
      </c>
      <c r="G53" s="83">
        <v>122</v>
      </c>
      <c r="H53" s="87">
        <v>8200</v>
      </c>
      <c r="I53" s="167">
        <f t="shared" si="0"/>
        <v>1000400</v>
      </c>
      <c r="J53" s="168"/>
    </row>
    <row r="54" spans="1:10" ht="21" customHeight="1" x14ac:dyDescent="0.25">
      <c r="A54" s="82">
        <f t="shared" si="1"/>
        <v>38</v>
      </c>
      <c r="B54" s="83">
        <v>400439</v>
      </c>
      <c r="C54" s="84">
        <v>44223</v>
      </c>
      <c r="D54" s="83" t="s">
        <v>65</v>
      </c>
      <c r="E54" s="85" t="s">
        <v>71</v>
      </c>
      <c r="F54" s="86">
        <v>11</v>
      </c>
      <c r="G54" s="83">
        <v>20</v>
      </c>
      <c r="H54" s="87">
        <v>1000</v>
      </c>
      <c r="I54" s="167">
        <f t="shared" si="0"/>
        <v>20000</v>
      </c>
      <c r="J54" s="168"/>
    </row>
    <row r="55" spans="1:10" ht="21" customHeight="1" x14ac:dyDescent="0.25">
      <c r="A55" s="82">
        <f t="shared" si="1"/>
        <v>39</v>
      </c>
      <c r="B55" s="83">
        <v>400436</v>
      </c>
      <c r="C55" s="84">
        <v>44223</v>
      </c>
      <c r="D55" s="83" t="s">
        <v>67</v>
      </c>
      <c r="E55" s="85" t="s">
        <v>70</v>
      </c>
      <c r="F55" s="86">
        <v>25</v>
      </c>
      <c r="G55" s="83">
        <v>60</v>
      </c>
      <c r="H55" s="87">
        <v>1000</v>
      </c>
      <c r="I55" s="167">
        <f t="shared" si="0"/>
        <v>60000</v>
      </c>
      <c r="J55" s="168"/>
    </row>
    <row r="56" spans="1:10" ht="21" customHeight="1" x14ac:dyDescent="0.25">
      <c r="A56" s="82">
        <f t="shared" si="1"/>
        <v>40</v>
      </c>
      <c r="B56" s="83">
        <v>400435</v>
      </c>
      <c r="C56" s="84">
        <v>44223</v>
      </c>
      <c r="D56" s="83" t="s">
        <v>65</v>
      </c>
      <c r="E56" s="85" t="s">
        <v>69</v>
      </c>
      <c r="F56" s="86">
        <v>7</v>
      </c>
      <c r="G56" s="83">
        <v>28</v>
      </c>
      <c r="H56" s="87">
        <v>3000</v>
      </c>
      <c r="I56" s="167">
        <f t="shared" si="0"/>
        <v>84000</v>
      </c>
      <c r="J56" s="168"/>
    </row>
    <row r="57" spans="1:10" ht="21" customHeight="1" x14ac:dyDescent="0.25">
      <c r="A57" s="82">
        <f t="shared" si="1"/>
        <v>41</v>
      </c>
      <c r="B57" s="83">
        <v>400444</v>
      </c>
      <c r="C57" s="84">
        <v>44224</v>
      </c>
      <c r="D57" s="83" t="s">
        <v>65</v>
      </c>
      <c r="E57" s="85" t="s">
        <v>70</v>
      </c>
      <c r="F57" s="86">
        <v>36</v>
      </c>
      <c r="G57" s="83">
        <v>80</v>
      </c>
      <c r="H57" s="87">
        <v>1000</v>
      </c>
      <c r="I57" s="167">
        <f t="shared" si="0"/>
        <v>80000</v>
      </c>
      <c r="J57" s="168"/>
    </row>
    <row r="58" spans="1:10" ht="21" customHeight="1" x14ac:dyDescent="0.25">
      <c r="A58" s="82">
        <f t="shared" si="1"/>
        <v>42</v>
      </c>
      <c r="B58" s="83">
        <v>400443</v>
      </c>
      <c r="C58" s="84">
        <v>44224</v>
      </c>
      <c r="D58" s="83" t="s">
        <v>67</v>
      </c>
      <c r="E58" s="85" t="s">
        <v>70</v>
      </c>
      <c r="F58" s="86">
        <v>10</v>
      </c>
      <c r="G58" s="83">
        <v>140</v>
      </c>
      <c r="H58" s="87">
        <v>1000</v>
      </c>
      <c r="I58" s="167">
        <f t="shared" si="0"/>
        <v>140000</v>
      </c>
      <c r="J58" s="168"/>
    </row>
    <row r="59" spans="1:10" ht="21" customHeight="1" x14ac:dyDescent="0.25">
      <c r="A59" s="82">
        <f t="shared" si="1"/>
        <v>43</v>
      </c>
      <c r="B59" s="83">
        <v>400446</v>
      </c>
      <c r="C59" s="84">
        <v>44224</v>
      </c>
      <c r="D59" s="83" t="s">
        <v>65</v>
      </c>
      <c r="E59" s="85" t="s">
        <v>69</v>
      </c>
      <c r="F59" s="86">
        <v>32</v>
      </c>
      <c r="G59" s="83">
        <v>112</v>
      </c>
      <c r="H59" s="87">
        <v>3000</v>
      </c>
      <c r="I59" s="167">
        <f t="shared" si="0"/>
        <v>336000</v>
      </c>
      <c r="J59" s="168"/>
    </row>
    <row r="60" spans="1:10" ht="21" customHeight="1" x14ac:dyDescent="0.25">
      <c r="A60" s="82">
        <f t="shared" si="1"/>
        <v>44</v>
      </c>
      <c r="B60" s="83">
        <v>400442</v>
      </c>
      <c r="C60" s="84">
        <v>44224</v>
      </c>
      <c r="D60" s="83" t="s">
        <v>67</v>
      </c>
      <c r="E60" s="85" t="s">
        <v>68</v>
      </c>
      <c r="F60" s="86">
        <v>2</v>
      </c>
      <c r="G60" s="83">
        <v>12</v>
      </c>
      <c r="H60" s="87">
        <v>8200</v>
      </c>
      <c r="I60" s="167">
        <f t="shared" si="0"/>
        <v>98400</v>
      </c>
      <c r="J60" s="168"/>
    </row>
    <row r="61" spans="1:10" ht="21" customHeight="1" x14ac:dyDescent="0.25">
      <c r="A61" s="82">
        <f t="shared" si="1"/>
        <v>45</v>
      </c>
      <c r="B61" s="83">
        <v>400445</v>
      </c>
      <c r="C61" s="84">
        <v>44224</v>
      </c>
      <c r="D61" s="83" t="s">
        <v>65</v>
      </c>
      <c r="E61" s="85" t="s">
        <v>68</v>
      </c>
      <c r="F61" s="86">
        <v>11</v>
      </c>
      <c r="G61" s="83">
        <v>33</v>
      </c>
      <c r="H61" s="87">
        <v>8200</v>
      </c>
      <c r="I61" s="167">
        <f t="shared" si="0"/>
        <v>270600</v>
      </c>
      <c r="J61" s="168"/>
    </row>
    <row r="62" spans="1:10" ht="21" customHeight="1" x14ac:dyDescent="0.25">
      <c r="A62" s="82">
        <f t="shared" si="1"/>
        <v>46</v>
      </c>
      <c r="B62" s="83">
        <v>400551</v>
      </c>
      <c r="C62" s="84">
        <v>44225</v>
      </c>
      <c r="D62" s="83" t="s">
        <v>67</v>
      </c>
      <c r="E62" s="85" t="s">
        <v>68</v>
      </c>
      <c r="F62" s="86">
        <v>1</v>
      </c>
      <c r="G62" s="83">
        <v>2</v>
      </c>
      <c r="H62" s="87">
        <v>8200</v>
      </c>
      <c r="I62" s="167">
        <f t="shared" si="0"/>
        <v>16400</v>
      </c>
      <c r="J62" s="168"/>
    </row>
    <row r="63" spans="1:10" ht="21" customHeight="1" x14ac:dyDescent="0.25">
      <c r="A63" s="82">
        <f t="shared" si="1"/>
        <v>47</v>
      </c>
      <c r="B63" s="83">
        <v>400447</v>
      </c>
      <c r="C63" s="84">
        <v>44225</v>
      </c>
      <c r="D63" s="83" t="s">
        <v>65</v>
      </c>
      <c r="E63" s="85" t="s">
        <v>68</v>
      </c>
      <c r="F63" s="86">
        <v>1</v>
      </c>
      <c r="G63" s="83">
        <v>4</v>
      </c>
      <c r="H63" s="87">
        <v>8200</v>
      </c>
      <c r="I63" s="167">
        <f t="shared" si="0"/>
        <v>32800</v>
      </c>
      <c r="J63" s="168"/>
    </row>
    <row r="64" spans="1:10" ht="21" customHeight="1" x14ac:dyDescent="0.25">
      <c r="A64" s="82">
        <f t="shared" si="1"/>
        <v>48</v>
      </c>
      <c r="B64" s="83">
        <v>400554</v>
      </c>
      <c r="C64" s="84">
        <v>44225</v>
      </c>
      <c r="D64" s="83" t="s">
        <v>65</v>
      </c>
      <c r="E64" s="85" t="s">
        <v>69</v>
      </c>
      <c r="F64" s="86">
        <v>16</v>
      </c>
      <c r="G64" s="83">
        <v>122</v>
      </c>
      <c r="H64" s="87">
        <v>3000</v>
      </c>
      <c r="I64" s="167">
        <f t="shared" si="0"/>
        <v>366000</v>
      </c>
      <c r="J64" s="168"/>
    </row>
    <row r="65" spans="1:10" ht="21" customHeight="1" x14ac:dyDescent="0.25">
      <c r="A65" s="82">
        <f t="shared" si="1"/>
        <v>49</v>
      </c>
      <c r="B65" s="83">
        <v>400552</v>
      </c>
      <c r="C65" s="84">
        <v>44225</v>
      </c>
      <c r="D65" s="83" t="s">
        <v>67</v>
      </c>
      <c r="E65" s="85" t="s">
        <v>72</v>
      </c>
      <c r="F65" s="86">
        <v>2</v>
      </c>
      <c r="G65" s="83">
        <v>6</v>
      </c>
      <c r="H65" s="87">
        <v>1100</v>
      </c>
      <c r="I65" s="167">
        <f t="shared" si="0"/>
        <v>6600</v>
      </c>
      <c r="J65" s="168"/>
    </row>
    <row r="66" spans="1:10" ht="21" customHeight="1" x14ac:dyDescent="0.25">
      <c r="A66" s="82">
        <f t="shared" si="1"/>
        <v>50</v>
      </c>
      <c r="B66" s="83">
        <v>400449</v>
      </c>
      <c r="C66" s="84">
        <v>44225</v>
      </c>
      <c r="D66" s="83" t="s">
        <v>67</v>
      </c>
      <c r="E66" s="85" t="s">
        <v>70</v>
      </c>
      <c r="F66" s="86">
        <v>4</v>
      </c>
      <c r="G66" s="83">
        <v>11</v>
      </c>
      <c r="H66" s="87">
        <v>1000</v>
      </c>
      <c r="I66" s="167">
        <f t="shared" si="0"/>
        <v>11000</v>
      </c>
      <c r="J66" s="168"/>
    </row>
    <row r="67" spans="1:10" ht="21" customHeight="1" x14ac:dyDescent="0.25">
      <c r="A67" s="82">
        <f t="shared" si="1"/>
        <v>51</v>
      </c>
      <c r="B67" s="83">
        <v>400553</v>
      </c>
      <c r="C67" s="84">
        <v>44225</v>
      </c>
      <c r="D67" s="83" t="s">
        <v>67</v>
      </c>
      <c r="E67" s="85" t="s">
        <v>70</v>
      </c>
      <c r="F67" s="86">
        <v>6</v>
      </c>
      <c r="G67" s="83">
        <v>33</v>
      </c>
      <c r="H67" s="87">
        <v>1000</v>
      </c>
      <c r="I67" s="167">
        <f t="shared" si="0"/>
        <v>33000</v>
      </c>
      <c r="J67" s="168"/>
    </row>
    <row r="68" spans="1:10" ht="21" customHeight="1" x14ac:dyDescent="0.25">
      <c r="A68" s="82">
        <f t="shared" si="1"/>
        <v>52</v>
      </c>
      <c r="B68" s="83">
        <v>400450</v>
      </c>
      <c r="C68" s="84">
        <v>44225</v>
      </c>
      <c r="D68" s="83" t="s">
        <v>65</v>
      </c>
      <c r="E68" s="85" t="s">
        <v>70</v>
      </c>
      <c r="F68" s="86">
        <v>7</v>
      </c>
      <c r="G68" s="83">
        <v>24</v>
      </c>
      <c r="H68" s="87">
        <v>1000</v>
      </c>
      <c r="I68" s="167">
        <f t="shared" si="0"/>
        <v>24000</v>
      </c>
      <c r="J68" s="168"/>
    </row>
    <row r="69" spans="1:10" ht="21" customHeight="1" x14ac:dyDescent="0.25">
      <c r="A69" s="82">
        <f t="shared" si="1"/>
        <v>53</v>
      </c>
      <c r="B69" s="83">
        <v>400559</v>
      </c>
      <c r="C69" s="84">
        <v>44229</v>
      </c>
      <c r="D69" s="83" t="s">
        <v>67</v>
      </c>
      <c r="E69" s="85" t="s">
        <v>72</v>
      </c>
      <c r="F69" s="86">
        <v>2</v>
      </c>
      <c r="G69" s="83">
        <v>9</v>
      </c>
      <c r="H69" s="87">
        <v>1100</v>
      </c>
      <c r="I69" s="167">
        <f t="shared" si="0"/>
        <v>9900</v>
      </c>
      <c r="J69" s="168"/>
    </row>
    <row r="70" spans="1:10" ht="21" customHeight="1" x14ac:dyDescent="0.25">
      <c r="A70" s="82">
        <f t="shared" si="1"/>
        <v>54</v>
      </c>
      <c r="B70" s="83">
        <v>400563</v>
      </c>
      <c r="C70" s="84">
        <v>44229</v>
      </c>
      <c r="D70" s="83" t="s">
        <v>65</v>
      </c>
      <c r="E70" s="85" t="s">
        <v>70</v>
      </c>
      <c r="F70" s="86">
        <v>1</v>
      </c>
      <c r="G70" s="83">
        <v>6</v>
      </c>
      <c r="H70" s="87">
        <v>1000</v>
      </c>
      <c r="I70" s="167">
        <f t="shared" si="0"/>
        <v>6000</v>
      </c>
      <c r="J70" s="168"/>
    </row>
    <row r="71" spans="1:10" ht="21" customHeight="1" x14ac:dyDescent="0.25">
      <c r="A71" s="82">
        <f t="shared" si="1"/>
        <v>55</v>
      </c>
      <c r="B71" s="83">
        <v>400555</v>
      </c>
      <c r="C71" s="84">
        <v>44229</v>
      </c>
      <c r="D71" s="83" t="s">
        <v>65</v>
      </c>
      <c r="E71" s="85" t="s">
        <v>70</v>
      </c>
      <c r="F71" s="86">
        <v>86</v>
      </c>
      <c r="G71" s="83">
        <v>774</v>
      </c>
      <c r="H71" s="87">
        <v>1000</v>
      </c>
      <c r="I71" s="167">
        <f t="shared" si="0"/>
        <v>774000</v>
      </c>
      <c r="J71" s="168"/>
    </row>
    <row r="72" spans="1:10" ht="21" customHeight="1" x14ac:dyDescent="0.25">
      <c r="A72" s="82">
        <f t="shared" si="1"/>
        <v>56</v>
      </c>
      <c r="B72" s="83">
        <v>400557</v>
      </c>
      <c r="C72" s="84">
        <v>44229</v>
      </c>
      <c r="D72" s="83" t="s">
        <v>67</v>
      </c>
      <c r="E72" s="85" t="s">
        <v>70</v>
      </c>
      <c r="F72" s="86">
        <v>11</v>
      </c>
      <c r="G72" s="83">
        <v>23</v>
      </c>
      <c r="H72" s="87">
        <v>1000</v>
      </c>
      <c r="I72" s="167">
        <f t="shared" si="0"/>
        <v>23000</v>
      </c>
      <c r="J72" s="168"/>
    </row>
    <row r="73" spans="1:10" ht="21" customHeight="1" x14ac:dyDescent="0.25">
      <c r="A73" s="82">
        <f t="shared" si="1"/>
        <v>57</v>
      </c>
      <c r="B73" s="83">
        <v>400558</v>
      </c>
      <c r="C73" s="84">
        <v>44229</v>
      </c>
      <c r="D73" s="83" t="s">
        <v>67</v>
      </c>
      <c r="E73" s="85" t="s">
        <v>70</v>
      </c>
      <c r="F73" s="86">
        <v>7</v>
      </c>
      <c r="G73" s="83">
        <v>18</v>
      </c>
      <c r="H73" s="87">
        <v>1000</v>
      </c>
      <c r="I73" s="167">
        <f t="shared" si="0"/>
        <v>18000</v>
      </c>
      <c r="J73" s="168"/>
    </row>
    <row r="74" spans="1:10" ht="21" customHeight="1" x14ac:dyDescent="0.25">
      <c r="A74" s="82">
        <f t="shared" si="1"/>
        <v>58</v>
      </c>
      <c r="B74" s="83">
        <v>400561</v>
      </c>
      <c r="C74" s="84">
        <v>44229</v>
      </c>
      <c r="D74" s="83" t="s">
        <v>65</v>
      </c>
      <c r="E74" s="85" t="s">
        <v>70</v>
      </c>
      <c r="F74" s="86">
        <v>25</v>
      </c>
      <c r="G74" s="83">
        <v>153</v>
      </c>
      <c r="H74" s="87">
        <v>1000</v>
      </c>
      <c r="I74" s="167">
        <f t="shared" si="0"/>
        <v>153000</v>
      </c>
      <c r="J74" s="168"/>
    </row>
    <row r="75" spans="1:10" ht="21" customHeight="1" x14ac:dyDescent="0.25">
      <c r="A75" s="82">
        <f t="shared" si="1"/>
        <v>59</v>
      </c>
      <c r="B75" s="83">
        <v>400564</v>
      </c>
      <c r="C75" s="84">
        <v>44229</v>
      </c>
      <c r="D75" s="83" t="s">
        <v>67</v>
      </c>
      <c r="E75" s="85" t="s">
        <v>68</v>
      </c>
      <c r="F75" s="86">
        <v>2</v>
      </c>
      <c r="G75" s="83">
        <v>9</v>
      </c>
      <c r="H75" s="104">
        <v>8200</v>
      </c>
      <c r="I75" s="167">
        <f t="shared" ref="I75:I77" si="2">G75*H75</f>
        <v>73800</v>
      </c>
      <c r="J75" s="168"/>
    </row>
    <row r="76" spans="1:10" ht="21" customHeight="1" x14ac:dyDescent="0.25">
      <c r="A76" s="82">
        <f t="shared" si="1"/>
        <v>60</v>
      </c>
      <c r="B76" s="83">
        <v>400556</v>
      </c>
      <c r="C76" s="84">
        <v>44229</v>
      </c>
      <c r="D76" s="83" t="s">
        <v>65</v>
      </c>
      <c r="E76" s="85" t="s">
        <v>68</v>
      </c>
      <c r="F76" s="86">
        <v>34</v>
      </c>
      <c r="G76" s="83">
        <v>177</v>
      </c>
      <c r="H76" s="104">
        <v>8200</v>
      </c>
      <c r="I76" s="167">
        <f t="shared" si="2"/>
        <v>1451400</v>
      </c>
      <c r="J76" s="168"/>
    </row>
    <row r="77" spans="1:10" ht="21" customHeight="1" x14ac:dyDescent="0.25">
      <c r="A77" s="82">
        <f t="shared" si="1"/>
        <v>61</v>
      </c>
      <c r="B77" s="83">
        <v>400572</v>
      </c>
      <c r="C77" s="84">
        <v>44230</v>
      </c>
      <c r="D77" s="83" t="s">
        <v>65</v>
      </c>
      <c r="E77" s="85" t="s">
        <v>68</v>
      </c>
      <c r="F77" s="86">
        <v>9</v>
      </c>
      <c r="G77" s="83">
        <v>20</v>
      </c>
      <c r="H77" s="104">
        <v>8200</v>
      </c>
      <c r="I77" s="167">
        <f t="shared" si="2"/>
        <v>164000</v>
      </c>
      <c r="J77" s="168"/>
    </row>
    <row r="78" spans="1:10" ht="21" customHeight="1" x14ac:dyDescent="0.25">
      <c r="A78" s="82">
        <f t="shared" si="1"/>
        <v>62</v>
      </c>
      <c r="B78" s="83">
        <v>400567</v>
      </c>
      <c r="C78" s="84">
        <v>44230</v>
      </c>
      <c r="D78" s="83" t="s">
        <v>65</v>
      </c>
      <c r="E78" s="85" t="s">
        <v>70</v>
      </c>
      <c r="F78" s="86">
        <v>20</v>
      </c>
      <c r="G78" s="83">
        <v>26</v>
      </c>
      <c r="H78" s="87">
        <v>1000</v>
      </c>
      <c r="I78" s="167">
        <f t="shared" si="0"/>
        <v>26000</v>
      </c>
      <c r="J78" s="168"/>
    </row>
    <row r="79" spans="1:10" ht="21" customHeight="1" x14ac:dyDescent="0.25">
      <c r="A79" s="82">
        <f t="shared" si="1"/>
        <v>63</v>
      </c>
      <c r="B79" s="83">
        <v>400570</v>
      </c>
      <c r="C79" s="84">
        <v>44230</v>
      </c>
      <c r="D79" s="83" t="s">
        <v>67</v>
      </c>
      <c r="E79" s="85" t="s">
        <v>70</v>
      </c>
      <c r="F79" s="86">
        <v>45</v>
      </c>
      <c r="G79" s="83">
        <v>64</v>
      </c>
      <c r="H79" s="87">
        <v>1000</v>
      </c>
      <c r="I79" s="167">
        <f t="shared" si="0"/>
        <v>64000</v>
      </c>
      <c r="J79" s="168"/>
    </row>
    <row r="80" spans="1:10" ht="21" customHeight="1" x14ac:dyDescent="0.25">
      <c r="A80" s="82">
        <f t="shared" si="1"/>
        <v>64</v>
      </c>
      <c r="B80" s="83">
        <v>400568</v>
      </c>
      <c r="C80" s="84">
        <v>44230</v>
      </c>
      <c r="D80" s="83" t="s">
        <v>67</v>
      </c>
      <c r="E80" s="85" t="s">
        <v>70</v>
      </c>
      <c r="F80" s="86">
        <v>35</v>
      </c>
      <c r="G80" s="83">
        <v>92</v>
      </c>
      <c r="H80" s="87">
        <v>1000</v>
      </c>
      <c r="I80" s="167">
        <f t="shared" si="0"/>
        <v>92000</v>
      </c>
      <c r="J80" s="168"/>
    </row>
    <row r="81" spans="1:17" ht="21" customHeight="1" x14ac:dyDescent="0.25">
      <c r="A81" s="82">
        <f t="shared" si="1"/>
        <v>65</v>
      </c>
      <c r="B81" s="83">
        <v>400566</v>
      </c>
      <c r="C81" s="84">
        <v>44230</v>
      </c>
      <c r="D81" s="83" t="s">
        <v>65</v>
      </c>
      <c r="E81" s="85" t="s">
        <v>71</v>
      </c>
      <c r="F81" s="86">
        <v>1</v>
      </c>
      <c r="G81" s="83">
        <v>1</v>
      </c>
      <c r="H81" s="87">
        <v>1000</v>
      </c>
      <c r="I81" s="167">
        <f t="shared" si="0"/>
        <v>1000</v>
      </c>
      <c r="J81" s="168"/>
    </row>
    <row r="82" spans="1:17" ht="21" customHeight="1" x14ac:dyDescent="0.25">
      <c r="A82" s="82">
        <f t="shared" si="1"/>
        <v>66</v>
      </c>
      <c r="B82" s="83">
        <v>400565</v>
      </c>
      <c r="C82" s="84">
        <v>44230</v>
      </c>
      <c r="D82" s="83" t="s">
        <v>67</v>
      </c>
      <c r="E82" s="85" t="s">
        <v>72</v>
      </c>
      <c r="F82" s="86">
        <v>2</v>
      </c>
      <c r="G82" s="83">
        <v>17</v>
      </c>
      <c r="H82" s="87">
        <v>1100</v>
      </c>
      <c r="I82" s="167">
        <f t="shared" si="0"/>
        <v>18700</v>
      </c>
      <c r="J82" s="168"/>
    </row>
    <row r="83" spans="1:17" ht="35.25" customHeight="1" thickBot="1" x14ac:dyDescent="0.3">
      <c r="A83" s="152" t="s">
        <v>20</v>
      </c>
      <c r="B83" s="153"/>
      <c r="C83" s="153"/>
      <c r="D83" s="153"/>
      <c r="E83" s="153"/>
      <c r="F83" s="153"/>
      <c r="G83" s="153"/>
      <c r="H83" s="153"/>
      <c r="I83" s="171">
        <f>SUM(I17:J82)</f>
        <v>11826400</v>
      </c>
      <c r="J83" s="172"/>
    </row>
    <row r="84" spans="1:17" ht="18.75" customHeight="1" x14ac:dyDescent="0.25">
      <c r="A84" s="147"/>
      <c r="B84" s="147"/>
      <c r="C84" s="147"/>
      <c r="D84" s="147"/>
      <c r="E84" s="64"/>
      <c r="F84" s="65"/>
      <c r="G84" s="66"/>
    </row>
    <row r="85" spans="1:17" ht="18.75" customHeight="1" x14ac:dyDescent="0.25">
      <c r="A85" s="64"/>
      <c r="B85" s="64"/>
      <c r="C85" s="64"/>
      <c r="D85" s="64"/>
      <c r="E85" s="64"/>
      <c r="H85" s="90" t="s">
        <v>33</v>
      </c>
      <c r="I85" s="173">
        <f>I83*1%</f>
        <v>118264</v>
      </c>
      <c r="J85" s="173"/>
    </row>
    <row r="86" spans="1:17" ht="18.75" customHeight="1" thickBot="1" x14ac:dyDescent="0.3">
      <c r="E86" s="35"/>
      <c r="H86" s="91" t="s">
        <v>21</v>
      </c>
      <c r="I86" s="169">
        <v>0</v>
      </c>
      <c r="J86" s="169"/>
      <c r="Q86" s="47" t="s">
        <v>22</v>
      </c>
    </row>
    <row r="87" spans="1:17" ht="18.75" customHeight="1" x14ac:dyDescent="0.25">
      <c r="E87" s="35"/>
      <c r="H87" s="69" t="s">
        <v>23</v>
      </c>
      <c r="I87" s="170">
        <f>I83+I85-I86</f>
        <v>11944664</v>
      </c>
      <c r="J87" s="170"/>
    </row>
    <row r="88" spans="1:17" ht="21.75" customHeight="1" x14ac:dyDescent="0.25">
      <c r="A88" s="92" t="s">
        <v>105</v>
      </c>
      <c r="B88" s="35"/>
      <c r="E88" s="35"/>
      <c r="F88" s="69"/>
      <c r="G88" s="70"/>
    </row>
    <row r="89" spans="1:17" x14ac:dyDescent="0.25">
      <c r="E89" s="35"/>
      <c r="F89" s="69"/>
      <c r="G89" s="70"/>
    </row>
    <row r="90" spans="1:17" ht="15.75" x14ac:dyDescent="0.25">
      <c r="A90" s="93" t="s">
        <v>24</v>
      </c>
    </row>
    <row r="91" spans="1:17" ht="15.75" x14ac:dyDescent="0.25">
      <c r="A91" s="94" t="s">
        <v>25</v>
      </c>
      <c r="B91" s="35"/>
      <c r="C91" s="35"/>
      <c r="D91" s="35"/>
    </row>
    <row r="92" spans="1:17" ht="15.75" x14ac:dyDescent="0.25">
      <c r="A92" s="94" t="s">
        <v>30</v>
      </c>
      <c r="B92" s="35"/>
      <c r="C92" s="35"/>
    </row>
    <row r="93" spans="1:17" ht="15.75" x14ac:dyDescent="0.25">
      <c r="A93" s="95" t="s">
        <v>31</v>
      </c>
      <c r="B93" s="37"/>
      <c r="C93" s="71"/>
      <c r="D93" s="37"/>
    </row>
    <row r="94" spans="1:17" ht="15.75" x14ac:dyDescent="0.25">
      <c r="A94" s="96" t="s">
        <v>0</v>
      </c>
      <c r="B94" s="38"/>
      <c r="C94" s="38"/>
      <c r="D94" s="71"/>
      <c r="H94" s="3"/>
      <c r="I94" s="3"/>
      <c r="J94" s="2"/>
    </row>
    <row r="95" spans="1:17" ht="15.75" x14ac:dyDescent="0.25">
      <c r="B95" s="71"/>
      <c r="C95" s="71"/>
      <c r="D95" s="71"/>
      <c r="H95" s="3"/>
      <c r="I95" s="3"/>
      <c r="J95" s="2"/>
    </row>
    <row r="96" spans="1:17" ht="15.75" x14ac:dyDescent="0.25">
      <c r="B96" s="71"/>
      <c r="C96" s="71"/>
      <c r="D96" s="71"/>
      <c r="H96" s="34" t="s">
        <v>26</v>
      </c>
      <c r="I96" s="135" t="str">
        <f>J13</f>
        <v xml:space="preserve"> 17 Februari 2021</v>
      </c>
      <c r="J96" s="166"/>
    </row>
    <row r="97" spans="2:10" ht="15.75" x14ac:dyDescent="0.25">
      <c r="B97" s="71"/>
      <c r="C97" s="71"/>
      <c r="D97" s="71"/>
      <c r="J97" s="2"/>
    </row>
    <row r="98" spans="2:10" ht="15.75" x14ac:dyDescent="0.25">
      <c r="H98" s="3"/>
      <c r="I98" s="3"/>
      <c r="J98" s="2"/>
    </row>
    <row r="99" spans="2:10" ht="15.75" x14ac:dyDescent="0.25">
      <c r="H99" s="3"/>
      <c r="I99" s="3"/>
      <c r="J99" s="2"/>
    </row>
    <row r="100" spans="2:10" ht="15.75" x14ac:dyDescent="0.25">
      <c r="H100" s="3"/>
      <c r="I100" s="3"/>
      <c r="J100" s="2"/>
    </row>
    <row r="101" spans="2:10" ht="15.75" x14ac:dyDescent="0.25">
      <c r="H101" s="97"/>
      <c r="I101" s="97"/>
      <c r="J101" s="97"/>
    </row>
    <row r="104" spans="2:10" ht="15.75" x14ac:dyDescent="0.25">
      <c r="H104" s="136" t="s">
        <v>27</v>
      </c>
      <c r="I104" s="136"/>
      <c r="J104" s="136"/>
    </row>
  </sheetData>
  <autoFilter ref="A16:J83">
    <filterColumn colId="6" showButton="0"/>
  </autoFilter>
  <mergeCells count="76">
    <mergeCell ref="I26:J26"/>
    <mergeCell ref="A10:J10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8:J28"/>
    <mergeCell ref="I38:J38"/>
    <mergeCell ref="I27:J27"/>
    <mergeCell ref="I29:J29"/>
    <mergeCell ref="I30:J30"/>
    <mergeCell ref="I31:J31"/>
    <mergeCell ref="I32:J32"/>
    <mergeCell ref="I33:J33"/>
    <mergeCell ref="I82:J82"/>
    <mergeCell ref="I71:J71"/>
    <mergeCell ref="I44:J44"/>
    <mergeCell ref="I34:J34"/>
    <mergeCell ref="I35:J35"/>
    <mergeCell ref="I36:J36"/>
    <mergeCell ref="I37:J37"/>
    <mergeCell ref="I39:J39"/>
    <mergeCell ref="I40:J40"/>
    <mergeCell ref="I41:J41"/>
    <mergeCell ref="I42:J42"/>
    <mergeCell ref="I43:J43"/>
    <mergeCell ref="I56:J56"/>
    <mergeCell ref="I45:J45"/>
    <mergeCell ref="I46:J46"/>
    <mergeCell ref="I47:J47"/>
    <mergeCell ref="I48:J48"/>
    <mergeCell ref="I49:J49"/>
    <mergeCell ref="I50:J50"/>
    <mergeCell ref="I51:J51"/>
    <mergeCell ref="I52:J52"/>
    <mergeCell ref="I53:J53"/>
    <mergeCell ref="I54:J54"/>
    <mergeCell ref="I55:J55"/>
    <mergeCell ref="H104:J104"/>
    <mergeCell ref="I57:J57"/>
    <mergeCell ref="I58:J58"/>
    <mergeCell ref="I69:J69"/>
    <mergeCell ref="A83:H83"/>
    <mergeCell ref="I83:J83"/>
    <mergeCell ref="I59:J59"/>
    <mergeCell ref="I60:J60"/>
    <mergeCell ref="I61:J61"/>
    <mergeCell ref="I62:J62"/>
    <mergeCell ref="I75:J75"/>
    <mergeCell ref="I76:J76"/>
    <mergeCell ref="I68:J68"/>
    <mergeCell ref="A84:D84"/>
    <mergeCell ref="I72:J72"/>
    <mergeCell ref="I73:J73"/>
    <mergeCell ref="I96:J96"/>
    <mergeCell ref="I63:J63"/>
    <mergeCell ref="I64:J64"/>
    <mergeCell ref="I65:J65"/>
    <mergeCell ref="I66:J66"/>
    <mergeCell ref="I67:J67"/>
    <mergeCell ref="I74:J74"/>
    <mergeCell ref="I78:J78"/>
    <mergeCell ref="I86:J86"/>
    <mergeCell ref="I87:J87"/>
    <mergeCell ref="I77:J77"/>
    <mergeCell ref="I79:J79"/>
    <mergeCell ref="I80:J80"/>
    <mergeCell ref="I81:J81"/>
    <mergeCell ref="I85:J85"/>
    <mergeCell ref="I70:J70"/>
  </mergeCells>
  <printOptions horizontalCentered="1"/>
  <pageMargins left="0.1" right="0.1" top="0.75" bottom="0.5" header="0.3" footer="0.3"/>
  <pageSetup paperSize="9" scale="78" orientation="portrait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2"/>
  <sheetViews>
    <sheetView topLeftCell="A13" workbookViewId="0">
      <selection activeCell="I20" sqref="I20"/>
    </sheetView>
  </sheetViews>
  <sheetFormatPr defaultRowHeight="15.75" x14ac:dyDescent="0.25"/>
  <cols>
    <col min="1" max="1" width="4.85546875" style="2" customWidth="1"/>
    <col min="2" max="2" width="11.42578125" style="2" customWidth="1"/>
    <col min="3" max="3" width="8" style="2" customWidth="1"/>
    <col min="4" max="4" width="25.7109375" style="2" customWidth="1"/>
    <col min="5" max="5" width="13.42578125" style="2" customWidth="1"/>
    <col min="6" max="6" width="6.140625" style="2" customWidth="1"/>
    <col min="7" max="7" width="13.85546875" style="3" customWidth="1"/>
    <col min="8" max="8" width="1.28515625" style="3" customWidth="1"/>
    <col min="9" max="9" width="17.7109375" style="2" customWidth="1"/>
    <col min="10" max="16384" width="9.140625" style="2"/>
  </cols>
  <sheetData>
    <row r="2" spans="1:9" ht="18" customHeight="1" x14ac:dyDescent="0.25">
      <c r="A2" s="1" t="s">
        <v>0</v>
      </c>
    </row>
    <row r="3" spans="1:9" ht="18" customHeight="1" x14ac:dyDescent="0.25">
      <c r="A3" s="4" t="s">
        <v>28</v>
      </c>
      <c r="B3" s="5"/>
    </row>
    <row r="4" spans="1:9" ht="18" customHeight="1" x14ac:dyDescent="0.25">
      <c r="A4" s="4" t="s">
        <v>1</v>
      </c>
      <c r="B4" s="5"/>
    </row>
    <row r="5" spans="1:9" ht="18" customHeight="1" x14ac:dyDescent="0.25">
      <c r="A5" s="4" t="s">
        <v>2</v>
      </c>
      <c r="B5" s="5"/>
    </row>
    <row r="6" spans="1:9" ht="18" customHeight="1" x14ac:dyDescent="0.25">
      <c r="A6" s="4" t="s">
        <v>3</v>
      </c>
      <c r="B6" s="5"/>
    </row>
    <row r="7" spans="1:9" ht="18" customHeight="1" x14ac:dyDescent="0.25">
      <c r="A7" s="4" t="s">
        <v>4</v>
      </c>
      <c r="B7" s="5"/>
    </row>
    <row r="9" spans="1:9" ht="15.75" customHeight="1" thickBot="1" x14ac:dyDescent="0.3">
      <c r="A9" s="6"/>
      <c r="B9" s="6"/>
      <c r="C9" s="6"/>
      <c r="D9" s="6"/>
      <c r="E9" s="6"/>
      <c r="F9" s="6"/>
      <c r="G9" s="7"/>
      <c r="H9" s="7"/>
      <c r="I9" s="6"/>
    </row>
    <row r="10" spans="1:9" ht="24.75" customHeight="1" thickBot="1" x14ac:dyDescent="0.3">
      <c r="A10" s="124" t="s">
        <v>5</v>
      </c>
      <c r="B10" s="125"/>
      <c r="C10" s="125"/>
      <c r="D10" s="125"/>
      <c r="E10" s="125"/>
      <c r="F10" s="125"/>
      <c r="G10" s="125"/>
      <c r="H10" s="125"/>
      <c r="I10" s="126"/>
    </row>
    <row r="12" spans="1:9" ht="23.25" customHeight="1" x14ac:dyDescent="0.25">
      <c r="A12" s="75" t="s">
        <v>6</v>
      </c>
      <c r="B12" s="75" t="s">
        <v>106</v>
      </c>
      <c r="G12" s="3" t="s">
        <v>7</v>
      </c>
      <c r="H12" s="8" t="s">
        <v>8</v>
      </c>
      <c r="I12" s="9" t="s">
        <v>109</v>
      </c>
    </row>
    <row r="13" spans="1:9" x14ac:dyDescent="0.25">
      <c r="G13" s="3" t="s">
        <v>9</v>
      </c>
      <c r="H13" s="8" t="s">
        <v>8</v>
      </c>
      <c r="I13" s="10" t="s">
        <v>110</v>
      </c>
    </row>
    <row r="14" spans="1:9" x14ac:dyDescent="0.25">
      <c r="G14" s="3" t="s">
        <v>10</v>
      </c>
      <c r="H14" s="8" t="s">
        <v>8</v>
      </c>
    </row>
    <row r="15" spans="1:9" ht="9.75" customHeight="1" x14ac:dyDescent="0.25"/>
    <row r="16" spans="1:9" ht="20.25" customHeight="1" x14ac:dyDescent="0.25">
      <c r="A16" s="75" t="s">
        <v>11</v>
      </c>
      <c r="B16" s="75" t="s">
        <v>107</v>
      </c>
    </row>
    <row r="17" spans="1:18" ht="15.75" customHeight="1" thickBot="1" x14ac:dyDescent="0.3">
      <c r="F17" s="12"/>
    </row>
    <row r="18" spans="1:18" ht="27" customHeight="1" x14ac:dyDescent="0.25">
      <c r="A18" s="113" t="s">
        <v>12</v>
      </c>
      <c r="B18" s="114" t="s">
        <v>13</v>
      </c>
      <c r="C18" s="114" t="s">
        <v>14</v>
      </c>
      <c r="D18" s="114" t="s">
        <v>15</v>
      </c>
      <c r="E18" s="114" t="s">
        <v>16</v>
      </c>
      <c r="F18" s="114" t="s">
        <v>114</v>
      </c>
      <c r="G18" s="176" t="s">
        <v>18</v>
      </c>
      <c r="H18" s="177"/>
      <c r="I18" s="115" t="s">
        <v>19</v>
      </c>
    </row>
    <row r="19" spans="1:18" ht="54" customHeight="1" x14ac:dyDescent="0.25">
      <c r="A19" s="16">
        <v>1</v>
      </c>
      <c r="B19" s="116">
        <v>44243</v>
      </c>
      <c r="C19" s="117" t="s">
        <v>111</v>
      </c>
      <c r="D19" s="17" t="s">
        <v>112</v>
      </c>
      <c r="E19" s="118" t="s">
        <v>113</v>
      </c>
      <c r="F19" s="119" t="s">
        <v>115</v>
      </c>
      <c r="G19" s="178">
        <v>750000</v>
      </c>
      <c r="H19" s="179"/>
      <c r="I19" s="120">
        <f t="shared" ref="I19" si="0">G19</f>
        <v>750000</v>
      </c>
    </row>
    <row r="20" spans="1:18" ht="25.5" customHeight="1" thickBot="1" x14ac:dyDescent="0.3">
      <c r="A20" s="131" t="s">
        <v>20</v>
      </c>
      <c r="B20" s="132"/>
      <c r="C20" s="132"/>
      <c r="D20" s="132"/>
      <c r="E20" s="132"/>
      <c r="F20" s="132"/>
      <c r="G20" s="132"/>
      <c r="H20" s="133"/>
      <c r="I20" s="18">
        <f>SUM(I19:I19)</f>
        <v>750000</v>
      </c>
      <c r="J20" s="20"/>
    </row>
    <row r="21" spans="1:18" x14ac:dyDescent="0.25">
      <c r="A21" s="134"/>
      <c r="B21" s="134"/>
      <c r="C21" s="134"/>
      <c r="D21" s="134"/>
      <c r="E21" s="111"/>
      <c r="F21" s="111"/>
      <c r="G21" s="19"/>
      <c r="H21" s="19"/>
      <c r="I21" s="20"/>
    </row>
    <row r="22" spans="1:18" x14ac:dyDescent="0.25">
      <c r="A22" s="111"/>
      <c r="B22" s="111"/>
      <c r="C22" s="111"/>
      <c r="D22" s="111"/>
      <c r="E22" s="111"/>
      <c r="F22" s="111"/>
      <c r="G22" s="21" t="s">
        <v>108</v>
      </c>
      <c r="H22" s="21"/>
      <c r="I22" s="121">
        <f>I20*1%</f>
        <v>7500</v>
      </c>
    </row>
    <row r="23" spans="1:18" x14ac:dyDescent="0.25">
      <c r="A23" s="111"/>
      <c r="B23" s="111"/>
      <c r="C23" s="111"/>
      <c r="D23" s="111"/>
      <c r="E23" s="111"/>
      <c r="F23" s="111"/>
      <c r="G23" s="21" t="s">
        <v>21</v>
      </c>
      <c r="H23" s="21"/>
      <c r="I23" s="20">
        <f>I21*10%</f>
        <v>0</v>
      </c>
    </row>
    <row r="24" spans="1:18" ht="16.5" thickBot="1" x14ac:dyDescent="0.3">
      <c r="E24" s="1"/>
      <c r="F24" s="1"/>
      <c r="G24" s="22" t="s">
        <v>29</v>
      </c>
      <c r="H24" s="22"/>
      <c r="I24" s="23">
        <v>0</v>
      </c>
      <c r="J24" s="24"/>
      <c r="R24" s="2" t="s">
        <v>22</v>
      </c>
    </row>
    <row r="25" spans="1:18" x14ac:dyDescent="0.25">
      <c r="E25" s="1"/>
      <c r="F25" s="1"/>
      <c r="G25" s="25" t="s">
        <v>23</v>
      </c>
      <c r="H25" s="25"/>
      <c r="I25" s="26">
        <f>I20+I22</f>
        <v>757500</v>
      </c>
    </row>
    <row r="26" spans="1:18" ht="21" customHeight="1" x14ac:dyDescent="0.25">
      <c r="E26" s="1"/>
      <c r="F26" s="1"/>
      <c r="G26" s="25"/>
      <c r="H26" s="25"/>
      <c r="I26" s="26"/>
    </row>
    <row r="27" spans="1:18" ht="18" customHeight="1" x14ac:dyDescent="0.25">
      <c r="A27" s="1" t="s">
        <v>116</v>
      </c>
      <c r="E27" s="1"/>
      <c r="F27" s="1"/>
      <c r="G27" s="25"/>
      <c r="H27" s="25"/>
      <c r="I27" s="26"/>
    </row>
    <row r="28" spans="1:18" ht="18.75" customHeight="1" x14ac:dyDescent="0.25">
      <c r="A28" s="27"/>
      <c r="E28" s="1"/>
      <c r="F28" s="1"/>
      <c r="G28" s="25"/>
      <c r="H28" s="25"/>
      <c r="I28" s="26"/>
    </row>
    <row r="29" spans="1:18" x14ac:dyDescent="0.25">
      <c r="A29" s="93" t="s">
        <v>24</v>
      </c>
    </row>
    <row r="30" spans="1:18" x14ac:dyDescent="0.25">
      <c r="A30" s="94" t="s">
        <v>25</v>
      </c>
      <c r="B30" s="28"/>
      <c r="C30" s="28"/>
      <c r="D30" s="28"/>
      <c r="E30" s="12"/>
    </row>
    <row r="31" spans="1:18" x14ac:dyDescent="0.25">
      <c r="A31" s="94" t="s">
        <v>30</v>
      </c>
      <c r="B31" s="28"/>
      <c r="C31" s="28"/>
      <c r="D31" s="12"/>
      <c r="E31" s="12"/>
    </row>
    <row r="32" spans="1:18" x14ac:dyDescent="0.25">
      <c r="A32" s="95" t="s">
        <v>31</v>
      </c>
      <c r="B32" s="30"/>
      <c r="C32" s="30"/>
      <c r="D32" s="29"/>
      <c r="E32" s="12"/>
    </row>
    <row r="33" spans="1:9" x14ac:dyDescent="0.25">
      <c r="A33" s="96" t="s">
        <v>0</v>
      </c>
      <c r="B33" s="31"/>
      <c r="C33" s="31"/>
      <c r="D33" s="30"/>
      <c r="E33" s="12"/>
    </row>
    <row r="34" spans="1:9" x14ac:dyDescent="0.25">
      <c r="A34" s="32"/>
      <c r="B34" s="32"/>
      <c r="C34" s="32"/>
      <c r="D34" s="33"/>
    </row>
    <row r="35" spans="1:9" x14ac:dyDescent="0.25">
      <c r="G35" s="34" t="s">
        <v>26</v>
      </c>
      <c r="H35" s="135" t="str">
        <f>+I13</f>
        <v xml:space="preserve"> 18 Februari 2021</v>
      </c>
      <c r="I35" s="135"/>
    </row>
    <row r="42" spans="1:9" x14ac:dyDescent="0.25">
      <c r="G42" s="123" t="s">
        <v>27</v>
      </c>
      <c r="H42" s="123"/>
      <c r="I42" s="123"/>
    </row>
  </sheetData>
  <mergeCells count="7">
    <mergeCell ref="H35:I35"/>
    <mergeCell ref="G42:I42"/>
    <mergeCell ref="A10:I10"/>
    <mergeCell ref="G18:H18"/>
    <mergeCell ref="G19:H19"/>
    <mergeCell ref="A20:H20"/>
    <mergeCell ref="A21:D21"/>
  </mergeCells>
  <pageMargins left="0.45" right="0.2" top="0.75" bottom="0.75" header="0.3" footer="0.3"/>
  <pageSetup paperSize="9" scale="90" orientation="portrait" horizont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R42"/>
  <sheetViews>
    <sheetView topLeftCell="A10" workbookViewId="0">
      <selection activeCell="I12" sqref="I12"/>
    </sheetView>
  </sheetViews>
  <sheetFormatPr defaultRowHeight="15.75" x14ac:dyDescent="0.25"/>
  <cols>
    <col min="1" max="1" width="4.85546875" style="2" customWidth="1"/>
    <col min="2" max="2" width="11.42578125" style="2" customWidth="1"/>
    <col min="3" max="3" width="8" style="2" customWidth="1"/>
    <col min="4" max="4" width="25.7109375" style="2" customWidth="1"/>
    <col min="5" max="5" width="13.42578125" style="2" customWidth="1"/>
    <col min="6" max="6" width="6.140625" style="2" customWidth="1"/>
    <col min="7" max="7" width="13.85546875" style="3" customWidth="1"/>
    <col min="8" max="8" width="1.28515625" style="3" customWidth="1"/>
    <col min="9" max="9" width="17.7109375" style="2" customWidth="1"/>
    <col min="10" max="16384" width="9.140625" style="2"/>
  </cols>
  <sheetData>
    <row r="2" spans="1:9" ht="18" customHeight="1" x14ac:dyDescent="0.25">
      <c r="A2" s="1" t="s">
        <v>0</v>
      </c>
    </row>
    <row r="3" spans="1:9" ht="18" customHeight="1" x14ac:dyDescent="0.25">
      <c r="A3" s="4" t="s">
        <v>28</v>
      </c>
      <c r="B3" s="5"/>
    </row>
    <row r="4" spans="1:9" ht="18" customHeight="1" x14ac:dyDescent="0.25">
      <c r="A4" s="4" t="s">
        <v>1</v>
      </c>
      <c r="B4" s="5"/>
    </row>
    <row r="5" spans="1:9" ht="18" customHeight="1" x14ac:dyDescent="0.25">
      <c r="A5" s="4" t="s">
        <v>2</v>
      </c>
      <c r="B5" s="5"/>
    </row>
    <row r="6" spans="1:9" ht="18" customHeight="1" x14ac:dyDescent="0.25">
      <c r="A6" s="4" t="s">
        <v>3</v>
      </c>
      <c r="B6" s="5"/>
    </row>
    <row r="7" spans="1:9" ht="18" customHeight="1" x14ac:dyDescent="0.25">
      <c r="A7" s="4" t="s">
        <v>4</v>
      </c>
      <c r="B7" s="5"/>
    </row>
    <row r="9" spans="1:9" ht="15.75" customHeight="1" thickBot="1" x14ac:dyDescent="0.3">
      <c r="A9" s="6"/>
      <c r="B9" s="6"/>
      <c r="C9" s="6"/>
      <c r="D9" s="6"/>
      <c r="E9" s="6"/>
      <c r="F9" s="6"/>
      <c r="G9" s="7"/>
      <c r="H9" s="7"/>
      <c r="I9" s="6"/>
    </row>
    <row r="10" spans="1:9" ht="24.75" customHeight="1" thickBot="1" x14ac:dyDescent="0.3">
      <c r="A10" s="124" t="s">
        <v>5</v>
      </c>
      <c r="B10" s="125"/>
      <c r="C10" s="125"/>
      <c r="D10" s="125"/>
      <c r="E10" s="125"/>
      <c r="F10" s="125"/>
      <c r="G10" s="125"/>
      <c r="H10" s="125"/>
      <c r="I10" s="126"/>
    </row>
    <row r="12" spans="1:9" ht="23.25" customHeight="1" x14ac:dyDescent="0.25">
      <c r="A12" s="75" t="s">
        <v>6</v>
      </c>
      <c r="B12" s="75" t="s">
        <v>106</v>
      </c>
      <c r="G12" s="3" t="s">
        <v>7</v>
      </c>
      <c r="H12" s="8" t="s">
        <v>8</v>
      </c>
      <c r="I12" s="9" t="s">
        <v>117</v>
      </c>
    </row>
    <row r="13" spans="1:9" x14ac:dyDescent="0.25">
      <c r="G13" s="3" t="s">
        <v>9</v>
      </c>
      <c r="H13" s="8" t="s">
        <v>8</v>
      </c>
      <c r="I13" s="10" t="s">
        <v>118</v>
      </c>
    </row>
    <row r="14" spans="1:9" x14ac:dyDescent="0.25">
      <c r="G14" s="3" t="s">
        <v>10</v>
      </c>
      <c r="H14" s="8" t="s">
        <v>8</v>
      </c>
    </row>
    <row r="15" spans="1:9" ht="9.75" customHeight="1" x14ac:dyDescent="0.25"/>
    <row r="16" spans="1:9" ht="20.25" customHeight="1" x14ac:dyDescent="0.25">
      <c r="A16" s="75" t="s">
        <v>11</v>
      </c>
      <c r="B16" s="75" t="s">
        <v>107</v>
      </c>
    </row>
    <row r="17" spans="1:18" ht="15.75" customHeight="1" thickBot="1" x14ac:dyDescent="0.3">
      <c r="F17" s="12"/>
    </row>
    <row r="18" spans="1:18" ht="27" customHeight="1" x14ac:dyDescent="0.25">
      <c r="A18" s="113" t="s">
        <v>12</v>
      </c>
      <c r="B18" s="114" t="s">
        <v>13</v>
      </c>
      <c r="C18" s="114" t="s">
        <v>14</v>
      </c>
      <c r="D18" s="114" t="s">
        <v>15</v>
      </c>
      <c r="E18" s="114" t="s">
        <v>16</v>
      </c>
      <c r="F18" s="114" t="s">
        <v>114</v>
      </c>
      <c r="G18" s="176" t="s">
        <v>18</v>
      </c>
      <c r="H18" s="177"/>
      <c r="I18" s="115" t="s">
        <v>19</v>
      </c>
    </row>
    <row r="19" spans="1:18" ht="54" customHeight="1" x14ac:dyDescent="0.25">
      <c r="A19" s="16">
        <v>1</v>
      </c>
      <c r="B19" s="116">
        <v>44229</v>
      </c>
      <c r="C19" s="117"/>
      <c r="D19" s="17" t="s">
        <v>119</v>
      </c>
      <c r="E19" s="118" t="s">
        <v>120</v>
      </c>
      <c r="F19" s="119">
        <v>1</v>
      </c>
      <c r="G19" s="178">
        <v>3000000</v>
      </c>
      <c r="H19" s="179"/>
      <c r="I19" s="120">
        <f t="shared" ref="I19" si="0">G19</f>
        <v>3000000</v>
      </c>
    </row>
    <row r="20" spans="1:18" ht="25.5" customHeight="1" thickBot="1" x14ac:dyDescent="0.3">
      <c r="A20" s="131" t="s">
        <v>20</v>
      </c>
      <c r="B20" s="132"/>
      <c r="C20" s="132"/>
      <c r="D20" s="132"/>
      <c r="E20" s="132"/>
      <c r="F20" s="132"/>
      <c r="G20" s="132"/>
      <c r="H20" s="133"/>
      <c r="I20" s="18">
        <f>SUM(I19:I19)</f>
        <v>3000000</v>
      </c>
      <c r="J20" s="20"/>
    </row>
    <row r="21" spans="1:18" x14ac:dyDescent="0.25">
      <c r="A21" s="134"/>
      <c r="B21" s="134"/>
      <c r="C21" s="134"/>
      <c r="D21" s="134"/>
      <c r="E21" s="112"/>
      <c r="F21" s="112"/>
      <c r="G21" s="19"/>
      <c r="H21" s="19"/>
      <c r="I21" s="20"/>
    </row>
    <row r="22" spans="1:18" x14ac:dyDescent="0.25">
      <c r="A22" s="112"/>
      <c r="B22" s="112"/>
      <c r="C22" s="112"/>
      <c r="D22" s="112"/>
      <c r="E22" s="112"/>
      <c r="F22" s="112"/>
      <c r="G22" s="21" t="s">
        <v>108</v>
      </c>
      <c r="H22" s="21"/>
      <c r="I22" s="121">
        <f>I20*1%</f>
        <v>30000</v>
      </c>
    </row>
    <row r="23" spans="1:18" x14ac:dyDescent="0.25">
      <c r="A23" s="112"/>
      <c r="B23" s="112"/>
      <c r="C23" s="112"/>
      <c r="D23" s="112"/>
      <c r="E23" s="112"/>
      <c r="F23" s="112"/>
      <c r="G23" s="21" t="s">
        <v>21</v>
      </c>
      <c r="H23" s="21"/>
      <c r="I23" s="20">
        <f>I21*10%</f>
        <v>0</v>
      </c>
    </row>
    <row r="24" spans="1:18" ht="16.5" thickBot="1" x14ac:dyDescent="0.3">
      <c r="E24" s="1"/>
      <c r="F24" s="1"/>
      <c r="G24" s="22" t="s">
        <v>29</v>
      </c>
      <c r="H24" s="22"/>
      <c r="I24" s="23">
        <v>0</v>
      </c>
      <c r="J24" s="24"/>
      <c r="R24" s="2" t="s">
        <v>22</v>
      </c>
    </row>
    <row r="25" spans="1:18" x14ac:dyDescent="0.25">
      <c r="E25" s="1"/>
      <c r="F25" s="1"/>
      <c r="G25" s="25" t="s">
        <v>23</v>
      </c>
      <c r="H25" s="25"/>
      <c r="I25" s="26">
        <f>I20+I22</f>
        <v>3030000</v>
      </c>
    </row>
    <row r="26" spans="1:18" ht="21" customHeight="1" x14ac:dyDescent="0.25">
      <c r="E26" s="1"/>
      <c r="F26" s="1"/>
      <c r="G26" s="25"/>
      <c r="H26" s="25"/>
      <c r="I26" s="26"/>
    </row>
    <row r="27" spans="1:18" ht="18" customHeight="1" x14ac:dyDescent="0.25">
      <c r="A27" s="1" t="s">
        <v>121</v>
      </c>
      <c r="E27" s="1"/>
      <c r="F27" s="1"/>
      <c r="G27" s="25"/>
      <c r="H27" s="25"/>
      <c r="I27" s="26"/>
    </row>
    <row r="28" spans="1:18" ht="18.75" customHeight="1" x14ac:dyDescent="0.25">
      <c r="A28" s="27"/>
      <c r="E28" s="1"/>
      <c r="F28" s="1"/>
      <c r="G28" s="25"/>
      <c r="H28" s="25"/>
      <c r="I28" s="26"/>
    </row>
    <row r="29" spans="1:18" x14ac:dyDescent="0.25">
      <c r="A29" s="93" t="s">
        <v>24</v>
      </c>
    </row>
    <row r="30" spans="1:18" x14ac:dyDescent="0.25">
      <c r="A30" s="94" t="s">
        <v>25</v>
      </c>
      <c r="B30" s="28"/>
      <c r="C30" s="28"/>
      <c r="D30" s="28"/>
      <c r="E30" s="12"/>
    </row>
    <row r="31" spans="1:18" x14ac:dyDescent="0.25">
      <c r="A31" s="94" t="s">
        <v>30</v>
      </c>
      <c r="B31" s="28"/>
      <c r="C31" s="28"/>
      <c r="D31" s="12"/>
      <c r="E31" s="12"/>
    </row>
    <row r="32" spans="1:18" x14ac:dyDescent="0.25">
      <c r="A32" s="95" t="s">
        <v>31</v>
      </c>
      <c r="B32" s="30"/>
      <c r="C32" s="30"/>
      <c r="D32" s="29"/>
      <c r="E32" s="12"/>
    </row>
    <row r="33" spans="1:9" x14ac:dyDescent="0.25">
      <c r="A33" s="96" t="s">
        <v>0</v>
      </c>
      <c r="B33" s="31"/>
      <c r="C33" s="31"/>
      <c r="D33" s="30"/>
      <c r="E33" s="12"/>
    </row>
    <row r="34" spans="1:9" x14ac:dyDescent="0.25">
      <c r="A34" s="32"/>
      <c r="B34" s="32"/>
      <c r="C34" s="32"/>
      <c r="D34" s="33"/>
    </row>
    <row r="35" spans="1:9" x14ac:dyDescent="0.25">
      <c r="G35" s="34" t="s">
        <v>26</v>
      </c>
      <c r="H35" s="135" t="str">
        <f>+I13</f>
        <v xml:space="preserve"> 19 Februari 2021</v>
      </c>
      <c r="I35" s="135"/>
    </row>
    <row r="42" spans="1:9" x14ac:dyDescent="0.25">
      <c r="G42" s="123" t="s">
        <v>27</v>
      </c>
      <c r="H42" s="123"/>
      <c r="I42" s="123"/>
    </row>
  </sheetData>
  <mergeCells count="7">
    <mergeCell ref="G42:I42"/>
    <mergeCell ref="A10:I10"/>
    <mergeCell ref="G18:H18"/>
    <mergeCell ref="G19:H19"/>
    <mergeCell ref="A20:H20"/>
    <mergeCell ref="A21:D21"/>
    <mergeCell ref="H35:I35"/>
  </mergeCells>
  <pageMargins left="0.45" right="0.2" top="0.75" bottom="0.75" header="0.3" footer="0.3"/>
  <pageSetup paperSize="9" scale="90" orientation="portrait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2"/>
  <sheetViews>
    <sheetView topLeftCell="A7" workbookViewId="0">
      <selection activeCell="I20" sqref="I20"/>
    </sheetView>
  </sheetViews>
  <sheetFormatPr defaultRowHeight="15.75" x14ac:dyDescent="0.25"/>
  <cols>
    <col min="1" max="1" width="4.85546875" style="2" customWidth="1"/>
    <col min="2" max="2" width="11.42578125" style="2" customWidth="1"/>
    <col min="3" max="3" width="8" style="2" customWidth="1"/>
    <col min="4" max="4" width="25.7109375" style="2" customWidth="1"/>
    <col min="5" max="5" width="13.42578125" style="2" customWidth="1"/>
    <col min="6" max="6" width="6.140625" style="2" customWidth="1"/>
    <col min="7" max="7" width="13.85546875" style="3" customWidth="1"/>
    <col min="8" max="8" width="1.28515625" style="3" customWidth="1"/>
    <col min="9" max="9" width="17.7109375" style="2" customWidth="1"/>
    <col min="10" max="16384" width="9.140625" style="2"/>
  </cols>
  <sheetData>
    <row r="2" spans="1:9" ht="18" customHeight="1" x14ac:dyDescent="0.25">
      <c r="A2" s="1" t="s">
        <v>0</v>
      </c>
    </row>
    <row r="3" spans="1:9" ht="18" customHeight="1" x14ac:dyDescent="0.25">
      <c r="A3" s="4" t="s">
        <v>28</v>
      </c>
      <c r="B3" s="5"/>
    </row>
    <row r="4" spans="1:9" ht="18" customHeight="1" x14ac:dyDescent="0.25">
      <c r="A4" s="4" t="s">
        <v>1</v>
      </c>
      <c r="B4" s="5"/>
    </row>
    <row r="5" spans="1:9" ht="18" customHeight="1" x14ac:dyDescent="0.25">
      <c r="A5" s="4" t="s">
        <v>2</v>
      </c>
      <c r="B5" s="5"/>
    </row>
    <row r="6" spans="1:9" ht="18" customHeight="1" x14ac:dyDescent="0.25">
      <c r="A6" s="4" t="s">
        <v>3</v>
      </c>
      <c r="B6" s="5"/>
    </row>
    <row r="7" spans="1:9" ht="18" customHeight="1" x14ac:dyDescent="0.25">
      <c r="A7" s="4" t="s">
        <v>4</v>
      </c>
      <c r="B7" s="5"/>
    </row>
    <row r="9" spans="1:9" ht="15.75" customHeight="1" thickBot="1" x14ac:dyDescent="0.3">
      <c r="A9" s="6"/>
      <c r="B9" s="6"/>
      <c r="C9" s="6"/>
      <c r="D9" s="6"/>
      <c r="E9" s="6"/>
      <c r="F9" s="6"/>
      <c r="G9" s="7"/>
      <c r="H9" s="7"/>
      <c r="I9" s="6"/>
    </row>
    <row r="10" spans="1:9" ht="24.75" customHeight="1" thickBot="1" x14ac:dyDescent="0.3">
      <c r="A10" s="124" t="s">
        <v>5</v>
      </c>
      <c r="B10" s="125"/>
      <c r="C10" s="125"/>
      <c r="D10" s="125"/>
      <c r="E10" s="125"/>
      <c r="F10" s="125"/>
      <c r="G10" s="125"/>
      <c r="H10" s="125"/>
      <c r="I10" s="126"/>
    </row>
    <row r="12" spans="1:9" ht="23.25" customHeight="1" x14ac:dyDescent="0.25">
      <c r="A12" s="75" t="s">
        <v>6</v>
      </c>
      <c r="B12" s="75" t="s">
        <v>106</v>
      </c>
      <c r="G12" s="3" t="s">
        <v>7</v>
      </c>
      <c r="H12" s="8" t="s">
        <v>8</v>
      </c>
      <c r="I12" s="9" t="s">
        <v>122</v>
      </c>
    </row>
    <row r="13" spans="1:9" x14ac:dyDescent="0.25">
      <c r="G13" s="3" t="s">
        <v>9</v>
      </c>
      <c r="H13" s="8" t="s">
        <v>8</v>
      </c>
      <c r="I13" s="10" t="s">
        <v>118</v>
      </c>
    </row>
    <row r="14" spans="1:9" x14ac:dyDescent="0.25">
      <c r="G14" s="3" t="s">
        <v>10</v>
      </c>
      <c r="H14" s="8" t="s">
        <v>8</v>
      </c>
    </row>
    <row r="15" spans="1:9" ht="9.75" customHeight="1" x14ac:dyDescent="0.25"/>
    <row r="16" spans="1:9" ht="20.25" customHeight="1" x14ac:dyDescent="0.25">
      <c r="A16" s="75" t="s">
        <v>11</v>
      </c>
      <c r="B16" s="75" t="s">
        <v>107</v>
      </c>
    </row>
    <row r="17" spans="1:18" ht="15.75" customHeight="1" thickBot="1" x14ac:dyDescent="0.3">
      <c r="F17" s="12"/>
    </row>
    <row r="18" spans="1:18" ht="27" customHeight="1" x14ac:dyDescent="0.25">
      <c r="A18" s="113" t="s">
        <v>12</v>
      </c>
      <c r="B18" s="114" t="s">
        <v>13</v>
      </c>
      <c r="C18" s="114" t="s">
        <v>14</v>
      </c>
      <c r="D18" s="114" t="s">
        <v>15</v>
      </c>
      <c r="E18" s="114" t="s">
        <v>16</v>
      </c>
      <c r="F18" s="114" t="s">
        <v>17</v>
      </c>
      <c r="G18" s="176" t="s">
        <v>18</v>
      </c>
      <c r="H18" s="177"/>
      <c r="I18" s="115" t="s">
        <v>19</v>
      </c>
    </row>
    <row r="19" spans="1:18" ht="54" customHeight="1" x14ac:dyDescent="0.25">
      <c r="A19" s="16">
        <v>1</v>
      </c>
      <c r="B19" s="116">
        <v>44229</v>
      </c>
      <c r="C19" s="117" t="s">
        <v>123</v>
      </c>
      <c r="D19" s="17" t="s">
        <v>124</v>
      </c>
      <c r="E19" s="118" t="s">
        <v>113</v>
      </c>
      <c r="F19" s="119">
        <v>128</v>
      </c>
      <c r="G19" s="178">
        <v>900000</v>
      </c>
      <c r="H19" s="179"/>
      <c r="I19" s="120">
        <f t="shared" ref="I19" si="0">G19</f>
        <v>900000</v>
      </c>
    </row>
    <row r="20" spans="1:18" ht="25.5" customHeight="1" thickBot="1" x14ac:dyDescent="0.3">
      <c r="A20" s="131" t="s">
        <v>20</v>
      </c>
      <c r="B20" s="132"/>
      <c r="C20" s="132"/>
      <c r="D20" s="132"/>
      <c r="E20" s="132"/>
      <c r="F20" s="132"/>
      <c r="G20" s="132"/>
      <c r="H20" s="133"/>
      <c r="I20" s="18">
        <f>SUM(I19:I19)</f>
        <v>900000</v>
      </c>
      <c r="J20" s="20"/>
    </row>
    <row r="21" spans="1:18" x14ac:dyDescent="0.25">
      <c r="A21" s="134"/>
      <c r="B21" s="134"/>
      <c r="C21" s="134"/>
      <c r="D21" s="134"/>
      <c r="E21" s="112"/>
      <c r="F21" s="112"/>
      <c r="G21" s="19"/>
      <c r="H21" s="19"/>
      <c r="I21" s="20"/>
    </row>
    <row r="22" spans="1:18" x14ac:dyDescent="0.25">
      <c r="A22" s="112"/>
      <c r="B22" s="112"/>
      <c r="C22" s="112"/>
      <c r="D22" s="112"/>
      <c r="E22" s="112"/>
      <c r="F22" s="112"/>
      <c r="G22" s="21" t="s">
        <v>108</v>
      </c>
      <c r="H22" s="21"/>
      <c r="I22" s="121">
        <f>I20*1%</f>
        <v>9000</v>
      </c>
    </row>
    <row r="23" spans="1:18" x14ac:dyDescent="0.25">
      <c r="A23" s="112"/>
      <c r="B23" s="112"/>
      <c r="C23" s="112"/>
      <c r="D23" s="112"/>
      <c r="E23" s="112"/>
      <c r="F23" s="112"/>
      <c r="G23" s="21" t="s">
        <v>21</v>
      </c>
      <c r="H23" s="21"/>
      <c r="I23" s="20">
        <f>I21*10%</f>
        <v>0</v>
      </c>
    </row>
    <row r="24" spans="1:18" ht="16.5" thickBot="1" x14ac:dyDescent="0.3">
      <c r="E24" s="1"/>
      <c r="F24" s="1"/>
      <c r="G24" s="22" t="s">
        <v>29</v>
      </c>
      <c r="H24" s="22"/>
      <c r="I24" s="23">
        <v>0</v>
      </c>
      <c r="J24" s="24"/>
      <c r="R24" s="2" t="s">
        <v>22</v>
      </c>
    </row>
    <row r="25" spans="1:18" x14ac:dyDescent="0.25">
      <c r="E25" s="1"/>
      <c r="F25" s="1"/>
      <c r="G25" s="25" t="s">
        <v>23</v>
      </c>
      <c r="H25" s="25"/>
      <c r="I25" s="26">
        <f>I20+I22</f>
        <v>909000</v>
      </c>
    </row>
    <row r="26" spans="1:18" ht="21" customHeight="1" x14ac:dyDescent="0.25">
      <c r="E26" s="1"/>
      <c r="F26" s="1"/>
      <c r="G26" s="25"/>
      <c r="H26" s="25"/>
      <c r="I26" s="26"/>
    </row>
    <row r="27" spans="1:18" ht="18" customHeight="1" x14ac:dyDescent="0.25">
      <c r="A27" s="1" t="s">
        <v>125</v>
      </c>
      <c r="E27" s="1"/>
      <c r="F27" s="1"/>
      <c r="G27" s="25"/>
      <c r="H27" s="25"/>
      <c r="I27" s="26"/>
    </row>
    <row r="28" spans="1:18" ht="18.75" customHeight="1" x14ac:dyDescent="0.25">
      <c r="A28" s="27"/>
      <c r="E28" s="1"/>
      <c r="F28" s="1"/>
      <c r="G28" s="25"/>
      <c r="H28" s="25"/>
      <c r="I28" s="26"/>
    </row>
    <row r="29" spans="1:18" x14ac:dyDescent="0.25">
      <c r="A29" s="93" t="s">
        <v>24</v>
      </c>
    </row>
    <row r="30" spans="1:18" x14ac:dyDescent="0.25">
      <c r="A30" s="94" t="s">
        <v>25</v>
      </c>
      <c r="B30" s="28"/>
      <c r="C30" s="28"/>
      <c r="D30" s="28"/>
      <c r="E30" s="12"/>
    </row>
    <row r="31" spans="1:18" x14ac:dyDescent="0.25">
      <c r="A31" s="94" t="s">
        <v>30</v>
      </c>
      <c r="B31" s="28"/>
      <c r="C31" s="28"/>
      <c r="D31" s="12"/>
      <c r="E31" s="12"/>
    </row>
    <row r="32" spans="1:18" x14ac:dyDescent="0.25">
      <c r="A32" s="95" t="s">
        <v>31</v>
      </c>
      <c r="B32" s="30"/>
      <c r="C32" s="30"/>
      <c r="D32" s="29"/>
      <c r="E32" s="12"/>
    </row>
    <row r="33" spans="1:9" x14ac:dyDescent="0.25">
      <c r="A33" s="96" t="s">
        <v>0</v>
      </c>
      <c r="B33" s="31"/>
      <c r="C33" s="31"/>
      <c r="D33" s="30"/>
      <c r="E33" s="12"/>
    </row>
    <row r="34" spans="1:9" x14ac:dyDescent="0.25">
      <c r="A34" s="32"/>
      <c r="B34" s="32"/>
      <c r="C34" s="32"/>
      <c r="D34" s="33"/>
    </row>
    <row r="35" spans="1:9" x14ac:dyDescent="0.25">
      <c r="G35" s="34" t="s">
        <v>26</v>
      </c>
      <c r="H35" s="135" t="str">
        <f>+I13</f>
        <v xml:space="preserve"> 19 Februari 2021</v>
      </c>
      <c r="I35" s="135"/>
    </row>
    <row r="42" spans="1:9" x14ac:dyDescent="0.25">
      <c r="G42" s="123" t="s">
        <v>27</v>
      </c>
      <c r="H42" s="123"/>
      <c r="I42" s="123"/>
    </row>
  </sheetData>
  <mergeCells count="7">
    <mergeCell ref="G42:I42"/>
    <mergeCell ref="A10:I10"/>
    <mergeCell ref="G18:H18"/>
    <mergeCell ref="G19:H19"/>
    <mergeCell ref="A20:H20"/>
    <mergeCell ref="A21:D21"/>
    <mergeCell ref="H35:I35"/>
  </mergeCells>
  <pageMargins left="0.45" right="0.2" top="0.75" bottom="0.75" header="0.3" footer="0.3"/>
  <pageSetup paperSize="9" scale="90" orientation="portrait" horizont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3"/>
  <sheetViews>
    <sheetView topLeftCell="A17" workbookViewId="0">
      <selection activeCell="I30" sqref="I30"/>
    </sheetView>
  </sheetViews>
  <sheetFormatPr defaultRowHeight="15.75" x14ac:dyDescent="0.25"/>
  <cols>
    <col min="1" max="1" width="4.85546875" style="2" customWidth="1"/>
    <col min="2" max="2" width="11.42578125" style="2" customWidth="1"/>
    <col min="3" max="3" width="8" style="2" customWidth="1"/>
    <col min="4" max="4" width="25.7109375" style="2" customWidth="1"/>
    <col min="5" max="5" width="13.42578125" style="2" customWidth="1"/>
    <col min="6" max="6" width="6.140625" style="2" customWidth="1"/>
    <col min="7" max="7" width="13.85546875" style="3" customWidth="1"/>
    <col min="8" max="8" width="1.28515625" style="3" customWidth="1"/>
    <col min="9" max="9" width="17.7109375" style="2" customWidth="1"/>
    <col min="10" max="16384" width="9.140625" style="2"/>
  </cols>
  <sheetData>
    <row r="2" spans="1:9" ht="18" customHeight="1" x14ac:dyDescent="0.25">
      <c r="A2" s="1" t="s">
        <v>0</v>
      </c>
    </row>
    <row r="3" spans="1:9" ht="18" customHeight="1" x14ac:dyDescent="0.25">
      <c r="A3" s="4" t="s">
        <v>28</v>
      </c>
      <c r="B3" s="5"/>
    </row>
    <row r="4" spans="1:9" ht="18" customHeight="1" x14ac:dyDescent="0.25">
      <c r="A4" s="4" t="s">
        <v>1</v>
      </c>
      <c r="B4" s="5"/>
    </row>
    <row r="5" spans="1:9" ht="18" customHeight="1" x14ac:dyDescent="0.25">
      <c r="A5" s="4" t="s">
        <v>2</v>
      </c>
      <c r="B5" s="5"/>
    </row>
    <row r="6" spans="1:9" ht="18" customHeight="1" x14ac:dyDescent="0.25">
      <c r="A6" s="4" t="s">
        <v>3</v>
      </c>
      <c r="B6" s="5"/>
    </row>
    <row r="7" spans="1:9" ht="18" customHeight="1" x14ac:dyDescent="0.25">
      <c r="A7" s="4" t="s">
        <v>4</v>
      </c>
      <c r="B7" s="5"/>
    </row>
    <row r="9" spans="1:9" ht="15.75" customHeight="1" thickBot="1" x14ac:dyDescent="0.3">
      <c r="A9" s="6"/>
      <c r="B9" s="6"/>
      <c r="C9" s="6"/>
      <c r="D9" s="6"/>
      <c r="E9" s="6"/>
      <c r="F9" s="6"/>
      <c r="G9" s="7"/>
      <c r="H9" s="7"/>
      <c r="I9" s="6"/>
    </row>
    <row r="10" spans="1:9" ht="24.75" customHeight="1" thickBot="1" x14ac:dyDescent="0.3">
      <c r="A10" s="124" t="s">
        <v>5</v>
      </c>
      <c r="B10" s="125"/>
      <c r="C10" s="125"/>
      <c r="D10" s="125"/>
      <c r="E10" s="125"/>
      <c r="F10" s="125"/>
      <c r="G10" s="125"/>
      <c r="H10" s="125"/>
      <c r="I10" s="126"/>
    </row>
    <row r="12" spans="1:9" ht="23.25" customHeight="1" x14ac:dyDescent="0.25">
      <c r="A12" s="75" t="s">
        <v>6</v>
      </c>
      <c r="B12" s="75" t="s">
        <v>106</v>
      </c>
      <c r="G12" s="3" t="s">
        <v>7</v>
      </c>
      <c r="H12" s="8" t="s">
        <v>8</v>
      </c>
      <c r="I12" s="9" t="s">
        <v>126</v>
      </c>
    </row>
    <row r="13" spans="1:9" x14ac:dyDescent="0.25">
      <c r="G13" s="3" t="s">
        <v>9</v>
      </c>
      <c r="H13" s="8" t="s">
        <v>8</v>
      </c>
      <c r="I13" s="10" t="s">
        <v>118</v>
      </c>
    </row>
    <row r="14" spans="1:9" x14ac:dyDescent="0.25">
      <c r="G14" s="3" t="s">
        <v>10</v>
      </c>
      <c r="H14" s="8" t="s">
        <v>8</v>
      </c>
    </row>
    <row r="15" spans="1:9" ht="9.75" customHeight="1" x14ac:dyDescent="0.25"/>
    <row r="16" spans="1:9" ht="20.25" customHeight="1" x14ac:dyDescent="0.25">
      <c r="A16" s="75" t="s">
        <v>11</v>
      </c>
      <c r="B16" s="75" t="s">
        <v>107</v>
      </c>
    </row>
    <row r="17" spans="1:18" ht="15.75" customHeight="1" thickBot="1" x14ac:dyDescent="0.3">
      <c r="F17" s="12"/>
    </row>
    <row r="18" spans="1:18" ht="27" customHeight="1" x14ac:dyDescent="0.25">
      <c r="A18" s="113" t="s">
        <v>12</v>
      </c>
      <c r="B18" s="114" t="s">
        <v>13</v>
      </c>
      <c r="C18" s="114" t="s">
        <v>14</v>
      </c>
      <c r="D18" s="114" t="s">
        <v>15</v>
      </c>
      <c r="E18" s="114" t="s">
        <v>16</v>
      </c>
      <c r="F18" s="114" t="s">
        <v>17</v>
      </c>
      <c r="G18" s="176" t="s">
        <v>18</v>
      </c>
      <c r="H18" s="177"/>
      <c r="I18" s="115" t="s">
        <v>19</v>
      </c>
    </row>
    <row r="19" spans="1:18" ht="54" customHeight="1" x14ac:dyDescent="0.25">
      <c r="A19" s="16">
        <v>1</v>
      </c>
      <c r="B19" s="116">
        <v>44222</v>
      </c>
      <c r="C19" s="117" t="s">
        <v>127</v>
      </c>
      <c r="D19" s="17" t="s">
        <v>128</v>
      </c>
      <c r="E19" s="118" t="s">
        <v>129</v>
      </c>
      <c r="F19" s="119">
        <v>1</v>
      </c>
      <c r="G19" s="178">
        <v>1100000</v>
      </c>
      <c r="H19" s="179"/>
      <c r="I19" s="120">
        <f t="shared" ref="I19:I20" si="0">G19</f>
        <v>1100000</v>
      </c>
    </row>
    <row r="20" spans="1:18" ht="54" customHeight="1" x14ac:dyDescent="0.25">
      <c r="A20" s="16">
        <v>2</v>
      </c>
      <c r="B20" s="116">
        <v>44222</v>
      </c>
      <c r="C20" s="117" t="s">
        <v>130</v>
      </c>
      <c r="D20" s="17" t="s">
        <v>131</v>
      </c>
      <c r="E20" s="118" t="s">
        <v>132</v>
      </c>
      <c r="F20" s="119">
        <v>1</v>
      </c>
      <c r="G20" s="178">
        <v>900000</v>
      </c>
      <c r="H20" s="179"/>
      <c r="I20" s="120">
        <f t="shared" si="0"/>
        <v>900000</v>
      </c>
    </row>
    <row r="21" spans="1:18" ht="25.5" customHeight="1" thickBot="1" x14ac:dyDescent="0.3">
      <c r="A21" s="131" t="s">
        <v>20</v>
      </c>
      <c r="B21" s="132"/>
      <c r="C21" s="132"/>
      <c r="D21" s="132"/>
      <c r="E21" s="132"/>
      <c r="F21" s="132"/>
      <c r="G21" s="132"/>
      <c r="H21" s="133"/>
      <c r="I21" s="18">
        <f>SUM(I19:I20)</f>
        <v>2000000</v>
      </c>
      <c r="J21" s="20"/>
    </row>
    <row r="22" spans="1:18" x14ac:dyDescent="0.25">
      <c r="A22" s="134"/>
      <c r="B22" s="134"/>
      <c r="C22" s="134"/>
      <c r="D22" s="134"/>
      <c r="E22" s="112"/>
      <c r="F22" s="112"/>
      <c r="G22" s="19"/>
      <c r="H22" s="19"/>
      <c r="I22" s="20"/>
    </row>
    <row r="23" spans="1:18" x14ac:dyDescent="0.25">
      <c r="A23" s="112"/>
      <c r="B23" s="112"/>
      <c r="C23" s="112"/>
      <c r="D23" s="112"/>
      <c r="E23" s="112"/>
      <c r="F23" s="112"/>
      <c r="G23" s="21" t="s">
        <v>108</v>
      </c>
      <c r="H23" s="21"/>
      <c r="I23" s="121">
        <f>I21*1%</f>
        <v>20000</v>
      </c>
    </row>
    <row r="24" spans="1:18" x14ac:dyDescent="0.25">
      <c r="A24" s="112"/>
      <c r="B24" s="112"/>
      <c r="C24" s="112"/>
      <c r="D24" s="112"/>
      <c r="E24" s="112"/>
      <c r="F24" s="112"/>
      <c r="G24" s="21" t="s">
        <v>21</v>
      </c>
      <c r="H24" s="21"/>
      <c r="I24" s="20">
        <f>I22*10%</f>
        <v>0</v>
      </c>
    </row>
    <row r="25" spans="1:18" ht="16.5" thickBot="1" x14ac:dyDescent="0.3">
      <c r="E25" s="1"/>
      <c r="F25" s="1"/>
      <c r="G25" s="22" t="s">
        <v>29</v>
      </c>
      <c r="H25" s="22"/>
      <c r="I25" s="23">
        <v>0</v>
      </c>
      <c r="J25" s="24"/>
      <c r="R25" s="2" t="s">
        <v>22</v>
      </c>
    </row>
    <row r="26" spans="1:18" x14ac:dyDescent="0.25">
      <c r="E26" s="1"/>
      <c r="F26" s="1"/>
      <c r="G26" s="25" t="s">
        <v>23</v>
      </c>
      <c r="H26" s="25"/>
      <c r="I26" s="26">
        <f>I21+I23</f>
        <v>2020000</v>
      </c>
    </row>
    <row r="27" spans="1:18" ht="21" customHeight="1" x14ac:dyDescent="0.25">
      <c r="E27" s="1"/>
      <c r="F27" s="1"/>
      <c r="G27" s="25"/>
      <c r="H27" s="25"/>
      <c r="I27" s="26"/>
    </row>
    <row r="28" spans="1:18" ht="18" customHeight="1" x14ac:dyDescent="0.25">
      <c r="A28" s="1" t="s">
        <v>133</v>
      </c>
      <c r="E28" s="1"/>
      <c r="F28" s="1"/>
      <c r="G28" s="25"/>
      <c r="H28" s="25"/>
      <c r="I28" s="26"/>
    </row>
    <row r="29" spans="1:18" ht="18.75" customHeight="1" x14ac:dyDescent="0.25">
      <c r="A29" s="27"/>
      <c r="E29" s="1"/>
      <c r="F29" s="1"/>
      <c r="G29" s="25"/>
      <c r="H29" s="25"/>
      <c r="I29" s="26"/>
    </row>
    <row r="30" spans="1:18" x14ac:dyDescent="0.25">
      <c r="A30" s="93" t="s">
        <v>24</v>
      </c>
    </row>
    <row r="31" spans="1:18" x14ac:dyDescent="0.25">
      <c r="A31" s="94" t="s">
        <v>25</v>
      </c>
      <c r="B31" s="28"/>
      <c r="C31" s="28"/>
      <c r="D31" s="28"/>
      <c r="E31" s="12"/>
    </row>
    <row r="32" spans="1:18" x14ac:dyDescent="0.25">
      <c r="A32" s="94" t="s">
        <v>30</v>
      </c>
      <c r="B32" s="28"/>
      <c r="C32" s="28"/>
      <c r="D32" s="12"/>
      <c r="E32" s="12"/>
    </row>
    <row r="33" spans="1:9" x14ac:dyDescent="0.25">
      <c r="A33" s="95" t="s">
        <v>31</v>
      </c>
      <c r="B33" s="30"/>
      <c r="C33" s="30"/>
      <c r="D33" s="29"/>
      <c r="E33" s="12"/>
    </row>
    <row r="34" spans="1:9" x14ac:dyDescent="0.25">
      <c r="A34" s="96" t="s">
        <v>0</v>
      </c>
      <c r="B34" s="31"/>
      <c r="C34" s="31"/>
      <c r="D34" s="30"/>
      <c r="E34" s="12"/>
    </row>
    <row r="35" spans="1:9" x14ac:dyDescent="0.25">
      <c r="A35" s="32"/>
      <c r="B35" s="32"/>
      <c r="C35" s="32"/>
      <c r="D35" s="33"/>
    </row>
    <row r="36" spans="1:9" x14ac:dyDescent="0.25">
      <c r="G36" s="34" t="s">
        <v>26</v>
      </c>
      <c r="H36" s="135" t="str">
        <f>+I13</f>
        <v xml:space="preserve"> 19 Februari 2021</v>
      </c>
      <c r="I36" s="135"/>
    </row>
    <row r="43" spans="1:9" x14ac:dyDescent="0.25">
      <c r="G43" s="123" t="s">
        <v>27</v>
      </c>
      <c r="H43" s="123"/>
      <c r="I43" s="123"/>
    </row>
  </sheetData>
  <mergeCells count="8">
    <mergeCell ref="G43:I43"/>
    <mergeCell ref="G20:H20"/>
    <mergeCell ref="A10:I10"/>
    <mergeCell ref="G18:H18"/>
    <mergeCell ref="G19:H19"/>
    <mergeCell ref="A21:H21"/>
    <mergeCell ref="A22:D22"/>
    <mergeCell ref="H36:I36"/>
  </mergeCells>
  <pageMargins left="0.45" right="0.2" top="0.75" bottom="0.75" header="0.3" footer="0.3"/>
  <pageSetup paperSize="9" scale="90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15_PT. Putra_Kudus</vt:lpstr>
      <vt:lpstr>016_Freyssinet_Kranggan</vt:lpstr>
      <vt:lpstr>017_Mutiara Laut</vt:lpstr>
      <vt:lpstr>018 PT. Bangga (Advan) </vt:lpstr>
      <vt:lpstr>019__Phapros</vt:lpstr>
      <vt:lpstr>20_PT. Winson_Pondok Unggu</vt:lpstr>
      <vt:lpstr>21_Winson_jogja</vt:lpstr>
      <vt:lpstr>22_Winson_bekasi</vt:lpstr>
      <vt:lpstr>23_Winson_mix</vt:lpstr>
      <vt:lpstr>24_Winson_Pondok unggu</vt:lpstr>
      <vt:lpstr>Sheet4</vt:lpstr>
      <vt:lpstr>Sheet1</vt:lpstr>
      <vt:lpstr>'018 PT. Bangga (Advan) '!Print_Titles</vt:lpstr>
      <vt:lpstr>'019__Phapros'!Print_Titles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2021-04-13T05:17:31Z</dcterms:modified>
</cp:coreProperties>
</file>