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 firstSheet="13" activeTab="13"/>
  </bookViews>
  <sheets>
    <sheet name="42_Marugame_Solo" sheetId="36" r:id="rId1"/>
    <sheet name="43_Marugame_Bogor" sheetId="45" r:id="rId2"/>
    <sheet name="44_Marugame_Bogor " sheetId="46" r:id="rId3"/>
    <sheet name="45_Marugame_Bandung" sheetId="47" r:id="rId4"/>
    <sheet name="46_Freyssinet_Makasar" sheetId="48" r:id="rId5"/>
    <sheet name="47_Marugame_Bandung" sheetId="49" r:id="rId6"/>
    <sheet name="48_Marugame_Bandung" sheetId="50" r:id="rId7"/>
    <sheet name="49_Marugame_Bandung" sheetId="51" r:id="rId8"/>
    <sheet name="50_Temans_Jakarta" sheetId="52" r:id="rId9"/>
    <sheet name="51_Poslog_Tanggerang" sheetId="54" r:id="rId10"/>
    <sheet name="52__Phapros" sheetId="53" r:id="rId11"/>
    <sheet name="53_Java Books_Mix " sheetId="55" r:id="rId12"/>
    <sheet name="54_LF_Tanggerang &amp; Ciamis" sheetId="56" r:id="rId13"/>
    <sheet name="55_Poslog_Tanggerang Pel" sheetId="57" r:id="rId14"/>
    <sheet name="56_Poslog_jakarta" sheetId="58" r:id="rId15"/>
    <sheet name="57_Marugame_Surabaya" sheetId="59" r:id="rId16"/>
    <sheet name="58_Marugame_Jogja" sheetId="60" r:id="rId17"/>
    <sheet name="59_Marugame_Bogor" sheetId="61" r:id="rId18"/>
    <sheet name="60_Marugame_Bogor " sheetId="62" r:id="rId19"/>
    <sheet name="61_Lini_Pontianak" sheetId="63" r:id="rId20"/>
    <sheet name="62_Lini_Ambon" sheetId="64" r:id="rId21"/>
    <sheet name="63_Lini_Merauke" sheetId="65" r:id="rId22"/>
    <sheet name="64_Lini_Nias" sheetId="66" r:id="rId23"/>
    <sheet name="65_Freyssinet_Kranggan" sheetId="67" r:id="rId24"/>
    <sheet name="66_Winson_ Deliserdang" sheetId="68" r:id="rId25"/>
    <sheet name="67_Link pasifik_Singapore " sheetId="69" r:id="rId26"/>
    <sheet name="68_LF_Bengkulu Padang" sheetId="71" r:id="rId27"/>
    <sheet name="69_LF_Mix" sheetId="72" r:id="rId28"/>
    <sheet name="70_Java Books_Mix " sheetId="73" r:id="rId29"/>
    <sheet name="71_LF_BANDUNG" sheetId="75" r:id="rId30"/>
  </sheets>
  <definedNames>
    <definedName name="_xlnm._FilterDatabase" localSheetId="10" hidden="1">'52__Phapros'!$A$15:$J$41</definedName>
    <definedName name="_xlnm.Print_Area" localSheetId="25">'67_Link pasifik_Singapore '!$A$2:$H$42</definedName>
    <definedName name="_xlnm.Print_Titles" localSheetId="10">'52__Phapros'!$1:$15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56" l="1"/>
  <c r="I23" i="75" l="1"/>
  <c r="I22" i="75"/>
  <c r="H40" i="75"/>
  <c r="I26" i="75"/>
  <c r="H26" i="75"/>
  <c r="H25" i="75"/>
  <c r="H28" i="75" s="1"/>
  <c r="I20" i="75"/>
  <c r="I25" i="75" l="1"/>
  <c r="I28" i="75" s="1"/>
  <c r="J21" i="73" l="1"/>
  <c r="J20" i="73" l="1"/>
  <c r="J19" i="73"/>
  <c r="I34" i="73"/>
  <c r="J18" i="73"/>
  <c r="J17" i="73"/>
  <c r="J23" i="73" l="1"/>
  <c r="J25" i="73" s="1"/>
  <c r="G21" i="72"/>
  <c r="H41" i="72"/>
  <c r="I27" i="72"/>
  <c r="H27" i="72"/>
  <c r="H26" i="72"/>
  <c r="H29" i="72" s="1"/>
  <c r="I23" i="72"/>
  <c r="I21" i="72"/>
  <c r="I20" i="72"/>
  <c r="I23" i="71"/>
  <c r="I22" i="71"/>
  <c r="I24" i="71" s="1"/>
  <c r="I24" i="72" l="1"/>
  <c r="I26" i="72" s="1"/>
  <c r="I29" i="72" s="1"/>
  <c r="H41" i="71"/>
  <c r="I27" i="71"/>
  <c r="H27" i="71"/>
  <c r="H26" i="71"/>
  <c r="H29" i="71" s="1"/>
  <c r="I20" i="71"/>
  <c r="I26" i="71" l="1"/>
  <c r="I29" i="71" s="1"/>
  <c r="H25" i="69"/>
  <c r="H22" i="69"/>
  <c r="G35" i="69" l="1"/>
  <c r="H19" i="69"/>
  <c r="H20" i="69" s="1"/>
  <c r="I23" i="68" l="1"/>
  <c r="I21" i="68"/>
  <c r="I26" i="68" l="1"/>
  <c r="I19" i="68"/>
  <c r="H36" i="68"/>
  <c r="I24" i="68"/>
  <c r="I35" i="67" l="1"/>
  <c r="J20" i="67"/>
  <c r="J21" i="67" s="1"/>
  <c r="J23" i="67" l="1"/>
  <c r="J25" i="67" s="1"/>
  <c r="I36" i="66" l="1"/>
  <c r="J22" i="66"/>
  <c r="I22" i="66"/>
  <c r="I21" i="66"/>
  <c r="I24" i="66" s="1"/>
  <c r="J18" i="66"/>
  <c r="J19" i="66" s="1"/>
  <c r="J19" i="64"/>
  <c r="I36" i="65"/>
  <c r="J22" i="65"/>
  <c r="I22" i="65"/>
  <c r="I21" i="65"/>
  <c r="I24" i="65" s="1"/>
  <c r="J19" i="65"/>
  <c r="J18" i="65"/>
  <c r="I36" i="64"/>
  <c r="J22" i="64"/>
  <c r="I22" i="64"/>
  <c r="I21" i="64"/>
  <c r="I24" i="64" s="1"/>
  <c r="J18" i="64"/>
  <c r="J20" i="63"/>
  <c r="J19" i="63"/>
  <c r="J18" i="63"/>
  <c r="I37" i="63"/>
  <c r="J23" i="63"/>
  <c r="I23" i="63"/>
  <c r="I22" i="63"/>
  <c r="I25" i="63" s="1"/>
  <c r="J21" i="66" l="1"/>
  <c r="J24" i="66" s="1"/>
  <c r="J21" i="65"/>
  <c r="J24" i="65" s="1"/>
  <c r="J21" i="64"/>
  <c r="J22" i="63"/>
  <c r="J25" i="63" s="1"/>
  <c r="J24" i="64" l="1"/>
  <c r="H38" i="62" l="1"/>
  <c r="I24" i="62"/>
  <c r="H24" i="62"/>
  <c r="H23" i="62"/>
  <c r="H26" i="62" s="1"/>
  <c r="I18" i="62"/>
  <c r="I21" i="62" s="1"/>
  <c r="H38" i="61"/>
  <c r="I24" i="61"/>
  <c r="H24" i="61"/>
  <c r="H23" i="61"/>
  <c r="H26" i="61" s="1"/>
  <c r="I18" i="61"/>
  <c r="I21" i="61" s="1"/>
  <c r="H38" i="60"/>
  <c r="I24" i="60"/>
  <c r="H24" i="60"/>
  <c r="H23" i="60"/>
  <c r="H26" i="60" s="1"/>
  <c r="I18" i="60"/>
  <c r="I21" i="60" s="1"/>
  <c r="I23" i="62" l="1"/>
  <c r="I26" i="62" s="1"/>
  <c r="I23" i="61"/>
  <c r="I26" i="61" s="1"/>
  <c r="I23" i="60"/>
  <c r="I26" i="60" s="1"/>
  <c r="J27" i="58"/>
  <c r="J24" i="58"/>
  <c r="J23" i="58"/>
  <c r="J21" i="58"/>
  <c r="J20" i="58"/>
  <c r="J19" i="58"/>
  <c r="J18" i="58"/>
  <c r="H36" i="59"/>
  <c r="I22" i="59"/>
  <c r="H22" i="59"/>
  <c r="H21" i="59"/>
  <c r="H24" i="59" s="1"/>
  <c r="I18" i="59"/>
  <c r="I19" i="59" s="1"/>
  <c r="I39" i="58"/>
  <c r="I27" i="58"/>
  <c r="I23" i="58"/>
  <c r="I21" i="59" l="1"/>
  <c r="I24" i="59" s="1"/>
  <c r="J25" i="57"/>
  <c r="I37" i="57"/>
  <c r="I25" i="57"/>
  <c r="J24" i="57"/>
  <c r="K23" i="57"/>
  <c r="J22" i="57"/>
  <c r="L21" i="57"/>
  <c r="K21" i="57"/>
  <c r="I21" i="57"/>
  <c r="J18" i="57"/>
  <c r="J19" i="57" s="1"/>
  <c r="I21" i="56" l="1"/>
  <c r="I20" i="56" l="1"/>
  <c r="H40" i="56"/>
  <c r="I26" i="56"/>
  <c r="H26" i="56"/>
  <c r="H25" i="56"/>
  <c r="H28" i="56" s="1"/>
  <c r="I25" i="56" l="1"/>
  <c r="I28" i="56" s="1"/>
  <c r="I32" i="55" l="1"/>
  <c r="J18" i="55"/>
  <c r="J17" i="55"/>
  <c r="J19" i="55" l="1"/>
  <c r="J21" i="55"/>
  <c r="J23" i="55" s="1"/>
  <c r="I41" i="53" l="1"/>
  <c r="I17" i="53"/>
  <c r="I18" i="53"/>
  <c r="I19" i="53"/>
  <c r="I20" i="53"/>
  <c r="I21" i="53"/>
  <c r="I22" i="53"/>
  <c r="I23" i="53"/>
  <c r="I24" i="53"/>
  <c r="I25" i="53"/>
  <c r="I26" i="53"/>
  <c r="I27" i="53"/>
  <c r="I28" i="53"/>
  <c r="I29" i="53"/>
  <c r="I30" i="53"/>
  <c r="I31" i="53"/>
  <c r="I32" i="53"/>
  <c r="I33" i="53"/>
  <c r="I34" i="53"/>
  <c r="I35" i="53"/>
  <c r="I36" i="53"/>
  <c r="I37" i="53"/>
  <c r="I38" i="53"/>
  <c r="I39" i="53"/>
  <c r="I40" i="53"/>
  <c r="I16" i="53"/>
  <c r="L21" i="54" l="1"/>
  <c r="K23" i="54"/>
  <c r="K21" i="54"/>
  <c r="J24" i="54"/>
  <c r="J22" i="54"/>
  <c r="J25" i="54" s="1"/>
  <c r="I37" i="54"/>
  <c r="I25" i="54"/>
  <c r="I21" i="54"/>
  <c r="J18" i="54"/>
  <c r="J19" i="54" s="1"/>
  <c r="I54" i="53" l="1"/>
  <c r="A17" i="53"/>
  <c r="A18" i="53" s="1"/>
  <c r="A19" i="53" s="1"/>
  <c r="A20" i="53" s="1"/>
  <c r="A21" i="53" s="1"/>
  <c r="A22" i="53" s="1"/>
  <c r="A23" i="53" s="1"/>
  <c r="A24" i="53" s="1"/>
  <c r="A25" i="53" s="1"/>
  <c r="A26" i="53" s="1"/>
  <c r="A27" i="53" s="1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38" i="53" s="1"/>
  <c r="A39" i="53" s="1"/>
  <c r="A40" i="53" s="1"/>
  <c r="I43" i="53" l="1"/>
  <c r="I45" i="53" s="1"/>
  <c r="H37" i="52"/>
  <c r="I23" i="52"/>
  <c r="H23" i="52"/>
  <c r="H21" i="52"/>
  <c r="H25" i="52" s="1"/>
  <c r="I18" i="52"/>
  <c r="I19" i="52" s="1"/>
  <c r="I22" i="52" s="1"/>
  <c r="I21" i="52" l="1"/>
  <c r="I25" i="52" s="1"/>
  <c r="I36" i="51" l="1"/>
  <c r="J22" i="51"/>
  <c r="I22" i="51"/>
  <c r="I21" i="51"/>
  <c r="I24" i="51" s="1"/>
  <c r="J18" i="51"/>
  <c r="J19" i="51" s="1"/>
  <c r="J21" i="51" l="1"/>
  <c r="J24" i="51" s="1"/>
  <c r="I38" i="50"/>
  <c r="J24" i="50"/>
  <c r="I24" i="50"/>
  <c r="I23" i="50"/>
  <c r="I26" i="50" s="1"/>
  <c r="J18" i="50"/>
  <c r="J21" i="50" s="1"/>
  <c r="I38" i="49"/>
  <c r="J24" i="49"/>
  <c r="I24" i="49"/>
  <c r="I23" i="49"/>
  <c r="I26" i="49" s="1"/>
  <c r="J18" i="49"/>
  <c r="J21" i="49" s="1"/>
  <c r="J23" i="50" l="1"/>
  <c r="J26" i="50" s="1"/>
  <c r="J23" i="49"/>
  <c r="J26" i="49"/>
  <c r="I35" i="48"/>
  <c r="J20" i="48"/>
  <c r="J21" i="48" s="1"/>
  <c r="J23" i="48" l="1"/>
  <c r="J25" i="48" s="1"/>
  <c r="I38" i="47" l="1"/>
  <c r="J24" i="47"/>
  <c r="I24" i="47"/>
  <c r="I23" i="47"/>
  <c r="I26" i="47" s="1"/>
  <c r="J18" i="47"/>
  <c r="J21" i="47" s="1"/>
  <c r="I38" i="46"/>
  <c r="J24" i="46"/>
  <c r="I24" i="46"/>
  <c r="I23" i="46"/>
  <c r="I26" i="46" s="1"/>
  <c r="J21" i="46"/>
  <c r="J18" i="46"/>
  <c r="I38" i="45"/>
  <c r="J24" i="45"/>
  <c r="I24" i="45"/>
  <c r="I23" i="45"/>
  <c r="I26" i="45" s="1"/>
  <c r="J18" i="45"/>
  <c r="J21" i="45" s="1"/>
  <c r="J19" i="36"/>
  <c r="J18" i="36"/>
  <c r="J23" i="47" l="1"/>
  <c r="J26" i="47" s="1"/>
  <c r="J23" i="46"/>
  <c r="J26" i="46" s="1"/>
  <c r="J23" i="45"/>
  <c r="J26" i="45" s="1"/>
  <c r="J22" i="36" l="1"/>
  <c r="I22" i="36"/>
  <c r="I21" i="36"/>
  <c r="I24" i="36" s="1"/>
  <c r="I36" i="36" l="1"/>
  <c r="J21" i="36"/>
  <c r="J24" i="36" s="1"/>
</calcChain>
</file>

<file path=xl/sharedStrings.xml><?xml version="1.0" encoding="utf-8"?>
<sst xmlns="http://schemas.openxmlformats.org/spreadsheetml/2006/main" count="1517" uniqueCount="259">
  <si>
    <t>PT. PERISAI CAKRAWALA INDONESIA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</si>
  <si>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</si>
  <si>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</si>
  <si>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</si>
  <si>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</si>
  <si>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</si>
  <si>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</si>
  <si>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Invoice No</t>
  </si>
  <si>
    <t>:</t>
  </si>
  <si>
    <t>Invoice Date</t>
  </si>
  <si>
    <t>Due Date</t>
  </si>
  <si>
    <t>Attn</t>
  </si>
  <si>
    <t>NO</t>
  </si>
  <si>
    <t>DATE</t>
  </si>
  <si>
    <t>AWB</t>
  </si>
  <si>
    <t>DESCRIPTION</t>
  </si>
  <si>
    <t>DESNATION</t>
  </si>
  <si>
    <t>UNIT PRICE</t>
  </si>
  <si>
    <t>AMOUNT</t>
  </si>
  <si>
    <t>SUB TOTAL</t>
  </si>
  <si>
    <t>DP</t>
  </si>
  <si>
    <t xml:space="preserve"> </t>
  </si>
  <si>
    <t>Total</t>
  </si>
  <si>
    <t>Payment Instructions</t>
  </si>
  <si>
    <t>Pay Cheque or Transfer to :</t>
  </si>
  <si>
    <t xml:space="preserve">Bekasi, </t>
  </si>
  <si>
    <t>Dede Komalasari</t>
  </si>
  <si>
    <t>Ruko Ifolia Blok HY47 No. 26</t>
  </si>
  <si>
    <t>Pelunasan</t>
  </si>
  <si>
    <t>BANK CENTRAL ASIA (BCA)</t>
  </si>
  <si>
    <t>521-1322-455</t>
  </si>
  <si>
    <t>PPN 1%</t>
  </si>
  <si>
    <t xml:space="preserve"> -</t>
  </si>
  <si>
    <t>:  Finance Dept</t>
  </si>
  <si>
    <t>COLLY</t>
  </si>
  <si>
    <t>KG</t>
  </si>
  <si>
    <t>PPN 1 %</t>
  </si>
  <si>
    <t>: PT. Sriboga Marugame Indonesia</t>
  </si>
  <si>
    <t>-</t>
  </si>
  <si>
    <t>Bandung</t>
  </si>
  <si>
    <t>Bekasi,</t>
  </si>
  <si>
    <t>Pengiriman Barang Tujuan R003 Transmart Yasmin</t>
  </si>
  <si>
    <t>Bogor</t>
  </si>
  <si>
    <t>Pengiriman Barang Tujuan M042 Cibinong City Mall</t>
  </si>
  <si>
    <t>Pengiriman Barang Tujuan M073 Aeon Sentul City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</si>
  <si>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Ribu Rupiah.</t>
    </r>
  </si>
  <si>
    <t>Pengiriman Barang Tujuan M066 The Park Solo</t>
  </si>
  <si>
    <t>Solo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</si>
  <si>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Tiga Ratus Ribu Rupiah.</t>
    </r>
  </si>
  <si>
    <t>Pengiriman Barang Tujuan M025 Riau Bandung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</si>
  <si>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Dua Ratus Ribu Rupiah.</t>
    </r>
  </si>
  <si>
    <t>QTY</t>
  </si>
  <si>
    <t xml:space="preserve"> 042/PCI/K1/IV/21</t>
  </si>
  <si>
    <t>01 April 2021</t>
  </si>
  <si>
    <t xml:space="preserve"> 043/PCI/K1/IV/21</t>
  </si>
  <si>
    <t xml:space="preserve"> 044/PCI/K1/IV/21</t>
  </si>
  <si>
    <t xml:space="preserve"> 045/PCI/K1/IV/21</t>
  </si>
  <si>
    <t>400666</t>
  </si>
  <si>
    <t>400665</t>
  </si>
  <si>
    <t>400664</t>
  </si>
  <si>
    <t>400668</t>
  </si>
  <si>
    <t>400669</t>
  </si>
  <si>
    <t xml:space="preserve">Pengiriman Barang Tujuan M036 Paskal Hypersquare </t>
  </si>
  <si>
    <t>400667</t>
  </si>
  <si>
    <t>:  PT. Freyssinet Total Technology</t>
  </si>
  <si>
    <t xml:space="preserve">   Metropolitan Tower 9th Floor,</t>
  </si>
  <si>
    <t xml:space="preserve">   JL. R.A. Kartini Kav. 14, Cilandak</t>
  </si>
  <si>
    <t xml:space="preserve">   Jakarta 12430 </t>
  </si>
  <si>
    <t>NO. PO</t>
  </si>
  <si>
    <t>080</t>
  </si>
  <si>
    <t>Pengiriman Barang Tujuan Jembatan Kuning Makassar</t>
  </si>
  <si>
    <t>Makassar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</si>
  <si>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Lima Juta Tujuh Ratus Tujuh Puluh Tujuh Ribu Dua Ratus Rupiah.</t>
    </r>
  </si>
  <si>
    <t xml:space="preserve"> 046/PCI/K1/IV/21</t>
  </si>
  <si>
    <t xml:space="preserve"> 047/PCI/K1/IV/21</t>
  </si>
  <si>
    <t>08 April 2021</t>
  </si>
  <si>
    <t>Pengiriman Barang Tujuan M070 Buah Batu Bandung</t>
  </si>
  <si>
    <t>Pengiriman Barang Tujuan M044 Tujuan Varis Van Java</t>
  </si>
  <si>
    <t>Pengiriman Barang Tujuan M034 Resindah Park Mall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</si>
  <si>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Seratus Ribu Rupiah.</t>
    </r>
  </si>
  <si>
    <t xml:space="preserve"> 048/PCI/K1/IV/21</t>
  </si>
  <si>
    <t xml:space="preserve"> 08 April 2021</t>
  </si>
  <si>
    <t>400671</t>
  </si>
  <si>
    <t>Pengiriman Barang Tujuan M012 Trans Studio Bandung</t>
  </si>
  <si>
    <t>400670</t>
  </si>
  <si>
    <t>400672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</si>
  <si>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Rupiah.</t>
    </r>
  </si>
  <si>
    <t xml:space="preserve"> 049/PCI/K1/IV/21</t>
  </si>
  <si>
    <t xml:space="preserve"> 12 April 2021</t>
  </si>
  <si>
    <t>400677</t>
  </si>
  <si>
    <t>Pengiriman Barang Tujuan M044 Paris Van Java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</si>
  <si>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Tujuh Ratus Ribu Rupiah.</t>
    </r>
  </si>
  <si>
    <t xml:space="preserve"> 050/PCI/K1/IV/21</t>
  </si>
  <si>
    <t>: PT. Total Mandiri Selaras</t>
  </si>
  <si>
    <t>PO</t>
  </si>
  <si>
    <t>PO-TMS/2021/04/06-017</t>
  </si>
  <si>
    <t>Jakarta</t>
  </si>
  <si>
    <t>PPH 2%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</si>
  <si>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 Ratus Delapan Puluh Empat Ribu Rupiah.</t>
    </r>
  </si>
  <si>
    <t>Pengiriman Barang ID No. ZTEJKT2101747 DOWID21033017</t>
  </si>
  <si>
    <t xml:space="preserve">: PT. PHAPROS SEMARANG </t>
  </si>
  <si>
    <t xml:space="preserve">  Jl. Simongan No. 131, bogasari Semarang Barat.</t>
  </si>
  <si>
    <t>: Finance Dept</t>
  </si>
  <si>
    <t>No</t>
  </si>
  <si>
    <t>Pick up Date</t>
  </si>
  <si>
    <t>Consignee</t>
  </si>
  <si>
    <t>Destination</t>
  </si>
  <si>
    <t>Colly</t>
  </si>
  <si>
    <t>Amount</t>
  </si>
  <si>
    <t>PT. RAJAWALI NUSINDO</t>
  </si>
  <si>
    <t>PT. KIMIA FARMA</t>
  </si>
  <si>
    <t>PANGKAL PINANG</t>
  </si>
  <si>
    <t>BANDAR LAMPUNG</t>
  </si>
  <si>
    <t>JAKARTA</t>
  </si>
  <si>
    <t>BEKASI</t>
  </si>
  <si>
    <t>CIKARANG</t>
  </si>
  <si>
    <t xml:space="preserve"> 051/PCI/K1/IV/21</t>
  </si>
  <si>
    <t xml:space="preserve"> 13 April 2021</t>
  </si>
  <si>
    <t xml:space="preserve">AWB </t>
  </si>
  <si>
    <t>MDN034210000018</t>
  </si>
  <si>
    <t>Pengiriman Barang Tujuan Medan - Tanggerang</t>
  </si>
  <si>
    <t>Tanggerang</t>
  </si>
  <si>
    <t>: PT Pos Logistik Indonesia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</si>
  <si>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Rupiah.</t>
    </r>
  </si>
  <si>
    <t xml:space="preserve"> 052/PCI/K1/IV/21</t>
  </si>
  <si>
    <t xml:space="preserve"> 14 April 2021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</si>
  <si>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 Lima Juta Seratus Enam Puluh Ribu Empat Ratus Sembilan Puluh Empat Rupiah.</t>
    </r>
  </si>
  <si>
    <t>:  PT. Java Books Indonesia</t>
  </si>
  <si>
    <t>Pengiriman Barang Tujuan PT. Malioboro Mall</t>
  </si>
  <si>
    <t>Jogja</t>
  </si>
  <si>
    <t>Pengiriman Barang Tujuan Super Mall Pakuwon Indah</t>
  </si>
  <si>
    <t>Surabaya</t>
  </si>
  <si>
    <t xml:space="preserve"> 053/PCI/K1/IV/21</t>
  </si>
  <si>
    <t>BKI032210017426</t>
  </si>
  <si>
    <t>BKI032210017425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</si>
  <si>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Dua Ratus Sembilan Puluh Empat Rinu Sembilan Ratus Dua Puluh Rupiah.</t>
    </r>
  </si>
  <si>
    <t>: PT. LF SERVICE INDONESIA</t>
  </si>
  <si>
    <t xml:space="preserve">  Gedung Wisma 76, Jl. Letjen S. Parman No.Kav. 76, </t>
  </si>
  <si>
    <t xml:space="preserve">  RT.4/RW.3, Slipi, Kec. Palmerah, Kota Jakarta Barat, </t>
  </si>
  <si>
    <t xml:space="preserve">  Daerah Khusus Ibukota Jakarta 11410</t>
  </si>
  <si>
    <t xml:space="preserve"> 054/PCI/K1/IV/21</t>
  </si>
  <si>
    <t xml:space="preserve"> 15 April 2021</t>
  </si>
  <si>
    <t>TANGGERANG</t>
  </si>
  <si>
    <t>CIAMIS</t>
  </si>
  <si>
    <t>PT. INDOMARCO ADI PRIMA JKT 1 (GT) ID20210331-0066</t>
  </si>
  <si>
    <t>PT. PANJUNAN BANJAR (ID20210331-0080)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</si>
  <si>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 Ratus Delapan Puluh Ribu Enam Ratus Lima Puluh Rupiah.</t>
    </r>
  </si>
  <si>
    <t xml:space="preserve"> 055/PCI/K1/IV/21</t>
  </si>
  <si>
    <t xml:space="preserve"> 20 April 2021</t>
  </si>
  <si>
    <t>Pengiriman Barang Tujuan Medan - Jakarta</t>
  </si>
  <si>
    <t xml:space="preserve"> 056/PCI/K1/IV/21</t>
  </si>
  <si>
    <t xml:space="preserve"> 057/PCI/K1/IV/21</t>
  </si>
  <si>
    <t xml:space="preserve"> 22 April 2021</t>
  </si>
  <si>
    <t>Biaya Pickup</t>
  </si>
  <si>
    <t>Biaya Packing</t>
  </si>
  <si>
    <t>PPh 2%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</si>
  <si>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Delapan Puluh Dua Ribu Seratus Rupiah.</t>
    </r>
  </si>
  <si>
    <t>BKI032210017830</t>
  </si>
  <si>
    <t>Pengiriman Barang Tujuan M996 Genstore Marugame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</si>
  <si>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Seratus Lima Puluh Ribu Rupiah.</t>
    </r>
  </si>
  <si>
    <t>BKI032210018267</t>
  </si>
  <si>
    <t>Pengiriman Barang Tujuan M029 Plaza Ambarukmo</t>
  </si>
  <si>
    <t>BKI032210018275</t>
  </si>
  <si>
    <t>Pengiriman Barang Tujuan M9062 Jogja City Mall</t>
  </si>
  <si>
    <t>BKI032210018283</t>
  </si>
  <si>
    <t>Pengiriman Barang Tujuan M045 Solo Paragon Mall</t>
  </si>
  <si>
    <t>Yogyakarta</t>
  </si>
  <si>
    <t>Surakarta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</si>
  <si>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Dua Ratus Ribu Rupiah.</t>
    </r>
  </si>
  <si>
    <t xml:space="preserve"> 058/PCI/K1/IV/21</t>
  </si>
  <si>
    <t xml:space="preserve"> 059/PCI/K1/IV/21</t>
  </si>
  <si>
    <t>BKI032210018192</t>
  </si>
  <si>
    <t>BKI032210018218</t>
  </si>
  <si>
    <t>BKI032210018200</t>
  </si>
  <si>
    <t xml:space="preserve"> 060/PCI/K1/IV/21</t>
  </si>
  <si>
    <t>BKI032210018390</t>
  </si>
  <si>
    <t>BKI032210018408</t>
  </si>
  <si>
    <t>BKI032210018416</t>
  </si>
  <si>
    <t>: PT. LINI TRANS LOGISTIK</t>
  </si>
  <si>
    <t xml:space="preserve"> 061/PCI/K1/IV/21</t>
  </si>
  <si>
    <t>BKI032210018127</t>
  </si>
  <si>
    <t>Pontianak</t>
  </si>
  <si>
    <t>Pengiriman Barang Tujuan Pontianak Kalimantan Barat (SMU No. 126-50804810)</t>
  </si>
  <si>
    <t>Biaya Packing dan Asuransi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</si>
  <si>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Enam Ratus Delapan Puluh Ribu Lima Ratus Empat Puluh Rupiah.</t>
    </r>
  </si>
  <si>
    <t xml:space="preserve"> 062/PCI/K1/IV/21</t>
  </si>
  <si>
    <t>BKI032210018101</t>
  </si>
  <si>
    <t>Pengiriman Barang Tujuan Maluku  (SMU No. 126-50804843)</t>
  </si>
  <si>
    <t>Maluku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</si>
  <si>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Seratus Sembilan Puluh Enam Ribu Tujuh Ratus Lima Puluh Rupiah.</t>
    </r>
  </si>
  <si>
    <t>BKI032210018119</t>
  </si>
  <si>
    <t>Merauke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</si>
  <si>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Tujuh Ratus Lima Puluh Tujuh Ribu Seratus Rupiah.</t>
    </r>
  </si>
  <si>
    <t xml:space="preserve"> 063/PCI/K1/IV/21</t>
  </si>
  <si>
    <t xml:space="preserve"> 064/PCI/K1/IV/21</t>
  </si>
  <si>
    <t>BKI032210018226</t>
  </si>
  <si>
    <t>Nias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</si>
  <si>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Dua Puluh Ribu Seratus Dua Puluh Rupiah.</t>
    </r>
  </si>
  <si>
    <t>Pengiriman Barang Tujuan Merauke  (SMU No. 126-50820954)</t>
  </si>
  <si>
    <t>Pengiriman Barang Tujuan Gunung Sintoli Nias                  (SMU No. 126-50385182)</t>
  </si>
  <si>
    <t xml:space="preserve"> 065/PCI/K1/IV/21</t>
  </si>
  <si>
    <t>BKI032210018333</t>
  </si>
  <si>
    <t>012</t>
  </si>
  <si>
    <t>Pengiriman Kontainer 20 Fit Tujuan Sentul - Kranggan</t>
  </si>
  <si>
    <t>Kranggan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</si>
  <si>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Dua Juta Lima Ratus Dua Puluh Lima Ribu Rupiah.</t>
    </r>
  </si>
  <si>
    <t>: PT. Winson Express Transindo</t>
  </si>
  <si>
    <t>:  Bpk. Fuad</t>
  </si>
  <si>
    <t xml:space="preserve"> 066/PCI/K1/IV/21</t>
  </si>
  <si>
    <t xml:space="preserve"> 23 April 2021</t>
  </si>
  <si>
    <t>Pengiriman Barang Tujuan RSUD Deli Serdang</t>
  </si>
  <si>
    <t>Deli Serdang</t>
  </si>
  <si>
    <t>Biaya Bongkar Barang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</si>
  <si>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Seratus Lima Puluh Tujuh Ribu Seratus Enam Puluh Rupiah.</t>
    </r>
  </si>
  <si>
    <t>Ruko Asera Blok 1S-20 No.26</t>
  </si>
  <si>
    <t>: PT Link Pasifik</t>
  </si>
  <si>
    <t xml:space="preserve">  Jl. Gading Batavia N Jakarta No. 14310 RT. 10 RW. 7</t>
  </si>
  <si>
    <t xml:space="preserve">  Kelapa Gading - Jakarta 14240</t>
  </si>
  <si>
    <t>Singapore</t>
  </si>
  <si>
    <t xml:space="preserve"> 27 April 2021</t>
  </si>
  <si>
    <t xml:space="preserve"> 067/PCI/K1/IV/21</t>
  </si>
  <si>
    <t>International Door to Door (AWB No. 2800182184)</t>
  </si>
  <si>
    <t>PPn 1%</t>
  </si>
  <si>
    <r>
      <t xml:space="preserve">Say </t>
    </r>
    <r>
      <rPr>
        <b/>
        <i/>
        <sz val="11"/>
        <color theme="1"/>
        <rFont val="Calibri"/>
        <family val="2"/>
        <scheme val="minor"/>
      </rPr>
      <t>:  Satu Juta Tujuh Puluh Ribu Enam Ratus Ribu Rupiah.</t>
    </r>
  </si>
  <si>
    <t xml:space="preserve"> 068/PCI/K1/IV/21</t>
  </si>
  <si>
    <t xml:space="preserve"> 069/PCI/K1/IV/21</t>
  </si>
  <si>
    <t>BKI032210016451</t>
  </si>
  <si>
    <t>Pengiriman Barang Tujuan Enversal Putera Megatrading</t>
  </si>
  <si>
    <t>Bengkulu</t>
  </si>
  <si>
    <t>Padang</t>
  </si>
  <si>
    <t>BKI032210016444</t>
  </si>
  <si>
    <t>Biaya Bongkar B 9310 TCG</t>
  </si>
  <si>
    <t>Biaya Bongkar B 9825 bxs</t>
  </si>
  <si>
    <t xml:space="preserve"> 28 April 2021</t>
  </si>
  <si>
    <t>Pengiriman Barang Tujuan PT. Bina San Prima (PGD)</t>
  </si>
  <si>
    <t>BKI032210018309</t>
  </si>
  <si>
    <t>Pengiriman Barang Tujuan UD Sumber Hidup Mandiri (JTB)</t>
  </si>
  <si>
    <t>Indramayu</t>
  </si>
  <si>
    <t>BKI032210018291</t>
  </si>
  <si>
    <t>Pengiriman Barang Tujuan UD Sumber Hidup Mandiri</t>
  </si>
  <si>
    <t>Cirebon</t>
  </si>
  <si>
    <t>Pengiriman Barang Tujuan PT. Bina San Prima (SLP)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</si>
  <si>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Delapan Ratus Enam Puluh Enam Ribu Seratus Delapan Puluh Rupiah.</t>
    </r>
  </si>
  <si>
    <t xml:space="preserve"> 070/PCI/K1/IV/21</t>
  </si>
  <si>
    <t xml:space="preserve"> 29 April 2021</t>
  </si>
  <si>
    <t>401972</t>
  </si>
  <si>
    <t>401973</t>
  </si>
  <si>
    <t>Jogjakarta</t>
  </si>
  <si>
    <t>401977</t>
  </si>
  <si>
    <t>401976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</si>
  <si>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Tujuh Ratus Tiga Puluh Tiga Ribu Dua Ratus Enam Puluh Rupiah.</t>
    </r>
  </si>
  <si>
    <t xml:space="preserve">  </t>
  </si>
  <si>
    <t xml:space="preserve"> 071/PCI/K1/V/21</t>
  </si>
  <si>
    <t xml:space="preserve"> 03 Mei 2021</t>
  </si>
  <si>
    <t>Pengiriman Barang Tujuan DC SUMBER ALFARIA TRIJAYA</t>
  </si>
  <si>
    <t>Pengiriman Barang Tujuan ALIP JUNAIDI</t>
  </si>
  <si>
    <t>Multidrop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</si>
  <si>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Ratus Delapan Puluh Enam Ribu Tujuh Ratus Tujuh Puluh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</si>
  <si>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Belas Juta Seratus Tujuh Puluh Ribu Empat Ratus Lima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</si>
</sst>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F800]dddd\,\ mmmm\ dd\,\ yyyy"/>
    <numFmt numFmtId="167" formatCode="_(* #,##0_);_(* \(#,##0\);_(* &quot;-&quot;_);_(@_)"/>
    <numFmt numFmtId="168" formatCode="_(&quot;Rp&quot;* #,##0_);_(&quot;Rp&quot;* \(#,##0\);_(&quot;Rp&quot;* &quot;-&quot;_);_(@_)"/>
    <numFmt numFmtId="169" formatCode="_(&quot;$&quot;* #,##0.00_);_(&quot;$&quot;* \(#,##0.00\);_(&quot;$&quot;* &quot;-&quot;??_);_(@_)"/>
    <numFmt numFmtId="170" formatCode="dd/mm/yy;@"/>
    <numFmt numFmtId="171" formatCode="_-[$Rp-421]* #,##0_-;\-[$Rp-421]* #,##0_-;_-[$Rp-421]* &quot;-&quot;_-;_-@_-"/>
    <numFmt numFmtId="172" formatCode="_(&quot;Rp&quot;* #,##0.0_);_(&quot;Rp&quot;* \(#,##0.0\);_(&quot;Rp&quot;* &quot;-&quot;_);_(@_)"/>
    <numFmt numFmtId="173" formatCode="_-&quot;Rp&quot;* #,##0.0_-;\-&quot;Rp&quot;* #,##0.0_-;_-&quot;Rp&quot;* &quot;-&quot;?_-;_-@_-"/>
    <numFmt numFmtId="174" formatCode="_-* #,##0_-;\-* #,##0_-;_-* &quot;-&quot;??_-;_-@_-"/>
    <numFmt numFmtId="175" formatCode="[$-409]d\-mmm\-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8"/>
      <color theme="2" tint="-0.749992370372631"/>
      <name val="Calibri"/>
      <family val="2"/>
      <scheme val="minor"/>
    </font>
    <font>
      <b/>
      <i/>
      <sz val="11"/>
      <color theme="2" tint="-0.74999237037263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2124"/>
      <name val="Arial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70C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5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1" applyNumberFormat="1" applyFont="1"/>
    <xf numFmtId="0" fontId="4" fillId="0" borderId="0" xfId="0" applyFont="1"/>
    <xf numFmtId="0" fontId="3" fillId="0" borderId="1" xfId="0" applyFont="1" applyBorder="1"/>
    <xf numFmtId="165" fontId="3" fillId="0" borderId="1" xfId="1" applyNumberFormat="1" applyFont="1" applyBorder="1"/>
    <xf numFmtId="165" fontId="3" fillId="0" borderId="0" xfId="1" applyNumberFormat="1" applyFont="1" applyAlignment="1">
      <alignment horizontal="center"/>
    </xf>
    <xf numFmtId="0" fontId="5" fillId="0" borderId="0" xfId="0" applyFont="1"/>
    <xf numFmtId="0" fontId="3" fillId="0" borderId="0" xfId="0" applyFont="1" applyBorder="1"/>
    <xf numFmtId="0" fontId="3" fillId="3" borderId="10" xfId="0" applyFont="1" applyFill="1" applyBorder="1" applyAlignment="1">
      <alignment horizontal="center" vertical="center"/>
    </xf>
    <xf numFmtId="167" fontId="3" fillId="0" borderId="15" xfId="0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5" fontId="2" fillId="0" borderId="0" xfId="1" applyNumberFormat="1" applyFont="1" applyAlignment="1">
      <alignment horizontal="left" vertical="center"/>
    </xf>
    <xf numFmtId="165" fontId="2" fillId="0" borderId="1" xfId="1" applyNumberFormat="1" applyFont="1" applyBorder="1"/>
    <xf numFmtId="168" fontId="3" fillId="0" borderId="1" xfId="0" applyNumberFormat="1" applyFont="1" applyBorder="1" applyAlignment="1">
      <alignment horizontal="center" vertical="center"/>
    </xf>
    <xf numFmtId="165" fontId="2" fillId="0" borderId="0" xfId="1" applyNumberFormat="1" applyFont="1"/>
    <xf numFmtId="168" fontId="2" fillId="0" borderId="0" xfId="0" applyNumberFormat="1" applyFont="1"/>
    <xf numFmtId="0" fontId="6" fillId="0" borderId="0" xfId="0" applyFont="1"/>
    <xf numFmtId="0" fontId="2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quotePrefix="1" applyFont="1" applyAlignment="1">
      <alignment horizontal="left"/>
    </xf>
    <xf numFmtId="0" fontId="3" fillId="0" borderId="0" xfId="0" applyFont="1" applyAlignment="1">
      <alignment horizontal="right"/>
    </xf>
    <xf numFmtId="0" fontId="9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quotePrefix="1" applyFont="1" applyAlignment="1">
      <alignment horizontal="left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67" fontId="3" fillId="0" borderId="0" xfId="0" applyNumberFormat="1" applyFont="1"/>
    <xf numFmtId="0" fontId="10" fillId="0" borderId="0" xfId="0" applyFont="1"/>
    <xf numFmtId="0" fontId="11" fillId="0" borderId="0" xfId="0" applyFont="1"/>
    <xf numFmtId="165" fontId="11" fillId="0" borderId="0" xfId="1" applyNumberFormat="1" applyFont="1"/>
    <xf numFmtId="0" fontId="11" fillId="0" borderId="1" xfId="0" applyFont="1" applyBorder="1"/>
    <xf numFmtId="165" fontId="11" fillId="0" borderId="1" xfId="1" applyNumberFormat="1" applyFont="1" applyBorder="1"/>
    <xf numFmtId="165" fontId="11" fillId="0" borderId="0" xfId="1" applyNumberFormat="1" applyFont="1" applyAlignment="1">
      <alignment horizontal="center"/>
    </xf>
    <xf numFmtId="0" fontId="11" fillId="0" borderId="0" xfId="0" applyFont="1" applyAlignment="1"/>
    <xf numFmtId="166" fontId="11" fillId="0" borderId="0" xfId="0" applyNumberFormat="1" applyFont="1"/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15" fontId="11" fillId="3" borderId="16" xfId="0" quotePrefix="1" applyNumberFormat="1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 wrapText="1"/>
    </xf>
    <xf numFmtId="165" fontId="11" fillId="3" borderId="19" xfId="0" applyNumberFormat="1" applyFont="1" applyFill="1" applyBorder="1" applyAlignment="1">
      <alignment horizontal="center" vertical="center"/>
    </xf>
    <xf numFmtId="168" fontId="10" fillId="0" borderId="15" xfId="0" applyNumberFormat="1" applyFont="1" applyBorder="1" applyAlignment="1">
      <alignment horizontal="center" vertical="center"/>
    </xf>
    <xf numFmtId="165" fontId="11" fillId="0" borderId="0" xfId="1" applyNumberFormat="1" applyFont="1" applyAlignment="1">
      <alignment horizontal="center" vertical="center"/>
    </xf>
    <xf numFmtId="168" fontId="11" fillId="0" borderId="0" xfId="0" applyNumberFormat="1" applyFont="1" applyAlignment="1">
      <alignment horizontal="center" vertical="center"/>
    </xf>
    <xf numFmtId="168" fontId="3" fillId="0" borderId="1" xfId="0" quotePrefix="1" applyNumberFormat="1" applyFont="1" applyBorder="1" applyAlignment="1">
      <alignment horizontal="center" vertical="center"/>
    </xf>
    <xf numFmtId="9" fontId="11" fillId="0" borderId="0" xfId="0" applyNumberFormat="1" applyFont="1"/>
    <xf numFmtId="165" fontId="10" fillId="0" borderId="0" xfId="1" applyNumberFormat="1" applyFont="1"/>
    <xf numFmtId="168" fontId="10" fillId="0" borderId="0" xfId="0" applyNumberFormat="1" applyFont="1"/>
    <xf numFmtId="0" fontId="14" fillId="0" borderId="0" xfId="0" applyFont="1"/>
    <xf numFmtId="0" fontId="10" fillId="0" borderId="0" xfId="0" applyFont="1" applyAlignment="1">
      <alignment horizontal="left"/>
    </xf>
    <xf numFmtId="0" fontId="10" fillId="0" borderId="0" xfId="0" quotePrefix="1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quotePrefix="1" applyFont="1" applyAlignment="1">
      <alignment horizontal="left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166" fontId="3" fillId="0" borderId="0" xfId="0" quotePrefix="1" applyNumberFormat="1" applyFont="1"/>
    <xf numFmtId="0" fontId="2" fillId="2" borderId="7" xfId="0" applyFont="1" applyFill="1" applyBorder="1" applyAlignment="1">
      <alignment horizontal="center" vertical="center"/>
    </xf>
    <xf numFmtId="15" fontId="3" fillId="3" borderId="11" xfId="0" quotePrefix="1" applyNumberFormat="1" applyFont="1" applyFill="1" applyBorder="1" applyAlignment="1">
      <alignment horizontal="center" vertical="center"/>
    </xf>
    <xf numFmtId="165" fontId="3" fillId="3" borderId="11" xfId="1" applyNumberFormat="1" applyFont="1" applyFill="1" applyBorder="1" applyAlignment="1">
      <alignment horizontal="center" vertical="center" wrapText="1"/>
    </xf>
    <xf numFmtId="165" fontId="3" fillId="3" borderId="20" xfId="1" applyNumberFormat="1" applyFont="1" applyFill="1" applyBorder="1" applyAlignment="1">
      <alignment horizontal="left" vertical="center" wrapText="1"/>
    </xf>
    <xf numFmtId="0" fontId="3" fillId="3" borderId="2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5" fontId="3" fillId="0" borderId="25" xfId="1" applyNumberFormat="1" applyFont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16" xfId="0" quotePrefix="1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0" borderId="19" xfId="1" applyNumberFormat="1" applyFont="1" applyBorder="1" applyAlignment="1">
      <alignment horizontal="center" vertical="center"/>
    </xf>
    <xf numFmtId="0" fontId="3" fillId="3" borderId="20" xfId="1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0" borderId="19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5" fontId="3" fillId="3" borderId="11" xfId="0" quotePrefix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5" fontId="3" fillId="0" borderId="0" xfId="1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165" fontId="10" fillId="2" borderId="6" xfId="1" applyNumberFormat="1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170" fontId="11" fillId="0" borderId="11" xfId="0" quotePrefix="1" applyNumberFormat="1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11" xfId="1" applyNumberFormat="1" applyFont="1" applyFill="1" applyBorder="1" applyAlignment="1">
      <alignment horizontal="center" vertical="center"/>
    </xf>
    <xf numFmtId="165" fontId="11" fillId="0" borderId="18" xfId="1" applyNumberFormat="1" applyFont="1" applyFill="1" applyBorder="1" applyAlignment="1">
      <alignment horizontal="center" vertical="center"/>
    </xf>
    <xf numFmtId="165" fontId="11" fillId="0" borderId="0" xfId="0" applyNumberFormat="1" applyFont="1"/>
    <xf numFmtId="165" fontId="10" fillId="0" borderId="0" xfId="1" applyNumberFormat="1" applyFont="1" applyAlignment="1">
      <alignment horizontal="left" vertical="center"/>
    </xf>
    <xf numFmtId="168" fontId="11" fillId="0" borderId="0" xfId="0" applyNumberFormat="1" applyFont="1" applyAlignment="1">
      <alignment horizontal="center" vertical="center"/>
    </xf>
    <xf numFmtId="165" fontId="10" fillId="0" borderId="1" xfId="1" applyNumberFormat="1" applyFont="1" applyBorder="1"/>
    <xf numFmtId="0" fontId="10" fillId="0" borderId="0" xfId="0" applyFont="1" applyAlignment="1">
      <alignment vertical="center"/>
    </xf>
    <xf numFmtId="0" fontId="2" fillId="0" borderId="0" xfId="0" applyFont="1" applyAlignment="1"/>
    <xf numFmtId="15" fontId="11" fillId="3" borderId="11" xfId="0" quotePrefix="1" applyNumberFormat="1" applyFont="1" applyFill="1" applyBorder="1" applyAlignment="1">
      <alignment horizontal="center" vertical="center" wrapText="1"/>
    </xf>
    <xf numFmtId="0" fontId="3" fillId="3" borderId="23" xfId="1" applyNumberFormat="1" applyFont="1" applyFill="1" applyBorder="1" applyAlignment="1">
      <alignment horizontal="center" vertical="center" wrapText="1"/>
    </xf>
    <xf numFmtId="165" fontId="2" fillId="0" borderId="0" xfId="1" applyNumberFormat="1" applyFont="1" applyBorder="1"/>
    <xf numFmtId="168" fontId="3" fillId="0" borderId="0" xfId="0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left" vertical="center"/>
    </xf>
    <xf numFmtId="168" fontId="3" fillId="0" borderId="0" xfId="0" applyNumberFormat="1" applyFont="1"/>
    <xf numFmtId="172" fontId="3" fillId="0" borderId="0" xfId="0" applyNumberFormat="1" applyFont="1"/>
    <xf numFmtId="173" fontId="3" fillId="0" borderId="0" xfId="0" applyNumberFormat="1" applyFont="1"/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0" borderId="19" xfId="1" applyNumberFormat="1" applyFont="1" applyBorder="1" applyAlignment="1">
      <alignment horizontal="center" vertical="center"/>
    </xf>
    <xf numFmtId="15" fontId="15" fillId="0" borderId="0" xfId="0" applyNumberFormat="1" applyFont="1" applyAlignment="1">
      <alignment horizontal="center" vertical="top"/>
    </xf>
    <xf numFmtId="0" fontId="15" fillId="0" borderId="0" xfId="0" applyFont="1"/>
    <xf numFmtId="0" fontId="10" fillId="2" borderId="7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1" fillId="3" borderId="11" xfId="0" quotePrefix="1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0" borderId="19" xfId="1" applyNumberFormat="1" applyFont="1" applyBorder="1" applyAlignment="1">
      <alignment horizontal="center" vertical="center"/>
    </xf>
    <xf numFmtId="0" fontId="16" fillId="0" borderId="0" xfId="0" applyFont="1"/>
    <xf numFmtId="0" fontId="17" fillId="0" borderId="36" xfId="0" applyFont="1" applyFill="1" applyBorder="1" applyAlignment="1">
      <alignment horizontal="center" vertical="center" wrapText="1"/>
    </xf>
    <xf numFmtId="3" fontId="17" fillId="0" borderId="11" xfId="0" applyNumberFormat="1" applyFont="1" applyFill="1" applyBorder="1" applyAlignment="1">
      <alignment horizontal="center" vertical="center" wrapText="1"/>
    </xf>
    <xf numFmtId="3" fontId="17" fillId="0" borderId="37" xfId="0" applyNumberFormat="1" applyFont="1" applyFill="1" applyBorder="1" applyAlignment="1">
      <alignment horizontal="center" vertical="center" wrapText="1"/>
    </xf>
    <xf numFmtId="167" fontId="3" fillId="0" borderId="15" xfId="0" applyNumberFormat="1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0" borderId="19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8" fontId="1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1" xfId="1" applyNumberFormat="1" applyFont="1" applyFill="1" applyBorder="1" applyAlignment="1">
      <alignment horizontal="center" vertical="center" wrapText="1"/>
    </xf>
    <xf numFmtId="174" fontId="3" fillId="0" borderId="39" xfId="3" applyNumberFormat="1" applyFont="1" applyBorder="1" applyAlignment="1">
      <alignment vertical="center"/>
    </xf>
    <xf numFmtId="174" fontId="3" fillId="0" borderId="0" xfId="0" applyNumberFormat="1" applyFont="1"/>
    <xf numFmtId="165" fontId="3" fillId="3" borderId="16" xfId="1" applyNumberFormat="1" applyFont="1" applyFill="1" applyBorder="1" applyAlignment="1">
      <alignment vertical="center" wrapText="1"/>
    </xf>
    <xf numFmtId="15" fontId="3" fillId="3" borderId="16" xfId="0" quotePrefix="1" applyNumberFormat="1" applyFont="1" applyFill="1" applyBorder="1" applyAlignment="1">
      <alignment vertical="center" wrapText="1"/>
    </xf>
    <xf numFmtId="15" fontId="3" fillId="3" borderId="16" xfId="0" quotePrefix="1" applyNumberFormat="1" applyFont="1" applyFill="1" applyBorder="1" applyAlignment="1">
      <alignment vertical="center"/>
    </xf>
    <xf numFmtId="165" fontId="3" fillId="3" borderId="16" xfId="1" applyNumberFormat="1" applyFont="1" applyFill="1" applyBorder="1" applyAlignment="1">
      <alignment horizontal="center" vertical="center" wrapText="1"/>
    </xf>
    <xf numFmtId="15" fontId="3" fillId="3" borderId="16" xfId="0" quotePrefix="1" applyNumberFormat="1" applyFont="1" applyFill="1" applyBorder="1" applyAlignment="1">
      <alignment horizontal="center" vertical="center"/>
    </xf>
    <xf numFmtId="174" fontId="3" fillId="0" borderId="39" xfId="3" applyNumberFormat="1" applyFont="1" applyBorder="1" applyAlignment="1">
      <alignment horizontal="center" vertical="center"/>
    </xf>
    <xf numFmtId="0" fontId="11" fillId="3" borderId="16" xfId="0" quotePrefix="1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8" fillId="0" borderId="0" xfId="0" applyFont="1"/>
    <xf numFmtId="0" fontId="3" fillId="3" borderId="16" xfId="0" quotePrefix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165" fontId="3" fillId="3" borderId="39" xfId="0" applyNumberFormat="1" applyFont="1" applyFill="1" applyBorder="1" applyAlignment="1">
      <alignment vertical="center"/>
    </xf>
    <xf numFmtId="9" fontId="3" fillId="0" borderId="0" xfId="0" applyNumberFormat="1" applyFont="1"/>
    <xf numFmtId="0" fontId="2" fillId="0" borderId="0" xfId="0" applyFont="1" applyBorder="1" applyAlignment="1">
      <alignment horizontal="left"/>
    </xf>
    <xf numFmtId="0" fontId="3" fillId="0" borderId="0" xfId="0" quotePrefix="1" applyFont="1" applyAlignment="1">
      <alignment horizontal="left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0" borderId="19" xfId="1" applyNumberFormat="1" applyFont="1" applyBorder="1" applyAlignment="1">
      <alignment horizontal="center" vertical="center"/>
    </xf>
    <xf numFmtId="0" fontId="19" fillId="0" borderId="0" xfId="0" applyFont="1"/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165" fontId="0" fillId="0" borderId="0" xfId="1" applyNumberFormat="1" applyFont="1" applyAlignment="1">
      <alignment horizontal="center"/>
    </xf>
    <xf numFmtId="0" fontId="0" fillId="0" borderId="0" xfId="0" applyAlignment="1"/>
    <xf numFmtId="166" fontId="0" fillId="0" borderId="0" xfId="0" applyNumberFormat="1"/>
    <xf numFmtId="0" fontId="19" fillId="2" borderId="5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center"/>
    </xf>
    <xf numFmtId="0" fontId="0" fillId="3" borderId="29" xfId="0" applyFill="1" applyBorder="1" applyAlignment="1">
      <alignment horizontal="center" vertical="center"/>
    </xf>
    <xf numFmtId="175" fontId="0" fillId="3" borderId="16" xfId="0" quotePrefix="1" applyNumberForma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0" fillId="3" borderId="11" xfId="0" quotePrefix="1" applyFill="1" applyBorder="1" applyAlignment="1">
      <alignment horizontal="center" vertical="center"/>
    </xf>
    <xf numFmtId="165" fontId="0" fillId="3" borderId="39" xfId="0" applyNumberFormat="1" applyFill="1" applyBorder="1" applyAlignment="1">
      <alignment vertical="center"/>
    </xf>
    <xf numFmtId="168" fontId="19" fillId="0" borderId="15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5" fontId="19" fillId="0" borderId="0" xfId="1" applyNumberFormat="1" applyFont="1" applyAlignment="1">
      <alignment horizontal="left" vertical="center"/>
    </xf>
    <xf numFmtId="165" fontId="19" fillId="0" borderId="1" xfId="1" applyNumberFormat="1" applyFont="1" applyBorder="1"/>
    <xf numFmtId="9" fontId="0" fillId="0" borderId="0" xfId="0" applyNumberFormat="1"/>
    <xf numFmtId="165" fontId="19" fillId="0" borderId="0" xfId="1" applyNumberFormat="1" applyFont="1"/>
    <xf numFmtId="168" fontId="19" fillId="0" borderId="0" xfId="0" applyNumberFormat="1" applyFont="1"/>
    <xf numFmtId="0" fontId="22" fillId="0" borderId="0" xfId="0" applyFont="1"/>
    <xf numFmtId="0" fontId="1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9" fillId="0" borderId="0" xfId="0" quotePrefix="1" applyFont="1" applyAlignment="1">
      <alignment horizontal="left"/>
    </xf>
    <xf numFmtId="0" fontId="0" fillId="0" borderId="0" xfId="0" applyAlignment="1">
      <alignment horizontal="right"/>
    </xf>
    <xf numFmtId="0" fontId="19" fillId="0" borderId="0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8" fontId="11" fillId="0" borderId="0" xfId="0" applyNumberFormat="1" applyFont="1" applyAlignment="1">
      <alignment horizontal="center" vertical="center"/>
    </xf>
    <xf numFmtId="165" fontId="3" fillId="0" borderId="39" xfId="1" applyNumberFormat="1" applyFont="1" applyBorder="1" applyAlignment="1">
      <alignment vertical="center"/>
    </xf>
    <xf numFmtId="15" fontId="3" fillId="3" borderId="16" xfId="0" quotePrefix="1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0" borderId="25" xfId="1" applyNumberFormat="1" applyFont="1" applyBorder="1" applyAlignment="1">
      <alignment horizontal="center" vertic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5" fontId="3" fillId="0" borderId="23" xfId="1" applyNumberFormat="1" applyFont="1" applyBorder="1" applyAlignment="1">
      <alignment horizontal="center" vertical="center"/>
    </xf>
    <xf numFmtId="165" fontId="3" fillId="0" borderId="24" xfId="1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0" borderId="19" xfId="1" applyNumberFormat="1" applyFont="1" applyBorder="1" applyAlignment="1">
      <alignment horizontal="center" vertical="center"/>
    </xf>
    <xf numFmtId="165" fontId="3" fillId="0" borderId="25" xfId="1" applyNumberFormat="1" applyFont="1" applyBorder="1" applyAlignment="1">
      <alignment horizontal="center" vertical="center"/>
    </xf>
    <xf numFmtId="165" fontId="3" fillId="0" borderId="26" xfId="1" applyNumberFormat="1" applyFont="1" applyBorder="1" applyAlignment="1">
      <alignment horizontal="center" vertical="center"/>
    </xf>
    <xf numFmtId="165" fontId="3" fillId="0" borderId="21" xfId="1" applyNumberFormat="1" applyFont="1" applyBorder="1" applyAlignment="1">
      <alignment horizontal="center" vertical="center"/>
    </xf>
    <xf numFmtId="165" fontId="3" fillId="0" borderId="22" xfId="1" applyNumberFormat="1" applyFont="1" applyBorder="1" applyAlignment="1">
      <alignment horizontal="center" vertical="center"/>
    </xf>
    <xf numFmtId="165" fontId="3" fillId="0" borderId="27" xfId="1" applyNumberFormat="1" applyFont="1" applyBorder="1" applyAlignment="1">
      <alignment horizontal="center" vertical="center"/>
    </xf>
    <xf numFmtId="165" fontId="3" fillId="0" borderId="28" xfId="1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165" fontId="10" fillId="2" borderId="7" xfId="1" applyNumberFormat="1" applyFont="1" applyFill="1" applyBorder="1" applyAlignment="1">
      <alignment horizontal="center"/>
    </xf>
    <xf numFmtId="165" fontId="10" fillId="2" borderId="8" xfId="1" applyNumberFormat="1" applyFont="1" applyFill="1" applyBorder="1" applyAlignment="1">
      <alignment horizontal="center"/>
    </xf>
    <xf numFmtId="165" fontId="11" fillId="3" borderId="17" xfId="0" applyNumberFormat="1" applyFont="1" applyFill="1" applyBorder="1" applyAlignment="1">
      <alignment horizontal="center" vertical="center"/>
    </xf>
    <xf numFmtId="165" fontId="11" fillId="3" borderId="18" xfId="0" applyNumberFormat="1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8" fontId="10" fillId="0" borderId="1" xfId="0" quotePrefix="1" applyNumberFormat="1" applyFont="1" applyBorder="1" applyAlignment="1">
      <alignment horizontal="center" vertical="center"/>
    </xf>
    <xf numFmtId="168" fontId="2" fillId="0" borderId="35" xfId="0" applyNumberFormat="1" applyFont="1" applyBorder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71" fontId="2" fillId="0" borderId="33" xfId="2" applyNumberFormat="1" applyFont="1" applyBorder="1" applyAlignment="1">
      <alignment horizontal="center" vertical="center"/>
    </xf>
    <xf numFmtId="171" fontId="2" fillId="0" borderId="34" xfId="2" applyNumberFormat="1" applyFont="1" applyBorder="1" applyAlignment="1">
      <alignment horizontal="center" vertical="center"/>
    </xf>
    <xf numFmtId="168" fontId="11" fillId="0" borderId="0" xfId="0" applyNumberFormat="1" applyFont="1" applyAlignment="1">
      <alignment horizontal="center" vertical="center"/>
    </xf>
    <xf numFmtId="165" fontId="11" fillId="0" borderId="17" xfId="0" applyNumberFormat="1" applyFont="1" applyFill="1" applyBorder="1" applyAlignment="1">
      <alignment horizontal="center" vertical="center"/>
    </xf>
    <xf numFmtId="165" fontId="11" fillId="0" borderId="32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7" fillId="0" borderId="38" xfId="0" applyFont="1" applyFill="1" applyBorder="1" applyAlignment="1">
      <alignment horizontal="center" vertical="center" wrapText="1"/>
    </xf>
    <xf numFmtId="0" fontId="17" fillId="0" borderId="20" xfId="0" applyFont="1" applyFill="1" applyBorder="1" applyAlignment="1">
      <alignment horizontal="center" vertical="center" wrapText="1"/>
    </xf>
    <xf numFmtId="15" fontId="3" fillId="3" borderId="16" xfId="0" quotePrefix="1" applyNumberFormat="1" applyFont="1" applyFill="1" applyBorder="1" applyAlignment="1">
      <alignment horizontal="center" vertical="center" wrapText="1"/>
    </xf>
    <xf numFmtId="15" fontId="3" fillId="3" borderId="20" xfId="0" quotePrefix="1" applyNumberFormat="1" applyFont="1" applyFill="1" applyBorder="1" applyAlignment="1">
      <alignment horizontal="center" vertical="center" wrapText="1"/>
    </xf>
    <xf numFmtId="15" fontId="3" fillId="3" borderId="16" xfId="0" quotePrefix="1" applyNumberFormat="1" applyFont="1" applyFill="1" applyBorder="1" applyAlignment="1">
      <alignment horizontal="center" vertical="center"/>
    </xf>
    <xf numFmtId="15" fontId="3" fillId="3" borderId="20" xfId="0" quotePrefix="1" applyNumberFormat="1" applyFont="1" applyFill="1" applyBorder="1" applyAlignment="1">
      <alignment horizontal="center" vertical="center"/>
    </xf>
    <xf numFmtId="165" fontId="3" fillId="3" borderId="16" xfId="1" applyNumberFormat="1" applyFont="1" applyFill="1" applyBorder="1" applyAlignment="1">
      <alignment horizontal="center" vertical="center" wrapText="1"/>
    </xf>
    <xf numFmtId="165" fontId="3" fillId="3" borderId="20" xfId="1" applyNumberFormat="1" applyFont="1" applyFill="1" applyBorder="1" applyAlignment="1">
      <alignment horizontal="center" vertical="center" wrapText="1"/>
    </xf>
    <xf numFmtId="174" fontId="3" fillId="0" borderId="11" xfId="3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165" fontId="3" fillId="0" borderId="17" xfId="1" applyNumberFormat="1" applyFont="1" applyBorder="1" applyAlignment="1">
      <alignment horizontal="center" vertical="center"/>
    </xf>
    <xf numFmtId="165" fontId="3" fillId="0" borderId="18" xfId="1" applyNumberFormat="1" applyFont="1" applyBorder="1" applyAlignment="1">
      <alignment horizontal="center" vertical="center"/>
    </xf>
    <xf numFmtId="165" fontId="2" fillId="2" borderId="7" xfId="1" applyNumberFormat="1" applyFont="1" applyFill="1" applyBorder="1" applyAlignment="1">
      <alignment horizontal="center" vertical="center"/>
    </xf>
    <xf numFmtId="165" fontId="2" fillId="2" borderId="8" xfId="1" applyNumberFormat="1" applyFont="1" applyFill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165" fontId="19" fillId="2" borderId="7" xfId="1" applyNumberFormat="1" applyFont="1" applyFill="1" applyBorder="1" applyAlignment="1">
      <alignment horizontal="center"/>
    </xf>
    <xf numFmtId="165" fontId="19" fillId="2" borderId="8" xfId="1" applyNumberFormat="1" applyFont="1" applyFill="1" applyBorder="1" applyAlignment="1">
      <alignment horizontal="center"/>
    </xf>
    <xf numFmtId="167" fontId="0" fillId="0" borderId="17" xfId="1" applyNumberFormat="1" applyFont="1" applyBorder="1" applyAlignment="1">
      <alignment horizontal="center" vertical="center"/>
    </xf>
    <xf numFmtId="167" fontId="0" fillId="0" borderId="18" xfId="1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</cellXfs>
  <cellStyles count="4">
    <cellStyle name="Comma" xfId="3" builtinId="3"/>
    <cellStyle name="Comma 2" xfId="1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41</xdr:row>
      <xdr:rowOff>95250</xdr:rowOff>
    </xdr:from>
    <xdr:to>
      <xdr:col>17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00679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29</xdr:row>
      <xdr:rowOff>133350</xdr:rowOff>
    </xdr:from>
    <xdr:to>
      <xdr:col>15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7658100"/>
          <a:ext cx="2124075" cy="10286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42</xdr:row>
      <xdr:rowOff>95250</xdr:rowOff>
    </xdr:from>
    <xdr:to>
      <xdr:col>17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67975" y="93154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238125</xdr:colOff>
      <xdr:row>32</xdr:row>
      <xdr:rowOff>57150</xdr:rowOff>
    </xdr:from>
    <xdr:to>
      <xdr:col>15</xdr:col>
      <xdr:colOff>533400</xdr:colOff>
      <xdr:row>37</xdr:row>
      <xdr:rowOff>85724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01100" y="7229475"/>
          <a:ext cx="2124075" cy="102869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462806</xdr:colOff>
      <xdr:row>1</xdr:row>
      <xdr:rowOff>87405</xdr:rowOff>
    </xdr:from>
    <xdr:ext cx="2548223" cy="121752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4406" y="277905"/>
          <a:ext cx="2548223" cy="1217520"/>
        </a:xfrm>
        <a:prstGeom prst="rect">
          <a:avLst/>
        </a:prstGeom>
      </xdr:spPr>
    </xdr:pic>
    <xdr:clientData/>
  </xdr:oneCellAnchor>
  <xdr:twoCellAnchor editAs="oneCell">
    <xdr:from>
      <xdr:col>12</xdr:col>
      <xdr:colOff>171450</xdr:colOff>
      <xdr:row>56</xdr:row>
      <xdr:rowOff>95250</xdr:rowOff>
    </xdr:from>
    <xdr:to>
      <xdr:col>15</xdr:col>
      <xdr:colOff>192741</xdr:colOff>
      <xdr:row>61</xdr:row>
      <xdr:rowOff>172438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86925" y="25212675"/>
          <a:ext cx="1850091" cy="105826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0</xdr:row>
      <xdr:rowOff>108138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108138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428625</xdr:colOff>
      <xdr:row>32</xdr:row>
      <xdr:rowOff>161925</xdr:rowOff>
    </xdr:from>
    <xdr:ext cx="1850091" cy="1058263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24900" y="6867525"/>
          <a:ext cx="1850091" cy="105826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20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45</xdr:row>
      <xdr:rowOff>95250</xdr:rowOff>
    </xdr:from>
    <xdr:to>
      <xdr:col>16</xdr:col>
      <xdr:colOff>221316</xdr:colOff>
      <xdr:row>50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20300" y="95154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33</xdr:row>
      <xdr:rowOff>133350</xdr:rowOff>
    </xdr:from>
    <xdr:to>
      <xdr:col>14</xdr:col>
      <xdr:colOff>552450</xdr:colOff>
      <xdr:row>38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58250" y="7105650"/>
          <a:ext cx="2124075" cy="102869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42</xdr:row>
      <xdr:rowOff>95250</xdr:rowOff>
    </xdr:from>
    <xdr:to>
      <xdr:col>17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3225" y="93154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238125</xdr:colOff>
      <xdr:row>32</xdr:row>
      <xdr:rowOff>57150</xdr:rowOff>
    </xdr:from>
    <xdr:to>
      <xdr:col>15</xdr:col>
      <xdr:colOff>533400</xdr:colOff>
      <xdr:row>37</xdr:row>
      <xdr:rowOff>85724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382125" y="7229475"/>
          <a:ext cx="2124075" cy="102869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44</xdr:row>
      <xdr:rowOff>95250</xdr:rowOff>
    </xdr:from>
    <xdr:to>
      <xdr:col>17</xdr:col>
      <xdr:colOff>221316</xdr:colOff>
      <xdr:row>49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3225" y="93154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238125</xdr:colOff>
      <xdr:row>34</xdr:row>
      <xdr:rowOff>57150</xdr:rowOff>
    </xdr:from>
    <xdr:to>
      <xdr:col>15</xdr:col>
      <xdr:colOff>533400</xdr:colOff>
      <xdr:row>39</xdr:row>
      <xdr:rowOff>85724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382125" y="7229475"/>
          <a:ext cx="2124075" cy="102869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228600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41</xdr:row>
      <xdr:rowOff>95250</xdr:rowOff>
    </xdr:from>
    <xdr:to>
      <xdr:col>16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9115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6705600"/>
          <a:ext cx="2124075" cy="102869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228600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0" y="9115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31</xdr:row>
      <xdr:rowOff>133350</xdr:rowOff>
    </xdr:from>
    <xdr:to>
      <xdr:col>14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43950" y="6705600"/>
          <a:ext cx="2124075" cy="102869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228600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0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31</xdr:row>
      <xdr:rowOff>133350</xdr:rowOff>
    </xdr:from>
    <xdr:to>
      <xdr:col>14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43950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228600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0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31</xdr:row>
      <xdr:rowOff>133350</xdr:rowOff>
    </xdr:from>
    <xdr:to>
      <xdr:col>14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43950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43</xdr:row>
      <xdr:rowOff>95250</xdr:rowOff>
    </xdr:from>
    <xdr:to>
      <xdr:col>17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9115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31</xdr:row>
      <xdr:rowOff>133350</xdr:rowOff>
    </xdr:from>
    <xdr:to>
      <xdr:col>15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6705600"/>
          <a:ext cx="2124075" cy="102869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42</xdr:row>
      <xdr:rowOff>95250</xdr:rowOff>
    </xdr:from>
    <xdr:to>
      <xdr:col>17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087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30</xdr:row>
      <xdr:rowOff>133350</xdr:rowOff>
    </xdr:from>
    <xdr:to>
      <xdr:col>15</xdr:col>
      <xdr:colOff>552450</xdr:colOff>
      <xdr:row>35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64882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63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41</xdr:row>
      <xdr:rowOff>95250</xdr:rowOff>
    </xdr:from>
    <xdr:to>
      <xdr:col>17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53750" y="9791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29</xdr:row>
      <xdr:rowOff>133350</xdr:rowOff>
    </xdr:from>
    <xdr:to>
      <xdr:col>15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791700" y="7381875"/>
          <a:ext cx="2124075" cy="102869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63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41</xdr:row>
      <xdr:rowOff>95250</xdr:rowOff>
    </xdr:from>
    <xdr:to>
      <xdr:col>17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53750" y="9115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29</xdr:row>
      <xdr:rowOff>133350</xdr:rowOff>
    </xdr:from>
    <xdr:to>
      <xdr:col>15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791700" y="6705600"/>
          <a:ext cx="2124075" cy="102869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63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41</xdr:row>
      <xdr:rowOff>95250</xdr:rowOff>
    </xdr:from>
    <xdr:to>
      <xdr:col>17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53750" y="9115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29</xdr:row>
      <xdr:rowOff>133350</xdr:rowOff>
    </xdr:from>
    <xdr:to>
      <xdr:col>15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791700" y="6705600"/>
          <a:ext cx="2124075" cy="102869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41488"/>
          <a:ext cx="2333625" cy="1162050"/>
        </a:xfrm>
        <a:prstGeom prst="rect">
          <a:avLst/>
        </a:prstGeom>
      </xdr:spPr>
    </xdr:pic>
    <xdr:clientData/>
  </xdr:oneCellAnchor>
  <xdr:oneCellAnchor>
    <xdr:from>
      <xdr:col>13</xdr:col>
      <xdr:colOff>428625</xdr:colOff>
      <xdr:row>35</xdr:row>
      <xdr:rowOff>161925</xdr:rowOff>
    </xdr:from>
    <xdr:ext cx="1850091" cy="1058263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91650" y="7600950"/>
          <a:ext cx="1850091" cy="1058263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152400</xdr:colOff>
      <xdr:row>36</xdr:row>
      <xdr:rowOff>142875</xdr:rowOff>
    </xdr:from>
    <xdr:to>
      <xdr:col>16</xdr:col>
      <xdr:colOff>173691</xdr:colOff>
      <xdr:row>42</xdr:row>
      <xdr:rowOff>988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0225" y="8401050"/>
          <a:ext cx="1850091" cy="1058263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95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219075</xdr:colOff>
      <xdr:row>41</xdr:row>
      <xdr:rowOff>0</xdr:rowOff>
    </xdr:from>
    <xdr:to>
      <xdr:col>15</xdr:col>
      <xdr:colOff>371475</xdr:colOff>
      <xdr:row>46</xdr:row>
      <xdr:rowOff>142875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7300" y="8439150"/>
          <a:ext cx="1981200" cy="11049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4925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46</xdr:row>
      <xdr:rowOff>95250</xdr:rowOff>
    </xdr:from>
    <xdr:to>
      <xdr:col>16</xdr:col>
      <xdr:colOff>221316</xdr:colOff>
      <xdr:row>51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34600" y="108680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34</xdr:row>
      <xdr:rowOff>133350</xdr:rowOff>
    </xdr:from>
    <xdr:to>
      <xdr:col>14</xdr:col>
      <xdr:colOff>552450</xdr:colOff>
      <xdr:row>39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72550" y="8458200"/>
          <a:ext cx="2124075" cy="102869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4925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46</xdr:row>
      <xdr:rowOff>95250</xdr:rowOff>
    </xdr:from>
    <xdr:to>
      <xdr:col>16</xdr:col>
      <xdr:colOff>221316</xdr:colOff>
      <xdr:row>51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34600" y="111252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34</xdr:row>
      <xdr:rowOff>133350</xdr:rowOff>
    </xdr:from>
    <xdr:to>
      <xdr:col>14</xdr:col>
      <xdr:colOff>552450</xdr:colOff>
      <xdr:row>39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72550" y="8715375"/>
          <a:ext cx="2124075" cy="102869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0</xdr:row>
      <xdr:rowOff>108138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108138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428625</xdr:colOff>
      <xdr:row>34</xdr:row>
      <xdr:rowOff>161925</xdr:rowOff>
    </xdr:from>
    <xdr:ext cx="1850091" cy="1058263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63000" y="6991350"/>
          <a:ext cx="1850091" cy="1058263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43</xdr:row>
      <xdr:rowOff>95250</xdr:rowOff>
    </xdr:from>
    <xdr:to>
      <xdr:col>17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31</xdr:row>
      <xdr:rowOff>133350</xdr:rowOff>
    </xdr:from>
    <xdr:to>
      <xdr:col>15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4925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45</xdr:row>
      <xdr:rowOff>95250</xdr:rowOff>
    </xdr:from>
    <xdr:to>
      <xdr:col>16</xdr:col>
      <xdr:colOff>221316</xdr:colOff>
      <xdr:row>50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34600" y="111252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33</xdr:row>
      <xdr:rowOff>133350</xdr:rowOff>
    </xdr:from>
    <xdr:to>
      <xdr:col>14</xdr:col>
      <xdr:colOff>552450</xdr:colOff>
      <xdr:row>38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72550" y="8715375"/>
          <a:ext cx="2124075" cy="10286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43</xdr:row>
      <xdr:rowOff>95250</xdr:rowOff>
    </xdr:from>
    <xdr:to>
      <xdr:col>17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31</xdr:row>
      <xdr:rowOff>133350</xdr:rowOff>
    </xdr:from>
    <xdr:to>
      <xdr:col>15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809625</xdr:colOff>
      <xdr:row>0</xdr:row>
      <xdr:rowOff>127188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7725" y="127188"/>
          <a:ext cx="2333625" cy="1162050"/>
        </a:xfrm>
        <a:prstGeom prst="rect">
          <a:avLst/>
        </a:prstGeom>
      </xdr:spPr>
    </xdr:pic>
    <xdr:clientData/>
  </xdr:oneCellAnchor>
  <xdr:oneCellAnchor>
    <xdr:from>
      <xdr:col>13</xdr:col>
      <xdr:colOff>428625</xdr:colOff>
      <xdr:row>35</xdr:row>
      <xdr:rowOff>161925</xdr:rowOff>
    </xdr:from>
    <xdr:ext cx="1850091" cy="1058263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91650" y="7600950"/>
          <a:ext cx="1850091" cy="1058263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43</xdr:row>
      <xdr:rowOff>95250</xdr:rowOff>
    </xdr:from>
    <xdr:to>
      <xdr:col>17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31</xdr:row>
      <xdr:rowOff>133350</xdr:rowOff>
    </xdr:from>
    <xdr:to>
      <xdr:col>15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43</xdr:row>
      <xdr:rowOff>95250</xdr:rowOff>
    </xdr:from>
    <xdr:to>
      <xdr:col>17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31</xdr:row>
      <xdr:rowOff>133350</xdr:rowOff>
    </xdr:from>
    <xdr:to>
      <xdr:col>15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41</xdr:row>
      <xdr:rowOff>95250</xdr:rowOff>
    </xdr:from>
    <xdr:to>
      <xdr:col>17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29</xdr:row>
      <xdr:rowOff>133350</xdr:rowOff>
    </xdr:from>
    <xdr:to>
      <xdr:col>15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0675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9115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37</xdr:row>
      <xdr:rowOff>19050</xdr:rowOff>
    </xdr:from>
    <xdr:to>
      <xdr:col>8</xdr:col>
      <xdr:colOff>971550</xdr:colOff>
      <xdr:row>41</xdr:row>
      <xdr:rowOff>200024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534025" y="8191500"/>
          <a:ext cx="2124075" cy="1028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3" workbookViewId="0">
      <selection activeCell="O18" sqref="O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27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03" t="s">
        <v>5</v>
      </c>
      <c r="B10" s="204"/>
      <c r="C10" s="204"/>
      <c r="D10" s="204"/>
      <c r="E10" s="204"/>
      <c r="F10" s="204"/>
      <c r="G10" s="204"/>
      <c r="H10" s="204"/>
      <c r="I10" s="204"/>
      <c r="J10" s="205"/>
    </row>
    <row r="12" spans="1:10" x14ac:dyDescent="0.25">
      <c r="A12" s="2" t="s">
        <v>6</v>
      </c>
      <c r="B12" s="2" t="s">
        <v>37</v>
      </c>
      <c r="H12" s="3" t="s">
        <v>7</v>
      </c>
      <c r="I12" s="7" t="s">
        <v>8</v>
      </c>
      <c r="J12" s="8" t="s">
        <v>52</v>
      </c>
    </row>
    <row r="13" spans="1:10" x14ac:dyDescent="0.25">
      <c r="H13" s="3" t="s">
        <v>9</v>
      </c>
      <c r="I13" s="7" t="s">
        <v>8</v>
      </c>
      <c r="J13" s="62" t="s">
        <v>53</v>
      </c>
    </row>
    <row r="14" spans="1:10" x14ac:dyDescent="0.25">
      <c r="H14" s="3" t="s">
        <v>10</v>
      </c>
      <c r="I14" s="7" t="s">
        <v>8</v>
      </c>
      <c r="J14" s="2" t="s">
        <v>38</v>
      </c>
    </row>
    <row r="15" spans="1:10" x14ac:dyDescent="0.25">
      <c r="A15" s="2" t="s">
        <v>11</v>
      </c>
      <c r="B15" s="8" t="s">
        <v>33</v>
      </c>
      <c r="C15" s="8"/>
      <c r="I15" s="7"/>
    </row>
    <row r="16" spans="1:10" ht="16.5" thickBot="1" x14ac:dyDescent="0.3">
      <c r="G16" s="9"/>
    </row>
    <row r="17" spans="1:18" ht="20.100000000000001" customHeight="1" x14ac:dyDescent="0.25">
      <c r="A17" s="29" t="s">
        <v>12</v>
      </c>
      <c r="B17" s="30" t="s">
        <v>13</v>
      </c>
      <c r="C17" s="30" t="s">
        <v>14</v>
      </c>
      <c r="D17" s="30" t="s">
        <v>15</v>
      </c>
      <c r="E17" s="30" t="s">
        <v>16</v>
      </c>
      <c r="F17" s="63" t="s">
        <v>34</v>
      </c>
      <c r="G17" s="63" t="s">
        <v>35</v>
      </c>
      <c r="H17" s="206" t="s">
        <v>17</v>
      </c>
      <c r="I17" s="207"/>
      <c r="J17" s="31" t="s">
        <v>18</v>
      </c>
    </row>
    <row r="18" spans="1:18" ht="53.25" customHeight="1" x14ac:dyDescent="0.25">
      <c r="A18" s="10">
        <v>1</v>
      </c>
      <c r="B18" s="64">
        <v>44279</v>
      </c>
      <c r="C18" s="64"/>
      <c r="D18" s="65" t="s">
        <v>46</v>
      </c>
      <c r="E18" s="65" t="s">
        <v>47</v>
      </c>
      <c r="F18" s="66">
        <v>63</v>
      </c>
      <c r="G18" s="67"/>
      <c r="H18" s="208">
        <v>3267326.7</v>
      </c>
      <c r="I18" s="209"/>
      <c r="J18" s="72">
        <f>H18</f>
        <v>3267326.7</v>
      </c>
    </row>
    <row r="19" spans="1:18" ht="25.5" customHeight="1" thickBot="1" x14ac:dyDescent="0.3">
      <c r="A19" s="210" t="s">
        <v>19</v>
      </c>
      <c r="B19" s="211"/>
      <c r="C19" s="211"/>
      <c r="D19" s="211"/>
      <c r="E19" s="211"/>
      <c r="F19" s="211"/>
      <c r="G19" s="211"/>
      <c r="H19" s="211"/>
      <c r="I19" s="212"/>
      <c r="J19" s="11">
        <f>SUM(J18)</f>
        <v>3267326.7</v>
      </c>
    </row>
    <row r="20" spans="1:18" x14ac:dyDescent="0.25">
      <c r="A20" s="213"/>
      <c r="B20" s="213"/>
      <c r="C20" s="61"/>
      <c r="D20" s="61"/>
      <c r="E20" s="61"/>
      <c r="F20" s="61"/>
      <c r="G20" s="61"/>
      <c r="H20" s="12"/>
      <c r="I20" s="12"/>
      <c r="J20" s="13"/>
    </row>
    <row r="21" spans="1:18" x14ac:dyDescent="0.25">
      <c r="A21" s="61"/>
      <c r="B21" s="61"/>
      <c r="C21" s="61"/>
      <c r="D21" s="61"/>
      <c r="E21" s="61"/>
      <c r="F21" s="61"/>
      <c r="H21" s="14" t="s">
        <v>31</v>
      </c>
      <c r="I21" s="32">
        <f>I18*1%</f>
        <v>0</v>
      </c>
      <c r="J21" s="13">
        <f>J19*1%</f>
        <v>32673.267000000003</v>
      </c>
    </row>
    <row r="22" spans="1:18" x14ac:dyDescent="0.25">
      <c r="A22" s="61"/>
      <c r="B22" s="61"/>
      <c r="C22" s="61"/>
      <c r="D22" s="61"/>
      <c r="E22" s="61"/>
      <c r="F22" s="61"/>
      <c r="H22" s="14" t="s">
        <v>20</v>
      </c>
      <c r="I22" s="13">
        <f>I20*10%</f>
        <v>0</v>
      </c>
      <c r="J22" s="13">
        <f>J20*10%</f>
        <v>0</v>
      </c>
    </row>
    <row r="23" spans="1:18" ht="16.5" thickBot="1" x14ac:dyDescent="0.3">
      <c r="E23" s="1"/>
      <c r="F23" s="1"/>
      <c r="H23" s="15" t="s">
        <v>28</v>
      </c>
      <c r="I23" s="16">
        <v>0</v>
      </c>
      <c r="J23" s="16">
        <v>0</v>
      </c>
      <c r="R23" s="2" t="s">
        <v>21</v>
      </c>
    </row>
    <row r="24" spans="1:18" x14ac:dyDescent="0.25">
      <c r="E24" s="1"/>
      <c r="F24" s="1"/>
      <c r="H24" s="17" t="s">
        <v>22</v>
      </c>
      <c r="I24" s="18">
        <f>I19+I21</f>
        <v>0</v>
      </c>
      <c r="J24" s="18">
        <f>J19+J21</f>
        <v>3299999.9670000002</v>
      </c>
    </row>
    <row r="25" spans="1:18" x14ac:dyDescent="0.25">
      <c r="E25" s="1"/>
      <c r="F25" s="1"/>
      <c r="H25" s="17"/>
      <c r="I25" s="18"/>
      <c r="J25" s="18"/>
    </row>
    <row r="26" spans="1:18" x14ac:dyDescent="0.25">
      <c r="A26" s="1" t="s">
        <v>48</v>
      </c>
      <c r="D26" s="1"/>
      <c r="E26" s="1"/>
      <c r="F26" s="1"/>
      <c r="G26" s="1"/>
      <c r="H26" s="17"/>
      <c r="I26" s="17"/>
      <c r="J26" s="18"/>
    </row>
    <row r="27" spans="1:18" x14ac:dyDescent="0.25">
      <c r="A27" s="19"/>
      <c r="D27" s="1"/>
      <c r="E27" s="1"/>
      <c r="F27" s="1"/>
      <c r="G27" s="1"/>
      <c r="H27" s="17"/>
      <c r="I27" s="17"/>
      <c r="J27" s="18"/>
    </row>
    <row r="28" spans="1:18" x14ac:dyDescent="0.25">
      <c r="D28" s="1"/>
      <c r="E28" s="1"/>
      <c r="F28" s="1"/>
      <c r="G28" s="1"/>
      <c r="H28" s="17"/>
      <c r="I28" s="17"/>
      <c r="J28" s="18"/>
    </row>
    <row r="29" spans="1:18" x14ac:dyDescent="0.25">
      <c r="A29" s="25" t="s">
        <v>23</v>
      </c>
    </row>
    <row r="30" spans="1:18" x14ac:dyDescent="0.25">
      <c r="A30" s="26" t="s">
        <v>24</v>
      </c>
      <c r="B30" s="20"/>
      <c r="C30" s="20"/>
      <c r="D30" s="9"/>
      <c r="E30" s="9"/>
      <c r="F30" s="9"/>
    </row>
    <row r="31" spans="1:18" x14ac:dyDescent="0.25">
      <c r="A31" s="26" t="s">
        <v>29</v>
      </c>
      <c r="B31" s="20"/>
      <c r="C31" s="20"/>
      <c r="D31" s="9"/>
      <c r="E31" s="9"/>
      <c r="F31" s="9"/>
    </row>
    <row r="32" spans="1:18" x14ac:dyDescent="0.25">
      <c r="A32" s="27" t="s">
        <v>30</v>
      </c>
      <c r="B32" s="21"/>
      <c r="C32" s="21"/>
      <c r="D32" s="9"/>
      <c r="E32" s="9"/>
      <c r="F32" s="9"/>
    </row>
    <row r="33" spans="1:10" x14ac:dyDescent="0.25">
      <c r="A33" s="28" t="s">
        <v>0</v>
      </c>
      <c r="B33" s="22"/>
      <c r="C33" s="22"/>
      <c r="D33" s="9"/>
      <c r="E33" s="9"/>
      <c r="F33" s="9"/>
    </row>
    <row r="34" spans="1:10" x14ac:dyDescent="0.25">
      <c r="A34" s="68"/>
      <c r="B34" s="68"/>
      <c r="C34" s="68"/>
    </row>
    <row r="35" spans="1:10" x14ac:dyDescent="0.25">
      <c r="A35" s="23"/>
      <c r="B35" s="23"/>
      <c r="C35" s="23"/>
    </row>
    <row r="36" spans="1:10" x14ac:dyDescent="0.25">
      <c r="H36" s="24" t="s">
        <v>40</v>
      </c>
      <c r="I36" s="200" t="str">
        <f>+J13</f>
        <v>01 April 2021</v>
      </c>
      <c r="J36" s="201"/>
    </row>
    <row r="39" spans="1:10" ht="18" customHeight="1" x14ac:dyDescent="0.25"/>
    <row r="40" spans="1:10" ht="17.25" customHeight="1" x14ac:dyDescent="0.25"/>
    <row r="42" spans="1:10" x14ac:dyDescent="0.25">
      <c r="H42" s="202" t="s">
        <v>26</v>
      </c>
      <c r="I42" s="202"/>
      <c r="J42" s="202"/>
    </row>
  </sheetData>
  <mergeCells count="7">
    <mergeCell ref="I36:J36"/>
    <mergeCell ref="H42:J42"/>
    <mergeCell ref="A10:J10"/>
    <mergeCell ref="H17:I17"/>
    <mergeCell ref="H18:I18"/>
    <mergeCell ref="A19:I19"/>
    <mergeCell ref="A20:B20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10" workbookViewId="0">
      <selection activeCell="C18" sqref="C18"/>
    </sheetView>
  </sheetViews>
  <sheetFormatPr defaultRowHeight="15.75" x14ac:dyDescent="0.25"/>
  <cols>
    <col min="1" max="1" width="4.85546875" style="2" customWidth="1"/>
    <col min="2" max="2" width="11" style="2" customWidth="1"/>
    <col min="3" max="3" width="9.28515625" style="2" customWidth="1"/>
    <col min="4" max="4" width="26.28515625" style="2" customWidth="1"/>
    <col min="5" max="5" width="13.7109375" style="2" customWidth="1"/>
    <col min="6" max="6" width="6.5703125" style="2" customWidth="1"/>
    <col min="7" max="7" width="5.5703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1" width="14.140625" style="2" bestFit="1" customWidth="1"/>
    <col min="12" max="12" width="12.855468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27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03" t="s">
        <v>5</v>
      </c>
      <c r="B10" s="204"/>
      <c r="C10" s="204"/>
      <c r="D10" s="204"/>
      <c r="E10" s="204"/>
      <c r="F10" s="204"/>
      <c r="G10" s="204"/>
      <c r="H10" s="204"/>
      <c r="I10" s="204"/>
      <c r="J10" s="205"/>
    </row>
    <row r="12" spans="1:10" x14ac:dyDescent="0.25">
      <c r="A12" s="2" t="s">
        <v>6</v>
      </c>
      <c r="B12" s="2" t="s">
        <v>122</v>
      </c>
      <c r="H12" s="3" t="s">
        <v>7</v>
      </c>
      <c r="I12" s="7" t="s">
        <v>8</v>
      </c>
      <c r="J12" s="8" t="s">
        <v>116</v>
      </c>
    </row>
    <row r="13" spans="1:10" x14ac:dyDescent="0.25">
      <c r="H13" s="3" t="s">
        <v>9</v>
      </c>
      <c r="I13" s="7" t="s">
        <v>8</v>
      </c>
      <c r="J13" s="62" t="s">
        <v>117</v>
      </c>
    </row>
    <row r="14" spans="1:10" x14ac:dyDescent="0.25">
      <c r="H14" s="3" t="s">
        <v>10</v>
      </c>
      <c r="I14" s="7" t="s">
        <v>8</v>
      </c>
      <c r="J14" s="2" t="s">
        <v>38</v>
      </c>
    </row>
    <row r="15" spans="1:10" x14ac:dyDescent="0.25">
      <c r="A15" s="2" t="s">
        <v>11</v>
      </c>
      <c r="B15" s="8" t="s">
        <v>33</v>
      </c>
      <c r="C15" s="8"/>
      <c r="I15" s="7"/>
    </row>
    <row r="16" spans="1:10" ht="16.5" thickBot="1" x14ac:dyDescent="0.3"/>
    <row r="17" spans="1:18" ht="20.100000000000001" customHeight="1" x14ac:dyDescent="0.25">
      <c r="A17" s="29" t="s">
        <v>12</v>
      </c>
      <c r="B17" s="30" t="s">
        <v>13</v>
      </c>
      <c r="C17" s="30" t="s">
        <v>118</v>
      </c>
      <c r="D17" s="30" t="s">
        <v>15</v>
      </c>
      <c r="E17" s="30" t="s">
        <v>16</v>
      </c>
      <c r="F17" s="82" t="s">
        <v>34</v>
      </c>
      <c r="G17" s="82" t="s">
        <v>35</v>
      </c>
      <c r="H17" s="206" t="s">
        <v>17</v>
      </c>
      <c r="I17" s="207"/>
      <c r="J17" s="31" t="s">
        <v>18</v>
      </c>
    </row>
    <row r="18" spans="1:18" ht="53.25" customHeight="1" x14ac:dyDescent="0.25">
      <c r="A18" s="10">
        <v>1</v>
      </c>
      <c r="B18" s="64">
        <v>44299</v>
      </c>
      <c r="C18" s="108" t="s">
        <v>119</v>
      </c>
      <c r="D18" s="65" t="s">
        <v>120</v>
      </c>
      <c r="E18" s="65" t="s">
        <v>121</v>
      </c>
      <c r="F18" s="81">
        <v>1</v>
      </c>
      <c r="G18" s="109">
        <v>200</v>
      </c>
      <c r="H18" s="217">
        <v>6138613.7999999998</v>
      </c>
      <c r="I18" s="218"/>
      <c r="J18" s="84">
        <f>H18</f>
        <v>6138613.7999999998</v>
      </c>
    </row>
    <row r="19" spans="1:18" ht="25.5" customHeight="1" thickBot="1" x14ac:dyDescent="0.3">
      <c r="A19" s="210" t="s">
        <v>19</v>
      </c>
      <c r="B19" s="211"/>
      <c r="C19" s="211"/>
      <c r="D19" s="211"/>
      <c r="E19" s="211"/>
      <c r="F19" s="211"/>
      <c r="G19" s="211"/>
      <c r="H19" s="211"/>
      <c r="I19" s="212"/>
      <c r="J19" s="11">
        <f>SUM(J18)</f>
        <v>6138613.7999999998</v>
      </c>
    </row>
    <row r="20" spans="1:18" x14ac:dyDescent="0.25">
      <c r="A20" s="213"/>
      <c r="B20" s="213"/>
      <c r="C20" s="83"/>
      <c r="D20" s="83"/>
      <c r="E20" s="83"/>
      <c r="F20" s="83"/>
      <c r="G20" s="83"/>
      <c r="H20" s="12"/>
      <c r="I20" s="12"/>
      <c r="J20" s="13"/>
    </row>
    <row r="21" spans="1:18" x14ac:dyDescent="0.25">
      <c r="A21" s="83"/>
      <c r="B21" s="83"/>
      <c r="C21" s="83"/>
      <c r="D21" s="83"/>
      <c r="E21" s="83"/>
      <c r="F21" s="83"/>
      <c r="G21" s="83"/>
      <c r="H21" s="14" t="s">
        <v>20</v>
      </c>
      <c r="I21" s="13">
        <f>I20*10%</f>
        <v>0</v>
      </c>
      <c r="J21" s="13">
        <v>3960396</v>
      </c>
      <c r="K21" s="114">
        <f>J21*10%</f>
        <v>396039.60000000003</v>
      </c>
      <c r="L21" s="115">
        <f>K21*1%</f>
        <v>3960.3960000000006</v>
      </c>
    </row>
    <row r="22" spans="1:18" x14ac:dyDescent="0.25">
      <c r="A22" s="83"/>
      <c r="B22" s="83"/>
      <c r="C22" s="83"/>
      <c r="D22" s="83"/>
      <c r="E22" s="83"/>
      <c r="F22" s="83"/>
      <c r="G22" s="83"/>
      <c r="H22" s="14" t="s">
        <v>31</v>
      </c>
      <c r="I22" s="13"/>
      <c r="J22" s="13">
        <f>J21*1%</f>
        <v>39603.96</v>
      </c>
    </row>
    <row r="23" spans="1:18" x14ac:dyDescent="0.25">
      <c r="E23" s="1"/>
      <c r="F23" s="1"/>
      <c r="G23" s="1"/>
      <c r="H23" s="110" t="s">
        <v>28</v>
      </c>
      <c r="I23" s="111">
        <v>0</v>
      </c>
      <c r="J23" s="111">
        <v>2178217.7999999998</v>
      </c>
      <c r="K23" s="113">
        <f>J23*10%</f>
        <v>217821.78</v>
      </c>
      <c r="R23" s="2" t="s">
        <v>21</v>
      </c>
    </row>
    <row r="24" spans="1:18" ht="16.5" thickBot="1" x14ac:dyDescent="0.3">
      <c r="E24" s="1"/>
      <c r="F24" s="1"/>
      <c r="G24" s="1"/>
      <c r="H24" s="112" t="s">
        <v>31</v>
      </c>
      <c r="I24" s="16"/>
      <c r="J24" s="16">
        <f>J23*1%</f>
        <v>21782.178</v>
      </c>
    </row>
    <row r="25" spans="1:18" x14ac:dyDescent="0.25">
      <c r="E25" s="1"/>
      <c r="F25" s="1"/>
      <c r="G25" s="1"/>
      <c r="H25" s="17" t="s">
        <v>22</v>
      </c>
      <c r="I25" s="18" t="e">
        <f>I19+#REF!</f>
        <v>#REF!</v>
      </c>
      <c r="J25" s="18">
        <f>J21+J22</f>
        <v>3999999.96</v>
      </c>
    </row>
    <row r="26" spans="1:18" x14ac:dyDescent="0.25">
      <c r="E26" s="1"/>
      <c r="F26" s="1"/>
      <c r="G26" s="1"/>
      <c r="H26" s="17"/>
      <c r="I26" s="18"/>
      <c r="J26" s="18"/>
    </row>
    <row r="27" spans="1:18" x14ac:dyDescent="0.25">
      <c r="A27" s="1" t="s">
        <v>123</v>
      </c>
      <c r="D27" s="1"/>
      <c r="E27" s="1"/>
      <c r="F27" s="1"/>
      <c r="G27" s="1"/>
      <c r="H27" s="17"/>
      <c r="I27" s="17"/>
      <c r="J27" s="18"/>
    </row>
    <row r="28" spans="1:18" x14ac:dyDescent="0.25">
      <c r="A28" s="19"/>
      <c r="D28" s="1"/>
      <c r="E28" s="1"/>
      <c r="F28" s="1"/>
      <c r="G28" s="1"/>
      <c r="H28" s="17"/>
      <c r="I28" s="17"/>
      <c r="J28" s="18"/>
    </row>
    <row r="29" spans="1:18" x14ac:dyDescent="0.25">
      <c r="D29" s="1"/>
      <c r="E29" s="1"/>
      <c r="F29" s="1"/>
      <c r="G29" s="1"/>
      <c r="H29" s="17"/>
      <c r="I29" s="17"/>
      <c r="J29" s="18"/>
    </row>
    <row r="30" spans="1:18" x14ac:dyDescent="0.25">
      <c r="A30" s="25" t="s">
        <v>23</v>
      </c>
    </row>
    <row r="31" spans="1:18" x14ac:dyDescent="0.25">
      <c r="A31" s="26" t="s">
        <v>24</v>
      </c>
      <c r="B31" s="20"/>
      <c r="C31" s="20"/>
      <c r="D31" s="9"/>
      <c r="E31" s="9"/>
      <c r="F31" s="9"/>
      <c r="G31" s="9"/>
    </row>
    <row r="32" spans="1:18" x14ac:dyDescent="0.25">
      <c r="A32" s="26" t="s">
        <v>29</v>
      </c>
      <c r="B32" s="20"/>
      <c r="C32" s="20"/>
      <c r="D32" s="9"/>
      <c r="E32" s="9"/>
      <c r="F32" s="9"/>
      <c r="G32" s="9"/>
    </row>
    <row r="33" spans="1:10" x14ac:dyDescent="0.25">
      <c r="A33" s="27" t="s">
        <v>30</v>
      </c>
      <c r="B33" s="21"/>
      <c r="C33" s="21"/>
      <c r="D33" s="9"/>
      <c r="E33" s="9"/>
      <c r="F33" s="9"/>
      <c r="G33" s="9"/>
    </row>
    <row r="34" spans="1:10" x14ac:dyDescent="0.25">
      <c r="A34" s="28" t="s">
        <v>0</v>
      </c>
      <c r="B34" s="22"/>
      <c r="C34" s="22"/>
      <c r="D34" s="9"/>
      <c r="E34" s="9"/>
      <c r="F34" s="9"/>
      <c r="G34" s="9"/>
    </row>
    <row r="35" spans="1:10" x14ac:dyDescent="0.25">
      <c r="A35" s="68"/>
      <c r="B35" s="68"/>
      <c r="C35" s="68"/>
    </row>
    <row r="36" spans="1:10" x14ac:dyDescent="0.25">
      <c r="A36" s="23"/>
      <c r="B36" s="23"/>
      <c r="C36" s="23"/>
    </row>
    <row r="37" spans="1:10" x14ac:dyDescent="0.25">
      <c r="H37" s="24" t="s">
        <v>40</v>
      </c>
      <c r="I37" s="200" t="str">
        <f>+J13</f>
        <v xml:space="preserve"> 13 April 2021</v>
      </c>
      <c r="J37" s="201"/>
    </row>
    <row r="40" spans="1:10" ht="18" customHeight="1" x14ac:dyDescent="0.25"/>
    <row r="41" spans="1:10" ht="17.25" customHeight="1" x14ac:dyDescent="0.25"/>
    <row r="43" spans="1:10" x14ac:dyDescent="0.25">
      <c r="H43" s="202" t="s">
        <v>26</v>
      </c>
      <c r="I43" s="202"/>
      <c r="J43" s="202"/>
    </row>
  </sheetData>
  <mergeCells count="7">
    <mergeCell ref="H43:J43"/>
    <mergeCell ref="A10:J10"/>
    <mergeCell ref="H17:I17"/>
    <mergeCell ref="H18:I18"/>
    <mergeCell ref="A19:I19"/>
    <mergeCell ref="A20:B20"/>
    <mergeCell ref="I37:J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1"/>
  <sheetViews>
    <sheetView topLeftCell="A10" workbookViewId="0">
      <selection activeCell="B11" sqref="B11"/>
    </sheetView>
  </sheetViews>
  <sheetFormatPr defaultRowHeight="15" x14ac:dyDescent="0.25"/>
  <cols>
    <col min="1" max="1" width="4.85546875" style="34" customWidth="1"/>
    <col min="2" max="2" width="9.140625" style="34" customWidth="1"/>
    <col min="3" max="3" width="13.140625" style="34" customWidth="1"/>
    <col min="4" max="4" width="29.7109375" style="34" customWidth="1"/>
    <col min="5" max="5" width="20.85546875" style="34" customWidth="1"/>
    <col min="6" max="6" width="7" style="35" customWidth="1"/>
    <col min="7" max="7" width="7" style="34" customWidth="1"/>
    <col min="8" max="8" width="13.7109375" style="34" customWidth="1"/>
    <col min="9" max="9" width="1.42578125" style="34" customWidth="1"/>
    <col min="10" max="10" width="17.5703125" style="34" customWidth="1"/>
    <col min="11" max="15" width="9.140625" style="34"/>
    <col min="16" max="16" width="22.42578125" style="34" bestFit="1" customWidth="1"/>
    <col min="17" max="17" width="11.85546875" style="34" bestFit="1" customWidth="1"/>
    <col min="18" max="16384" width="9.140625" style="34"/>
  </cols>
  <sheetData>
    <row r="2" spans="1:14" s="89" customFormat="1" ht="18.75" customHeight="1" x14ac:dyDescent="0.25">
      <c r="A2" s="88" t="s">
        <v>0</v>
      </c>
      <c r="B2" s="88"/>
      <c r="F2" s="90"/>
    </row>
    <row r="3" spans="1:14" s="89" customFormat="1" ht="18.75" customHeight="1" x14ac:dyDescent="0.25">
      <c r="A3" s="91" t="s">
        <v>27</v>
      </c>
      <c r="F3" s="90"/>
    </row>
    <row r="4" spans="1:14" s="89" customFormat="1" ht="18.75" customHeight="1" x14ac:dyDescent="0.25">
      <c r="A4" s="91" t="s">
        <v>1</v>
      </c>
      <c r="F4" s="90"/>
    </row>
    <row r="5" spans="1:14" s="89" customFormat="1" ht="18.75" customHeight="1" x14ac:dyDescent="0.25">
      <c r="A5" s="91" t="s">
        <v>2</v>
      </c>
      <c r="F5" s="90"/>
    </row>
    <row r="6" spans="1:14" s="89" customFormat="1" ht="18.75" customHeight="1" x14ac:dyDescent="0.25">
      <c r="A6" s="91" t="s">
        <v>3</v>
      </c>
      <c r="F6" s="90"/>
    </row>
    <row r="7" spans="1:14" s="89" customFormat="1" ht="18.75" customHeight="1" x14ac:dyDescent="0.25">
      <c r="A7" s="91" t="s">
        <v>4</v>
      </c>
      <c r="F7" s="90"/>
    </row>
    <row r="8" spans="1:14" ht="15.75" thickBot="1" x14ac:dyDescent="0.3"/>
    <row r="9" spans="1:14" ht="26.25" customHeight="1" thickBot="1" x14ac:dyDescent="0.3">
      <c r="A9" s="243" t="s">
        <v>5</v>
      </c>
      <c r="B9" s="244"/>
      <c r="C9" s="244"/>
      <c r="D9" s="244"/>
      <c r="E9" s="244"/>
      <c r="F9" s="244"/>
      <c r="G9" s="244"/>
      <c r="H9" s="244"/>
      <c r="I9" s="244"/>
      <c r="J9" s="245"/>
    </row>
    <row r="10" spans="1:14" ht="10.5" customHeight="1" x14ac:dyDescent="0.25"/>
    <row r="11" spans="1:14" ht="18.75" customHeight="1" x14ac:dyDescent="0.25">
      <c r="A11" s="34" t="s">
        <v>6</v>
      </c>
      <c r="B11" s="34" t="s">
        <v>100</v>
      </c>
      <c r="H11" s="35" t="s">
        <v>7</v>
      </c>
      <c r="I11" s="38" t="s">
        <v>8</v>
      </c>
      <c r="J11" s="8" t="s">
        <v>124</v>
      </c>
    </row>
    <row r="12" spans="1:14" ht="18.75" customHeight="1" x14ac:dyDescent="0.25">
      <c r="B12" s="39" t="s">
        <v>101</v>
      </c>
      <c r="D12" s="39"/>
      <c r="H12" s="35" t="s">
        <v>9</v>
      </c>
      <c r="I12" s="38" t="s">
        <v>8</v>
      </c>
      <c r="J12" s="62" t="s">
        <v>125</v>
      </c>
      <c r="N12" s="34" t="s">
        <v>21</v>
      </c>
    </row>
    <row r="13" spans="1:14" ht="18.75" customHeight="1" x14ac:dyDescent="0.25">
      <c r="A13" s="34" t="s">
        <v>11</v>
      </c>
      <c r="B13" s="34" t="s">
        <v>102</v>
      </c>
      <c r="H13" s="35" t="s">
        <v>10</v>
      </c>
      <c r="I13" s="38" t="s">
        <v>8</v>
      </c>
      <c r="J13" s="2"/>
    </row>
    <row r="14" spans="1:14" ht="9.75" customHeight="1" thickBot="1" x14ac:dyDescent="0.3"/>
    <row r="15" spans="1:14" ht="34.5" customHeight="1" x14ac:dyDescent="0.25">
      <c r="A15" s="92" t="s">
        <v>103</v>
      </c>
      <c r="B15" s="93" t="s">
        <v>14</v>
      </c>
      <c r="C15" s="93" t="s">
        <v>104</v>
      </c>
      <c r="D15" s="93" t="s">
        <v>105</v>
      </c>
      <c r="E15" s="93" t="s">
        <v>106</v>
      </c>
      <c r="F15" s="94" t="s">
        <v>107</v>
      </c>
      <c r="G15" s="93" t="s">
        <v>35</v>
      </c>
      <c r="H15" s="95"/>
      <c r="I15" s="246" t="s">
        <v>108</v>
      </c>
      <c r="J15" s="247"/>
    </row>
    <row r="16" spans="1:14" ht="17.25" customHeight="1" x14ac:dyDescent="0.25">
      <c r="A16" s="96">
        <v>1</v>
      </c>
      <c r="B16" s="97">
        <v>400441</v>
      </c>
      <c r="C16" s="98">
        <v>44223</v>
      </c>
      <c r="D16" s="97" t="s">
        <v>109</v>
      </c>
      <c r="E16" s="99" t="s">
        <v>115</v>
      </c>
      <c r="F16" s="100">
        <v>5</v>
      </c>
      <c r="G16" s="97">
        <v>23</v>
      </c>
      <c r="H16" s="101">
        <v>1100</v>
      </c>
      <c r="I16" s="241">
        <f>G16*H16</f>
        <v>25300</v>
      </c>
      <c r="J16" s="242"/>
    </row>
    <row r="17" spans="1:12" ht="17.25" customHeight="1" x14ac:dyDescent="0.25">
      <c r="A17" s="96">
        <f>A16+1</f>
        <v>2</v>
      </c>
      <c r="B17" s="97">
        <v>400560</v>
      </c>
      <c r="C17" s="98">
        <v>44229</v>
      </c>
      <c r="D17" s="97" t="s">
        <v>109</v>
      </c>
      <c r="E17" s="99" t="s">
        <v>112</v>
      </c>
      <c r="F17" s="100">
        <v>34</v>
      </c>
      <c r="G17" s="97">
        <v>93</v>
      </c>
      <c r="H17" s="101">
        <v>3000</v>
      </c>
      <c r="I17" s="241">
        <f t="shared" ref="I17:I40" si="0">G17*H17</f>
        <v>279000</v>
      </c>
      <c r="J17" s="242"/>
    </row>
    <row r="18" spans="1:12" ht="17.25" customHeight="1" x14ac:dyDescent="0.25">
      <c r="A18" s="96">
        <f t="shared" ref="A18:A40" si="1">A17+1</f>
        <v>3</v>
      </c>
      <c r="B18" s="97">
        <v>400562</v>
      </c>
      <c r="C18" s="98">
        <v>44229</v>
      </c>
      <c r="D18" s="97" t="s">
        <v>110</v>
      </c>
      <c r="E18" s="99" t="s">
        <v>112</v>
      </c>
      <c r="F18" s="100">
        <v>7</v>
      </c>
      <c r="G18" s="97">
        <v>72</v>
      </c>
      <c r="H18" s="101">
        <v>3000</v>
      </c>
      <c r="I18" s="241">
        <f t="shared" si="0"/>
        <v>216000</v>
      </c>
      <c r="J18" s="242"/>
    </row>
    <row r="19" spans="1:12" ht="17.25" customHeight="1" x14ac:dyDescent="0.25">
      <c r="A19" s="96">
        <f t="shared" si="1"/>
        <v>4</v>
      </c>
      <c r="B19" s="97">
        <v>400571</v>
      </c>
      <c r="C19" s="98">
        <v>44240</v>
      </c>
      <c r="D19" s="97" t="s">
        <v>110</v>
      </c>
      <c r="E19" s="99" t="s">
        <v>113</v>
      </c>
      <c r="F19" s="100">
        <v>28</v>
      </c>
      <c r="G19" s="97">
        <v>152</v>
      </c>
      <c r="H19" s="101">
        <v>1000</v>
      </c>
      <c r="I19" s="241">
        <f t="shared" si="0"/>
        <v>152000</v>
      </c>
      <c r="J19" s="242"/>
    </row>
    <row r="20" spans="1:12" ht="17.25" customHeight="1" x14ac:dyDescent="0.25">
      <c r="A20" s="96">
        <f t="shared" si="1"/>
        <v>5</v>
      </c>
      <c r="B20" s="97">
        <v>400569</v>
      </c>
      <c r="C20" s="98">
        <v>44240</v>
      </c>
      <c r="D20" s="97" t="s">
        <v>110</v>
      </c>
      <c r="E20" s="99" t="s">
        <v>113</v>
      </c>
      <c r="F20" s="100">
        <v>83</v>
      </c>
      <c r="G20" s="97">
        <v>257</v>
      </c>
      <c r="H20" s="101">
        <v>1000</v>
      </c>
      <c r="I20" s="241">
        <f t="shared" si="0"/>
        <v>257000</v>
      </c>
      <c r="J20" s="242"/>
      <c r="L20" s="102"/>
    </row>
    <row r="21" spans="1:12" ht="17.25" customHeight="1" x14ac:dyDescent="0.25">
      <c r="A21" s="96">
        <f t="shared" si="1"/>
        <v>6</v>
      </c>
      <c r="B21" s="97">
        <v>400580</v>
      </c>
      <c r="C21" s="98">
        <v>44245</v>
      </c>
      <c r="D21" s="97" t="s">
        <v>109</v>
      </c>
      <c r="E21" s="99" t="s">
        <v>112</v>
      </c>
      <c r="F21" s="100">
        <v>16</v>
      </c>
      <c r="G21" s="97">
        <v>48</v>
      </c>
      <c r="H21" s="101">
        <v>3000</v>
      </c>
      <c r="I21" s="241">
        <f t="shared" si="0"/>
        <v>144000</v>
      </c>
      <c r="J21" s="242"/>
    </row>
    <row r="22" spans="1:12" ht="17.25" customHeight="1" x14ac:dyDescent="0.25">
      <c r="A22" s="96">
        <f t="shared" si="1"/>
        <v>7</v>
      </c>
      <c r="B22" s="97">
        <v>400579</v>
      </c>
      <c r="C22" s="98">
        <v>44245</v>
      </c>
      <c r="D22" s="97" t="s">
        <v>110</v>
      </c>
      <c r="E22" s="99" t="s">
        <v>112</v>
      </c>
      <c r="F22" s="100">
        <v>54</v>
      </c>
      <c r="G22" s="97">
        <v>214</v>
      </c>
      <c r="H22" s="101">
        <v>3000</v>
      </c>
      <c r="I22" s="241">
        <f t="shared" si="0"/>
        <v>642000</v>
      </c>
      <c r="J22" s="242"/>
    </row>
    <row r="23" spans="1:12" ht="17.25" customHeight="1" x14ac:dyDescent="0.25">
      <c r="A23" s="96">
        <f t="shared" si="1"/>
        <v>8</v>
      </c>
      <c r="B23" s="97">
        <v>400573</v>
      </c>
      <c r="C23" s="98">
        <v>44245</v>
      </c>
      <c r="D23" s="97" t="s">
        <v>110</v>
      </c>
      <c r="E23" s="99" t="s">
        <v>111</v>
      </c>
      <c r="F23" s="100">
        <v>31</v>
      </c>
      <c r="G23" s="97">
        <v>97</v>
      </c>
      <c r="H23" s="101">
        <v>8200</v>
      </c>
      <c r="I23" s="241">
        <f t="shared" si="0"/>
        <v>795400</v>
      </c>
      <c r="J23" s="242"/>
    </row>
    <row r="24" spans="1:12" ht="17.25" customHeight="1" x14ac:dyDescent="0.25">
      <c r="A24" s="96">
        <f t="shared" si="1"/>
        <v>9</v>
      </c>
      <c r="B24" s="97">
        <v>400576</v>
      </c>
      <c r="C24" s="98">
        <v>44245</v>
      </c>
      <c r="D24" s="97" t="s">
        <v>109</v>
      </c>
      <c r="E24" s="97" t="s">
        <v>115</v>
      </c>
      <c r="F24" s="100">
        <v>1</v>
      </c>
      <c r="G24" s="97">
        <v>3</v>
      </c>
      <c r="H24" s="101">
        <v>1100</v>
      </c>
      <c r="I24" s="241">
        <f t="shared" si="0"/>
        <v>3300</v>
      </c>
      <c r="J24" s="242"/>
    </row>
    <row r="25" spans="1:12" ht="17.25" customHeight="1" x14ac:dyDescent="0.25">
      <c r="A25" s="96">
        <f t="shared" si="1"/>
        <v>10</v>
      </c>
      <c r="B25" s="97">
        <v>400581</v>
      </c>
      <c r="C25" s="98">
        <v>44245</v>
      </c>
      <c r="D25" s="97" t="s">
        <v>110</v>
      </c>
      <c r="E25" s="97" t="s">
        <v>113</v>
      </c>
      <c r="F25" s="100">
        <v>2</v>
      </c>
      <c r="G25" s="97">
        <v>11</v>
      </c>
      <c r="H25" s="101">
        <v>1000</v>
      </c>
      <c r="I25" s="241">
        <f t="shared" si="0"/>
        <v>11000</v>
      </c>
      <c r="J25" s="242"/>
    </row>
    <row r="26" spans="1:12" ht="17.25" customHeight="1" x14ac:dyDescent="0.25">
      <c r="A26" s="96">
        <f t="shared" si="1"/>
        <v>11</v>
      </c>
      <c r="B26" s="97">
        <v>400574</v>
      </c>
      <c r="C26" s="98">
        <v>44245</v>
      </c>
      <c r="D26" s="97" t="s">
        <v>109</v>
      </c>
      <c r="E26" s="97" t="s">
        <v>113</v>
      </c>
      <c r="F26" s="100">
        <v>44</v>
      </c>
      <c r="G26" s="97">
        <v>115</v>
      </c>
      <c r="H26" s="101">
        <v>1000</v>
      </c>
      <c r="I26" s="241">
        <f t="shared" si="0"/>
        <v>115000</v>
      </c>
      <c r="J26" s="242"/>
    </row>
    <row r="27" spans="1:12" ht="17.25" customHeight="1" x14ac:dyDescent="0.25">
      <c r="A27" s="96">
        <f t="shared" si="1"/>
        <v>12</v>
      </c>
      <c r="B27" s="97">
        <v>400575</v>
      </c>
      <c r="C27" s="98">
        <v>44245</v>
      </c>
      <c r="D27" s="97" t="s">
        <v>110</v>
      </c>
      <c r="E27" s="99" t="s">
        <v>114</v>
      </c>
      <c r="F27" s="100">
        <v>88</v>
      </c>
      <c r="G27" s="97">
        <v>238</v>
      </c>
      <c r="H27" s="101">
        <v>1000</v>
      </c>
      <c r="I27" s="241">
        <f t="shared" si="0"/>
        <v>238000</v>
      </c>
      <c r="J27" s="242"/>
    </row>
    <row r="28" spans="1:12" ht="17.25" customHeight="1" x14ac:dyDescent="0.25">
      <c r="A28" s="96">
        <f t="shared" si="1"/>
        <v>13</v>
      </c>
      <c r="B28" s="97">
        <v>400578</v>
      </c>
      <c r="C28" s="98">
        <v>44245</v>
      </c>
      <c r="D28" s="97" t="s">
        <v>110</v>
      </c>
      <c r="E28" s="97" t="s">
        <v>113</v>
      </c>
      <c r="F28" s="100">
        <v>20</v>
      </c>
      <c r="G28" s="97">
        <v>106</v>
      </c>
      <c r="H28" s="101">
        <v>1000</v>
      </c>
      <c r="I28" s="241">
        <f t="shared" si="0"/>
        <v>106000</v>
      </c>
      <c r="J28" s="242"/>
    </row>
    <row r="29" spans="1:12" ht="17.25" customHeight="1" x14ac:dyDescent="0.25">
      <c r="A29" s="96">
        <f t="shared" si="1"/>
        <v>14</v>
      </c>
      <c r="B29" s="97">
        <v>400577</v>
      </c>
      <c r="C29" s="98">
        <v>44245</v>
      </c>
      <c r="D29" s="97" t="s">
        <v>109</v>
      </c>
      <c r="E29" s="97" t="s">
        <v>113</v>
      </c>
      <c r="F29" s="100">
        <v>3</v>
      </c>
      <c r="G29" s="97">
        <v>22</v>
      </c>
      <c r="H29" s="101">
        <v>1000</v>
      </c>
      <c r="I29" s="241">
        <f t="shared" si="0"/>
        <v>22000</v>
      </c>
      <c r="J29" s="242"/>
    </row>
    <row r="30" spans="1:12" ht="17.25" customHeight="1" x14ac:dyDescent="0.25">
      <c r="A30" s="96">
        <f t="shared" si="1"/>
        <v>15</v>
      </c>
      <c r="B30" s="97">
        <v>400585</v>
      </c>
      <c r="C30" s="98">
        <v>44246</v>
      </c>
      <c r="D30" s="97" t="s">
        <v>110</v>
      </c>
      <c r="E30" s="97" t="s">
        <v>113</v>
      </c>
      <c r="F30" s="100">
        <v>9</v>
      </c>
      <c r="G30" s="97">
        <v>43</v>
      </c>
      <c r="H30" s="101">
        <v>1000</v>
      </c>
      <c r="I30" s="241">
        <f t="shared" si="0"/>
        <v>43000</v>
      </c>
      <c r="J30" s="242"/>
    </row>
    <row r="31" spans="1:12" ht="17.25" customHeight="1" x14ac:dyDescent="0.25">
      <c r="A31" s="96">
        <f t="shared" si="1"/>
        <v>16</v>
      </c>
      <c r="B31" s="97">
        <v>400587</v>
      </c>
      <c r="C31" s="98">
        <v>44246</v>
      </c>
      <c r="D31" s="97" t="s">
        <v>109</v>
      </c>
      <c r="E31" s="97" t="s">
        <v>113</v>
      </c>
      <c r="F31" s="100">
        <v>7</v>
      </c>
      <c r="G31" s="97">
        <v>19</v>
      </c>
      <c r="H31" s="101">
        <v>1000</v>
      </c>
      <c r="I31" s="241">
        <f t="shared" si="0"/>
        <v>19000</v>
      </c>
      <c r="J31" s="242"/>
    </row>
    <row r="32" spans="1:12" ht="17.25" customHeight="1" x14ac:dyDescent="0.25">
      <c r="A32" s="96">
        <f t="shared" si="1"/>
        <v>17</v>
      </c>
      <c r="B32" s="97">
        <v>400588</v>
      </c>
      <c r="C32" s="98">
        <v>44246</v>
      </c>
      <c r="D32" s="97" t="s">
        <v>110</v>
      </c>
      <c r="E32" s="99" t="s">
        <v>114</v>
      </c>
      <c r="F32" s="100">
        <v>4</v>
      </c>
      <c r="G32" s="97">
        <v>9</v>
      </c>
      <c r="H32" s="101">
        <v>1000</v>
      </c>
      <c r="I32" s="241">
        <f t="shared" si="0"/>
        <v>9000</v>
      </c>
      <c r="J32" s="242"/>
    </row>
    <row r="33" spans="1:17" ht="17.25" customHeight="1" x14ac:dyDescent="0.25">
      <c r="A33" s="96">
        <f t="shared" si="1"/>
        <v>18</v>
      </c>
      <c r="B33" s="97">
        <v>400583</v>
      </c>
      <c r="C33" s="98">
        <v>44246</v>
      </c>
      <c r="D33" s="97" t="s">
        <v>110</v>
      </c>
      <c r="E33" s="99" t="s">
        <v>113</v>
      </c>
      <c r="F33" s="100">
        <v>15</v>
      </c>
      <c r="G33" s="97">
        <v>30</v>
      </c>
      <c r="H33" s="101">
        <v>1000</v>
      </c>
      <c r="I33" s="241">
        <f t="shared" si="0"/>
        <v>30000</v>
      </c>
      <c r="J33" s="242"/>
    </row>
    <row r="34" spans="1:17" ht="17.25" customHeight="1" x14ac:dyDescent="0.25">
      <c r="A34" s="96">
        <f t="shared" si="1"/>
        <v>19</v>
      </c>
      <c r="B34" s="97">
        <v>400586</v>
      </c>
      <c r="C34" s="98">
        <v>44246</v>
      </c>
      <c r="D34" s="97" t="s">
        <v>109</v>
      </c>
      <c r="E34" s="99" t="s">
        <v>113</v>
      </c>
      <c r="F34" s="100">
        <v>15</v>
      </c>
      <c r="G34" s="97">
        <v>26</v>
      </c>
      <c r="H34" s="101">
        <v>1000</v>
      </c>
      <c r="I34" s="241">
        <f t="shared" si="0"/>
        <v>26000</v>
      </c>
      <c r="J34" s="242"/>
    </row>
    <row r="35" spans="1:17" ht="17.25" customHeight="1" x14ac:dyDescent="0.25">
      <c r="A35" s="96">
        <f t="shared" si="1"/>
        <v>20</v>
      </c>
      <c r="B35" s="97">
        <v>400584</v>
      </c>
      <c r="C35" s="98">
        <v>44246</v>
      </c>
      <c r="D35" s="97" t="s">
        <v>110</v>
      </c>
      <c r="E35" s="99" t="s">
        <v>111</v>
      </c>
      <c r="F35" s="100">
        <v>70</v>
      </c>
      <c r="G35" s="97">
        <v>154</v>
      </c>
      <c r="H35" s="101">
        <v>8200</v>
      </c>
      <c r="I35" s="241">
        <f t="shared" si="0"/>
        <v>1262800</v>
      </c>
      <c r="J35" s="242"/>
    </row>
    <row r="36" spans="1:17" ht="17.25" customHeight="1" x14ac:dyDescent="0.25">
      <c r="A36" s="96">
        <f t="shared" si="1"/>
        <v>21</v>
      </c>
      <c r="B36" s="97">
        <v>400589</v>
      </c>
      <c r="C36" s="98">
        <v>44253</v>
      </c>
      <c r="D36" s="97" t="s">
        <v>110</v>
      </c>
      <c r="E36" s="99" t="s">
        <v>113</v>
      </c>
      <c r="F36" s="100">
        <v>122</v>
      </c>
      <c r="G36" s="97">
        <v>199</v>
      </c>
      <c r="H36" s="101">
        <v>1000</v>
      </c>
      <c r="I36" s="241">
        <f t="shared" si="0"/>
        <v>199000</v>
      </c>
      <c r="J36" s="242"/>
    </row>
    <row r="37" spans="1:17" ht="17.25" customHeight="1" x14ac:dyDescent="0.25">
      <c r="A37" s="96">
        <f t="shared" si="1"/>
        <v>22</v>
      </c>
      <c r="B37" s="97">
        <v>400593</v>
      </c>
      <c r="C37" s="98">
        <v>44253</v>
      </c>
      <c r="D37" s="97" t="s">
        <v>109</v>
      </c>
      <c r="E37" s="99" t="s">
        <v>115</v>
      </c>
      <c r="F37" s="100">
        <v>104</v>
      </c>
      <c r="G37" s="97">
        <v>226</v>
      </c>
      <c r="H37" s="101">
        <v>1100</v>
      </c>
      <c r="I37" s="241">
        <f t="shared" si="0"/>
        <v>248600</v>
      </c>
      <c r="J37" s="242"/>
    </row>
    <row r="38" spans="1:17" ht="17.25" customHeight="1" x14ac:dyDescent="0.25">
      <c r="A38" s="96">
        <f t="shared" si="1"/>
        <v>23</v>
      </c>
      <c r="B38" s="97">
        <v>400590</v>
      </c>
      <c r="C38" s="98">
        <v>44253</v>
      </c>
      <c r="D38" s="97" t="s">
        <v>110</v>
      </c>
      <c r="E38" s="99" t="s">
        <v>113</v>
      </c>
      <c r="F38" s="100">
        <v>28</v>
      </c>
      <c r="G38" s="97">
        <v>60</v>
      </c>
      <c r="H38" s="101">
        <v>1000</v>
      </c>
      <c r="I38" s="241">
        <f t="shared" si="0"/>
        <v>60000</v>
      </c>
      <c r="J38" s="242"/>
    </row>
    <row r="39" spans="1:17" ht="17.25" customHeight="1" x14ac:dyDescent="0.25">
      <c r="A39" s="96">
        <f t="shared" si="1"/>
        <v>24</v>
      </c>
      <c r="B39" s="97">
        <v>400591</v>
      </c>
      <c r="C39" s="98">
        <v>44253</v>
      </c>
      <c r="D39" s="97" t="s">
        <v>109</v>
      </c>
      <c r="E39" s="99" t="s">
        <v>113</v>
      </c>
      <c r="F39" s="100">
        <v>7</v>
      </c>
      <c r="G39" s="97">
        <v>41</v>
      </c>
      <c r="H39" s="101">
        <v>1000</v>
      </c>
      <c r="I39" s="241">
        <f t="shared" si="0"/>
        <v>41000</v>
      </c>
      <c r="J39" s="242"/>
    </row>
    <row r="40" spans="1:17" ht="17.25" customHeight="1" x14ac:dyDescent="0.25">
      <c r="A40" s="96">
        <f t="shared" si="1"/>
        <v>25</v>
      </c>
      <c r="B40" s="97">
        <v>400592</v>
      </c>
      <c r="C40" s="98">
        <v>44253</v>
      </c>
      <c r="D40" s="97" t="s">
        <v>110</v>
      </c>
      <c r="E40" s="99" t="s">
        <v>112</v>
      </c>
      <c r="F40" s="100">
        <v>11</v>
      </c>
      <c r="G40" s="97">
        <v>55</v>
      </c>
      <c r="H40" s="101">
        <v>3000</v>
      </c>
      <c r="I40" s="241">
        <f t="shared" si="0"/>
        <v>165000</v>
      </c>
      <c r="J40" s="242"/>
    </row>
    <row r="41" spans="1:17" ht="23.25" customHeight="1" thickBot="1" x14ac:dyDescent="0.3">
      <c r="A41" s="236" t="s">
        <v>19</v>
      </c>
      <c r="B41" s="237"/>
      <c r="C41" s="237"/>
      <c r="D41" s="237"/>
      <c r="E41" s="237"/>
      <c r="F41" s="237"/>
      <c r="G41" s="237"/>
      <c r="H41" s="237"/>
      <c r="I41" s="238">
        <f>SUM(I16:J40)</f>
        <v>5109400</v>
      </c>
      <c r="J41" s="239"/>
    </row>
    <row r="42" spans="1:17" ht="18.75" customHeight="1" x14ac:dyDescent="0.25">
      <c r="A42" s="231"/>
      <c r="B42" s="231"/>
      <c r="C42" s="231"/>
      <c r="D42" s="231"/>
      <c r="E42" s="85"/>
      <c r="F42" s="49"/>
      <c r="G42" s="50"/>
    </row>
    <row r="43" spans="1:17" ht="18.75" customHeight="1" x14ac:dyDescent="0.25">
      <c r="A43" s="85"/>
      <c r="B43" s="85"/>
      <c r="C43" s="85"/>
      <c r="D43" s="85"/>
      <c r="E43" s="85"/>
      <c r="H43" s="103" t="s">
        <v>36</v>
      </c>
      <c r="I43" s="240">
        <f>I41*1%</f>
        <v>51094</v>
      </c>
      <c r="J43" s="240"/>
    </row>
    <row r="44" spans="1:17" ht="18.75" customHeight="1" thickBot="1" x14ac:dyDescent="0.3">
      <c r="E44" s="33"/>
      <c r="H44" s="105" t="s">
        <v>20</v>
      </c>
      <c r="I44" s="234">
        <v>0</v>
      </c>
      <c r="J44" s="234"/>
      <c r="Q44" s="34" t="s">
        <v>21</v>
      </c>
    </row>
    <row r="45" spans="1:17" ht="18.75" customHeight="1" x14ac:dyDescent="0.25">
      <c r="E45" s="33"/>
      <c r="H45" s="53" t="s">
        <v>22</v>
      </c>
      <c r="I45" s="235">
        <f>I41+I43-I44</f>
        <v>5160494</v>
      </c>
      <c r="J45" s="235"/>
    </row>
    <row r="46" spans="1:17" ht="21.75" customHeight="1" x14ac:dyDescent="0.25">
      <c r="A46" s="106" t="s">
        <v>126</v>
      </c>
      <c r="B46" s="33"/>
      <c r="E46" s="33"/>
      <c r="F46" s="53"/>
      <c r="G46" s="54"/>
    </row>
    <row r="47" spans="1:17" ht="10.5" customHeight="1" x14ac:dyDescent="0.25">
      <c r="E47" s="33"/>
      <c r="F47" s="53"/>
      <c r="G47" s="54"/>
    </row>
    <row r="48" spans="1:17" ht="15.75" x14ac:dyDescent="0.25">
      <c r="A48" s="25" t="s">
        <v>23</v>
      </c>
    </row>
    <row r="49" spans="1:10" ht="15.75" x14ac:dyDescent="0.25">
      <c r="A49" s="26" t="s">
        <v>24</v>
      </c>
      <c r="B49" s="33"/>
      <c r="C49" s="33"/>
      <c r="D49" s="33"/>
    </row>
    <row r="50" spans="1:10" ht="15.75" x14ac:dyDescent="0.25">
      <c r="A50" s="26" t="s">
        <v>29</v>
      </c>
      <c r="B50" s="33"/>
      <c r="C50" s="33"/>
    </row>
    <row r="51" spans="1:10" ht="15.75" x14ac:dyDescent="0.25">
      <c r="A51" s="27" t="s">
        <v>30</v>
      </c>
      <c r="B51" s="56"/>
      <c r="C51" s="58"/>
      <c r="D51" s="56"/>
    </row>
    <row r="52" spans="1:10" ht="15.75" x14ac:dyDescent="0.25">
      <c r="A52" s="28" t="s">
        <v>0</v>
      </c>
      <c r="B52" s="57"/>
      <c r="C52" s="57"/>
      <c r="D52" s="58"/>
      <c r="H52" s="3"/>
      <c r="I52" s="3"/>
      <c r="J52" s="2"/>
    </row>
    <row r="53" spans="1:10" ht="7.5" customHeight="1" x14ac:dyDescent="0.25">
      <c r="B53" s="58"/>
      <c r="C53" s="58"/>
      <c r="D53" s="58"/>
      <c r="H53" s="3"/>
      <c r="I53" s="3"/>
      <c r="J53" s="2"/>
    </row>
    <row r="54" spans="1:10" ht="15.75" x14ac:dyDescent="0.25">
      <c r="B54" s="58"/>
      <c r="C54" s="58"/>
      <c r="D54" s="58"/>
      <c r="H54" s="24" t="s">
        <v>25</v>
      </c>
      <c r="I54" s="200" t="str">
        <f>J12</f>
        <v xml:space="preserve"> 14 April 2021</v>
      </c>
      <c r="J54" s="201"/>
    </row>
    <row r="55" spans="1:10" ht="15.75" x14ac:dyDescent="0.25">
      <c r="B55" s="58"/>
      <c r="C55" s="58"/>
      <c r="D55" s="58"/>
      <c r="J55" s="2"/>
    </row>
    <row r="56" spans="1:10" ht="15.75" x14ac:dyDescent="0.25">
      <c r="H56" s="3"/>
      <c r="I56" s="3"/>
      <c r="J56" s="2"/>
    </row>
    <row r="57" spans="1:10" ht="15.75" x14ac:dyDescent="0.25">
      <c r="H57" s="3"/>
      <c r="I57" s="3"/>
      <c r="J57" s="2"/>
    </row>
    <row r="58" spans="1:10" ht="15.75" x14ac:dyDescent="0.25">
      <c r="H58" s="107"/>
      <c r="I58" s="107"/>
      <c r="J58" s="107"/>
    </row>
    <row r="61" spans="1:10" ht="15.75" x14ac:dyDescent="0.25">
      <c r="H61" s="202" t="s">
        <v>26</v>
      </c>
      <c r="I61" s="202"/>
      <c r="J61" s="202"/>
    </row>
  </sheetData>
  <autoFilter ref="A15:J41">
    <filterColumn colId="6" showButton="0"/>
  </autoFilter>
  <mergeCells count="35">
    <mergeCell ref="I19:J19"/>
    <mergeCell ref="A9:J9"/>
    <mergeCell ref="I15:J15"/>
    <mergeCell ref="I16:J16"/>
    <mergeCell ref="I17:J17"/>
    <mergeCell ref="I18:J18"/>
    <mergeCell ref="I31:J31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8:J38"/>
    <mergeCell ref="I39:J39"/>
    <mergeCell ref="I40:J40"/>
    <mergeCell ref="I32:J32"/>
    <mergeCell ref="I33:J33"/>
    <mergeCell ref="I34:J34"/>
    <mergeCell ref="I35:J35"/>
    <mergeCell ref="I36:J36"/>
    <mergeCell ref="I37:J37"/>
    <mergeCell ref="I44:J44"/>
    <mergeCell ref="I45:J45"/>
    <mergeCell ref="I54:J54"/>
    <mergeCell ref="H61:J61"/>
    <mergeCell ref="A41:H41"/>
    <mergeCell ref="I41:J41"/>
    <mergeCell ref="A42:D42"/>
    <mergeCell ref="I43:J43"/>
  </mergeCells>
  <printOptions horizontalCentered="1"/>
  <pageMargins left="0.11811023622047245" right="0.11811023622047245" top="0" bottom="0" header="0.31496062992125984" footer="0.31496062992125984"/>
  <pageSetup paperSize="9" scale="80"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topLeftCell="A10" workbookViewId="0">
      <selection activeCell="E18" sqref="E18"/>
    </sheetView>
  </sheetViews>
  <sheetFormatPr defaultRowHeight="15" x14ac:dyDescent="0.25"/>
  <cols>
    <col min="1" max="1" width="5.140625" style="34" customWidth="1"/>
    <col min="2" max="2" width="9.85546875" style="34" customWidth="1"/>
    <col min="3" max="3" width="8.85546875" style="34" customWidth="1"/>
    <col min="4" max="4" width="26.28515625" style="34" customWidth="1"/>
    <col min="5" max="5" width="12.42578125" style="34" customWidth="1"/>
    <col min="6" max="7" width="5.28515625" style="34" customWidth="1"/>
    <col min="8" max="8" width="13.5703125" style="35" customWidth="1"/>
    <col min="9" max="9" width="1.42578125" style="35" customWidth="1"/>
    <col min="10" max="10" width="17.140625" style="34" customWidth="1"/>
    <col min="11" max="11" width="9.140625" style="34"/>
    <col min="12" max="12" width="10.5703125" style="34" customWidth="1"/>
    <col min="13" max="16384" width="9.140625" style="34"/>
  </cols>
  <sheetData>
    <row r="2" spans="1:15" ht="15.75" x14ac:dyDescent="0.25">
      <c r="A2" s="1" t="s">
        <v>0</v>
      </c>
      <c r="B2" s="33"/>
      <c r="C2" s="33"/>
    </row>
    <row r="3" spans="1:15" x14ac:dyDescent="0.25">
      <c r="A3" s="4" t="s">
        <v>27</v>
      </c>
      <c r="B3" s="4"/>
      <c r="C3" s="4"/>
    </row>
    <row r="4" spans="1:15" x14ac:dyDescent="0.25">
      <c r="A4" s="4" t="s">
        <v>1</v>
      </c>
      <c r="B4" s="4"/>
      <c r="C4" s="4"/>
    </row>
    <row r="5" spans="1:15" x14ac:dyDescent="0.25">
      <c r="A5" s="4" t="s">
        <v>2</v>
      </c>
      <c r="B5" s="4"/>
      <c r="C5" s="4"/>
    </row>
    <row r="6" spans="1:15" x14ac:dyDescent="0.25">
      <c r="A6" s="4" t="s">
        <v>3</v>
      </c>
      <c r="B6" s="4"/>
      <c r="C6" s="4"/>
    </row>
    <row r="7" spans="1:15" x14ac:dyDescent="0.25">
      <c r="A7" s="4" t="s">
        <v>4</v>
      </c>
      <c r="B7" s="4"/>
      <c r="C7" s="4"/>
    </row>
    <row r="8" spans="1:15" ht="15.75" thickBot="1" x14ac:dyDescent="0.3">
      <c r="A8" s="36"/>
      <c r="B8" s="36"/>
      <c r="C8" s="36"/>
      <c r="D8" s="36"/>
      <c r="E8" s="36"/>
      <c r="F8" s="36"/>
      <c r="G8" s="36"/>
      <c r="H8" s="37"/>
      <c r="I8" s="37"/>
      <c r="J8" s="36"/>
    </row>
    <row r="9" spans="1:15" ht="29.25" customHeight="1" thickBot="1" x14ac:dyDescent="0.3">
      <c r="A9" s="243" t="s">
        <v>5</v>
      </c>
      <c r="B9" s="244"/>
      <c r="C9" s="244"/>
      <c r="D9" s="244"/>
      <c r="E9" s="244"/>
      <c r="F9" s="244"/>
      <c r="G9" s="244"/>
      <c r="H9" s="244"/>
      <c r="I9" s="244"/>
      <c r="J9" s="245"/>
    </row>
    <row r="11" spans="1:15" ht="15.75" x14ac:dyDescent="0.25">
      <c r="A11" s="34" t="s">
        <v>6</v>
      </c>
      <c r="B11" s="34" t="s">
        <v>127</v>
      </c>
      <c r="H11" s="35" t="s">
        <v>7</v>
      </c>
      <c r="I11" s="38" t="s">
        <v>8</v>
      </c>
      <c r="J11" s="8" t="s">
        <v>132</v>
      </c>
    </row>
    <row r="12" spans="1:15" ht="15.75" x14ac:dyDescent="0.25">
      <c r="B12" s="39"/>
      <c r="C12" s="39"/>
      <c r="D12" s="39"/>
      <c r="E12" s="39"/>
      <c r="H12" s="35" t="s">
        <v>9</v>
      </c>
      <c r="I12" s="38" t="s">
        <v>8</v>
      </c>
      <c r="J12" s="62" t="s">
        <v>125</v>
      </c>
      <c r="O12" s="34" t="s">
        <v>21</v>
      </c>
    </row>
    <row r="13" spans="1:15" x14ac:dyDescent="0.25">
      <c r="B13" s="39"/>
      <c r="C13" s="39"/>
      <c r="D13" s="39"/>
      <c r="E13" s="39"/>
      <c r="H13" s="35" t="s">
        <v>10</v>
      </c>
      <c r="I13" s="38" t="s">
        <v>8</v>
      </c>
      <c r="J13" s="34" t="s">
        <v>32</v>
      </c>
    </row>
    <row r="14" spans="1:15" x14ac:dyDescent="0.25">
      <c r="A14" s="34" t="s">
        <v>11</v>
      </c>
      <c r="B14" s="34" t="s">
        <v>33</v>
      </c>
      <c r="C14" s="39"/>
      <c r="D14" s="39"/>
      <c r="E14" s="39"/>
      <c r="J14" s="40"/>
    </row>
    <row r="15" spans="1:15" ht="9.75" customHeight="1" thickBot="1" x14ac:dyDescent="0.3">
      <c r="L15" s="119"/>
      <c r="M15" s="120"/>
      <c r="N15" s="120"/>
    </row>
    <row r="16" spans="1:15" ht="15.75" x14ac:dyDescent="0.25">
      <c r="A16" s="41" t="s">
        <v>12</v>
      </c>
      <c r="B16" s="42" t="s">
        <v>13</v>
      </c>
      <c r="C16" s="42" t="s">
        <v>14</v>
      </c>
      <c r="D16" s="43" t="s">
        <v>15</v>
      </c>
      <c r="E16" s="43" t="s">
        <v>16</v>
      </c>
      <c r="F16" s="42" t="s">
        <v>34</v>
      </c>
      <c r="G16" s="121" t="s">
        <v>35</v>
      </c>
      <c r="H16" s="224" t="s">
        <v>17</v>
      </c>
      <c r="I16" s="225"/>
      <c r="J16" s="44" t="s">
        <v>18</v>
      </c>
      <c r="L16" s="119"/>
      <c r="M16" s="120"/>
      <c r="N16" s="120"/>
      <c r="O16" s="120"/>
    </row>
    <row r="17" spans="1:18" ht="37.5" customHeight="1" x14ac:dyDescent="0.25">
      <c r="A17" s="122">
        <v>1</v>
      </c>
      <c r="B17" s="45">
        <v>44294</v>
      </c>
      <c r="C17" s="125" t="s">
        <v>133</v>
      </c>
      <c r="D17" s="46" t="s">
        <v>128</v>
      </c>
      <c r="E17" s="46" t="s">
        <v>129</v>
      </c>
      <c r="F17" s="123">
        <v>2</v>
      </c>
      <c r="G17" s="124">
        <v>18</v>
      </c>
      <c r="H17" s="226">
        <v>6500</v>
      </c>
      <c r="I17" s="227"/>
      <c r="J17" s="47">
        <f>+G17*H17</f>
        <v>117000</v>
      </c>
      <c r="L17" s="119"/>
      <c r="M17" s="120"/>
      <c r="N17" s="120"/>
      <c r="O17" s="120"/>
    </row>
    <row r="18" spans="1:18" ht="37.5" customHeight="1" x14ac:dyDescent="0.25">
      <c r="A18" s="122">
        <v>2</v>
      </c>
      <c r="B18" s="45">
        <v>44294</v>
      </c>
      <c r="C18" s="125" t="s">
        <v>134</v>
      </c>
      <c r="D18" s="46" t="s">
        <v>130</v>
      </c>
      <c r="E18" s="46" t="s">
        <v>131</v>
      </c>
      <c r="F18" s="123">
        <v>2</v>
      </c>
      <c r="G18" s="124">
        <v>25</v>
      </c>
      <c r="H18" s="226">
        <v>7000</v>
      </c>
      <c r="I18" s="227"/>
      <c r="J18" s="47">
        <f>+G18*H18</f>
        <v>175000</v>
      </c>
      <c r="L18" s="119"/>
      <c r="M18" s="120"/>
      <c r="N18" s="120"/>
    </row>
    <row r="19" spans="1:18" ht="24" customHeight="1" thickBot="1" x14ac:dyDescent="0.3">
      <c r="A19" s="228" t="s">
        <v>19</v>
      </c>
      <c r="B19" s="229"/>
      <c r="C19" s="229"/>
      <c r="D19" s="229"/>
      <c r="E19" s="229"/>
      <c r="F19" s="229"/>
      <c r="G19" s="229"/>
      <c r="H19" s="229"/>
      <c r="I19" s="230"/>
      <c r="J19" s="48">
        <f>SUM(J17:J18)</f>
        <v>292000</v>
      </c>
    </row>
    <row r="20" spans="1:18" x14ac:dyDescent="0.25">
      <c r="A20" s="231"/>
      <c r="B20" s="231"/>
      <c r="C20" s="231"/>
      <c r="D20" s="231"/>
      <c r="E20" s="87"/>
      <c r="F20" s="87"/>
      <c r="G20" s="87"/>
      <c r="H20" s="49"/>
      <c r="I20" s="49"/>
      <c r="J20" s="104"/>
    </row>
    <row r="21" spans="1:18" ht="15.75" x14ac:dyDescent="0.25">
      <c r="A21" s="87"/>
      <c r="B21" s="87"/>
      <c r="C21" s="87"/>
      <c r="D21" s="87"/>
      <c r="E21" s="87"/>
      <c r="F21" s="87"/>
      <c r="G21" s="87"/>
      <c r="H21" s="14" t="s">
        <v>36</v>
      </c>
      <c r="I21" s="14"/>
      <c r="J21" s="13">
        <f>J19*1%</f>
        <v>2920</v>
      </c>
    </row>
    <row r="22" spans="1:18" ht="16.5" thickBot="1" x14ac:dyDescent="0.3">
      <c r="F22" s="33"/>
      <c r="G22" s="33"/>
      <c r="H22" s="15" t="s">
        <v>20</v>
      </c>
      <c r="I22" s="15"/>
      <c r="J22" s="51">
        <v>0</v>
      </c>
      <c r="K22" s="52"/>
      <c r="R22" s="34" t="s">
        <v>21</v>
      </c>
    </row>
    <row r="23" spans="1:18" ht="15.75" x14ac:dyDescent="0.25">
      <c r="F23" s="33"/>
      <c r="G23" s="33"/>
      <c r="H23" s="17" t="s">
        <v>22</v>
      </c>
      <c r="I23" s="17"/>
      <c r="J23" s="18">
        <f>J19+J21</f>
        <v>294920</v>
      </c>
    </row>
    <row r="24" spans="1:18" x14ac:dyDescent="0.25">
      <c r="A24" s="33" t="s">
        <v>135</v>
      </c>
      <c r="B24" s="33"/>
      <c r="C24" s="33"/>
      <c r="F24" s="33"/>
      <c r="G24" s="33"/>
      <c r="H24" s="53"/>
      <c r="I24" s="53"/>
      <c r="J24" s="54"/>
    </row>
    <row r="25" spans="1:18" ht="9" customHeight="1" x14ac:dyDescent="0.25">
      <c r="F25" s="33"/>
      <c r="G25" s="33"/>
      <c r="H25" s="53"/>
      <c r="I25" s="53"/>
      <c r="J25" s="54"/>
    </row>
    <row r="26" spans="1:18" x14ac:dyDescent="0.25">
      <c r="A26" s="55" t="s">
        <v>23</v>
      </c>
    </row>
    <row r="27" spans="1:18" x14ac:dyDescent="0.25">
      <c r="A27" s="33" t="s">
        <v>24</v>
      </c>
      <c r="B27" s="33"/>
      <c r="C27" s="33"/>
      <c r="D27" s="33"/>
      <c r="E27" s="33"/>
    </row>
    <row r="28" spans="1:18" x14ac:dyDescent="0.25">
      <c r="A28" s="56" t="s">
        <v>29</v>
      </c>
      <c r="B28" s="33"/>
      <c r="C28" s="33"/>
    </row>
    <row r="29" spans="1:18" x14ac:dyDescent="0.25">
      <c r="A29" s="57" t="s">
        <v>30</v>
      </c>
      <c r="B29" s="56"/>
      <c r="C29" s="56"/>
      <c r="D29" s="56"/>
      <c r="E29" s="56"/>
    </row>
    <row r="30" spans="1:18" x14ac:dyDescent="0.25">
      <c r="A30" s="33" t="s">
        <v>0</v>
      </c>
      <c r="B30" s="57"/>
      <c r="C30" s="57"/>
      <c r="D30" s="58"/>
      <c r="E30" s="58"/>
    </row>
    <row r="31" spans="1:18" ht="9" customHeight="1" x14ac:dyDescent="0.25">
      <c r="A31" s="57"/>
      <c r="B31" s="57"/>
      <c r="C31" s="57"/>
      <c r="D31" s="59"/>
      <c r="E31" s="59"/>
    </row>
    <row r="32" spans="1:18" x14ac:dyDescent="0.25">
      <c r="H32" s="60" t="s">
        <v>25</v>
      </c>
      <c r="I32" s="232" t="str">
        <f>+J12</f>
        <v xml:space="preserve"> 14 April 2021</v>
      </c>
      <c r="J32" s="233"/>
    </row>
    <row r="39" spans="8:10" ht="15.75" x14ac:dyDescent="0.25">
      <c r="H39" s="202" t="s">
        <v>26</v>
      </c>
      <c r="I39" s="202"/>
      <c r="J39" s="202"/>
    </row>
  </sheetData>
  <mergeCells count="8">
    <mergeCell ref="I32:J32"/>
    <mergeCell ref="H39:J39"/>
    <mergeCell ref="A9:J9"/>
    <mergeCell ref="H16:I16"/>
    <mergeCell ref="H17:I17"/>
    <mergeCell ref="H18:I18"/>
    <mergeCell ref="A19:I19"/>
    <mergeCell ref="A20:D20"/>
  </mergeCells>
  <pageMargins left="0.45" right="0" top="0.75" bottom="0.75" header="0.3" footer="0.3"/>
  <pageSetup paperSize="9" scale="90" orientation="portrait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topLeftCell="A19" workbookViewId="0">
      <selection activeCell="J29" sqref="J29"/>
    </sheetView>
  </sheetViews>
  <sheetFormatPr defaultRowHeight="15.75" x14ac:dyDescent="0.25"/>
  <cols>
    <col min="1" max="1" width="6.42578125" style="2" customWidth="1"/>
    <col min="2" max="2" width="13.42578125" style="2" customWidth="1"/>
    <col min="3" max="3" width="7.85546875" style="2" customWidth="1"/>
    <col min="4" max="4" width="30.140625" style="2" customWidth="1"/>
    <col min="5" max="5" width="13.85546875" style="2" customWidth="1"/>
    <col min="6" max="6" width="6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12" x14ac:dyDescent="0.25">
      <c r="A2" s="1" t="s">
        <v>0</v>
      </c>
    </row>
    <row r="3" spans="1:12" x14ac:dyDescent="0.25">
      <c r="A3" s="4" t="s">
        <v>27</v>
      </c>
    </row>
    <row r="4" spans="1:12" x14ac:dyDescent="0.25">
      <c r="A4" s="4" t="s">
        <v>1</v>
      </c>
    </row>
    <row r="5" spans="1:12" x14ac:dyDescent="0.25">
      <c r="A5" s="4" t="s">
        <v>2</v>
      </c>
    </row>
    <row r="6" spans="1:12" x14ac:dyDescent="0.25">
      <c r="A6" s="4" t="s">
        <v>3</v>
      </c>
    </row>
    <row r="7" spans="1:12" x14ac:dyDescent="0.25">
      <c r="A7" s="4" t="s">
        <v>4</v>
      </c>
    </row>
    <row r="9" spans="1:12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12" ht="23.25" customHeight="1" thickBot="1" x14ac:dyDescent="0.3">
      <c r="A10" s="203" t="s">
        <v>5</v>
      </c>
      <c r="B10" s="204"/>
      <c r="C10" s="204"/>
      <c r="D10" s="204"/>
      <c r="E10" s="204"/>
      <c r="F10" s="204"/>
      <c r="G10" s="204"/>
      <c r="H10" s="204"/>
      <c r="I10" s="205"/>
    </row>
    <row r="12" spans="1:12" x14ac:dyDescent="0.25">
      <c r="A12" s="2" t="s">
        <v>6</v>
      </c>
      <c r="B12" s="2" t="s">
        <v>136</v>
      </c>
      <c r="G12" s="3" t="s">
        <v>7</v>
      </c>
      <c r="H12" s="7" t="s">
        <v>8</v>
      </c>
      <c r="I12" s="8" t="s">
        <v>140</v>
      </c>
    </row>
    <row r="13" spans="1:12" x14ac:dyDescent="0.25">
      <c r="B13" s="2" t="s">
        <v>137</v>
      </c>
      <c r="G13" s="3" t="s">
        <v>9</v>
      </c>
      <c r="H13" s="7" t="s">
        <v>8</v>
      </c>
      <c r="I13" s="62" t="s">
        <v>141</v>
      </c>
      <c r="L13" s="129"/>
    </row>
    <row r="14" spans="1:12" x14ac:dyDescent="0.25">
      <c r="B14" s="2" t="s">
        <v>138</v>
      </c>
      <c r="G14" s="3" t="s">
        <v>10</v>
      </c>
      <c r="H14" s="7" t="s">
        <v>8</v>
      </c>
      <c r="I14" s="2" t="s">
        <v>38</v>
      </c>
    </row>
    <row r="15" spans="1:12" x14ac:dyDescent="0.25">
      <c r="B15" s="2" t="s">
        <v>139</v>
      </c>
      <c r="H15" s="7"/>
    </row>
    <row r="16" spans="1:12" x14ac:dyDescent="0.25">
      <c r="H16" s="7"/>
    </row>
    <row r="17" spans="1:17" x14ac:dyDescent="0.25">
      <c r="A17" s="2" t="s">
        <v>11</v>
      </c>
      <c r="B17" s="8" t="s">
        <v>33</v>
      </c>
      <c r="C17" s="8"/>
      <c r="H17" s="7"/>
    </row>
    <row r="18" spans="1:17" ht="16.5" thickBot="1" x14ac:dyDescent="0.3"/>
    <row r="19" spans="1:17" ht="20.100000000000001" customHeight="1" x14ac:dyDescent="0.25">
      <c r="A19" s="29" t="s">
        <v>12</v>
      </c>
      <c r="B19" s="30" t="s">
        <v>13</v>
      </c>
      <c r="C19" s="30" t="s">
        <v>14</v>
      </c>
      <c r="D19" s="30" t="s">
        <v>15</v>
      </c>
      <c r="E19" s="30" t="s">
        <v>16</v>
      </c>
      <c r="F19" s="116" t="s">
        <v>51</v>
      </c>
      <c r="G19" s="206" t="s">
        <v>17</v>
      </c>
      <c r="H19" s="207"/>
      <c r="I19" s="31" t="s">
        <v>18</v>
      </c>
    </row>
    <row r="20" spans="1:17" ht="53.25" customHeight="1" x14ac:dyDescent="0.25">
      <c r="A20" s="10">
        <v>1</v>
      </c>
      <c r="B20" s="64">
        <v>44285</v>
      </c>
      <c r="C20" s="64"/>
      <c r="D20" s="130" t="s">
        <v>144</v>
      </c>
      <c r="E20" s="65" t="s">
        <v>142</v>
      </c>
      <c r="F20" s="131">
        <v>57</v>
      </c>
      <c r="G20" s="217">
        <v>545000</v>
      </c>
      <c r="H20" s="218">
        <v>545000</v>
      </c>
      <c r="I20" s="118">
        <f>G20</f>
        <v>545000</v>
      </c>
    </row>
    <row r="21" spans="1:17" ht="53.25" customHeight="1" x14ac:dyDescent="0.25">
      <c r="A21" s="10">
        <v>2</v>
      </c>
      <c r="B21" s="64">
        <v>44286</v>
      </c>
      <c r="C21" s="64"/>
      <c r="D21" s="248" t="s">
        <v>145</v>
      </c>
      <c r="E21" s="65" t="s">
        <v>143</v>
      </c>
      <c r="F21" s="131">
        <v>1</v>
      </c>
      <c r="G21" s="217">
        <v>1020000</v>
      </c>
      <c r="H21" s="218"/>
      <c r="I21" s="214">
        <f>G21</f>
        <v>1020000</v>
      </c>
    </row>
    <row r="22" spans="1:17" ht="53.25" customHeight="1" x14ac:dyDescent="0.25">
      <c r="A22" s="10">
        <v>3</v>
      </c>
      <c r="B22" s="64">
        <v>44286</v>
      </c>
      <c r="C22" s="64"/>
      <c r="D22" s="249"/>
      <c r="E22" s="65" t="s">
        <v>143</v>
      </c>
      <c r="F22" s="132">
        <v>102</v>
      </c>
      <c r="G22" s="219"/>
      <c r="H22" s="220"/>
      <c r="I22" s="216"/>
    </row>
    <row r="23" spans="1:17" ht="25.5" customHeight="1" thickBot="1" x14ac:dyDescent="0.3">
      <c r="A23" s="210" t="s">
        <v>19</v>
      </c>
      <c r="B23" s="211"/>
      <c r="C23" s="211"/>
      <c r="D23" s="211"/>
      <c r="E23" s="211"/>
      <c r="F23" s="211"/>
      <c r="G23" s="211"/>
      <c r="H23" s="212"/>
      <c r="I23" s="133">
        <f>SUM(I20:I22)</f>
        <v>1565000</v>
      </c>
    </row>
    <row r="24" spans="1:17" x14ac:dyDescent="0.25">
      <c r="A24" s="213"/>
      <c r="B24" s="213"/>
      <c r="C24" s="117"/>
      <c r="D24" s="117"/>
      <c r="E24" s="117"/>
      <c r="F24" s="117"/>
      <c r="G24" s="12"/>
      <c r="H24" s="12"/>
      <c r="I24" s="13"/>
    </row>
    <row r="25" spans="1:17" x14ac:dyDescent="0.25">
      <c r="A25" s="117"/>
      <c r="B25" s="117"/>
      <c r="C25" s="117"/>
      <c r="D25" s="117"/>
      <c r="E25" s="117"/>
      <c r="F25" s="117"/>
      <c r="G25" s="14" t="s">
        <v>31</v>
      </c>
      <c r="H25" s="32" t="e">
        <f>#REF!*1%</f>
        <v>#REF!</v>
      </c>
      <c r="I25" s="13">
        <f>I23*1%</f>
        <v>15650</v>
      </c>
    </row>
    <row r="26" spans="1:17" x14ac:dyDescent="0.25">
      <c r="A26" s="117"/>
      <c r="B26" s="117"/>
      <c r="C26" s="117"/>
      <c r="D26" s="117"/>
      <c r="E26" s="117"/>
      <c r="F26" s="117"/>
      <c r="G26" s="14" t="s">
        <v>20</v>
      </c>
      <c r="H26" s="13">
        <f>H24*10%</f>
        <v>0</v>
      </c>
      <c r="I26" s="13">
        <f>I24*10%</f>
        <v>0</v>
      </c>
    </row>
    <row r="27" spans="1:17" ht="16.5" thickBot="1" x14ac:dyDescent="0.3">
      <c r="E27" s="1"/>
      <c r="F27" s="1"/>
      <c r="G27" s="15" t="s">
        <v>28</v>
      </c>
      <c r="H27" s="16">
        <v>0</v>
      </c>
      <c r="I27" s="16">
        <v>0</v>
      </c>
      <c r="Q27" s="2" t="s">
        <v>21</v>
      </c>
    </row>
    <row r="28" spans="1:17" x14ac:dyDescent="0.25">
      <c r="E28" s="1"/>
      <c r="F28" s="1"/>
      <c r="G28" s="17" t="s">
        <v>22</v>
      </c>
      <c r="H28" s="18" t="e">
        <f>H23+H25</f>
        <v>#REF!</v>
      </c>
      <c r="I28" s="18">
        <f>I23+I25</f>
        <v>1580650</v>
      </c>
    </row>
    <row r="29" spans="1:17" x14ac:dyDescent="0.25">
      <c r="E29" s="1"/>
      <c r="F29" s="1"/>
      <c r="G29" s="17"/>
      <c r="H29" s="18"/>
      <c r="I29" s="18"/>
    </row>
    <row r="30" spans="1:17" x14ac:dyDescent="0.25">
      <c r="A30" s="1" t="s">
        <v>146</v>
      </c>
      <c r="D30" s="1"/>
      <c r="E30" s="1"/>
      <c r="F30" s="1"/>
      <c r="G30" s="17"/>
      <c r="H30" s="17"/>
      <c r="I30" s="18"/>
    </row>
    <row r="31" spans="1:17" x14ac:dyDescent="0.25">
      <c r="A31" s="19"/>
      <c r="D31" s="1"/>
      <c r="E31" s="1"/>
      <c r="F31" s="1"/>
      <c r="G31" s="17"/>
      <c r="H31" s="17"/>
      <c r="I31" s="18"/>
    </row>
    <row r="32" spans="1:17" x14ac:dyDescent="0.25">
      <c r="D32" s="1"/>
      <c r="E32" s="1"/>
      <c r="F32" s="1"/>
      <c r="G32" s="17"/>
      <c r="H32" s="17"/>
      <c r="I32" s="18"/>
    </row>
    <row r="33" spans="1:9" x14ac:dyDescent="0.25">
      <c r="A33" s="25" t="s">
        <v>23</v>
      </c>
    </row>
    <row r="34" spans="1:9" x14ac:dyDescent="0.25">
      <c r="A34" s="26" t="s">
        <v>24</v>
      </c>
      <c r="B34" s="20"/>
      <c r="C34" s="20"/>
      <c r="D34" s="9"/>
      <c r="E34" s="9"/>
      <c r="F34" s="9"/>
    </row>
    <row r="35" spans="1:9" x14ac:dyDescent="0.25">
      <c r="A35" s="26" t="s">
        <v>29</v>
      </c>
      <c r="B35" s="20"/>
      <c r="C35" s="20"/>
      <c r="D35" s="9"/>
      <c r="E35" s="9"/>
      <c r="F35" s="9"/>
    </row>
    <row r="36" spans="1:9" x14ac:dyDescent="0.25">
      <c r="A36" s="27" t="s">
        <v>30</v>
      </c>
      <c r="B36" s="21"/>
      <c r="C36" s="21"/>
      <c r="D36" s="9"/>
      <c r="E36" s="9"/>
      <c r="F36" s="9"/>
    </row>
    <row r="37" spans="1:9" x14ac:dyDescent="0.25">
      <c r="A37" s="28" t="s">
        <v>0</v>
      </c>
      <c r="B37" s="22"/>
      <c r="C37" s="22"/>
      <c r="D37" s="9"/>
      <c r="E37" s="9"/>
      <c r="F37" s="9"/>
    </row>
    <row r="38" spans="1:9" x14ac:dyDescent="0.25">
      <c r="A38" s="68"/>
      <c r="B38" s="68"/>
      <c r="C38" s="68"/>
    </row>
    <row r="39" spans="1:9" x14ac:dyDescent="0.25">
      <c r="A39" s="23"/>
      <c r="B39" s="23"/>
      <c r="C39" s="23"/>
    </row>
    <row r="40" spans="1:9" x14ac:dyDescent="0.25">
      <c r="G40" s="24" t="s">
        <v>40</v>
      </c>
      <c r="H40" s="200" t="str">
        <f>+I13</f>
        <v xml:space="preserve"> 15 April 2021</v>
      </c>
      <c r="I40" s="201"/>
    </row>
    <row r="43" spans="1:9" ht="18" customHeight="1" x14ac:dyDescent="0.25"/>
    <row r="44" spans="1:9" ht="17.25" customHeight="1" x14ac:dyDescent="0.25"/>
    <row r="46" spans="1:9" x14ac:dyDescent="0.25">
      <c r="G46" s="202" t="s">
        <v>26</v>
      </c>
      <c r="H46" s="202"/>
      <c r="I46" s="202"/>
    </row>
  </sheetData>
  <mergeCells count="10">
    <mergeCell ref="A10:I10"/>
    <mergeCell ref="G19:H19"/>
    <mergeCell ref="A23:H23"/>
    <mergeCell ref="A24:B24"/>
    <mergeCell ref="H40:I40"/>
    <mergeCell ref="G46:I46"/>
    <mergeCell ref="G20:H20"/>
    <mergeCell ref="G21:H22"/>
    <mergeCell ref="D21:D22"/>
    <mergeCell ref="I21:I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abSelected="1" topLeftCell="A10" workbookViewId="0">
      <selection activeCell="J23" sqref="J23"/>
    </sheetView>
  </sheetViews>
  <sheetFormatPr defaultRowHeight="15.75" x14ac:dyDescent="0.25"/>
  <cols>
    <col min="1" max="1" width="4.85546875" style="2" customWidth="1"/>
    <col min="2" max="2" width="11" style="2" customWidth="1"/>
    <col min="3" max="3" width="9.28515625" style="2" customWidth="1"/>
    <col min="4" max="4" width="26.28515625" style="2" customWidth="1"/>
    <col min="5" max="5" width="13.7109375" style="2" customWidth="1"/>
    <col min="6" max="6" width="6.5703125" style="2" customWidth="1"/>
    <col min="7" max="7" width="5.5703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1" width="14.140625" style="2" bestFit="1" customWidth="1"/>
    <col min="12" max="12" width="12.855468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27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03" t="s">
        <v>5</v>
      </c>
      <c r="B10" s="204"/>
      <c r="C10" s="204"/>
      <c r="D10" s="204"/>
      <c r="E10" s="204"/>
      <c r="F10" s="204"/>
      <c r="G10" s="204"/>
      <c r="H10" s="204"/>
      <c r="I10" s="204"/>
      <c r="J10" s="205"/>
    </row>
    <row r="12" spans="1:10" x14ac:dyDescent="0.25">
      <c r="A12" s="2" t="s">
        <v>6</v>
      </c>
      <c r="B12" s="2" t="s">
        <v>122</v>
      </c>
      <c r="H12" s="3" t="s">
        <v>7</v>
      </c>
      <c r="I12" s="7" t="s">
        <v>8</v>
      </c>
      <c r="J12" s="8" t="s">
        <v>147</v>
      </c>
    </row>
    <row r="13" spans="1:10" x14ac:dyDescent="0.25">
      <c r="H13" s="3" t="s">
        <v>9</v>
      </c>
      <c r="I13" s="7" t="s">
        <v>8</v>
      </c>
      <c r="J13" s="62" t="s">
        <v>148</v>
      </c>
    </row>
    <row r="14" spans="1:10" x14ac:dyDescent="0.25">
      <c r="H14" s="3" t="s">
        <v>10</v>
      </c>
      <c r="I14" s="7" t="s">
        <v>8</v>
      </c>
      <c r="J14" s="2" t="s">
        <v>38</v>
      </c>
    </row>
    <row r="15" spans="1:10" x14ac:dyDescent="0.25">
      <c r="A15" s="2" t="s">
        <v>11</v>
      </c>
      <c r="B15" s="8" t="s">
        <v>33</v>
      </c>
      <c r="C15" s="8"/>
      <c r="I15" s="7"/>
    </row>
    <row r="16" spans="1:10" ht="16.5" thickBot="1" x14ac:dyDescent="0.3"/>
    <row r="17" spans="1:18" ht="20.100000000000001" customHeight="1" x14ac:dyDescent="0.25">
      <c r="A17" s="29" t="s">
        <v>12</v>
      </c>
      <c r="B17" s="30" t="s">
        <v>13</v>
      </c>
      <c r="C17" s="30" t="s">
        <v>118</v>
      </c>
      <c r="D17" s="30" t="s">
        <v>15</v>
      </c>
      <c r="E17" s="30" t="s">
        <v>16</v>
      </c>
      <c r="F17" s="126" t="s">
        <v>34</v>
      </c>
      <c r="G17" s="126" t="s">
        <v>35</v>
      </c>
      <c r="H17" s="206" t="s">
        <v>17</v>
      </c>
      <c r="I17" s="207"/>
      <c r="J17" s="31" t="s">
        <v>18</v>
      </c>
    </row>
    <row r="18" spans="1:18" ht="53.25" customHeight="1" x14ac:dyDescent="0.25">
      <c r="A18" s="10">
        <v>1</v>
      </c>
      <c r="B18" s="64">
        <v>44299</v>
      </c>
      <c r="C18" s="108" t="s">
        <v>119</v>
      </c>
      <c r="D18" s="65" t="s">
        <v>120</v>
      </c>
      <c r="E18" s="65" t="s">
        <v>121</v>
      </c>
      <c r="F18" s="81">
        <v>1</v>
      </c>
      <c r="G18" s="109">
        <v>200</v>
      </c>
      <c r="H18" s="217">
        <v>6138613.7999999998</v>
      </c>
      <c r="I18" s="218"/>
      <c r="J18" s="128">
        <f>H18</f>
        <v>6138613.7999999998</v>
      </c>
    </row>
    <row r="19" spans="1:18" ht="25.5" customHeight="1" thickBot="1" x14ac:dyDescent="0.3">
      <c r="A19" s="210" t="s">
        <v>19</v>
      </c>
      <c r="B19" s="211"/>
      <c r="C19" s="211"/>
      <c r="D19" s="211"/>
      <c r="E19" s="211"/>
      <c r="F19" s="211"/>
      <c r="G19" s="211"/>
      <c r="H19" s="211"/>
      <c r="I19" s="212"/>
      <c r="J19" s="11">
        <f>SUM(J18)</f>
        <v>6138613.7999999998</v>
      </c>
    </row>
    <row r="20" spans="1:18" x14ac:dyDescent="0.25">
      <c r="A20" s="213"/>
      <c r="B20" s="213"/>
      <c r="C20" s="127"/>
      <c r="D20" s="127"/>
      <c r="E20" s="127"/>
      <c r="F20" s="127"/>
      <c r="G20" s="127"/>
      <c r="H20" s="12"/>
      <c r="I20" s="12"/>
      <c r="J20" s="13"/>
    </row>
    <row r="21" spans="1:18" x14ac:dyDescent="0.25">
      <c r="A21" s="127"/>
      <c r="B21" s="127"/>
      <c r="C21" s="127"/>
      <c r="D21" s="127"/>
      <c r="E21" s="127"/>
      <c r="F21" s="127"/>
      <c r="G21" s="127"/>
      <c r="H21" s="14" t="s">
        <v>20</v>
      </c>
      <c r="I21" s="13">
        <f>I20*10%</f>
        <v>0</v>
      </c>
      <c r="J21" s="13">
        <v>3960396</v>
      </c>
      <c r="K21" s="114">
        <f>J21*10%</f>
        <v>396039.60000000003</v>
      </c>
      <c r="L21" s="115">
        <f>K21*1%</f>
        <v>3960.3960000000006</v>
      </c>
    </row>
    <row r="22" spans="1:18" x14ac:dyDescent="0.25">
      <c r="A22" s="127"/>
      <c r="B22" s="127"/>
      <c r="C22" s="127"/>
      <c r="D22" s="127"/>
      <c r="E22" s="127"/>
      <c r="F22" s="127"/>
      <c r="G22" s="127"/>
      <c r="H22" s="14" t="s">
        <v>31</v>
      </c>
      <c r="I22" s="13"/>
      <c r="J22" s="13">
        <f>J21*1%</f>
        <v>39603.96</v>
      </c>
    </row>
    <row r="23" spans="1:18" x14ac:dyDescent="0.25">
      <c r="E23" s="1"/>
      <c r="F23" s="1"/>
      <c r="G23" s="1"/>
      <c r="H23" s="110" t="s">
        <v>28</v>
      </c>
      <c r="I23" s="111">
        <v>0</v>
      </c>
      <c r="J23" s="111">
        <v>2178217.7999999998</v>
      </c>
      <c r="K23" s="113">
        <f>J23*10%</f>
        <v>217821.78</v>
      </c>
      <c r="R23" s="2" t="s">
        <v>21</v>
      </c>
    </row>
    <row r="24" spans="1:18" ht="16.5" thickBot="1" x14ac:dyDescent="0.3">
      <c r="E24" s="1"/>
      <c r="F24" s="1"/>
      <c r="G24" s="1"/>
      <c r="H24" s="112" t="s">
        <v>31</v>
      </c>
      <c r="I24" s="16"/>
      <c r="J24" s="16">
        <f>J23*1%</f>
        <v>21782.178</v>
      </c>
    </row>
    <row r="25" spans="1:18" x14ac:dyDescent="0.25">
      <c r="E25" s="1"/>
      <c r="F25" s="1"/>
      <c r="G25" s="1"/>
      <c r="H25" s="17" t="s">
        <v>22</v>
      </c>
      <c r="I25" s="18" t="e">
        <f>I19+#REF!</f>
        <v>#REF!</v>
      </c>
      <c r="J25" s="18">
        <f>J23+J24</f>
        <v>2199999.9779999997</v>
      </c>
    </row>
    <row r="26" spans="1:18" x14ac:dyDescent="0.25">
      <c r="E26" s="1"/>
      <c r="F26" s="1"/>
      <c r="G26" s="1"/>
      <c r="H26" s="17"/>
      <c r="I26" s="18"/>
      <c r="J26" s="18"/>
    </row>
    <row r="27" spans="1:18" x14ac:dyDescent="0.25">
      <c r="A27" s="1" t="s">
        <v>50</v>
      </c>
      <c r="D27" s="1"/>
      <c r="E27" s="1"/>
      <c r="F27" s="1"/>
      <c r="G27" s="1"/>
      <c r="H27" s="17"/>
      <c r="I27" s="17"/>
      <c r="J27" s="18"/>
    </row>
    <row r="28" spans="1:18" x14ac:dyDescent="0.25">
      <c r="A28" s="19"/>
      <c r="D28" s="1"/>
      <c r="E28" s="1"/>
      <c r="F28" s="1"/>
      <c r="G28" s="1"/>
      <c r="H28" s="17"/>
      <c r="I28" s="17"/>
      <c r="J28" s="18"/>
    </row>
    <row r="29" spans="1:18" x14ac:dyDescent="0.25">
      <c r="D29" s="1"/>
      <c r="E29" s="1"/>
      <c r="F29" s="1"/>
      <c r="G29" s="1"/>
      <c r="H29" s="17"/>
      <c r="I29" s="17"/>
      <c r="J29" s="18"/>
    </row>
    <row r="30" spans="1:18" x14ac:dyDescent="0.25">
      <c r="A30" s="25" t="s">
        <v>23</v>
      </c>
    </row>
    <row r="31" spans="1:18" x14ac:dyDescent="0.25">
      <c r="A31" s="26" t="s">
        <v>24</v>
      </c>
      <c r="B31" s="20"/>
      <c r="C31" s="20"/>
      <c r="D31" s="9"/>
      <c r="E31" s="9"/>
      <c r="F31" s="9"/>
      <c r="G31" s="9"/>
    </row>
    <row r="32" spans="1:18" x14ac:dyDescent="0.25">
      <c r="A32" s="26" t="s">
        <v>29</v>
      </c>
      <c r="B32" s="20"/>
      <c r="C32" s="20"/>
      <c r="D32" s="9"/>
      <c r="E32" s="9"/>
      <c r="F32" s="9"/>
      <c r="G32" s="9"/>
    </row>
    <row r="33" spans="1:10" x14ac:dyDescent="0.25">
      <c r="A33" s="27" t="s">
        <v>30</v>
      </c>
      <c r="B33" s="21"/>
      <c r="C33" s="21"/>
      <c r="D33" s="9"/>
      <c r="E33" s="9"/>
      <c r="F33" s="9"/>
      <c r="G33" s="9"/>
    </row>
    <row r="34" spans="1:10" x14ac:dyDescent="0.25">
      <c r="A34" s="28" t="s">
        <v>0</v>
      </c>
      <c r="B34" s="22"/>
      <c r="C34" s="22"/>
      <c r="D34" s="9"/>
      <c r="E34" s="9"/>
      <c r="F34" s="9"/>
      <c r="G34" s="9"/>
    </row>
    <row r="35" spans="1:10" x14ac:dyDescent="0.25">
      <c r="A35" s="68"/>
      <c r="B35" s="68"/>
      <c r="C35" s="68"/>
    </row>
    <row r="36" spans="1:10" x14ac:dyDescent="0.25">
      <c r="A36" s="23"/>
      <c r="B36" s="23"/>
      <c r="C36" s="23"/>
    </row>
    <row r="37" spans="1:10" x14ac:dyDescent="0.25">
      <c r="H37" s="24" t="s">
        <v>40</v>
      </c>
      <c r="I37" s="200" t="str">
        <f>+J13</f>
        <v xml:space="preserve"> 20 April 2021</v>
      </c>
      <c r="J37" s="201"/>
    </row>
    <row r="40" spans="1:10" ht="18" customHeight="1" x14ac:dyDescent="0.25"/>
    <row r="41" spans="1:10" ht="17.25" customHeight="1" x14ac:dyDescent="0.25"/>
    <row r="43" spans="1:10" x14ac:dyDescent="0.25">
      <c r="H43" s="202" t="s">
        <v>26</v>
      </c>
      <c r="I43" s="202"/>
      <c r="J43" s="202"/>
    </row>
  </sheetData>
  <mergeCells count="7">
    <mergeCell ref="H43:J43"/>
    <mergeCell ref="A10:J10"/>
    <mergeCell ref="H17:I17"/>
    <mergeCell ref="H18:I18"/>
    <mergeCell ref="A19:I19"/>
    <mergeCell ref="A20:B20"/>
    <mergeCell ref="I37:J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5"/>
  <sheetViews>
    <sheetView topLeftCell="A11" workbookViewId="0">
      <selection activeCell="J21" sqref="J21"/>
    </sheetView>
  </sheetViews>
  <sheetFormatPr defaultRowHeight="15.75" x14ac:dyDescent="0.25"/>
  <cols>
    <col min="1" max="1" width="4.85546875" style="2" customWidth="1"/>
    <col min="2" max="2" width="11" style="2" customWidth="1"/>
    <col min="3" max="3" width="9.28515625" style="2" customWidth="1"/>
    <col min="4" max="4" width="26.28515625" style="2" customWidth="1"/>
    <col min="5" max="5" width="13.7109375" style="2" customWidth="1"/>
    <col min="6" max="6" width="6.5703125" style="2" customWidth="1"/>
    <col min="7" max="7" width="5.5703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1" width="14.140625" style="2" bestFit="1" customWidth="1"/>
    <col min="12" max="12" width="12.855468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27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03" t="s">
        <v>5</v>
      </c>
      <c r="B10" s="204"/>
      <c r="C10" s="204"/>
      <c r="D10" s="204"/>
      <c r="E10" s="204"/>
      <c r="F10" s="204"/>
      <c r="G10" s="204"/>
      <c r="H10" s="204"/>
      <c r="I10" s="204"/>
      <c r="J10" s="205"/>
    </row>
    <row r="12" spans="1:10" x14ac:dyDescent="0.25">
      <c r="A12" s="2" t="s">
        <v>6</v>
      </c>
      <c r="B12" s="2" t="s">
        <v>122</v>
      </c>
      <c r="H12" s="3" t="s">
        <v>7</v>
      </c>
      <c r="I12" s="7" t="s">
        <v>8</v>
      </c>
      <c r="J12" s="8" t="s">
        <v>150</v>
      </c>
    </row>
    <row r="13" spans="1:10" x14ac:dyDescent="0.25">
      <c r="H13" s="3" t="s">
        <v>9</v>
      </c>
      <c r="I13" s="7" t="s">
        <v>8</v>
      </c>
      <c r="J13" s="62" t="s">
        <v>152</v>
      </c>
    </row>
    <row r="14" spans="1:10" x14ac:dyDescent="0.25">
      <c r="H14" s="3" t="s">
        <v>10</v>
      </c>
      <c r="I14" s="7" t="s">
        <v>8</v>
      </c>
      <c r="J14" s="2" t="s">
        <v>38</v>
      </c>
    </row>
    <row r="15" spans="1:10" x14ac:dyDescent="0.25">
      <c r="A15" s="2" t="s">
        <v>11</v>
      </c>
      <c r="B15" s="8" t="s">
        <v>33</v>
      </c>
      <c r="C15" s="8"/>
      <c r="I15" s="7"/>
    </row>
    <row r="16" spans="1:10" ht="16.5" thickBot="1" x14ac:dyDescent="0.3"/>
    <row r="17" spans="1:18" ht="20.100000000000001" customHeight="1" x14ac:dyDescent="0.25">
      <c r="A17" s="29" t="s">
        <v>12</v>
      </c>
      <c r="B17" s="30" t="s">
        <v>13</v>
      </c>
      <c r="C17" s="30" t="s">
        <v>118</v>
      </c>
      <c r="D17" s="30" t="s">
        <v>15</v>
      </c>
      <c r="E17" s="30" t="s">
        <v>16</v>
      </c>
      <c r="F17" s="134" t="s">
        <v>34</v>
      </c>
      <c r="G17" s="134" t="s">
        <v>35</v>
      </c>
      <c r="H17" s="206" t="s">
        <v>17</v>
      </c>
      <c r="I17" s="207"/>
      <c r="J17" s="31" t="s">
        <v>18</v>
      </c>
    </row>
    <row r="18" spans="1:18" ht="43.5" customHeight="1" x14ac:dyDescent="0.25">
      <c r="A18" s="10">
        <v>1</v>
      </c>
      <c r="B18" s="64">
        <v>44302</v>
      </c>
      <c r="C18" s="108"/>
      <c r="D18" s="65" t="s">
        <v>149</v>
      </c>
      <c r="E18" s="65" t="s">
        <v>96</v>
      </c>
      <c r="F18" s="81">
        <v>1</v>
      </c>
      <c r="G18" s="140">
        <v>100</v>
      </c>
      <c r="H18" s="217">
        <v>3500</v>
      </c>
      <c r="I18" s="218"/>
      <c r="J18" s="136">
        <f>G18*H18</f>
        <v>350000</v>
      </c>
    </row>
    <row r="19" spans="1:18" ht="43.5" customHeight="1" x14ac:dyDescent="0.25">
      <c r="A19" s="10">
        <v>2</v>
      </c>
      <c r="B19" s="64">
        <v>44302</v>
      </c>
      <c r="C19" s="108"/>
      <c r="D19" s="65" t="s">
        <v>153</v>
      </c>
      <c r="E19" s="65" t="s">
        <v>96</v>
      </c>
      <c r="F19" s="81">
        <v>1</v>
      </c>
      <c r="G19" s="140">
        <v>100</v>
      </c>
      <c r="H19" s="217">
        <v>200000</v>
      </c>
      <c r="I19" s="218"/>
      <c r="J19" s="136">
        <f>H19</f>
        <v>200000</v>
      </c>
    </row>
    <row r="20" spans="1:18" ht="43.5" customHeight="1" x14ac:dyDescent="0.25">
      <c r="A20" s="10">
        <v>3</v>
      </c>
      <c r="B20" s="64">
        <v>44302</v>
      </c>
      <c r="C20" s="108"/>
      <c r="D20" s="65" t="s">
        <v>154</v>
      </c>
      <c r="E20" s="65" t="s">
        <v>96</v>
      </c>
      <c r="F20" s="81">
        <v>1</v>
      </c>
      <c r="G20" s="140">
        <v>100</v>
      </c>
      <c r="H20" s="217">
        <v>240000</v>
      </c>
      <c r="I20" s="218"/>
      <c r="J20" s="136">
        <f>H20</f>
        <v>240000</v>
      </c>
    </row>
    <row r="21" spans="1:18" ht="25.5" customHeight="1" thickBot="1" x14ac:dyDescent="0.3">
      <c r="A21" s="210" t="s">
        <v>19</v>
      </c>
      <c r="B21" s="211"/>
      <c r="C21" s="211"/>
      <c r="D21" s="211"/>
      <c r="E21" s="211"/>
      <c r="F21" s="211"/>
      <c r="G21" s="211"/>
      <c r="H21" s="211"/>
      <c r="I21" s="212"/>
      <c r="J21" s="11">
        <f>SUM(J18:J20)</f>
        <v>790000</v>
      </c>
    </row>
    <row r="22" spans="1:18" x14ac:dyDescent="0.25">
      <c r="A22" s="213"/>
      <c r="B22" s="213"/>
      <c r="C22" s="135"/>
      <c r="D22" s="135"/>
      <c r="E22" s="135"/>
      <c r="F22" s="135"/>
      <c r="G22" s="135"/>
      <c r="H22" s="12"/>
      <c r="I22" s="12"/>
      <c r="J22" s="13"/>
    </row>
    <row r="23" spans="1:18" x14ac:dyDescent="0.25">
      <c r="A23" s="135"/>
      <c r="B23" s="135"/>
      <c r="C23" s="135"/>
      <c r="D23" s="135"/>
      <c r="E23" s="135"/>
      <c r="F23" s="135"/>
      <c r="G23" s="135"/>
      <c r="H23" s="14" t="s">
        <v>31</v>
      </c>
      <c r="I23" s="13">
        <f>I22*10%</f>
        <v>0</v>
      </c>
      <c r="J23" s="13">
        <f>J21*1%</f>
        <v>7900</v>
      </c>
      <c r="K23" s="114"/>
      <c r="L23" s="115"/>
    </row>
    <row r="24" spans="1:18" x14ac:dyDescent="0.25">
      <c r="A24" s="135"/>
      <c r="B24" s="135"/>
      <c r="C24" s="135"/>
      <c r="D24" s="135"/>
      <c r="E24" s="135"/>
      <c r="F24" s="135"/>
      <c r="G24" s="135"/>
      <c r="H24" s="14" t="s">
        <v>155</v>
      </c>
      <c r="I24" s="13"/>
      <c r="J24" s="13">
        <f>J21*2%</f>
        <v>15800</v>
      </c>
    </row>
    <row r="25" spans="1:18" x14ac:dyDescent="0.25">
      <c r="E25" s="1"/>
      <c r="F25" s="1"/>
      <c r="G25" s="1"/>
      <c r="H25" s="110" t="s">
        <v>20</v>
      </c>
      <c r="I25" s="111">
        <v>0</v>
      </c>
      <c r="J25" s="111">
        <v>0</v>
      </c>
      <c r="K25" s="113"/>
      <c r="R25" s="2" t="s">
        <v>21</v>
      </c>
    </row>
    <row r="26" spans="1:18" ht="16.5" thickBot="1" x14ac:dyDescent="0.3">
      <c r="E26" s="1"/>
      <c r="F26" s="1"/>
      <c r="G26" s="1"/>
      <c r="H26" s="112" t="s">
        <v>28</v>
      </c>
      <c r="I26" s="16"/>
      <c r="J26" s="16">
        <v>0</v>
      </c>
    </row>
    <row r="27" spans="1:18" x14ac:dyDescent="0.25">
      <c r="E27" s="1"/>
      <c r="F27" s="1"/>
      <c r="G27" s="1"/>
      <c r="H27" s="17" t="s">
        <v>22</v>
      </c>
      <c r="I27" s="18" t="e">
        <f>I21+#REF!</f>
        <v>#REF!</v>
      </c>
      <c r="J27" s="18">
        <f>J21+J23-J24</f>
        <v>782100</v>
      </c>
    </row>
    <row r="28" spans="1:18" x14ac:dyDescent="0.25">
      <c r="E28" s="1"/>
      <c r="F28" s="1"/>
      <c r="G28" s="1"/>
      <c r="H28" s="17"/>
      <c r="I28" s="18"/>
      <c r="J28" s="18"/>
    </row>
    <row r="29" spans="1:18" x14ac:dyDescent="0.25">
      <c r="A29" s="1" t="s">
        <v>156</v>
      </c>
      <c r="D29" s="1"/>
      <c r="E29" s="1"/>
      <c r="F29" s="1"/>
      <c r="G29" s="1"/>
      <c r="H29" s="17"/>
      <c r="I29" s="17"/>
      <c r="J29" s="18"/>
    </row>
    <row r="30" spans="1:18" x14ac:dyDescent="0.25">
      <c r="A30" s="19"/>
      <c r="D30" s="1"/>
      <c r="E30" s="1"/>
      <c r="F30" s="1"/>
      <c r="G30" s="1"/>
      <c r="H30" s="17"/>
      <c r="I30" s="17"/>
      <c r="J30" s="18"/>
    </row>
    <row r="31" spans="1:18" x14ac:dyDescent="0.25">
      <c r="D31" s="1"/>
      <c r="E31" s="1"/>
      <c r="F31" s="1"/>
      <c r="G31" s="1"/>
      <c r="H31" s="17"/>
      <c r="I31" s="17"/>
      <c r="J31" s="18"/>
    </row>
    <row r="32" spans="1:18" x14ac:dyDescent="0.25">
      <c r="A32" s="25" t="s">
        <v>23</v>
      </c>
    </row>
    <row r="33" spans="1:10" x14ac:dyDescent="0.25">
      <c r="A33" s="26" t="s">
        <v>24</v>
      </c>
      <c r="B33" s="20"/>
      <c r="C33" s="20"/>
      <c r="D33" s="9"/>
      <c r="E33" s="9"/>
      <c r="F33" s="9"/>
      <c r="G33" s="9"/>
    </row>
    <row r="34" spans="1:10" x14ac:dyDescent="0.25">
      <c r="A34" s="26" t="s">
        <v>29</v>
      </c>
      <c r="B34" s="20"/>
      <c r="C34" s="20"/>
      <c r="D34" s="9"/>
      <c r="E34" s="9"/>
      <c r="F34" s="9"/>
      <c r="G34" s="9"/>
    </row>
    <row r="35" spans="1:10" x14ac:dyDescent="0.25">
      <c r="A35" s="27" t="s">
        <v>30</v>
      </c>
      <c r="B35" s="21"/>
      <c r="C35" s="21"/>
      <c r="D35" s="9"/>
      <c r="E35" s="9"/>
      <c r="F35" s="9"/>
      <c r="G35" s="9"/>
    </row>
    <row r="36" spans="1:10" x14ac:dyDescent="0.25">
      <c r="A36" s="28" t="s">
        <v>0</v>
      </c>
      <c r="B36" s="22"/>
      <c r="C36" s="22"/>
      <c r="D36" s="9"/>
      <c r="E36" s="9"/>
      <c r="F36" s="9"/>
      <c r="G36" s="9"/>
    </row>
    <row r="37" spans="1:10" x14ac:dyDescent="0.25">
      <c r="A37" s="68"/>
      <c r="B37" s="68"/>
      <c r="C37" s="68"/>
    </row>
    <row r="38" spans="1:10" x14ac:dyDescent="0.25">
      <c r="A38" s="23"/>
      <c r="B38" s="23"/>
      <c r="C38" s="23"/>
    </row>
    <row r="39" spans="1:10" x14ac:dyDescent="0.25">
      <c r="H39" s="24" t="s">
        <v>40</v>
      </c>
      <c r="I39" s="200" t="str">
        <f>+J13</f>
        <v xml:space="preserve"> 22 April 2021</v>
      </c>
      <c r="J39" s="201"/>
    </row>
    <row r="42" spans="1:10" ht="18" customHeight="1" x14ac:dyDescent="0.25"/>
    <row r="43" spans="1:10" ht="17.25" customHeight="1" x14ac:dyDescent="0.25"/>
    <row r="45" spans="1:10" x14ac:dyDescent="0.25">
      <c r="H45" s="202" t="s">
        <v>26</v>
      </c>
      <c r="I45" s="202"/>
      <c r="J45" s="202"/>
    </row>
  </sheetData>
  <mergeCells count="9">
    <mergeCell ref="H45:J45"/>
    <mergeCell ref="H19:I19"/>
    <mergeCell ref="H20:I20"/>
    <mergeCell ref="A10:J10"/>
    <mergeCell ref="H17:I17"/>
    <mergeCell ref="H18:I18"/>
    <mergeCell ref="A21:I21"/>
    <mergeCell ref="A22:B22"/>
    <mergeCell ref="I39:J39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2"/>
  <sheetViews>
    <sheetView topLeftCell="A16" workbookViewId="0">
      <selection activeCell="I19" sqref="I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5703125" style="2" customWidth="1"/>
    <col min="4" max="4" width="28.5703125" style="2" customWidth="1"/>
    <col min="5" max="5" width="13.85546875" style="2" customWidth="1"/>
    <col min="6" max="6" width="6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27</v>
      </c>
    </row>
    <row r="4" spans="1:9" x14ac:dyDescent="0.25">
      <c r="A4" s="4" t="s">
        <v>1</v>
      </c>
    </row>
    <row r="5" spans="1:9" x14ac:dyDescent="0.25">
      <c r="A5" s="4" t="s">
        <v>2</v>
      </c>
    </row>
    <row r="6" spans="1:9" x14ac:dyDescent="0.25">
      <c r="A6" s="4" t="s">
        <v>3</v>
      </c>
    </row>
    <row r="7" spans="1:9" x14ac:dyDescent="0.25">
      <c r="A7" s="4" t="s">
        <v>4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03" t="s">
        <v>5</v>
      </c>
      <c r="B10" s="204"/>
      <c r="C10" s="204"/>
      <c r="D10" s="204"/>
      <c r="E10" s="204"/>
      <c r="F10" s="204"/>
      <c r="G10" s="204"/>
      <c r="H10" s="204"/>
      <c r="I10" s="205"/>
    </row>
    <row r="12" spans="1:9" x14ac:dyDescent="0.25">
      <c r="A12" s="2" t="s">
        <v>6</v>
      </c>
      <c r="B12" s="2" t="s">
        <v>37</v>
      </c>
      <c r="G12" s="3" t="s">
        <v>7</v>
      </c>
      <c r="H12" s="7" t="s">
        <v>8</v>
      </c>
      <c r="I12" s="8" t="s">
        <v>151</v>
      </c>
    </row>
    <row r="13" spans="1:9" x14ac:dyDescent="0.25">
      <c r="G13" s="3" t="s">
        <v>9</v>
      </c>
      <c r="H13" s="7" t="s">
        <v>8</v>
      </c>
      <c r="I13" s="62" t="s">
        <v>152</v>
      </c>
    </row>
    <row r="14" spans="1:9" x14ac:dyDescent="0.25">
      <c r="G14" s="3" t="s">
        <v>10</v>
      </c>
      <c r="H14" s="7" t="s">
        <v>8</v>
      </c>
      <c r="I14" s="2" t="s">
        <v>38</v>
      </c>
    </row>
    <row r="15" spans="1:9" x14ac:dyDescent="0.25">
      <c r="A15" s="2" t="s">
        <v>11</v>
      </c>
      <c r="B15" s="8" t="s">
        <v>33</v>
      </c>
      <c r="C15" s="8"/>
      <c r="H15" s="7"/>
    </row>
    <row r="16" spans="1:9" ht="16.5" thickBot="1" x14ac:dyDescent="0.3"/>
    <row r="17" spans="1:17" ht="20.100000000000001" customHeight="1" x14ac:dyDescent="0.25">
      <c r="A17" s="29" t="s">
        <v>12</v>
      </c>
      <c r="B17" s="30" t="s">
        <v>13</v>
      </c>
      <c r="C17" s="30" t="s">
        <v>14</v>
      </c>
      <c r="D17" s="30" t="s">
        <v>15</v>
      </c>
      <c r="E17" s="30" t="s">
        <v>16</v>
      </c>
      <c r="F17" s="134" t="s">
        <v>34</v>
      </c>
      <c r="G17" s="206" t="s">
        <v>17</v>
      </c>
      <c r="H17" s="207"/>
      <c r="I17" s="31" t="s">
        <v>18</v>
      </c>
    </row>
    <row r="18" spans="1:17" ht="53.25" customHeight="1" x14ac:dyDescent="0.25">
      <c r="A18" s="10">
        <v>1</v>
      </c>
      <c r="B18" s="64">
        <v>44299</v>
      </c>
      <c r="C18" s="86" t="s">
        <v>157</v>
      </c>
      <c r="D18" s="65" t="s">
        <v>158</v>
      </c>
      <c r="E18" s="65" t="s">
        <v>131</v>
      </c>
      <c r="F18" s="81">
        <v>190</v>
      </c>
      <c r="G18" s="217">
        <v>5099009.9000000004</v>
      </c>
      <c r="H18" s="218"/>
      <c r="I18" s="136">
        <f>G18</f>
        <v>5099009.9000000004</v>
      </c>
    </row>
    <row r="19" spans="1:17" ht="25.5" customHeight="1" thickBot="1" x14ac:dyDescent="0.3">
      <c r="A19" s="210" t="s">
        <v>19</v>
      </c>
      <c r="B19" s="211"/>
      <c r="C19" s="211"/>
      <c r="D19" s="211"/>
      <c r="E19" s="211"/>
      <c r="F19" s="211"/>
      <c r="G19" s="211"/>
      <c r="H19" s="212"/>
      <c r="I19" s="11">
        <f>SUM(I18)</f>
        <v>5099009.9000000004</v>
      </c>
    </row>
    <row r="20" spans="1:17" x14ac:dyDescent="0.25">
      <c r="A20" s="213"/>
      <c r="B20" s="213"/>
      <c r="C20" s="135"/>
      <c r="D20" s="135"/>
      <c r="E20" s="135"/>
      <c r="F20" s="135"/>
      <c r="G20" s="12"/>
      <c r="H20" s="12"/>
      <c r="I20" s="13"/>
    </row>
    <row r="21" spans="1:17" x14ac:dyDescent="0.25">
      <c r="A21" s="135"/>
      <c r="B21" s="135"/>
      <c r="C21" s="135"/>
      <c r="D21" s="135"/>
      <c r="E21" s="135"/>
      <c r="F21" s="135"/>
      <c r="G21" s="14" t="s">
        <v>31</v>
      </c>
      <c r="H21" s="32">
        <f>H18*1%</f>
        <v>0</v>
      </c>
      <c r="I21" s="13">
        <f>I19*1%</f>
        <v>50990.099000000002</v>
      </c>
    </row>
    <row r="22" spans="1:17" x14ac:dyDescent="0.25">
      <c r="A22" s="135"/>
      <c r="B22" s="135"/>
      <c r="C22" s="135"/>
      <c r="D22" s="135"/>
      <c r="E22" s="135"/>
      <c r="F22" s="135"/>
      <c r="G22" s="14" t="s">
        <v>20</v>
      </c>
      <c r="H22" s="13">
        <f>H20*10%</f>
        <v>0</v>
      </c>
      <c r="I22" s="13">
        <f>I20*10%</f>
        <v>0</v>
      </c>
    </row>
    <row r="23" spans="1:17" ht="16.5" thickBot="1" x14ac:dyDescent="0.3">
      <c r="E23" s="1"/>
      <c r="F23" s="1"/>
      <c r="G23" s="15" t="s">
        <v>28</v>
      </c>
      <c r="H23" s="16">
        <v>0</v>
      </c>
      <c r="I23" s="16">
        <v>0</v>
      </c>
      <c r="Q23" s="2" t="s">
        <v>21</v>
      </c>
    </row>
    <row r="24" spans="1:17" x14ac:dyDescent="0.25">
      <c r="E24" s="1"/>
      <c r="F24" s="1"/>
      <c r="G24" s="17" t="s">
        <v>22</v>
      </c>
      <c r="H24" s="18">
        <f>H19+H21</f>
        <v>0</v>
      </c>
      <c r="I24" s="18">
        <f>I19+I21</f>
        <v>5149999.9990000008</v>
      </c>
    </row>
    <row r="25" spans="1:17" x14ac:dyDescent="0.25">
      <c r="E25" s="1"/>
      <c r="F25" s="1"/>
      <c r="G25" s="17"/>
      <c r="H25" s="18"/>
      <c r="I25" s="18"/>
    </row>
    <row r="26" spans="1:17" x14ac:dyDescent="0.25">
      <c r="A26" s="1" t="s">
        <v>159</v>
      </c>
      <c r="D26" s="1"/>
      <c r="E26" s="1"/>
      <c r="F26" s="1"/>
      <c r="G26" s="17"/>
      <c r="H26" s="17"/>
      <c r="I26" s="18"/>
    </row>
    <row r="27" spans="1:17" x14ac:dyDescent="0.25">
      <c r="A27" s="19"/>
      <c r="D27" s="1"/>
      <c r="E27" s="1"/>
      <c r="F27" s="1"/>
      <c r="G27" s="17"/>
      <c r="H27" s="17"/>
      <c r="I27" s="18"/>
    </row>
    <row r="28" spans="1:17" x14ac:dyDescent="0.25">
      <c r="D28" s="1"/>
      <c r="E28" s="1"/>
      <c r="F28" s="1"/>
      <c r="G28" s="17"/>
      <c r="H28" s="17"/>
      <c r="I28" s="18"/>
    </row>
    <row r="29" spans="1:17" x14ac:dyDescent="0.25">
      <c r="A29" s="25" t="s">
        <v>23</v>
      </c>
    </row>
    <row r="30" spans="1:17" x14ac:dyDescent="0.25">
      <c r="A30" s="26" t="s">
        <v>24</v>
      </c>
      <c r="B30" s="20"/>
      <c r="C30" s="20"/>
      <c r="D30" s="9"/>
      <c r="E30" s="9"/>
      <c r="F30" s="9"/>
    </row>
    <row r="31" spans="1:17" x14ac:dyDescent="0.25">
      <c r="A31" s="26" t="s">
        <v>29</v>
      </c>
      <c r="B31" s="20"/>
      <c r="C31" s="20"/>
      <c r="D31" s="9"/>
      <c r="E31" s="9"/>
      <c r="F31" s="9"/>
    </row>
    <row r="32" spans="1:17" x14ac:dyDescent="0.25">
      <c r="A32" s="27" t="s">
        <v>30</v>
      </c>
      <c r="B32" s="21"/>
      <c r="C32" s="21"/>
      <c r="D32" s="9"/>
      <c r="E32" s="9"/>
      <c r="F32" s="9"/>
    </row>
    <row r="33" spans="1:9" x14ac:dyDescent="0.25">
      <c r="A33" s="28" t="s">
        <v>0</v>
      </c>
      <c r="B33" s="22"/>
      <c r="C33" s="22"/>
      <c r="D33" s="9"/>
      <c r="E33" s="9"/>
      <c r="F33" s="9"/>
    </row>
    <row r="34" spans="1:9" x14ac:dyDescent="0.25">
      <c r="A34" s="68"/>
      <c r="B34" s="68"/>
      <c r="C34" s="68"/>
    </row>
    <row r="35" spans="1:9" x14ac:dyDescent="0.25">
      <c r="A35" s="23"/>
      <c r="B35" s="23"/>
      <c r="C35" s="23"/>
    </row>
    <row r="36" spans="1:9" x14ac:dyDescent="0.25">
      <c r="G36" s="24" t="s">
        <v>40</v>
      </c>
      <c r="H36" s="200" t="str">
        <f>+I13</f>
        <v xml:space="preserve"> 22 April 2021</v>
      </c>
      <c r="I36" s="201"/>
    </row>
    <row r="39" spans="1:9" ht="18" customHeight="1" x14ac:dyDescent="0.25"/>
    <row r="40" spans="1:9" ht="17.25" customHeight="1" x14ac:dyDescent="0.25"/>
    <row r="42" spans="1:9" x14ac:dyDescent="0.25">
      <c r="G42" s="202" t="s">
        <v>26</v>
      </c>
      <c r="H42" s="202"/>
      <c r="I42" s="202"/>
    </row>
  </sheetData>
  <mergeCells count="7">
    <mergeCell ref="G42:I42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16" workbookViewId="0">
      <selection activeCell="I21" sqref="I21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5703125" style="2" customWidth="1"/>
    <col min="4" max="4" width="28.5703125" style="2" customWidth="1"/>
    <col min="5" max="5" width="13.85546875" style="2" customWidth="1"/>
    <col min="6" max="6" width="6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27</v>
      </c>
    </row>
    <row r="4" spans="1:9" x14ac:dyDescent="0.25">
      <c r="A4" s="4" t="s">
        <v>1</v>
      </c>
    </row>
    <row r="5" spans="1:9" x14ac:dyDescent="0.25">
      <c r="A5" s="4" t="s">
        <v>2</v>
      </c>
    </row>
    <row r="6" spans="1:9" x14ac:dyDescent="0.25">
      <c r="A6" s="4" t="s">
        <v>3</v>
      </c>
    </row>
    <row r="7" spans="1:9" x14ac:dyDescent="0.25">
      <c r="A7" s="4" t="s">
        <v>4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03" t="s">
        <v>5</v>
      </c>
      <c r="B10" s="204"/>
      <c r="C10" s="204"/>
      <c r="D10" s="204"/>
      <c r="E10" s="204"/>
      <c r="F10" s="204"/>
      <c r="G10" s="204"/>
      <c r="H10" s="204"/>
      <c r="I10" s="205"/>
    </row>
    <row r="12" spans="1:9" x14ac:dyDescent="0.25">
      <c r="A12" s="2" t="s">
        <v>6</v>
      </c>
      <c r="B12" s="2" t="s">
        <v>37</v>
      </c>
      <c r="G12" s="3" t="s">
        <v>7</v>
      </c>
      <c r="H12" s="7" t="s">
        <v>8</v>
      </c>
      <c r="I12" s="8" t="s">
        <v>169</v>
      </c>
    </row>
    <row r="13" spans="1:9" x14ac:dyDescent="0.25">
      <c r="G13" s="3" t="s">
        <v>9</v>
      </c>
      <c r="H13" s="7" t="s">
        <v>8</v>
      </c>
      <c r="I13" s="62" t="s">
        <v>152</v>
      </c>
    </row>
    <row r="14" spans="1:9" x14ac:dyDescent="0.25">
      <c r="G14" s="3" t="s">
        <v>10</v>
      </c>
      <c r="H14" s="7" t="s">
        <v>8</v>
      </c>
      <c r="I14" s="2" t="s">
        <v>38</v>
      </c>
    </row>
    <row r="15" spans="1:9" x14ac:dyDescent="0.25">
      <c r="A15" s="2" t="s">
        <v>11</v>
      </c>
      <c r="B15" s="8" t="s">
        <v>33</v>
      </c>
      <c r="C15" s="8"/>
      <c r="H15" s="7"/>
    </row>
    <row r="16" spans="1:9" ht="16.5" thickBot="1" x14ac:dyDescent="0.3"/>
    <row r="17" spans="1:17" ht="20.100000000000001" customHeight="1" x14ac:dyDescent="0.25">
      <c r="A17" s="29" t="s">
        <v>12</v>
      </c>
      <c r="B17" s="30" t="s">
        <v>13</v>
      </c>
      <c r="C17" s="30" t="s">
        <v>14</v>
      </c>
      <c r="D17" s="30" t="s">
        <v>15</v>
      </c>
      <c r="E17" s="30" t="s">
        <v>16</v>
      </c>
      <c r="F17" s="134" t="s">
        <v>34</v>
      </c>
      <c r="G17" s="206" t="s">
        <v>17</v>
      </c>
      <c r="H17" s="207"/>
      <c r="I17" s="31" t="s">
        <v>18</v>
      </c>
    </row>
    <row r="18" spans="1:17" ht="53.25" customHeight="1" x14ac:dyDescent="0.25">
      <c r="A18" s="10">
        <v>1</v>
      </c>
      <c r="B18" s="64">
        <v>44306</v>
      </c>
      <c r="C18" s="86" t="s">
        <v>160</v>
      </c>
      <c r="D18" s="65" t="s">
        <v>161</v>
      </c>
      <c r="E18" s="65" t="s">
        <v>166</v>
      </c>
      <c r="F18" s="81">
        <v>103</v>
      </c>
      <c r="G18" s="217">
        <v>4158415.8</v>
      </c>
      <c r="H18" s="218"/>
      <c r="I18" s="214">
        <f>G18</f>
        <v>4158415.8</v>
      </c>
    </row>
    <row r="19" spans="1:17" ht="53.25" customHeight="1" x14ac:dyDescent="0.25">
      <c r="A19" s="10">
        <v>2</v>
      </c>
      <c r="B19" s="64">
        <v>44306</v>
      </c>
      <c r="C19" s="86" t="s">
        <v>162</v>
      </c>
      <c r="D19" s="65" t="s">
        <v>163</v>
      </c>
      <c r="E19" s="65" t="s">
        <v>166</v>
      </c>
      <c r="F19" s="81">
        <v>71</v>
      </c>
      <c r="G19" s="208"/>
      <c r="H19" s="209"/>
      <c r="I19" s="215"/>
    </row>
    <row r="20" spans="1:17" ht="53.25" customHeight="1" x14ac:dyDescent="0.25">
      <c r="A20" s="10">
        <v>3</v>
      </c>
      <c r="B20" s="64">
        <v>44306</v>
      </c>
      <c r="C20" s="86" t="s">
        <v>164</v>
      </c>
      <c r="D20" s="65" t="s">
        <v>165</v>
      </c>
      <c r="E20" s="65" t="s">
        <v>167</v>
      </c>
      <c r="F20" s="81">
        <v>90</v>
      </c>
      <c r="G20" s="219"/>
      <c r="H20" s="220"/>
      <c r="I20" s="216"/>
    </row>
    <row r="21" spans="1:17" ht="25.5" customHeight="1" thickBot="1" x14ac:dyDescent="0.3">
      <c r="A21" s="210" t="s">
        <v>19</v>
      </c>
      <c r="B21" s="211"/>
      <c r="C21" s="211"/>
      <c r="D21" s="211"/>
      <c r="E21" s="211"/>
      <c r="F21" s="211"/>
      <c r="G21" s="211"/>
      <c r="H21" s="212"/>
      <c r="I21" s="11">
        <f>SUM(I18)</f>
        <v>4158415.8</v>
      </c>
    </row>
    <row r="22" spans="1:17" x14ac:dyDescent="0.25">
      <c r="A22" s="213"/>
      <c r="B22" s="213"/>
      <c r="C22" s="135"/>
      <c r="D22" s="135"/>
      <c r="E22" s="135"/>
      <c r="F22" s="135"/>
      <c r="G22" s="12"/>
      <c r="H22" s="12"/>
      <c r="I22" s="13"/>
    </row>
    <row r="23" spans="1:17" x14ac:dyDescent="0.25">
      <c r="A23" s="135"/>
      <c r="B23" s="135"/>
      <c r="C23" s="135"/>
      <c r="D23" s="135"/>
      <c r="E23" s="135"/>
      <c r="F23" s="135"/>
      <c r="G23" s="14" t="s">
        <v>31</v>
      </c>
      <c r="H23" s="32">
        <f>H18*1%</f>
        <v>0</v>
      </c>
      <c r="I23" s="13">
        <f>I21*1%</f>
        <v>41584.157999999996</v>
      </c>
    </row>
    <row r="24" spans="1:17" x14ac:dyDescent="0.25">
      <c r="A24" s="135"/>
      <c r="B24" s="135"/>
      <c r="C24" s="135"/>
      <c r="D24" s="135"/>
      <c r="E24" s="135"/>
      <c r="F24" s="135"/>
      <c r="G24" s="14" t="s">
        <v>20</v>
      </c>
      <c r="H24" s="13">
        <f>H22*10%</f>
        <v>0</v>
      </c>
      <c r="I24" s="13">
        <f>I22*10%</f>
        <v>0</v>
      </c>
    </row>
    <row r="25" spans="1:17" ht="16.5" thickBot="1" x14ac:dyDescent="0.3">
      <c r="E25" s="1"/>
      <c r="F25" s="1"/>
      <c r="G25" s="15" t="s">
        <v>28</v>
      </c>
      <c r="H25" s="16">
        <v>0</v>
      </c>
      <c r="I25" s="16">
        <v>0</v>
      </c>
      <c r="Q25" s="2" t="s">
        <v>21</v>
      </c>
    </row>
    <row r="26" spans="1:17" x14ac:dyDescent="0.25">
      <c r="E26" s="1"/>
      <c r="F26" s="1"/>
      <c r="G26" s="17" t="s">
        <v>22</v>
      </c>
      <c r="H26" s="18">
        <f>H21+H23</f>
        <v>0</v>
      </c>
      <c r="I26" s="18">
        <f>I21+I23</f>
        <v>4199999.9579999996</v>
      </c>
    </row>
    <row r="27" spans="1:17" x14ac:dyDescent="0.25">
      <c r="E27" s="1"/>
      <c r="F27" s="1"/>
      <c r="G27" s="17"/>
      <c r="H27" s="18"/>
      <c r="I27" s="18"/>
    </row>
    <row r="28" spans="1:17" x14ac:dyDescent="0.25">
      <c r="A28" s="1" t="s">
        <v>168</v>
      </c>
      <c r="D28" s="1"/>
      <c r="E28" s="1"/>
      <c r="F28" s="1"/>
      <c r="G28" s="17"/>
      <c r="H28" s="17"/>
      <c r="I28" s="18"/>
    </row>
    <row r="29" spans="1:17" x14ac:dyDescent="0.25">
      <c r="A29" s="19"/>
      <c r="D29" s="1"/>
      <c r="E29" s="1"/>
      <c r="F29" s="1"/>
      <c r="G29" s="17"/>
      <c r="H29" s="17"/>
      <c r="I29" s="18"/>
    </row>
    <row r="30" spans="1:17" x14ac:dyDescent="0.25">
      <c r="D30" s="1"/>
      <c r="E30" s="1"/>
      <c r="F30" s="1"/>
      <c r="G30" s="17"/>
      <c r="H30" s="17"/>
      <c r="I30" s="18"/>
    </row>
    <row r="31" spans="1:17" x14ac:dyDescent="0.25">
      <c r="A31" s="25" t="s">
        <v>23</v>
      </c>
    </row>
    <row r="32" spans="1:17" x14ac:dyDescent="0.25">
      <c r="A32" s="26" t="s">
        <v>24</v>
      </c>
      <c r="B32" s="20"/>
      <c r="C32" s="20"/>
      <c r="D32" s="9"/>
      <c r="E32" s="9"/>
      <c r="F32" s="9"/>
    </row>
    <row r="33" spans="1:9" x14ac:dyDescent="0.25">
      <c r="A33" s="26" t="s">
        <v>29</v>
      </c>
      <c r="B33" s="20"/>
      <c r="C33" s="20"/>
      <c r="D33" s="9"/>
      <c r="E33" s="9"/>
      <c r="F33" s="9"/>
    </row>
    <row r="34" spans="1:9" x14ac:dyDescent="0.25">
      <c r="A34" s="27" t="s">
        <v>30</v>
      </c>
      <c r="B34" s="21"/>
      <c r="C34" s="21"/>
      <c r="D34" s="9"/>
      <c r="E34" s="9"/>
      <c r="F34" s="9"/>
    </row>
    <row r="35" spans="1:9" x14ac:dyDescent="0.25">
      <c r="A35" s="28" t="s">
        <v>0</v>
      </c>
      <c r="B35" s="22"/>
      <c r="C35" s="22"/>
      <c r="D35" s="9"/>
      <c r="E35" s="9"/>
      <c r="F35" s="9"/>
    </row>
    <row r="36" spans="1:9" x14ac:dyDescent="0.25">
      <c r="A36" s="68"/>
      <c r="B36" s="68"/>
      <c r="C36" s="68"/>
    </row>
    <row r="37" spans="1:9" x14ac:dyDescent="0.25">
      <c r="A37" s="23"/>
      <c r="B37" s="23"/>
      <c r="C37" s="23"/>
    </row>
    <row r="38" spans="1:9" x14ac:dyDescent="0.25">
      <c r="G38" s="24" t="s">
        <v>40</v>
      </c>
      <c r="H38" s="200" t="str">
        <f>+I13</f>
        <v xml:space="preserve"> 22 April 2021</v>
      </c>
      <c r="I38" s="201"/>
    </row>
    <row r="41" spans="1:9" ht="18" customHeight="1" x14ac:dyDescent="0.25"/>
    <row r="42" spans="1:9" ht="17.25" customHeight="1" x14ac:dyDescent="0.25"/>
    <row r="44" spans="1:9" x14ac:dyDescent="0.25">
      <c r="G44" s="202" t="s">
        <v>26</v>
      </c>
      <c r="H44" s="202"/>
      <c r="I44" s="202"/>
    </row>
  </sheetData>
  <mergeCells count="8">
    <mergeCell ref="G44:I44"/>
    <mergeCell ref="G18:H20"/>
    <mergeCell ref="I18:I20"/>
    <mergeCell ref="A10:I10"/>
    <mergeCell ref="G17:H17"/>
    <mergeCell ref="A21:H21"/>
    <mergeCell ref="A22:B22"/>
    <mergeCell ref="H38:I38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10" workbookViewId="0">
      <selection activeCell="B18" sqref="B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5703125" style="2" customWidth="1"/>
    <col min="4" max="4" width="28.5703125" style="2" customWidth="1"/>
    <col min="5" max="5" width="13.85546875" style="2" customWidth="1"/>
    <col min="6" max="6" width="6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27</v>
      </c>
    </row>
    <row r="4" spans="1:9" x14ac:dyDescent="0.25">
      <c r="A4" s="4" t="s">
        <v>1</v>
      </c>
    </row>
    <row r="5" spans="1:9" x14ac:dyDescent="0.25">
      <c r="A5" s="4" t="s">
        <v>2</v>
      </c>
    </row>
    <row r="6" spans="1:9" x14ac:dyDescent="0.25">
      <c r="A6" s="4" t="s">
        <v>3</v>
      </c>
    </row>
    <row r="7" spans="1:9" x14ac:dyDescent="0.25">
      <c r="A7" s="4" t="s">
        <v>4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03" t="s">
        <v>5</v>
      </c>
      <c r="B10" s="204"/>
      <c r="C10" s="204"/>
      <c r="D10" s="204"/>
      <c r="E10" s="204"/>
      <c r="F10" s="204"/>
      <c r="G10" s="204"/>
      <c r="H10" s="204"/>
      <c r="I10" s="205"/>
    </row>
    <row r="12" spans="1:9" x14ac:dyDescent="0.25">
      <c r="A12" s="2" t="s">
        <v>6</v>
      </c>
      <c r="B12" s="2" t="s">
        <v>37</v>
      </c>
      <c r="G12" s="3" t="s">
        <v>7</v>
      </c>
      <c r="H12" s="7" t="s">
        <v>8</v>
      </c>
      <c r="I12" s="8" t="s">
        <v>170</v>
      </c>
    </row>
    <row r="13" spans="1:9" x14ac:dyDescent="0.25">
      <c r="G13" s="3" t="s">
        <v>9</v>
      </c>
      <c r="H13" s="7" t="s">
        <v>8</v>
      </c>
      <c r="I13" s="62" t="s">
        <v>251</v>
      </c>
    </row>
    <row r="14" spans="1:9" x14ac:dyDescent="0.25">
      <c r="G14" s="3" t="s">
        <v>10</v>
      </c>
      <c r="H14" s="7" t="s">
        <v>8</v>
      </c>
      <c r="I14" s="2" t="s">
        <v>38</v>
      </c>
    </row>
    <row r="15" spans="1:9" x14ac:dyDescent="0.25">
      <c r="A15" s="2" t="s">
        <v>11</v>
      </c>
      <c r="B15" s="8" t="s">
        <v>33</v>
      </c>
      <c r="C15" s="8"/>
      <c r="H15" s="7"/>
    </row>
    <row r="16" spans="1:9" ht="16.5" thickBot="1" x14ac:dyDescent="0.3"/>
    <row r="17" spans="1:17" ht="20.100000000000001" customHeight="1" x14ac:dyDescent="0.25">
      <c r="A17" s="29" t="s">
        <v>12</v>
      </c>
      <c r="B17" s="30" t="s">
        <v>13</v>
      </c>
      <c r="C17" s="30" t="s">
        <v>14</v>
      </c>
      <c r="D17" s="30" t="s">
        <v>15</v>
      </c>
      <c r="E17" s="30" t="s">
        <v>16</v>
      </c>
      <c r="F17" s="134" t="s">
        <v>34</v>
      </c>
      <c r="G17" s="206" t="s">
        <v>17</v>
      </c>
      <c r="H17" s="207"/>
      <c r="I17" s="31" t="s">
        <v>18</v>
      </c>
    </row>
    <row r="18" spans="1:17" ht="53.25" customHeight="1" x14ac:dyDescent="0.25">
      <c r="A18" s="10">
        <v>1</v>
      </c>
      <c r="B18" s="64">
        <v>44306</v>
      </c>
      <c r="C18" s="86" t="s">
        <v>171</v>
      </c>
      <c r="D18" s="65" t="s">
        <v>43</v>
      </c>
      <c r="E18" s="65" t="s">
        <v>42</v>
      </c>
      <c r="F18" s="81">
        <v>45</v>
      </c>
      <c r="G18" s="217">
        <v>1485148.5</v>
      </c>
      <c r="H18" s="218"/>
      <c r="I18" s="214">
        <f>G18</f>
        <v>1485148.5</v>
      </c>
    </row>
    <row r="19" spans="1:17" ht="53.25" customHeight="1" x14ac:dyDescent="0.25">
      <c r="A19" s="10">
        <v>2</v>
      </c>
      <c r="B19" s="64">
        <v>44306</v>
      </c>
      <c r="C19" s="86" t="s">
        <v>172</v>
      </c>
      <c r="D19" s="65" t="s">
        <v>41</v>
      </c>
      <c r="E19" s="65" t="s">
        <v>42</v>
      </c>
      <c r="F19" s="81">
        <v>10</v>
      </c>
      <c r="G19" s="208"/>
      <c r="H19" s="209"/>
      <c r="I19" s="215"/>
    </row>
    <row r="20" spans="1:17" ht="53.25" customHeight="1" x14ac:dyDescent="0.25">
      <c r="A20" s="10">
        <v>3</v>
      </c>
      <c r="B20" s="64">
        <v>44306</v>
      </c>
      <c r="C20" s="86" t="s">
        <v>173</v>
      </c>
      <c r="D20" s="65" t="s">
        <v>44</v>
      </c>
      <c r="E20" s="65" t="s">
        <v>42</v>
      </c>
      <c r="F20" s="81">
        <v>63</v>
      </c>
      <c r="G20" s="219"/>
      <c r="H20" s="220"/>
      <c r="I20" s="216"/>
    </row>
    <row r="21" spans="1:17" ht="25.5" customHeight="1" thickBot="1" x14ac:dyDescent="0.3">
      <c r="A21" s="210" t="s">
        <v>19</v>
      </c>
      <c r="B21" s="211"/>
      <c r="C21" s="211"/>
      <c r="D21" s="211"/>
      <c r="E21" s="211"/>
      <c r="F21" s="211"/>
      <c r="G21" s="211"/>
      <c r="H21" s="212"/>
      <c r="I21" s="11">
        <f>SUM(I18)</f>
        <v>1485148.5</v>
      </c>
    </row>
    <row r="22" spans="1:17" x14ac:dyDescent="0.25">
      <c r="A22" s="213"/>
      <c r="B22" s="213"/>
      <c r="C22" s="135"/>
      <c r="D22" s="135"/>
      <c r="E22" s="135"/>
      <c r="F22" s="135"/>
      <c r="G22" s="12"/>
      <c r="H22" s="12"/>
      <c r="I22" s="13"/>
    </row>
    <row r="23" spans="1:17" x14ac:dyDescent="0.25">
      <c r="A23" s="135"/>
      <c r="B23" s="135"/>
      <c r="C23" s="135"/>
      <c r="D23" s="135"/>
      <c r="E23" s="135"/>
      <c r="F23" s="135"/>
      <c r="G23" s="14" t="s">
        <v>31</v>
      </c>
      <c r="H23" s="32">
        <f>H18*1%</f>
        <v>0</v>
      </c>
      <c r="I23" s="13">
        <f>I21*1%</f>
        <v>14851.485000000001</v>
      </c>
    </row>
    <row r="24" spans="1:17" x14ac:dyDescent="0.25">
      <c r="A24" s="135"/>
      <c r="B24" s="135"/>
      <c r="C24" s="135"/>
      <c r="D24" s="135"/>
      <c r="E24" s="135"/>
      <c r="F24" s="135"/>
      <c r="G24" s="14" t="s">
        <v>20</v>
      </c>
      <c r="H24" s="13">
        <f>H22*10%</f>
        <v>0</v>
      </c>
      <c r="I24" s="13">
        <f>I22*10%</f>
        <v>0</v>
      </c>
    </row>
    <row r="25" spans="1:17" ht="16.5" thickBot="1" x14ac:dyDescent="0.3">
      <c r="E25" s="1"/>
      <c r="F25" s="1"/>
      <c r="G25" s="15" t="s">
        <v>28</v>
      </c>
      <c r="H25" s="16">
        <v>0</v>
      </c>
      <c r="I25" s="16">
        <v>0</v>
      </c>
      <c r="Q25" s="2" t="s">
        <v>21</v>
      </c>
    </row>
    <row r="26" spans="1:17" x14ac:dyDescent="0.25">
      <c r="E26" s="1"/>
      <c r="F26" s="1"/>
      <c r="G26" s="17" t="s">
        <v>22</v>
      </c>
      <c r="H26" s="18">
        <f>H21+H23</f>
        <v>0</v>
      </c>
      <c r="I26" s="18">
        <f>I21+I23</f>
        <v>1499999.9850000001</v>
      </c>
    </row>
    <row r="27" spans="1:17" x14ac:dyDescent="0.25">
      <c r="E27" s="1"/>
      <c r="F27" s="1"/>
      <c r="G27" s="17"/>
      <c r="H27" s="18"/>
      <c r="I27" s="18"/>
    </row>
    <row r="28" spans="1:17" x14ac:dyDescent="0.25">
      <c r="A28" s="1" t="s">
        <v>45</v>
      </c>
      <c r="D28" s="1"/>
      <c r="E28" s="1"/>
      <c r="F28" s="1"/>
      <c r="G28" s="17"/>
      <c r="H28" s="17"/>
      <c r="I28" s="18"/>
    </row>
    <row r="29" spans="1:17" x14ac:dyDescent="0.25">
      <c r="A29" s="19"/>
      <c r="D29" s="1"/>
      <c r="E29" s="1"/>
      <c r="F29" s="1"/>
      <c r="G29" s="17"/>
      <c r="H29" s="17"/>
      <c r="I29" s="18"/>
    </row>
    <row r="30" spans="1:17" x14ac:dyDescent="0.25">
      <c r="D30" s="1"/>
      <c r="E30" s="1"/>
      <c r="F30" s="1"/>
      <c r="G30" s="17"/>
      <c r="H30" s="17"/>
      <c r="I30" s="18"/>
    </row>
    <row r="31" spans="1:17" x14ac:dyDescent="0.25">
      <c r="A31" s="25" t="s">
        <v>23</v>
      </c>
    </row>
    <row r="32" spans="1:17" x14ac:dyDescent="0.25">
      <c r="A32" s="26" t="s">
        <v>24</v>
      </c>
      <c r="B32" s="20"/>
      <c r="C32" s="20"/>
      <c r="D32" s="9"/>
      <c r="E32" s="9"/>
      <c r="F32" s="9"/>
    </row>
    <row r="33" spans="1:9" x14ac:dyDescent="0.25">
      <c r="A33" s="26" t="s">
        <v>29</v>
      </c>
      <c r="B33" s="20"/>
      <c r="C33" s="20"/>
      <c r="D33" s="9"/>
      <c r="E33" s="9"/>
      <c r="F33" s="9"/>
    </row>
    <row r="34" spans="1:9" x14ac:dyDescent="0.25">
      <c r="A34" s="27" t="s">
        <v>30</v>
      </c>
      <c r="B34" s="21"/>
      <c r="C34" s="21"/>
      <c r="D34" s="9"/>
      <c r="E34" s="9"/>
      <c r="F34" s="9"/>
    </row>
    <row r="35" spans="1:9" x14ac:dyDescent="0.25">
      <c r="A35" s="28" t="s">
        <v>0</v>
      </c>
      <c r="B35" s="22"/>
      <c r="C35" s="22"/>
      <c r="D35" s="9"/>
      <c r="E35" s="9"/>
      <c r="F35" s="9"/>
    </row>
    <row r="36" spans="1:9" x14ac:dyDescent="0.25">
      <c r="A36" s="68"/>
      <c r="B36" s="68"/>
      <c r="C36" s="68"/>
    </row>
    <row r="37" spans="1:9" x14ac:dyDescent="0.25">
      <c r="A37" s="23"/>
      <c r="B37" s="23"/>
      <c r="C37" s="23"/>
    </row>
    <row r="38" spans="1:9" x14ac:dyDescent="0.25">
      <c r="G38" s="24" t="s">
        <v>40</v>
      </c>
      <c r="H38" s="200" t="str">
        <f>+I13</f>
        <v xml:space="preserve">  </v>
      </c>
      <c r="I38" s="201"/>
    </row>
    <row r="41" spans="1:9" ht="18" customHeight="1" x14ac:dyDescent="0.25"/>
    <row r="42" spans="1:9" ht="17.25" customHeight="1" x14ac:dyDescent="0.25"/>
    <row r="44" spans="1:9" x14ac:dyDescent="0.25">
      <c r="G44" s="202" t="s">
        <v>26</v>
      </c>
      <c r="H44" s="202"/>
      <c r="I44" s="202"/>
    </row>
  </sheetData>
  <mergeCells count="8">
    <mergeCell ref="H38:I38"/>
    <mergeCell ref="G44:I44"/>
    <mergeCell ref="A10:I10"/>
    <mergeCell ref="G17:H17"/>
    <mergeCell ref="G18:H20"/>
    <mergeCell ref="I18:I20"/>
    <mergeCell ref="A21:H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10" workbookViewId="0">
      <selection activeCell="I21" sqref="I21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5703125" style="2" customWidth="1"/>
    <col min="4" max="4" width="28.5703125" style="2" customWidth="1"/>
    <col min="5" max="5" width="13.85546875" style="2" customWidth="1"/>
    <col min="6" max="6" width="6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27</v>
      </c>
    </row>
    <row r="4" spans="1:9" x14ac:dyDescent="0.25">
      <c r="A4" s="4" t="s">
        <v>1</v>
      </c>
    </row>
    <row r="5" spans="1:9" x14ac:dyDescent="0.25">
      <c r="A5" s="4" t="s">
        <v>2</v>
      </c>
    </row>
    <row r="6" spans="1:9" x14ac:dyDescent="0.25">
      <c r="A6" s="4" t="s">
        <v>3</v>
      </c>
    </row>
    <row r="7" spans="1:9" x14ac:dyDescent="0.25">
      <c r="A7" s="4" t="s">
        <v>4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03" t="s">
        <v>5</v>
      </c>
      <c r="B10" s="204"/>
      <c r="C10" s="204"/>
      <c r="D10" s="204"/>
      <c r="E10" s="204"/>
      <c r="F10" s="204"/>
      <c r="G10" s="204"/>
      <c r="H10" s="204"/>
      <c r="I10" s="205"/>
    </row>
    <row r="12" spans="1:9" x14ac:dyDescent="0.25">
      <c r="A12" s="2" t="s">
        <v>6</v>
      </c>
      <c r="B12" s="2" t="s">
        <v>37</v>
      </c>
      <c r="G12" s="3" t="s">
        <v>7</v>
      </c>
      <c r="H12" s="7" t="s">
        <v>8</v>
      </c>
      <c r="I12" s="8" t="s">
        <v>174</v>
      </c>
    </row>
    <row r="13" spans="1:9" x14ac:dyDescent="0.25">
      <c r="G13" s="3" t="s">
        <v>9</v>
      </c>
      <c r="H13" s="7" t="s">
        <v>8</v>
      </c>
      <c r="I13" s="62" t="s">
        <v>152</v>
      </c>
    </row>
    <row r="14" spans="1:9" x14ac:dyDescent="0.25">
      <c r="G14" s="3" t="s">
        <v>10</v>
      </c>
      <c r="H14" s="7" t="s">
        <v>8</v>
      </c>
      <c r="I14" s="2" t="s">
        <v>38</v>
      </c>
    </row>
    <row r="15" spans="1:9" x14ac:dyDescent="0.25">
      <c r="A15" s="2" t="s">
        <v>11</v>
      </c>
      <c r="B15" s="8" t="s">
        <v>33</v>
      </c>
      <c r="C15" s="8"/>
      <c r="H15" s="7"/>
    </row>
    <row r="16" spans="1:9" ht="16.5" thickBot="1" x14ac:dyDescent="0.3"/>
    <row r="17" spans="1:17" ht="20.100000000000001" customHeight="1" x14ac:dyDescent="0.25">
      <c r="A17" s="29" t="s">
        <v>12</v>
      </c>
      <c r="B17" s="30" t="s">
        <v>13</v>
      </c>
      <c r="C17" s="30" t="s">
        <v>14</v>
      </c>
      <c r="D17" s="30" t="s">
        <v>15</v>
      </c>
      <c r="E17" s="30" t="s">
        <v>16</v>
      </c>
      <c r="F17" s="134" t="s">
        <v>34</v>
      </c>
      <c r="G17" s="206" t="s">
        <v>17</v>
      </c>
      <c r="H17" s="207"/>
      <c r="I17" s="31" t="s">
        <v>18</v>
      </c>
    </row>
    <row r="18" spans="1:17" ht="53.25" customHeight="1" x14ac:dyDescent="0.25">
      <c r="A18" s="10">
        <v>1</v>
      </c>
      <c r="B18" s="64">
        <v>44308</v>
      </c>
      <c r="C18" s="86" t="s">
        <v>175</v>
      </c>
      <c r="D18" s="65" t="s">
        <v>43</v>
      </c>
      <c r="E18" s="65" t="s">
        <v>42</v>
      </c>
      <c r="F18" s="81">
        <v>76</v>
      </c>
      <c r="G18" s="217">
        <v>1485148.5</v>
      </c>
      <c r="H18" s="218"/>
      <c r="I18" s="214">
        <f>G18</f>
        <v>1485148.5</v>
      </c>
    </row>
    <row r="19" spans="1:17" ht="53.25" customHeight="1" x14ac:dyDescent="0.25">
      <c r="A19" s="10">
        <v>2</v>
      </c>
      <c r="B19" s="64">
        <v>44308</v>
      </c>
      <c r="C19" s="86" t="s">
        <v>177</v>
      </c>
      <c r="D19" s="65" t="s">
        <v>41</v>
      </c>
      <c r="E19" s="65" t="s">
        <v>42</v>
      </c>
      <c r="F19" s="81">
        <v>25</v>
      </c>
      <c r="G19" s="208"/>
      <c r="H19" s="209"/>
      <c r="I19" s="215"/>
    </row>
    <row r="20" spans="1:17" ht="53.25" customHeight="1" x14ac:dyDescent="0.25">
      <c r="A20" s="10">
        <v>3</v>
      </c>
      <c r="B20" s="64">
        <v>44308</v>
      </c>
      <c r="C20" s="86" t="s">
        <v>176</v>
      </c>
      <c r="D20" s="65" t="s">
        <v>44</v>
      </c>
      <c r="E20" s="65" t="s">
        <v>42</v>
      </c>
      <c r="F20" s="81">
        <v>35</v>
      </c>
      <c r="G20" s="219"/>
      <c r="H20" s="220"/>
      <c r="I20" s="216"/>
    </row>
    <row r="21" spans="1:17" ht="25.5" customHeight="1" thickBot="1" x14ac:dyDescent="0.3">
      <c r="A21" s="210" t="s">
        <v>19</v>
      </c>
      <c r="B21" s="211"/>
      <c r="C21" s="211"/>
      <c r="D21" s="211"/>
      <c r="E21" s="211"/>
      <c r="F21" s="211"/>
      <c r="G21" s="211"/>
      <c r="H21" s="212"/>
      <c r="I21" s="11">
        <f>SUM(I18)</f>
        <v>1485148.5</v>
      </c>
    </row>
    <row r="22" spans="1:17" x14ac:dyDescent="0.25">
      <c r="A22" s="213"/>
      <c r="B22" s="213"/>
      <c r="C22" s="135"/>
      <c r="D22" s="135"/>
      <c r="E22" s="135"/>
      <c r="F22" s="135"/>
      <c r="G22" s="12"/>
      <c r="H22" s="12"/>
      <c r="I22" s="13"/>
    </row>
    <row r="23" spans="1:17" x14ac:dyDescent="0.25">
      <c r="A23" s="135"/>
      <c r="B23" s="135"/>
      <c r="C23" s="135"/>
      <c r="D23" s="135"/>
      <c r="E23" s="135"/>
      <c r="F23" s="135"/>
      <c r="G23" s="14" t="s">
        <v>31</v>
      </c>
      <c r="H23" s="32">
        <f>H18*1%</f>
        <v>0</v>
      </c>
      <c r="I23" s="13">
        <f>I21*1%</f>
        <v>14851.485000000001</v>
      </c>
    </row>
    <row r="24" spans="1:17" x14ac:dyDescent="0.25">
      <c r="A24" s="135"/>
      <c r="B24" s="135"/>
      <c r="C24" s="135"/>
      <c r="D24" s="135"/>
      <c r="E24" s="135"/>
      <c r="F24" s="135"/>
      <c r="G24" s="14" t="s">
        <v>20</v>
      </c>
      <c r="H24" s="13">
        <f>H22*10%</f>
        <v>0</v>
      </c>
      <c r="I24" s="13">
        <f>I22*10%</f>
        <v>0</v>
      </c>
    </row>
    <row r="25" spans="1:17" ht="16.5" thickBot="1" x14ac:dyDescent="0.3">
      <c r="E25" s="1"/>
      <c r="F25" s="1"/>
      <c r="G25" s="15" t="s">
        <v>28</v>
      </c>
      <c r="H25" s="16">
        <v>0</v>
      </c>
      <c r="I25" s="16">
        <v>0</v>
      </c>
      <c r="Q25" s="2" t="s">
        <v>21</v>
      </c>
    </row>
    <row r="26" spans="1:17" x14ac:dyDescent="0.25">
      <c r="E26" s="1"/>
      <c r="F26" s="1"/>
      <c r="G26" s="17" t="s">
        <v>22</v>
      </c>
      <c r="H26" s="18">
        <f>H21+H23</f>
        <v>0</v>
      </c>
      <c r="I26" s="18">
        <f>I21+I23</f>
        <v>1499999.9850000001</v>
      </c>
    </row>
    <row r="27" spans="1:17" x14ac:dyDescent="0.25">
      <c r="E27" s="1"/>
      <c r="F27" s="1"/>
      <c r="G27" s="17"/>
      <c r="H27" s="18"/>
      <c r="I27" s="18"/>
    </row>
    <row r="28" spans="1:17" x14ac:dyDescent="0.25">
      <c r="A28" s="1" t="s">
        <v>45</v>
      </c>
      <c r="D28" s="1"/>
      <c r="E28" s="1"/>
      <c r="F28" s="1"/>
      <c r="G28" s="17"/>
      <c r="H28" s="17"/>
      <c r="I28" s="18"/>
    </row>
    <row r="29" spans="1:17" x14ac:dyDescent="0.25">
      <c r="A29" s="19"/>
      <c r="D29" s="1"/>
      <c r="E29" s="1"/>
      <c r="F29" s="1"/>
      <c r="G29" s="17"/>
      <c r="H29" s="17"/>
      <c r="I29" s="18"/>
    </row>
    <row r="30" spans="1:17" x14ac:dyDescent="0.25">
      <c r="D30" s="1"/>
      <c r="E30" s="1"/>
      <c r="F30" s="1"/>
      <c r="G30" s="17"/>
      <c r="H30" s="17"/>
      <c r="I30" s="18"/>
    </row>
    <row r="31" spans="1:17" x14ac:dyDescent="0.25">
      <c r="A31" s="25" t="s">
        <v>23</v>
      </c>
    </row>
    <row r="32" spans="1:17" x14ac:dyDescent="0.25">
      <c r="A32" s="26" t="s">
        <v>24</v>
      </c>
      <c r="B32" s="20"/>
      <c r="C32" s="20"/>
      <c r="D32" s="9"/>
      <c r="E32" s="9"/>
      <c r="F32" s="9"/>
    </row>
    <row r="33" spans="1:9" x14ac:dyDescent="0.25">
      <c r="A33" s="26" t="s">
        <v>29</v>
      </c>
      <c r="B33" s="20"/>
      <c r="C33" s="20"/>
      <c r="D33" s="9"/>
      <c r="E33" s="9"/>
      <c r="F33" s="9"/>
    </row>
    <row r="34" spans="1:9" x14ac:dyDescent="0.25">
      <c r="A34" s="27" t="s">
        <v>30</v>
      </c>
      <c r="B34" s="21"/>
      <c r="C34" s="21"/>
      <c r="D34" s="9"/>
      <c r="E34" s="9"/>
      <c r="F34" s="9"/>
    </row>
    <row r="35" spans="1:9" x14ac:dyDescent="0.25">
      <c r="A35" s="28" t="s">
        <v>0</v>
      </c>
      <c r="B35" s="22"/>
      <c r="C35" s="22"/>
      <c r="D35" s="9"/>
      <c r="E35" s="9"/>
      <c r="F35" s="9"/>
    </row>
    <row r="36" spans="1:9" x14ac:dyDescent="0.25">
      <c r="A36" s="68"/>
      <c r="B36" s="68"/>
      <c r="C36" s="68"/>
    </row>
    <row r="37" spans="1:9" x14ac:dyDescent="0.25">
      <c r="A37" s="23"/>
      <c r="B37" s="23"/>
      <c r="C37" s="23"/>
    </row>
    <row r="38" spans="1:9" x14ac:dyDescent="0.25">
      <c r="G38" s="24" t="s">
        <v>40</v>
      </c>
      <c r="H38" s="200" t="str">
        <f>+I13</f>
        <v xml:space="preserve"> 22 April 2021</v>
      </c>
      <c r="I38" s="201"/>
    </row>
    <row r="41" spans="1:9" ht="18" customHeight="1" x14ac:dyDescent="0.25"/>
    <row r="42" spans="1:9" ht="17.25" customHeight="1" x14ac:dyDescent="0.25"/>
    <row r="44" spans="1:9" x14ac:dyDescent="0.25">
      <c r="G44" s="202" t="s">
        <v>26</v>
      </c>
      <c r="H44" s="202"/>
      <c r="I44" s="202"/>
    </row>
  </sheetData>
  <mergeCells count="8">
    <mergeCell ref="H38:I38"/>
    <mergeCell ref="G44:I44"/>
    <mergeCell ref="A10:I10"/>
    <mergeCell ref="G17:H17"/>
    <mergeCell ref="G18:H20"/>
    <mergeCell ref="I18:I20"/>
    <mergeCell ref="A21:H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opLeftCell="A13" workbookViewId="0">
      <selection activeCell="J21" sqref="J21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27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03" t="s">
        <v>5</v>
      </c>
      <c r="B10" s="204"/>
      <c r="C10" s="204"/>
      <c r="D10" s="204"/>
      <c r="E10" s="204"/>
      <c r="F10" s="204"/>
      <c r="G10" s="204"/>
      <c r="H10" s="204"/>
      <c r="I10" s="204"/>
      <c r="J10" s="205"/>
    </row>
    <row r="12" spans="1:10" x14ac:dyDescent="0.25">
      <c r="A12" s="2" t="s">
        <v>6</v>
      </c>
      <c r="B12" s="2" t="s">
        <v>37</v>
      </c>
      <c r="H12" s="3" t="s">
        <v>7</v>
      </c>
      <c r="I12" s="7" t="s">
        <v>8</v>
      </c>
      <c r="J12" s="8" t="s">
        <v>54</v>
      </c>
    </row>
    <row r="13" spans="1:10" x14ac:dyDescent="0.25">
      <c r="H13" s="3" t="s">
        <v>9</v>
      </c>
      <c r="I13" s="7" t="s">
        <v>8</v>
      </c>
      <c r="J13" s="62" t="s">
        <v>53</v>
      </c>
    </row>
    <row r="14" spans="1:10" x14ac:dyDescent="0.25">
      <c r="H14" s="3" t="s">
        <v>10</v>
      </c>
      <c r="I14" s="7" t="s">
        <v>8</v>
      </c>
      <c r="J14" s="2" t="s">
        <v>38</v>
      </c>
    </row>
    <row r="15" spans="1:10" x14ac:dyDescent="0.25">
      <c r="A15" s="2" t="s">
        <v>11</v>
      </c>
      <c r="B15" s="8" t="s">
        <v>33</v>
      </c>
      <c r="C15" s="8"/>
      <c r="I15" s="7"/>
    </row>
    <row r="16" spans="1:10" ht="16.5" thickBot="1" x14ac:dyDescent="0.3">
      <c r="G16" s="9"/>
    </row>
    <row r="17" spans="1:18" ht="20.100000000000001" customHeight="1" x14ac:dyDescent="0.25">
      <c r="A17" s="29" t="s">
        <v>12</v>
      </c>
      <c r="B17" s="30" t="s">
        <v>13</v>
      </c>
      <c r="C17" s="30" t="s">
        <v>14</v>
      </c>
      <c r="D17" s="30" t="s">
        <v>15</v>
      </c>
      <c r="E17" s="30" t="s">
        <v>16</v>
      </c>
      <c r="F17" s="71" t="s">
        <v>34</v>
      </c>
      <c r="G17" s="71" t="s">
        <v>35</v>
      </c>
      <c r="H17" s="206" t="s">
        <v>17</v>
      </c>
      <c r="I17" s="207"/>
      <c r="J17" s="31" t="s">
        <v>18</v>
      </c>
    </row>
    <row r="18" spans="1:18" ht="53.25" customHeight="1" x14ac:dyDescent="0.25">
      <c r="A18" s="10">
        <v>1</v>
      </c>
      <c r="B18" s="64">
        <v>44279</v>
      </c>
      <c r="C18" s="64"/>
      <c r="D18" s="65" t="s">
        <v>41</v>
      </c>
      <c r="E18" s="65" t="s">
        <v>42</v>
      </c>
      <c r="F18" s="66">
        <v>25</v>
      </c>
      <c r="G18" s="67"/>
      <c r="H18" s="217">
        <v>1485148.5</v>
      </c>
      <c r="I18" s="218"/>
      <c r="J18" s="214">
        <f>H18</f>
        <v>1485148.5</v>
      </c>
    </row>
    <row r="19" spans="1:18" ht="53.25" customHeight="1" x14ac:dyDescent="0.25">
      <c r="A19" s="10">
        <v>2</v>
      </c>
      <c r="B19" s="64">
        <v>44279</v>
      </c>
      <c r="C19" s="64"/>
      <c r="D19" s="65" t="s">
        <v>44</v>
      </c>
      <c r="E19" s="65" t="s">
        <v>42</v>
      </c>
      <c r="F19" s="66">
        <v>40</v>
      </c>
      <c r="G19" s="67"/>
      <c r="H19" s="208"/>
      <c r="I19" s="209"/>
      <c r="J19" s="215"/>
    </row>
    <row r="20" spans="1:18" ht="53.25" customHeight="1" x14ac:dyDescent="0.25">
      <c r="A20" s="10">
        <v>3</v>
      </c>
      <c r="B20" s="64">
        <v>44279</v>
      </c>
      <c r="C20" s="64"/>
      <c r="D20" s="65" t="s">
        <v>43</v>
      </c>
      <c r="E20" s="65" t="s">
        <v>42</v>
      </c>
      <c r="F20" s="66"/>
      <c r="G20" s="67"/>
      <c r="H20" s="219"/>
      <c r="I20" s="220"/>
      <c r="J20" s="216"/>
    </row>
    <row r="21" spans="1:18" ht="25.5" customHeight="1" thickBot="1" x14ac:dyDescent="0.3">
      <c r="A21" s="210" t="s">
        <v>19</v>
      </c>
      <c r="B21" s="211"/>
      <c r="C21" s="211"/>
      <c r="D21" s="211"/>
      <c r="E21" s="211"/>
      <c r="F21" s="211"/>
      <c r="G21" s="211"/>
      <c r="H21" s="211"/>
      <c r="I21" s="212"/>
      <c r="J21" s="11">
        <f>SUM(J18)</f>
        <v>1485148.5</v>
      </c>
    </row>
    <row r="22" spans="1:18" x14ac:dyDescent="0.25">
      <c r="A22" s="213"/>
      <c r="B22" s="213"/>
      <c r="C22" s="69"/>
      <c r="D22" s="69"/>
      <c r="E22" s="69"/>
      <c r="F22" s="69"/>
      <c r="G22" s="69"/>
      <c r="H22" s="12"/>
      <c r="I22" s="12"/>
      <c r="J22" s="13"/>
    </row>
    <row r="23" spans="1:18" x14ac:dyDescent="0.25">
      <c r="A23" s="69"/>
      <c r="B23" s="69"/>
      <c r="C23" s="69"/>
      <c r="D23" s="69"/>
      <c r="E23" s="69"/>
      <c r="F23" s="69"/>
      <c r="H23" s="14" t="s">
        <v>31</v>
      </c>
      <c r="I23" s="32">
        <f>I18*1%</f>
        <v>0</v>
      </c>
      <c r="J23" s="13">
        <f>J21*1%</f>
        <v>14851.485000000001</v>
      </c>
    </row>
    <row r="24" spans="1:18" x14ac:dyDescent="0.25">
      <c r="A24" s="69"/>
      <c r="B24" s="69"/>
      <c r="C24" s="69"/>
      <c r="D24" s="69"/>
      <c r="E24" s="69"/>
      <c r="F24" s="69"/>
      <c r="H24" s="14" t="s">
        <v>20</v>
      </c>
      <c r="I24" s="13">
        <f>I22*10%</f>
        <v>0</v>
      </c>
      <c r="J24" s="13">
        <f>J22*10%</f>
        <v>0</v>
      </c>
    </row>
    <row r="25" spans="1:18" ht="16.5" thickBot="1" x14ac:dyDescent="0.3">
      <c r="E25" s="1"/>
      <c r="F25" s="1"/>
      <c r="H25" s="15" t="s">
        <v>28</v>
      </c>
      <c r="I25" s="16">
        <v>0</v>
      </c>
      <c r="J25" s="16">
        <v>0</v>
      </c>
      <c r="R25" s="2" t="s">
        <v>21</v>
      </c>
    </row>
    <row r="26" spans="1:18" x14ac:dyDescent="0.25">
      <c r="E26" s="1"/>
      <c r="F26" s="1"/>
      <c r="H26" s="17" t="s">
        <v>22</v>
      </c>
      <c r="I26" s="18">
        <f>I21+I23</f>
        <v>0</v>
      </c>
      <c r="J26" s="18">
        <f>J21+J23</f>
        <v>1499999.9850000001</v>
      </c>
    </row>
    <row r="27" spans="1:18" x14ac:dyDescent="0.25">
      <c r="E27" s="1"/>
      <c r="F27" s="1"/>
      <c r="H27" s="17"/>
      <c r="I27" s="18"/>
      <c r="J27" s="18"/>
    </row>
    <row r="28" spans="1:18" x14ac:dyDescent="0.25">
      <c r="A28" s="1" t="s">
        <v>45</v>
      </c>
      <c r="D28" s="1"/>
      <c r="E28" s="1"/>
      <c r="F28" s="1"/>
      <c r="G28" s="1"/>
      <c r="H28" s="17"/>
      <c r="I28" s="17"/>
      <c r="J28" s="18"/>
    </row>
    <row r="29" spans="1:18" x14ac:dyDescent="0.25">
      <c r="A29" s="19"/>
      <c r="D29" s="1"/>
      <c r="E29" s="1"/>
      <c r="F29" s="1"/>
      <c r="G29" s="1"/>
      <c r="H29" s="17"/>
      <c r="I29" s="17"/>
      <c r="J29" s="18"/>
    </row>
    <row r="30" spans="1:18" x14ac:dyDescent="0.25">
      <c r="D30" s="1"/>
      <c r="E30" s="1"/>
      <c r="F30" s="1"/>
      <c r="G30" s="1"/>
      <c r="H30" s="17"/>
      <c r="I30" s="17"/>
      <c r="J30" s="18"/>
    </row>
    <row r="31" spans="1:18" x14ac:dyDescent="0.25">
      <c r="A31" s="25" t="s">
        <v>23</v>
      </c>
    </row>
    <row r="32" spans="1:18" x14ac:dyDescent="0.25">
      <c r="A32" s="26" t="s">
        <v>24</v>
      </c>
      <c r="B32" s="20"/>
      <c r="C32" s="20"/>
      <c r="D32" s="9"/>
      <c r="E32" s="9"/>
      <c r="F32" s="9"/>
    </row>
    <row r="33" spans="1:10" x14ac:dyDescent="0.25">
      <c r="A33" s="26" t="s">
        <v>29</v>
      </c>
      <c r="B33" s="20"/>
      <c r="C33" s="20"/>
      <c r="D33" s="9"/>
      <c r="E33" s="9"/>
      <c r="F33" s="9"/>
    </row>
    <row r="34" spans="1:10" x14ac:dyDescent="0.25">
      <c r="A34" s="27" t="s">
        <v>30</v>
      </c>
      <c r="B34" s="21"/>
      <c r="C34" s="21"/>
      <c r="D34" s="9"/>
      <c r="E34" s="9"/>
      <c r="F34" s="9"/>
    </row>
    <row r="35" spans="1:10" x14ac:dyDescent="0.25">
      <c r="A35" s="28" t="s">
        <v>0</v>
      </c>
      <c r="B35" s="22"/>
      <c r="C35" s="22"/>
      <c r="D35" s="9"/>
      <c r="E35" s="9"/>
      <c r="F35" s="9"/>
    </row>
    <row r="36" spans="1:10" x14ac:dyDescent="0.25">
      <c r="A36" s="68"/>
      <c r="B36" s="68"/>
      <c r="C36" s="68"/>
    </row>
    <row r="37" spans="1:10" x14ac:dyDescent="0.25">
      <c r="A37" s="23"/>
      <c r="B37" s="23"/>
      <c r="C37" s="23"/>
    </row>
    <row r="38" spans="1:10" x14ac:dyDescent="0.25">
      <c r="H38" s="24" t="s">
        <v>40</v>
      </c>
      <c r="I38" s="200" t="str">
        <f>+J13</f>
        <v>01 April 2021</v>
      </c>
      <c r="J38" s="201"/>
    </row>
    <row r="41" spans="1:10" ht="18" customHeight="1" x14ac:dyDescent="0.25"/>
    <row r="42" spans="1:10" ht="17.25" customHeight="1" x14ac:dyDescent="0.25"/>
    <row r="44" spans="1:10" x14ac:dyDescent="0.25">
      <c r="H44" s="202" t="s">
        <v>26</v>
      </c>
      <c r="I44" s="202"/>
      <c r="J44" s="202"/>
    </row>
  </sheetData>
  <mergeCells count="8">
    <mergeCell ref="H44:J44"/>
    <mergeCell ref="J18:J20"/>
    <mergeCell ref="H18:I20"/>
    <mergeCell ref="A10:J10"/>
    <mergeCell ref="H17:I17"/>
    <mergeCell ref="A21:I21"/>
    <mergeCell ref="A22:B22"/>
    <mergeCell ref="I38:J38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8" workbookViewId="0">
      <selection activeCell="C18" sqref="C18:C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570312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5703125" style="2" customWidth="1"/>
    <col min="11" max="11" width="15.5703125" style="2" customWidth="1"/>
    <col min="12" max="12" width="11.570312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27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03" t="s">
        <v>5</v>
      </c>
      <c r="B10" s="204"/>
      <c r="C10" s="204"/>
      <c r="D10" s="204"/>
      <c r="E10" s="204"/>
      <c r="F10" s="204"/>
      <c r="G10" s="204"/>
      <c r="H10" s="204"/>
      <c r="I10" s="204"/>
      <c r="J10" s="205"/>
    </row>
    <row r="12" spans="1:10" x14ac:dyDescent="0.25">
      <c r="A12" s="2" t="s">
        <v>6</v>
      </c>
      <c r="B12" s="2" t="s">
        <v>178</v>
      </c>
      <c r="H12" s="3" t="s">
        <v>7</v>
      </c>
      <c r="I12" s="7" t="s">
        <v>8</v>
      </c>
      <c r="J12" s="8" t="s">
        <v>179</v>
      </c>
    </row>
    <row r="13" spans="1:10" x14ac:dyDescent="0.25">
      <c r="H13" s="3" t="s">
        <v>9</v>
      </c>
      <c r="I13" s="7" t="s">
        <v>8</v>
      </c>
      <c r="J13" s="62" t="s">
        <v>152</v>
      </c>
    </row>
    <row r="14" spans="1:10" x14ac:dyDescent="0.25">
      <c r="H14" s="3" t="s">
        <v>10</v>
      </c>
      <c r="I14" s="7" t="s">
        <v>8</v>
      </c>
      <c r="J14" s="2" t="s">
        <v>38</v>
      </c>
    </row>
    <row r="15" spans="1:10" x14ac:dyDescent="0.25">
      <c r="A15" s="2" t="s">
        <v>11</v>
      </c>
      <c r="B15" s="8" t="s">
        <v>33</v>
      </c>
      <c r="C15" s="8"/>
      <c r="I15" s="7"/>
    </row>
    <row r="16" spans="1:10" ht="16.5" thickBot="1" x14ac:dyDescent="0.3">
      <c r="G16" s="9"/>
    </row>
    <row r="17" spans="1:18" ht="20.100000000000001" customHeight="1" x14ac:dyDescent="0.25">
      <c r="A17" s="29" t="s">
        <v>12</v>
      </c>
      <c r="B17" s="30" t="s">
        <v>13</v>
      </c>
      <c r="C17" s="30" t="s">
        <v>14</v>
      </c>
      <c r="D17" s="30" t="s">
        <v>15</v>
      </c>
      <c r="E17" s="30" t="s">
        <v>16</v>
      </c>
      <c r="F17" s="134" t="s">
        <v>34</v>
      </c>
      <c r="G17" s="134" t="s">
        <v>35</v>
      </c>
      <c r="H17" s="206" t="s">
        <v>17</v>
      </c>
      <c r="I17" s="207"/>
      <c r="J17" s="31" t="s">
        <v>18</v>
      </c>
    </row>
    <row r="18" spans="1:18" ht="53.25" customHeight="1" x14ac:dyDescent="0.25">
      <c r="A18" s="10">
        <v>1</v>
      </c>
      <c r="B18" s="252">
        <v>44305</v>
      </c>
      <c r="C18" s="250" t="s">
        <v>180</v>
      </c>
      <c r="D18" s="65" t="s">
        <v>182</v>
      </c>
      <c r="E18" s="254" t="s">
        <v>181</v>
      </c>
      <c r="F18" s="81">
        <v>1</v>
      </c>
      <c r="G18" s="67">
        <v>48</v>
      </c>
      <c r="H18" s="256">
        <v>48000</v>
      </c>
      <c r="I18" s="256"/>
      <c r="J18" s="141">
        <f>G18*H18</f>
        <v>2304000</v>
      </c>
      <c r="K18" s="142"/>
      <c r="L18" s="142"/>
    </row>
    <row r="19" spans="1:18" ht="53.25" customHeight="1" x14ac:dyDescent="0.25">
      <c r="A19" s="10">
        <v>2</v>
      </c>
      <c r="B19" s="253"/>
      <c r="C19" s="251"/>
      <c r="D19" s="65" t="s">
        <v>183</v>
      </c>
      <c r="E19" s="255"/>
      <c r="F19" s="81">
        <v>1</v>
      </c>
      <c r="G19" s="67"/>
      <c r="H19" s="256">
        <v>350000</v>
      </c>
      <c r="I19" s="256"/>
      <c r="J19" s="141">
        <f>H19</f>
        <v>350000</v>
      </c>
      <c r="K19" s="142"/>
      <c r="L19" s="142"/>
    </row>
    <row r="20" spans="1:18" ht="25.5" customHeight="1" thickBot="1" x14ac:dyDescent="0.3">
      <c r="A20" s="210" t="s">
        <v>19</v>
      </c>
      <c r="B20" s="211"/>
      <c r="C20" s="211"/>
      <c r="D20" s="211"/>
      <c r="E20" s="211"/>
      <c r="F20" s="211"/>
      <c r="G20" s="211"/>
      <c r="H20" s="211"/>
      <c r="I20" s="212"/>
      <c r="J20" s="11">
        <f>J18+J19</f>
        <v>2654000</v>
      </c>
    </row>
    <row r="21" spans="1:18" x14ac:dyDescent="0.25">
      <c r="A21" s="213"/>
      <c r="B21" s="213"/>
      <c r="C21" s="135"/>
      <c r="D21" s="135"/>
      <c r="E21" s="135"/>
      <c r="F21" s="135"/>
      <c r="G21" s="135"/>
      <c r="H21" s="12"/>
      <c r="I21" s="12"/>
      <c r="J21" s="13"/>
    </row>
    <row r="22" spans="1:18" x14ac:dyDescent="0.25">
      <c r="A22" s="135"/>
      <c r="B22" s="135"/>
      <c r="C22" s="135"/>
      <c r="D22" s="135"/>
      <c r="E22" s="135"/>
      <c r="F22" s="135"/>
      <c r="H22" s="14" t="s">
        <v>31</v>
      </c>
      <c r="I22" s="32" t="e">
        <f>#REF!*1%</f>
        <v>#REF!</v>
      </c>
      <c r="J22" s="13">
        <f>J20*1%</f>
        <v>26540</v>
      </c>
    </row>
    <row r="23" spans="1:18" x14ac:dyDescent="0.25">
      <c r="A23" s="135"/>
      <c r="B23" s="135"/>
      <c r="C23" s="135"/>
      <c r="D23" s="135"/>
      <c r="E23" s="135"/>
      <c r="F23" s="135"/>
      <c r="H23" s="14" t="s">
        <v>20</v>
      </c>
      <c r="I23" s="13">
        <f>I21*10%</f>
        <v>0</v>
      </c>
      <c r="J23" s="13">
        <f>J21*10%</f>
        <v>0</v>
      </c>
    </row>
    <row r="24" spans="1:18" ht="16.5" thickBot="1" x14ac:dyDescent="0.3">
      <c r="E24" s="1"/>
      <c r="F24" s="1"/>
      <c r="H24" s="15" t="s">
        <v>28</v>
      </c>
      <c r="I24" s="16">
        <v>0</v>
      </c>
      <c r="J24" s="16">
        <v>0</v>
      </c>
      <c r="R24" s="2" t="s">
        <v>21</v>
      </c>
    </row>
    <row r="25" spans="1:18" x14ac:dyDescent="0.25">
      <c r="E25" s="1"/>
      <c r="F25" s="1"/>
      <c r="H25" s="17" t="s">
        <v>22</v>
      </c>
      <c r="I25" s="18" t="e">
        <f>I20+I22</f>
        <v>#REF!</v>
      </c>
      <c r="J25" s="18">
        <f>J20+J22</f>
        <v>2680540</v>
      </c>
    </row>
    <row r="26" spans="1:18" x14ac:dyDescent="0.25">
      <c r="E26" s="1"/>
      <c r="F26" s="1"/>
      <c r="H26" s="17"/>
      <c r="I26" s="18"/>
    </row>
    <row r="27" spans="1:18" x14ac:dyDescent="0.25">
      <c r="A27" s="1" t="s">
        <v>184</v>
      </c>
      <c r="D27" s="1"/>
      <c r="E27" s="1"/>
      <c r="F27" s="1"/>
      <c r="G27" s="1"/>
      <c r="H27" s="17"/>
      <c r="I27" s="17"/>
      <c r="J27" s="18"/>
    </row>
    <row r="28" spans="1:18" x14ac:dyDescent="0.25">
      <c r="A28" s="19"/>
      <c r="D28" s="1"/>
      <c r="E28" s="1"/>
      <c r="F28" s="1"/>
      <c r="G28" s="1"/>
      <c r="H28" s="17"/>
      <c r="I28" s="17"/>
      <c r="J28" s="18"/>
    </row>
    <row r="29" spans="1:18" x14ac:dyDescent="0.25">
      <c r="D29" s="1"/>
      <c r="E29" s="1"/>
      <c r="F29" s="1"/>
      <c r="G29" s="1"/>
      <c r="H29" s="17"/>
      <c r="I29" s="17"/>
      <c r="J29" s="18"/>
    </row>
    <row r="30" spans="1:18" x14ac:dyDescent="0.25">
      <c r="A30" s="25" t="s">
        <v>23</v>
      </c>
    </row>
    <row r="31" spans="1:18" x14ac:dyDescent="0.25">
      <c r="A31" s="26" t="s">
        <v>24</v>
      </c>
      <c r="B31" s="20"/>
      <c r="C31" s="20"/>
      <c r="D31" s="9"/>
      <c r="E31" s="9"/>
      <c r="F31" s="9"/>
    </row>
    <row r="32" spans="1:18" x14ac:dyDescent="0.25">
      <c r="A32" s="26" t="s">
        <v>29</v>
      </c>
      <c r="B32" s="20"/>
      <c r="C32" s="20"/>
      <c r="D32" s="9"/>
      <c r="E32" s="9"/>
      <c r="F32" s="9"/>
    </row>
    <row r="33" spans="1:10" x14ac:dyDescent="0.25">
      <c r="A33" s="27" t="s">
        <v>30</v>
      </c>
      <c r="B33" s="21"/>
      <c r="C33" s="21"/>
      <c r="D33" s="9"/>
      <c r="E33" s="9"/>
      <c r="F33" s="9"/>
    </row>
    <row r="34" spans="1:10" x14ac:dyDescent="0.25">
      <c r="A34" s="28" t="s">
        <v>0</v>
      </c>
      <c r="B34" s="22"/>
      <c r="C34" s="22"/>
      <c r="D34" s="9"/>
      <c r="E34" s="9"/>
      <c r="F34" s="9"/>
    </row>
    <row r="35" spans="1:10" x14ac:dyDescent="0.25">
      <c r="A35" s="68"/>
      <c r="B35" s="68"/>
      <c r="C35" s="68"/>
    </row>
    <row r="36" spans="1:10" x14ac:dyDescent="0.25">
      <c r="A36" s="23"/>
      <c r="B36" s="23"/>
      <c r="C36" s="23"/>
    </row>
    <row r="37" spans="1:10" x14ac:dyDescent="0.25">
      <c r="H37" s="24" t="s">
        <v>40</v>
      </c>
      <c r="I37" s="200" t="str">
        <f>+J13</f>
        <v xml:space="preserve"> 22 April 2021</v>
      </c>
      <c r="J37" s="201"/>
    </row>
    <row r="40" spans="1:10" ht="18" customHeight="1" x14ac:dyDescent="0.25"/>
    <row r="41" spans="1:10" ht="17.25" customHeight="1" x14ac:dyDescent="0.25"/>
    <row r="43" spans="1:10" x14ac:dyDescent="0.25">
      <c r="H43" s="202" t="s">
        <v>26</v>
      </c>
      <c r="I43" s="202"/>
      <c r="J43" s="202"/>
    </row>
  </sheetData>
  <mergeCells count="11">
    <mergeCell ref="A10:J10"/>
    <mergeCell ref="H17:I17"/>
    <mergeCell ref="H18:I18"/>
    <mergeCell ref="H19:I19"/>
    <mergeCell ref="A20:I20"/>
    <mergeCell ref="A21:B21"/>
    <mergeCell ref="I37:J37"/>
    <mergeCell ref="H43:J43"/>
    <mergeCell ref="C18:C19"/>
    <mergeCell ref="B18:B19"/>
    <mergeCell ref="E18:E19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1" workbookViewId="0">
      <selection activeCell="J19" sqref="J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570312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5703125" style="2" customWidth="1"/>
    <col min="11" max="11" width="15.5703125" style="2" customWidth="1"/>
    <col min="12" max="12" width="11.570312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27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03" t="s">
        <v>5</v>
      </c>
      <c r="B10" s="204"/>
      <c r="C10" s="204"/>
      <c r="D10" s="204"/>
      <c r="E10" s="204"/>
      <c r="F10" s="204"/>
      <c r="G10" s="204"/>
      <c r="H10" s="204"/>
      <c r="I10" s="204"/>
      <c r="J10" s="205"/>
    </row>
    <row r="12" spans="1:10" x14ac:dyDescent="0.25">
      <c r="A12" s="2" t="s">
        <v>6</v>
      </c>
      <c r="B12" s="2" t="s">
        <v>178</v>
      </c>
      <c r="H12" s="3" t="s">
        <v>7</v>
      </c>
      <c r="I12" s="7" t="s">
        <v>8</v>
      </c>
      <c r="J12" s="8" t="s">
        <v>185</v>
      </c>
    </row>
    <row r="13" spans="1:10" x14ac:dyDescent="0.25">
      <c r="H13" s="3" t="s">
        <v>9</v>
      </c>
      <c r="I13" s="7" t="s">
        <v>8</v>
      </c>
      <c r="J13" s="62" t="s">
        <v>152</v>
      </c>
    </row>
    <row r="14" spans="1:10" x14ac:dyDescent="0.25">
      <c r="H14" s="3" t="s">
        <v>10</v>
      </c>
      <c r="I14" s="7" t="s">
        <v>8</v>
      </c>
      <c r="J14" s="2" t="s">
        <v>38</v>
      </c>
    </row>
    <row r="15" spans="1:10" x14ac:dyDescent="0.25">
      <c r="A15" s="2" t="s">
        <v>11</v>
      </c>
      <c r="B15" s="8" t="s">
        <v>33</v>
      </c>
      <c r="C15" s="8"/>
      <c r="I15" s="7"/>
    </row>
    <row r="16" spans="1:10" ht="16.5" thickBot="1" x14ac:dyDescent="0.3">
      <c r="G16" s="9"/>
    </row>
    <row r="17" spans="1:18" ht="20.100000000000001" customHeight="1" x14ac:dyDescent="0.25">
      <c r="A17" s="29" t="s">
        <v>12</v>
      </c>
      <c r="B17" s="30" t="s">
        <v>13</v>
      </c>
      <c r="C17" s="30" t="s">
        <v>14</v>
      </c>
      <c r="D17" s="30" t="s">
        <v>15</v>
      </c>
      <c r="E17" s="30" t="s">
        <v>16</v>
      </c>
      <c r="F17" s="134" t="s">
        <v>34</v>
      </c>
      <c r="G17" s="134" t="s">
        <v>35</v>
      </c>
      <c r="H17" s="206" t="s">
        <v>17</v>
      </c>
      <c r="I17" s="207"/>
      <c r="J17" s="31" t="s">
        <v>18</v>
      </c>
    </row>
    <row r="18" spans="1:18" ht="53.25" customHeight="1" x14ac:dyDescent="0.25">
      <c r="A18" s="10">
        <v>1</v>
      </c>
      <c r="B18" s="145">
        <v>44305</v>
      </c>
      <c r="C18" s="144" t="s">
        <v>186</v>
      </c>
      <c r="D18" s="65" t="s">
        <v>187</v>
      </c>
      <c r="E18" s="143" t="s">
        <v>188</v>
      </c>
      <c r="F18" s="81">
        <v>1</v>
      </c>
      <c r="G18" s="67">
        <v>25</v>
      </c>
      <c r="H18" s="256">
        <v>87000</v>
      </c>
      <c r="I18" s="256"/>
      <c r="J18" s="141">
        <f>G18*H18</f>
        <v>2175000</v>
      </c>
      <c r="K18" s="142"/>
      <c r="L18" s="142"/>
    </row>
    <row r="19" spans="1:18" ht="25.5" customHeight="1" thickBot="1" x14ac:dyDescent="0.3">
      <c r="A19" s="210" t="s">
        <v>19</v>
      </c>
      <c r="B19" s="211"/>
      <c r="C19" s="211"/>
      <c r="D19" s="211"/>
      <c r="E19" s="211"/>
      <c r="F19" s="211"/>
      <c r="G19" s="211"/>
      <c r="H19" s="211"/>
      <c r="I19" s="212"/>
      <c r="J19" s="11">
        <f>J18</f>
        <v>2175000</v>
      </c>
    </row>
    <row r="20" spans="1:18" x14ac:dyDescent="0.25">
      <c r="A20" s="213"/>
      <c r="B20" s="213"/>
      <c r="C20" s="135"/>
      <c r="D20" s="135"/>
      <c r="E20" s="135"/>
      <c r="F20" s="135"/>
      <c r="G20" s="135"/>
      <c r="H20" s="12"/>
      <c r="I20" s="12"/>
      <c r="J20" s="13"/>
    </row>
    <row r="21" spans="1:18" x14ac:dyDescent="0.25">
      <c r="A21" s="135"/>
      <c r="B21" s="135"/>
      <c r="C21" s="135"/>
      <c r="D21" s="135"/>
      <c r="E21" s="135"/>
      <c r="F21" s="135"/>
      <c r="H21" s="14" t="s">
        <v>31</v>
      </c>
      <c r="I21" s="32" t="e">
        <f>#REF!*1%</f>
        <v>#REF!</v>
      </c>
      <c r="J21" s="13">
        <f>J19*1%</f>
        <v>21750</v>
      </c>
    </row>
    <row r="22" spans="1:18" x14ac:dyDescent="0.25">
      <c r="A22" s="135"/>
      <c r="B22" s="135"/>
      <c r="C22" s="135"/>
      <c r="D22" s="135"/>
      <c r="E22" s="135"/>
      <c r="F22" s="135"/>
      <c r="H22" s="14" t="s">
        <v>20</v>
      </c>
      <c r="I22" s="13">
        <f>I20*10%</f>
        <v>0</v>
      </c>
      <c r="J22" s="13">
        <f>J20*10%</f>
        <v>0</v>
      </c>
    </row>
    <row r="23" spans="1:18" ht="16.5" thickBot="1" x14ac:dyDescent="0.3">
      <c r="E23" s="1"/>
      <c r="F23" s="1"/>
      <c r="H23" s="15" t="s">
        <v>28</v>
      </c>
      <c r="I23" s="16">
        <v>0</v>
      </c>
      <c r="J23" s="16">
        <v>0</v>
      </c>
      <c r="R23" s="2" t="s">
        <v>21</v>
      </c>
    </row>
    <row r="24" spans="1:18" x14ac:dyDescent="0.25">
      <c r="E24" s="1"/>
      <c r="F24" s="1"/>
      <c r="H24" s="17" t="s">
        <v>22</v>
      </c>
      <c r="I24" s="18" t="e">
        <f>I19+I21</f>
        <v>#REF!</v>
      </c>
      <c r="J24" s="18">
        <f>J19+J21</f>
        <v>2196750</v>
      </c>
    </row>
    <row r="25" spans="1:18" x14ac:dyDescent="0.25">
      <c r="E25" s="1"/>
      <c r="F25" s="1"/>
      <c r="H25" s="17"/>
      <c r="I25" s="18"/>
    </row>
    <row r="26" spans="1:18" x14ac:dyDescent="0.25">
      <c r="A26" s="1" t="s">
        <v>189</v>
      </c>
      <c r="D26" s="1"/>
      <c r="E26" s="1"/>
      <c r="F26" s="1"/>
      <c r="G26" s="1"/>
      <c r="H26" s="17"/>
      <c r="I26" s="17"/>
      <c r="J26" s="18"/>
    </row>
    <row r="27" spans="1:18" x14ac:dyDescent="0.25">
      <c r="A27" s="19"/>
      <c r="D27" s="1"/>
      <c r="E27" s="1"/>
      <c r="F27" s="1"/>
      <c r="G27" s="1"/>
      <c r="H27" s="17"/>
      <c r="I27" s="17"/>
      <c r="J27" s="18"/>
    </row>
    <row r="28" spans="1:18" x14ac:dyDescent="0.25">
      <c r="D28" s="1"/>
      <c r="E28" s="1"/>
      <c r="F28" s="1"/>
      <c r="G28" s="1"/>
      <c r="H28" s="17"/>
      <c r="I28" s="17"/>
      <c r="J28" s="18"/>
    </row>
    <row r="29" spans="1:18" x14ac:dyDescent="0.25">
      <c r="A29" s="25" t="s">
        <v>23</v>
      </c>
    </row>
    <row r="30" spans="1:18" x14ac:dyDescent="0.25">
      <c r="A30" s="26" t="s">
        <v>24</v>
      </c>
      <c r="B30" s="20"/>
      <c r="C30" s="20"/>
      <c r="D30" s="9"/>
      <c r="E30" s="9"/>
      <c r="F30" s="9"/>
    </row>
    <row r="31" spans="1:18" x14ac:dyDescent="0.25">
      <c r="A31" s="26" t="s">
        <v>29</v>
      </c>
      <c r="B31" s="20"/>
      <c r="C31" s="20"/>
      <c r="D31" s="9"/>
      <c r="E31" s="9"/>
      <c r="F31" s="9"/>
    </row>
    <row r="32" spans="1:18" x14ac:dyDescent="0.25">
      <c r="A32" s="27" t="s">
        <v>30</v>
      </c>
      <c r="B32" s="21"/>
      <c r="C32" s="21"/>
      <c r="D32" s="9"/>
      <c r="E32" s="9"/>
      <c r="F32" s="9"/>
    </row>
    <row r="33" spans="1:10" x14ac:dyDescent="0.25">
      <c r="A33" s="28" t="s">
        <v>0</v>
      </c>
      <c r="B33" s="22"/>
      <c r="C33" s="22"/>
      <c r="D33" s="9"/>
      <c r="E33" s="9"/>
      <c r="F33" s="9"/>
    </row>
    <row r="34" spans="1:10" x14ac:dyDescent="0.25">
      <c r="A34" s="68"/>
      <c r="B34" s="68"/>
      <c r="C34" s="68"/>
    </row>
    <row r="35" spans="1:10" x14ac:dyDescent="0.25">
      <c r="A35" s="23"/>
      <c r="B35" s="23"/>
      <c r="C35" s="23"/>
    </row>
    <row r="36" spans="1:10" x14ac:dyDescent="0.25">
      <c r="H36" s="24" t="s">
        <v>40</v>
      </c>
      <c r="I36" s="200" t="str">
        <f>+J13</f>
        <v xml:space="preserve"> 22 April 2021</v>
      </c>
      <c r="J36" s="201"/>
    </row>
    <row r="39" spans="1:10" ht="18" customHeight="1" x14ac:dyDescent="0.25"/>
    <row r="40" spans="1:10" ht="17.25" customHeight="1" x14ac:dyDescent="0.25"/>
    <row r="42" spans="1:10" x14ac:dyDescent="0.25">
      <c r="H42" s="202" t="s">
        <v>26</v>
      </c>
      <c r="I42" s="202"/>
      <c r="J42" s="202"/>
    </row>
  </sheetData>
  <mergeCells count="7">
    <mergeCell ref="A19:I19"/>
    <mergeCell ref="A20:B20"/>
    <mergeCell ref="I36:J36"/>
    <mergeCell ref="H42:J42"/>
    <mergeCell ref="A10:J10"/>
    <mergeCell ref="H17:I17"/>
    <mergeCell ref="H18:I18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1" workbookViewId="0">
      <selection activeCell="J19" sqref="J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570312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5703125" style="2" customWidth="1"/>
    <col min="11" max="11" width="15.5703125" style="2" customWidth="1"/>
    <col min="12" max="12" width="11.570312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27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03" t="s">
        <v>5</v>
      </c>
      <c r="B10" s="204"/>
      <c r="C10" s="204"/>
      <c r="D10" s="204"/>
      <c r="E10" s="204"/>
      <c r="F10" s="204"/>
      <c r="G10" s="204"/>
      <c r="H10" s="204"/>
      <c r="I10" s="204"/>
      <c r="J10" s="205"/>
    </row>
    <row r="12" spans="1:10" x14ac:dyDescent="0.25">
      <c r="A12" s="2" t="s">
        <v>6</v>
      </c>
      <c r="B12" s="2" t="s">
        <v>178</v>
      </c>
      <c r="H12" s="3" t="s">
        <v>7</v>
      </c>
      <c r="I12" s="7" t="s">
        <v>8</v>
      </c>
      <c r="J12" s="8" t="s">
        <v>193</v>
      </c>
    </row>
    <row r="13" spans="1:10" x14ac:dyDescent="0.25">
      <c r="H13" s="3" t="s">
        <v>9</v>
      </c>
      <c r="I13" s="7" t="s">
        <v>8</v>
      </c>
      <c r="J13" s="62" t="s">
        <v>152</v>
      </c>
    </row>
    <row r="14" spans="1:10" x14ac:dyDescent="0.25">
      <c r="H14" s="3" t="s">
        <v>10</v>
      </c>
      <c r="I14" s="7" t="s">
        <v>8</v>
      </c>
      <c r="J14" s="2" t="s">
        <v>38</v>
      </c>
    </row>
    <row r="15" spans="1:10" x14ac:dyDescent="0.25">
      <c r="A15" s="2" t="s">
        <v>11</v>
      </c>
      <c r="B15" s="8" t="s">
        <v>33</v>
      </c>
      <c r="C15" s="8"/>
      <c r="I15" s="7"/>
    </row>
    <row r="16" spans="1:10" ht="16.5" thickBot="1" x14ac:dyDescent="0.3">
      <c r="G16" s="9"/>
    </row>
    <row r="17" spans="1:18" ht="20.100000000000001" customHeight="1" x14ac:dyDescent="0.25">
      <c r="A17" s="29" t="s">
        <v>12</v>
      </c>
      <c r="B17" s="30" t="s">
        <v>13</v>
      </c>
      <c r="C17" s="30" t="s">
        <v>14</v>
      </c>
      <c r="D17" s="30" t="s">
        <v>15</v>
      </c>
      <c r="E17" s="30" t="s">
        <v>16</v>
      </c>
      <c r="F17" s="134" t="s">
        <v>34</v>
      </c>
      <c r="G17" s="134" t="s">
        <v>35</v>
      </c>
      <c r="H17" s="206" t="s">
        <v>17</v>
      </c>
      <c r="I17" s="207"/>
      <c r="J17" s="31" t="s">
        <v>18</v>
      </c>
    </row>
    <row r="18" spans="1:18" ht="53.25" customHeight="1" x14ac:dyDescent="0.25">
      <c r="A18" s="10">
        <v>1</v>
      </c>
      <c r="B18" s="147">
        <v>44305</v>
      </c>
      <c r="C18" s="196" t="s">
        <v>190</v>
      </c>
      <c r="D18" s="65" t="s">
        <v>198</v>
      </c>
      <c r="E18" s="146" t="s">
        <v>191</v>
      </c>
      <c r="F18" s="81">
        <v>1</v>
      </c>
      <c r="G18" s="67">
        <v>30</v>
      </c>
      <c r="H18" s="256">
        <v>157000</v>
      </c>
      <c r="I18" s="256"/>
      <c r="J18" s="148">
        <f>G18*H18</f>
        <v>4710000</v>
      </c>
      <c r="K18" s="142"/>
      <c r="L18" s="142"/>
    </row>
    <row r="19" spans="1:18" ht="25.5" customHeight="1" thickBot="1" x14ac:dyDescent="0.3">
      <c r="A19" s="210" t="s">
        <v>19</v>
      </c>
      <c r="B19" s="211"/>
      <c r="C19" s="211"/>
      <c r="D19" s="211"/>
      <c r="E19" s="211"/>
      <c r="F19" s="211"/>
      <c r="G19" s="211"/>
      <c r="H19" s="211"/>
      <c r="I19" s="212"/>
      <c r="J19" s="11">
        <f>J18</f>
        <v>4710000</v>
      </c>
    </row>
    <row r="20" spans="1:18" x14ac:dyDescent="0.25">
      <c r="A20" s="213"/>
      <c r="B20" s="213"/>
      <c r="C20" s="135"/>
      <c r="D20" s="135"/>
      <c r="E20" s="135"/>
      <c r="F20" s="135"/>
      <c r="G20" s="135"/>
      <c r="H20" s="12"/>
      <c r="I20" s="12"/>
      <c r="J20" s="13"/>
    </row>
    <row r="21" spans="1:18" x14ac:dyDescent="0.25">
      <c r="A21" s="135"/>
      <c r="B21" s="135"/>
      <c r="C21" s="135"/>
      <c r="D21" s="135"/>
      <c r="E21" s="135"/>
      <c r="F21" s="135"/>
      <c r="H21" s="14" t="s">
        <v>31</v>
      </c>
      <c r="I21" s="32" t="e">
        <f>#REF!*1%</f>
        <v>#REF!</v>
      </c>
      <c r="J21" s="13">
        <f>J19*1%</f>
        <v>47100</v>
      </c>
    </row>
    <row r="22" spans="1:18" x14ac:dyDescent="0.25">
      <c r="A22" s="135"/>
      <c r="B22" s="135"/>
      <c r="C22" s="135"/>
      <c r="D22" s="135"/>
      <c r="E22" s="135"/>
      <c r="F22" s="135"/>
      <c r="H22" s="14" t="s">
        <v>20</v>
      </c>
      <c r="I22" s="13">
        <f>I20*10%</f>
        <v>0</v>
      </c>
      <c r="J22" s="13">
        <f>J20*10%</f>
        <v>0</v>
      </c>
    </row>
    <row r="23" spans="1:18" ht="16.5" thickBot="1" x14ac:dyDescent="0.3">
      <c r="E23" s="1"/>
      <c r="F23" s="1"/>
      <c r="H23" s="15" t="s">
        <v>28</v>
      </c>
      <c r="I23" s="16">
        <v>0</v>
      </c>
      <c r="J23" s="16">
        <v>0</v>
      </c>
      <c r="R23" s="2" t="s">
        <v>21</v>
      </c>
    </row>
    <row r="24" spans="1:18" x14ac:dyDescent="0.25">
      <c r="E24" s="1"/>
      <c r="F24" s="1"/>
      <c r="H24" s="17" t="s">
        <v>22</v>
      </c>
      <c r="I24" s="18" t="e">
        <f>I19+I21</f>
        <v>#REF!</v>
      </c>
      <c r="J24" s="18">
        <f>J19+J21</f>
        <v>4757100</v>
      </c>
    </row>
    <row r="25" spans="1:18" x14ac:dyDescent="0.25">
      <c r="E25" s="1"/>
      <c r="F25" s="1"/>
      <c r="H25" s="17"/>
      <c r="I25" s="18"/>
    </row>
    <row r="26" spans="1:18" x14ac:dyDescent="0.25">
      <c r="A26" s="1" t="s">
        <v>192</v>
      </c>
      <c r="D26" s="1"/>
      <c r="E26" s="1"/>
      <c r="F26" s="1"/>
      <c r="G26" s="1"/>
      <c r="H26" s="17"/>
      <c r="I26" s="17"/>
      <c r="J26" s="18"/>
    </row>
    <row r="27" spans="1:18" x14ac:dyDescent="0.25">
      <c r="A27" s="19"/>
      <c r="D27" s="1"/>
      <c r="E27" s="1"/>
      <c r="F27" s="1"/>
      <c r="G27" s="1"/>
      <c r="H27" s="17"/>
      <c r="I27" s="17"/>
      <c r="J27" s="18"/>
    </row>
    <row r="28" spans="1:18" x14ac:dyDescent="0.25">
      <c r="D28" s="1"/>
      <c r="E28" s="1"/>
      <c r="F28" s="1"/>
      <c r="G28" s="1"/>
      <c r="H28" s="17"/>
      <c r="I28" s="17"/>
      <c r="J28" s="18"/>
    </row>
    <row r="29" spans="1:18" x14ac:dyDescent="0.25">
      <c r="A29" s="25" t="s">
        <v>23</v>
      </c>
    </row>
    <row r="30" spans="1:18" x14ac:dyDescent="0.25">
      <c r="A30" s="26" t="s">
        <v>24</v>
      </c>
      <c r="B30" s="20"/>
      <c r="C30" s="20"/>
      <c r="D30" s="9"/>
      <c r="E30" s="9"/>
      <c r="F30" s="9"/>
    </row>
    <row r="31" spans="1:18" x14ac:dyDescent="0.25">
      <c r="A31" s="26" t="s">
        <v>29</v>
      </c>
      <c r="B31" s="20"/>
      <c r="C31" s="20"/>
      <c r="D31" s="9"/>
      <c r="E31" s="9"/>
      <c r="F31" s="9"/>
    </row>
    <row r="32" spans="1:18" x14ac:dyDescent="0.25">
      <c r="A32" s="27" t="s">
        <v>30</v>
      </c>
      <c r="B32" s="21"/>
      <c r="C32" s="21"/>
      <c r="D32" s="9"/>
      <c r="E32" s="9"/>
      <c r="F32" s="9"/>
    </row>
    <row r="33" spans="1:10" x14ac:dyDescent="0.25">
      <c r="A33" s="28" t="s">
        <v>0</v>
      </c>
      <c r="B33" s="22"/>
      <c r="C33" s="22"/>
      <c r="D33" s="9"/>
      <c r="E33" s="9"/>
      <c r="F33" s="9"/>
    </row>
    <row r="34" spans="1:10" x14ac:dyDescent="0.25">
      <c r="A34" s="68"/>
      <c r="B34" s="68"/>
      <c r="C34" s="68"/>
    </row>
    <row r="35" spans="1:10" x14ac:dyDescent="0.25">
      <c r="A35" s="23"/>
      <c r="B35" s="23"/>
      <c r="C35" s="23"/>
    </row>
    <row r="36" spans="1:10" x14ac:dyDescent="0.25">
      <c r="H36" s="24" t="s">
        <v>40</v>
      </c>
      <c r="I36" s="200" t="str">
        <f>+J13</f>
        <v xml:space="preserve"> 22 April 2021</v>
      </c>
      <c r="J36" s="201"/>
    </row>
    <row r="39" spans="1:10" ht="18" customHeight="1" x14ac:dyDescent="0.25"/>
    <row r="40" spans="1:10" ht="17.25" customHeight="1" x14ac:dyDescent="0.25"/>
    <row r="42" spans="1:10" x14ac:dyDescent="0.25">
      <c r="H42" s="202" t="s">
        <v>26</v>
      </c>
      <c r="I42" s="202"/>
      <c r="J42" s="202"/>
    </row>
  </sheetData>
  <mergeCells count="7">
    <mergeCell ref="H42:J42"/>
    <mergeCell ref="A10:J10"/>
    <mergeCell ref="H17:I17"/>
    <mergeCell ref="H18:I18"/>
    <mergeCell ref="A19:I19"/>
    <mergeCell ref="A20:B20"/>
    <mergeCell ref="I36:J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7" workbookViewId="0">
      <selection activeCell="J19" sqref="J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570312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5703125" style="2" customWidth="1"/>
    <col min="11" max="11" width="15.5703125" style="2" customWidth="1"/>
    <col min="12" max="12" width="11.570312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27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03" t="s">
        <v>5</v>
      </c>
      <c r="B10" s="204"/>
      <c r="C10" s="204"/>
      <c r="D10" s="204"/>
      <c r="E10" s="204"/>
      <c r="F10" s="204"/>
      <c r="G10" s="204"/>
      <c r="H10" s="204"/>
      <c r="I10" s="204"/>
      <c r="J10" s="205"/>
    </row>
    <row r="12" spans="1:10" x14ac:dyDescent="0.25">
      <c r="A12" s="2" t="s">
        <v>6</v>
      </c>
      <c r="B12" s="2" t="s">
        <v>178</v>
      </c>
      <c r="H12" s="3" t="s">
        <v>7</v>
      </c>
      <c r="I12" s="7" t="s">
        <v>8</v>
      </c>
      <c r="J12" s="8" t="s">
        <v>194</v>
      </c>
    </row>
    <row r="13" spans="1:10" x14ac:dyDescent="0.25">
      <c r="H13" s="3" t="s">
        <v>9</v>
      </c>
      <c r="I13" s="7" t="s">
        <v>8</v>
      </c>
      <c r="J13" s="62" t="s">
        <v>152</v>
      </c>
    </row>
    <row r="14" spans="1:10" x14ac:dyDescent="0.25">
      <c r="H14" s="3" t="s">
        <v>10</v>
      </c>
      <c r="I14" s="7" t="s">
        <v>8</v>
      </c>
      <c r="J14" s="2" t="s">
        <v>38</v>
      </c>
    </row>
    <row r="15" spans="1:10" x14ac:dyDescent="0.25">
      <c r="A15" s="2" t="s">
        <v>11</v>
      </c>
      <c r="B15" s="8" t="s">
        <v>33</v>
      </c>
      <c r="C15" s="8"/>
      <c r="I15" s="7"/>
    </row>
    <row r="16" spans="1:10" ht="16.5" thickBot="1" x14ac:dyDescent="0.3">
      <c r="G16" s="9"/>
    </row>
    <row r="17" spans="1:18" ht="20.100000000000001" customHeight="1" x14ac:dyDescent="0.25">
      <c r="A17" s="29" t="s">
        <v>12</v>
      </c>
      <c r="B17" s="30" t="s">
        <v>13</v>
      </c>
      <c r="C17" s="30" t="s">
        <v>14</v>
      </c>
      <c r="D17" s="30" t="s">
        <v>15</v>
      </c>
      <c r="E17" s="30" t="s">
        <v>16</v>
      </c>
      <c r="F17" s="134" t="s">
        <v>34</v>
      </c>
      <c r="G17" s="134" t="s">
        <v>35</v>
      </c>
      <c r="H17" s="206" t="s">
        <v>17</v>
      </c>
      <c r="I17" s="207"/>
      <c r="J17" s="31" t="s">
        <v>18</v>
      </c>
    </row>
    <row r="18" spans="1:18" ht="53.25" customHeight="1" x14ac:dyDescent="0.25">
      <c r="A18" s="10">
        <v>1</v>
      </c>
      <c r="B18" s="147">
        <v>44306</v>
      </c>
      <c r="C18" s="196" t="s">
        <v>195</v>
      </c>
      <c r="D18" s="65" t="s">
        <v>199</v>
      </c>
      <c r="E18" s="146" t="s">
        <v>196</v>
      </c>
      <c r="F18" s="81">
        <v>1</v>
      </c>
      <c r="G18" s="67">
        <v>14</v>
      </c>
      <c r="H18" s="256">
        <v>58000</v>
      </c>
      <c r="I18" s="256"/>
      <c r="J18" s="141">
        <f>G18*H18</f>
        <v>812000</v>
      </c>
      <c r="K18" s="142"/>
      <c r="L18" s="142"/>
    </row>
    <row r="19" spans="1:18" ht="25.5" customHeight="1" thickBot="1" x14ac:dyDescent="0.3">
      <c r="A19" s="210" t="s">
        <v>19</v>
      </c>
      <c r="B19" s="211"/>
      <c r="C19" s="211"/>
      <c r="D19" s="211"/>
      <c r="E19" s="211"/>
      <c r="F19" s="211"/>
      <c r="G19" s="211"/>
      <c r="H19" s="211"/>
      <c r="I19" s="212"/>
      <c r="J19" s="11">
        <f>J18</f>
        <v>812000</v>
      </c>
    </row>
    <row r="20" spans="1:18" x14ac:dyDescent="0.25">
      <c r="A20" s="213"/>
      <c r="B20" s="213"/>
      <c r="C20" s="135"/>
      <c r="D20" s="135"/>
      <c r="E20" s="135"/>
      <c r="F20" s="135"/>
      <c r="G20" s="135"/>
      <c r="H20" s="12"/>
      <c r="I20" s="12"/>
      <c r="J20" s="13"/>
    </row>
    <row r="21" spans="1:18" x14ac:dyDescent="0.25">
      <c r="A21" s="135"/>
      <c r="B21" s="135"/>
      <c r="C21" s="135"/>
      <c r="D21" s="135"/>
      <c r="E21" s="135"/>
      <c r="F21" s="135"/>
      <c r="H21" s="14" t="s">
        <v>31</v>
      </c>
      <c r="I21" s="32" t="e">
        <f>#REF!*1%</f>
        <v>#REF!</v>
      </c>
      <c r="J21" s="13">
        <f>J19*1%</f>
        <v>8120</v>
      </c>
    </row>
    <row r="22" spans="1:18" x14ac:dyDescent="0.25">
      <c r="A22" s="135"/>
      <c r="B22" s="135"/>
      <c r="C22" s="135"/>
      <c r="D22" s="135"/>
      <c r="E22" s="135"/>
      <c r="F22" s="135"/>
      <c r="H22" s="14" t="s">
        <v>20</v>
      </c>
      <c r="I22" s="13">
        <f>I20*10%</f>
        <v>0</v>
      </c>
      <c r="J22" s="13">
        <f>J20*10%</f>
        <v>0</v>
      </c>
    </row>
    <row r="23" spans="1:18" ht="16.5" thickBot="1" x14ac:dyDescent="0.3">
      <c r="E23" s="1"/>
      <c r="F23" s="1"/>
      <c r="H23" s="15" t="s">
        <v>28</v>
      </c>
      <c r="I23" s="16">
        <v>0</v>
      </c>
      <c r="J23" s="16">
        <v>0</v>
      </c>
      <c r="R23" s="2" t="s">
        <v>21</v>
      </c>
    </row>
    <row r="24" spans="1:18" x14ac:dyDescent="0.25">
      <c r="E24" s="1"/>
      <c r="F24" s="1"/>
      <c r="H24" s="17" t="s">
        <v>22</v>
      </c>
      <c r="I24" s="18" t="e">
        <f>I19+I21</f>
        <v>#REF!</v>
      </c>
      <c r="J24" s="18">
        <f>J19+J21</f>
        <v>820120</v>
      </c>
    </row>
    <row r="25" spans="1:18" x14ac:dyDescent="0.25">
      <c r="E25" s="1"/>
      <c r="F25" s="1"/>
      <c r="H25" s="17"/>
      <c r="I25" s="18"/>
    </row>
    <row r="26" spans="1:18" x14ac:dyDescent="0.25">
      <c r="A26" s="1" t="s">
        <v>197</v>
      </c>
      <c r="D26" s="1"/>
      <c r="E26" s="1"/>
      <c r="F26" s="1"/>
      <c r="G26" s="1"/>
      <c r="H26" s="17"/>
      <c r="I26" s="17"/>
      <c r="J26" s="18"/>
    </row>
    <row r="27" spans="1:18" x14ac:dyDescent="0.25">
      <c r="A27" s="19"/>
      <c r="D27" s="1"/>
      <c r="E27" s="1"/>
      <c r="F27" s="1"/>
      <c r="G27" s="1"/>
      <c r="H27" s="17"/>
      <c r="I27" s="17"/>
      <c r="J27" s="18"/>
    </row>
    <row r="28" spans="1:18" x14ac:dyDescent="0.25">
      <c r="D28" s="1"/>
      <c r="E28" s="1"/>
      <c r="F28" s="1"/>
      <c r="G28" s="1"/>
      <c r="H28" s="17"/>
      <c r="I28" s="17"/>
      <c r="J28" s="18"/>
    </row>
    <row r="29" spans="1:18" x14ac:dyDescent="0.25">
      <c r="A29" s="25" t="s">
        <v>23</v>
      </c>
    </row>
    <row r="30" spans="1:18" x14ac:dyDescent="0.25">
      <c r="A30" s="26" t="s">
        <v>24</v>
      </c>
      <c r="B30" s="20"/>
      <c r="C30" s="20"/>
      <c r="D30" s="9"/>
      <c r="E30" s="9"/>
      <c r="F30" s="9"/>
    </row>
    <row r="31" spans="1:18" x14ac:dyDescent="0.25">
      <c r="A31" s="26" t="s">
        <v>29</v>
      </c>
      <c r="B31" s="20"/>
      <c r="C31" s="20"/>
      <c r="D31" s="9"/>
      <c r="E31" s="9"/>
      <c r="F31" s="9"/>
    </row>
    <row r="32" spans="1:18" x14ac:dyDescent="0.25">
      <c r="A32" s="27" t="s">
        <v>30</v>
      </c>
      <c r="B32" s="21"/>
      <c r="C32" s="21"/>
      <c r="D32" s="9"/>
      <c r="E32" s="9"/>
      <c r="F32" s="9"/>
    </row>
    <row r="33" spans="1:10" x14ac:dyDescent="0.25">
      <c r="A33" s="28" t="s">
        <v>0</v>
      </c>
      <c r="B33" s="22"/>
      <c r="C33" s="22"/>
      <c r="D33" s="9"/>
      <c r="E33" s="9"/>
      <c r="F33" s="9"/>
    </row>
    <row r="34" spans="1:10" x14ac:dyDescent="0.25">
      <c r="A34" s="68"/>
      <c r="B34" s="68"/>
      <c r="C34" s="68"/>
    </row>
    <row r="35" spans="1:10" x14ac:dyDescent="0.25">
      <c r="A35" s="23"/>
      <c r="B35" s="23"/>
      <c r="C35" s="23"/>
    </row>
    <row r="36" spans="1:10" x14ac:dyDescent="0.25">
      <c r="H36" s="24" t="s">
        <v>40</v>
      </c>
      <c r="I36" s="200" t="str">
        <f>+J13</f>
        <v xml:space="preserve"> 22 April 2021</v>
      </c>
      <c r="J36" s="201"/>
    </row>
    <row r="39" spans="1:10" ht="18" customHeight="1" x14ac:dyDescent="0.25"/>
    <row r="40" spans="1:10" ht="17.25" customHeight="1" x14ac:dyDescent="0.25"/>
    <row r="42" spans="1:10" x14ac:dyDescent="0.25">
      <c r="H42" s="202" t="s">
        <v>26</v>
      </c>
      <c r="I42" s="202"/>
      <c r="J42" s="202"/>
    </row>
  </sheetData>
  <mergeCells count="7">
    <mergeCell ref="H42:J42"/>
    <mergeCell ref="A10:J10"/>
    <mergeCell ref="H17:I17"/>
    <mergeCell ref="H18:I18"/>
    <mergeCell ref="A19:I19"/>
    <mergeCell ref="A20:B20"/>
    <mergeCell ref="I36:J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3"/>
  <sheetViews>
    <sheetView topLeftCell="A4" workbookViewId="0">
      <selection activeCell="J21" sqref="J21"/>
    </sheetView>
  </sheetViews>
  <sheetFormatPr defaultRowHeight="15" x14ac:dyDescent="0.25"/>
  <cols>
    <col min="1" max="1" width="5.140625" style="34" customWidth="1"/>
    <col min="2" max="2" width="9.85546875" style="34" customWidth="1"/>
    <col min="3" max="3" width="8.85546875" style="34" customWidth="1"/>
    <col min="4" max="4" width="7.5703125" style="34" customWidth="1"/>
    <col min="5" max="5" width="26.28515625" style="34" customWidth="1"/>
    <col min="6" max="6" width="12.42578125" style="34" customWidth="1"/>
    <col min="7" max="7" width="5.28515625" style="34" customWidth="1"/>
    <col min="8" max="8" width="13.5703125" style="35" customWidth="1"/>
    <col min="9" max="9" width="1.42578125" style="35" customWidth="1"/>
    <col min="10" max="10" width="17.85546875" style="34" customWidth="1"/>
    <col min="11" max="16384" width="9.140625" style="34"/>
  </cols>
  <sheetData>
    <row r="2" spans="1:16" ht="15.75" x14ac:dyDescent="0.25">
      <c r="A2" s="1" t="s">
        <v>0</v>
      </c>
      <c r="B2" s="33"/>
      <c r="C2" s="33"/>
      <c r="D2" s="33"/>
    </row>
    <row r="3" spans="1:16" x14ac:dyDescent="0.25">
      <c r="A3" s="4" t="s">
        <v>27</v>
      </c>
      <c r="B3" s="4"/>
      <c r="C3" s="4"/>
      <c r="D3" s="4"/>
    </row>
    <row r="4" spans="1:16" x14ac:dyDescent="0.25">
      <c r="A4" s="4" t="s">
        <v>1</v>
      </c>
      <c r="B4" s="4"/>
      <c r="C4" s="4"/>
      <c r="D4" s="4"/>
    </row>
    <row r="5" spans="1:16" x14ac:dyDescent="0.25">
      <c r="A5" s="4" t="s">
        <v>2</v>
      </c>
      <c r="B5" s="4"/>
      <c r="C5" s="4"/>
      <c r="D5" s="4"/>
    </row>
    <row r="6" spans="1:16" x14ac:dyDescent="0.25">
      <c r="A6" s="4" t="s">
        <v>3</v>
      </c>
      <c r="B6" s="4"/>
      <c r="C6" s="4"/>
      <c r="D6" s="4"/>
    </row>
    <row r="7" spans="1:16" x14ac:dyDescent="0.25">
      <c r="A7" s="4" t="s">
        <v>4</v>
      </c>
      <c r="B7" s="4"/>
      <c r="C7" s="4"/>
      <c r="D7" s="4"/>
    </row>
    <row r="9" spans="1:16" ht="15.75" thickBot="1" x14ac:dyDescent="0.3">
      <c r="A9" s="36"/>
      <c r="B9" s="36"/>
      <c r="C9" s="36"/>
      <c r="D9" s="36"/>
      <c r="E9" s="36"/>
      <c r="F9" s="36"/>
      <c r="G9" s="36"/>
      <c r="H9" s="37"/>
      <c r="I9" s="37"/>
      <c r="J9" s="36"/>
    </row>
    <row r="10" spans="1:16" ht="24" thickBot="1" x14ac:dyDescent="0.4">
      <c r="A10" s="221" t="s">
        <v>5</v>
      </c>
      <c r="B10" s="222"/>
      <c r="C10" s="222"/>
      <c r="D10" s="222"/>
      <c r="E10" s="222"/>
      <c r="F10" s="222"/>
      <c r="G10" s="222"/>
      <c r="H10" s="222"/>
      <c r="I10" s="222"/>
      <c r="J10" s="223"/>
    </row>
    <row r="12" spans="1:16" ht="15.75" x14ac:dyDescent="0.25">
      <c r="A12" s="34" t="s">
        <v>6</v>
      </c>
      <c r="B12" s="34" t="s">
        <v>64</v>
      </c>
      <c r="H12" s="35" t="s">
        <v>7</v>
      </c>
      <c r="I12" s="38" t="s">
        <v>8</v>
      </c>
      <c r="J12" s="8" t="s">
        <v>200</v>
      </c>
    </row>
    <row r="13" spans="1:16" ht="15.75" x14ac:dyDescent="0.25">
      <c r="B13" s="39" t="s">
        <v>65</v>
      </c>
      <c r="C13" s="39"/>
      <c r="D13" s="39"/>
      <c r="E13" s="39"/>
      <c r="F13" s="39"/>
      <c r="H13" s="35" t="s">
        <v>9</v>
      </c>
      <c r="I13" s="38" t="s">
        <v>8</v>
      </c>
      <c r="J13" s="62" t="s">
        <v>152</v>
      </c>
      <c r="P13" s="34" t="s">
        <v>21</v>
      </c>
    </row>
    <row r="14" spans="1:16" x14ac:dyDescent="0.25">
      <c r="B14" s="39" t="s">
        <v>66</v>
      </c>
      <c r="C14" s="39"/>
      <c r="D14" s="39"/>
      <c r="E14" s="39"/>
      <c r="F14" s="39"/>
      <c r="H14" s="35" t="s">
        <v>10</v>
      </c>
      <c r="I14" s="38" t="s">
        <v>8</v>
      </c>
      <c r="J14" s="34" t="s">
        <v>32</v>
      </c>
    </row>
    <row r="15" spans="1:16" x14ac:dyDescent="0.25">
      <c r="B15" s="39" t="s">
        <v>67</v>
      </c>
      <c r="C15" s="39"/>
      <c r="D15" s="39"/>
      <c r="E15" s="39"/>
      <c r="F15" s="39"/>
      <c r="J15" s="40"/>
    </row>
    <row r="16" spans="1:16" x14ac:dyDescent="0.25">
      <c r="B16" s="39"/>
      <c r="C16" s="39"/>
      <c r="D16" s="39"/>
      <c r="E16" s="39"/>
      <c r="F16" s="39"/>
      <c r="J16" s="40"/>
    </row>
    <row r="17" spans="1:19" x14ac:dyDescent="0.25">
      <c r="A17" s="34" t="s">
        <v>11</v>
      </c>
      <c r="B17" s="34" t="s">
        <v>33</v>
      </c>
      <c r="H17" s="34"/>
      <c r="I17" s="34"/>
    </row>
    <row r="18" spans="1:19" ht="15.75" thickBot="1" x14ac:dyDescent="0.3"/>
    <row r="19" spans="1:19" ht="15.75" x14ac:dyDescent="0.25">
      <c r="A19" s="41" t="s">
        <v>12</v>
      </c>
      <c r="B19" s="42" t="s">
        <v>13</v>
      </c>
      <c r="C19" s="42" t="s">
        <v>14</v>
      </c>
      <c r="D19" s="42" t="s">
        <v>68</v>
      </c>
      <c r="E19" s="43" t="s">
        <v>15</v>
      </c>
      <c r="F19" s="43" t="s">
        <v>16</v>
      </c>
      <c r="G19" s="42" t="s">
        <v>51</v>
      </c>
      <c r="H19" s="224" t="s">
        <v>17</v>
      </c>
      <c r="I19" s="225"/>
      <c r="J19" s="44" t="s">
        <v>18</v>
      </c>
    </row>
    <row r="20" spans="1:19" ht="51.75" customHeight="1" x14ac:dyDescent="0.25">
      <c r="A20" s="73">
        <v>1</v>
      </c>
      <c r="B20" s="45">
        <v>44307</v>
      </c>
      <c r="C20" s="149" t="s">
        <v>201</v>
      </c>
      <c r="D20" s="74" t="s">
        <v>202</v>
      </c>
      <c r="E20" s="46" t="s">
        <v>203</v>
      </c>
      <c r="F20" s="46" t="s">
        <v>204</v>
      </c>
      <c r="G20" s="75">
        <v>1</v>
      </c>
      <c r="H20" s="226">
        <v>2500000</v>
      </c>
      <c r="I20" s="227"/>
      <c r="J20" s="47">
        <f>+G20*H20</f>
        <v>2500000</v>
      </c>
    </row>
    <row r="21" spans="1:19" ht="22.5" customHeight="1" thickBot="1" x14ac:dyDescent="0.3">
      <c r="A21" s="228" t="s">
        <v>19</v>
      </c>
      <c r="B21" s="229"/>
      <c r="C21" s="229"/>
      <c r="D21" s="229"/>
      <c r="E21" s="229"/>
      <c r="F21" s="229"/>
      <c r="G21" s="229"/>
      <c r="H21" s="229"/>
      <c r="I21" s="230"/>
      <c r="J21" s="48">
        <f>SUM(J20:J20)</f>
        <v>2500000</v>
      </c>
    </row>
    <row r="22" spans="1:19" x14ac:dyDescent="0.25">
      <c r="A22" s="231"/>
      <c r="B22" s="231"/>
      <c r="C22" s="231"/>
      <c r="D22" s="231"/>
      <c r="E22" s="231"/>
      <c r="F22" s="137"/>
      <c r="G22" s="137"/>
      <c r="H22" s="49"/>
      <c r="I22" s="49"/>
      <c r="J22" s="138"/>
    </row>
    <row r="23" spans="1:19" ht="15.75" x14ac:dyDescent="0.25">
      <c r="A23" s="137"/>
      <c r="B23" s="137"/>
      <c r="C23" s="137"/>
      <c r="D23" s="137"/>
      <c r="E23" s="137"/>
      <c r="F23" s="137"/>
      <c r="G23" s="137"/>
      <c r="H23" s="14" t="s">
        <v>36</v>
      </c>
      <c r="I23" s="14"/>
      <c r="J23" s="13">
        <f>J21*1%</f>
        <v>25000</v>
      </c>
    </row>
    <row r="24" spans="1:19" ht="16.5" thickBot="1" x14ac:dyDescent="0.3">
      <c r="G24" s="33"/>
      <c r="H24" s="15" t="s">
        <v>20</v>
      </c>
      <c r="I24" s="15"/>
      <c r="J24" s="51">
        <v>0</v>
      </c>
      <c r="K24" s="52"/>
      <c r="S24" s="34" t="s">
        <v>21</v>
      </c>
    </row>
    <row r="25" spans="1:19" ht="15.75" x14ac:dyDescent="0.25">
      <c r="G25" s="33"/>
      <c r="H25" s="17" t="s">
        <v>22</v>
      </c>
      <c r="I25" s="17"/>
      <c r="J25" s="18">
        <f>J21+J23</f>
        <v>2525000</v>
      </c>
    </row>
    <row r="26" spans="1:19" x14ac:dyDescent="0.25">
      <c r="A26" s="33" t="s">
        <v>205</v>
      </c>
      <c r="B26" s="33"/>
      <c r="C26" s="33"/>
      <c r="D26" s="33"/>
      <c r="G26" s="33"/>
      <c r="H26" s="53"/>
      <c r="I26" s="53"/>
      <c r="J26" s="54"/>
    </row>
    <row r="27" spans="1:19" x14ac:dyDescent="0.25">
      <c r="G27" s="33"/>
      <c r="H27" s="53"/>
      <c r="I27" s="53"/>
      <c r="J27" s="54"/>
    </row>
    <row r="28" spans="1:19" x14ac:dyDescent="0.25">
      <c r="A28" s="55" t="s">
        <v>23</v>
      </c>
    </row>
    <row r="29" spans="1:19" x14ac:dyDescent="0.25">
      <c r="A29" s="33" t="s">
        <v>24</v>
      </c>
      <c r="B29" s="33"/>
      <c r="C29" s="33"/>
      <c r="D29" s="33"/>
      <c r="E29" s="33"/>
      <c r="F29" s="33"/>
    </row>
    <row r="30" spans="1:19" x14ac:dyDescent="0.25">
      <c r="A30" s="56" t="s">
        <v>29</v>
      </c>
      <c r="B30" s="33"/>
      <c r="C30" s="33"/>
      <c r="D30" s="33"/>
    </row>
    <row r="31" spans="1:19" x14ac:dyDescent="0.25">
      <c r="A31" s="57" t="s">
        <v>30</v>
      </c>
      <c r="B31" s="56"/>
      <c r="C31" s="56"/>
      <c r="D31" s="56"/>
      <c r="E31" s="56"/>
      <c r="F31" s="56"/>
    </row>
    <row r="32" spans="1:19" x14ac:dyDescent="0.25">
      <c r="A32" s="33" t="s">
        <v>0</v>
      </c>
      <c r="B32" s="57"/>
      <c r="C32" s="57"/>
      <c r="D32" s="57"/>
      <c r="E32" s="58"/>
      <c r="F32" s="58"/>
    </row>
    <row r="33" spans="1:10" x14ac:dyDescent="0.25">
      <c r="A33" s="58"/>
      <c r="B33" s="58"/>
      <c r="C33" s="58"/>
      <c r="D33" s="58"/>
      <c r="E33" s="58"/>
      <c r="F33" s="58"/>
    </row>
    <row r="34" spans="1:10" x14ac:dyDescent="0.25">
      <c r="A34" s="57"/>
      <c r="B34" s="57"/>
      <c r="C34" s="57"/>
      <c r="D34" s="57"/>
      <c r="E34" s="59"/>
      <c r="F34" s="59"/>
    </row>
    <row r="35" spans="1:10" x14ac:dyDescent="0.25">
      <c r="H35" s="60" t="s">
        <v>25</v>
      </c>
      <c r="I35" s="232" t="str">
        <f>+J13</f>
        <v xml:space="preserve"> 22 April 2021</v>
      </c>
      <c r="J35" s="233"/>
    </row>
    <row r="43" spans="1:10" ht="15.75" x14ac:dyDescent="0.25">
      <c r="H43" s="202" t="s">
        <v>26</v>
      </c>
      <c r="I43" s="202"/>
      <c r="J43" s="202"/>
    </row>
  </sheetData>
  <mergeCells count="7">
    <mergeCell ref="H43:J43"/>
    <mergeCell ref="A10:J10"/>
    <mergeCell ref="H19:I19"/>
    <mergeCell ref="H20:I20"/>
    <mergeCell ref="A21:I21"/>
    <mergeCell ref="A22:E22"/>
    <mergeCell ref="I35:J35"/>
  </mergeCells>
  <pageMargins left="0.45" right="0" top="0.75" bottom="0.75" header="0.3" footer="0.3"/>
  <pageSetup paperSize="9" scale="90" orientation="portrait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16" workbookViewId="0">
      <selection activeCell="I21" sqref="I21"/>
    </sheetView>
  </sheetViews>
  <sheetFormatPr defaultRowHeight="15.75" x14ac:dyDescent="0.25"/>
  <cols>
    <col min="1" max="1" width="4.85546875" style="2" customWidth="1"/>
    <col min="2" max="2" width="11.42578125" style="2" customWidth="1"/>
    <col min="3" max="3" width="8" style="2" customWidth="1"/>
    <col min="4" max="4" width="25.7109375" style="2" customWidth="1"/>
    <col min="5" max="5" width="13.42578125" style="2" customWidth="1"/>
    <col min="6" max="6" width="6.140625" style="2" customWidth="1"/>
    <col min="7" max="7" width="13.85546875" style="3" customWidth="1"/>
    <col min="8" max="8" width="1.28515625" style="3" customWidth="1"/>
    <col min="9" max="9" width="17.7109375" style="2" customWidth="1"/>
    <col min="10" max="16384" width="9.140625" style="2"/>
  </cols>
  <sheetData>
    <row r="2" spans="1:9" ht="18" customHeight="1" x14ac:dyDescent="0.25">
      <c r="A2" s="1" t="s">
        <v>0</v>
      </c>
    </row>
    <row r="3" spans="1:9" ht="18" customHeight="1" x14ac:dyDescent="0.25">
      <c r="A3" s="4" t="s">
        <v>27</v>
      </c>
      <c r="B3" s="152"/>
    </row>
    <row r="4" spans="1:9" ht="18" customHeight="1" x14ac:dyDescent="0.25">
      <c r="A4" s="4" t="s">
        <v>1</v>
      </c>
      <c r="B4" s="152"/>
    </row>
    <row r="5" spans="1:9" ht="18" customHeight="1" x14ac:dyDescent="0.25">
      <c r="A5" s="4" t="s">
        <v>2</v>
      </c>
      <c r="B5" s="152"/>
    </row>
    <row r="6" spans="1:9" ht="18" customHeight="1" x14ac:dyDescent="0.25">
      <c r="A6" s="4" t="s">
        <v>3</v>
      </c>
      <c r="B6" s="152"/>
    </row>
    <row r="7" spans="1:9" ht="18" customHeight="1" x14ac:dyDescent="0.25">
      <c r="A7" s="4" t="s">
        <v>4</v>
      </c>
      <c r="B7" s="152"/>
    </row>
    <row r="9" spans="1:9" ht="15.75" customHeight="1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4.75" customHeight="1" thickBot="1" x14ac:dyDescent="0.3">
      <c r="A10" s="203" t="s">
        <v>5</v>
      </c>
      <c r="B10" s="204"/>
      <c r="C10" s="204"/>
      <c r="D10" s="204"/>
      <c r="E10" s="204"/>
      <c r="F10" s="204"/>
      <c r="G10" s="204"/>
      <c r="H10" s="204"/>
      <c r="I10" s="205"/>
    </row>
    <row r="12" spans="1:9" ht="23.25" customHeight="1" x14ac:dyDescent="0.25">
      <c r="A12" s="89" t="s">
        <v>6</v>
      </c>
      <c r="B12" s="89" t="s">
        <v>206</v>
      </c>
      <c r="G12" s="3" t="s">
        <v>7</v>
      </c>
      <c r="H12" s="7" t="s">
        <v>8</v>
      </c>
      <c r="I12" s="8" t="s">
        <v>208</v>
      </c>
    </row>
    <row r="13" spans="1:9" x14ac:dyDescent="0.25">
      <c r="G13" s="3" t="s">
        <v>9</v>
      </c>
      <c r="H13" s="7" t="s">
        <v>8</v>
      </c>
      <c r="I13" s="62" t="s">
        <v>209</v>
      </c>
    </row>
    <row r="14" spans="1:9" x14ac:dyDescent="0.25">
      <c r="G14" s="3" t="s">
        <v>10</v>
      </c>
      <c r="H14" s="7" t="s">
        <v>8</v>
      </c>
    </row>
    <row r="15" spans="1:9" ht="9.75" customHeight="1" x14ac:dyDescent="0.25"/>
    <row r="16" spans="1:9" ht="20.25" customHeight="1" x14ac:dyDescent="0.25">
      <c r="A16" s="89" t="s">
        <v>11</v>
      </c>
      <c r="B16" s="89" t="s">
        <v>207</v>
      </c>
    </row>
    <row r="17" spans="1:18" ht="15.75" customHeight="1" thickBot="1" x14ac:dyDescent="0.3">
      <c r="F17" s="9"/>
    </row>
    <row r="18" spans="1:18" ht="27" customHeight="1" x14ac:dyDescent="0.25">
      <c r="A18" s="29" t="s">
        <v>12</v>
      </c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35</v>
      </c>
      <c r="G18" s="260" t="s">
        <v>17</v>
      </c>
      <c r="H18" s="261"/>
      <c r="I18" s="31" t="s">
        <v>18</v>
      </c>
    </row>
    <row r="19" spans="1:18" ht="54" customHeight="1" x14ac:dyDescent="0.25">
      <c r="A19" s="10">
        <v>1</v>
      </c>
      <c r="B19" s="147">
        <v>44278</v>
      </c>
      <c r="C19" s="153">
        <v>402540</v>
      </c>
      <c r="D19" s="154" t="s">
        <v>210</v>
      </c>
      <c r="E19" s="146" t="s">
        <v>211</v>
      </c>
      <c r="F19" s="140">
        <v>586</v>
      </c>
      <c r="G19" s="258">
        <v>6000</v>
      </c>
      <c r="H19" s="259"/>
      <c r="I19" s="155">
        <f>F19*G19</f>
        <v>3516000</v>
      </c>
    </row>
    <row r="20" spans="1:18" ht="54" customHeight="1" x14ac:dyDescent="0.25">
      <c r="A20" s="10">
        <v>2</v>
      </c>
      <c r="B20" s="147">
        <v>44278</v>
      </c>
      <c r="C20" s="153">
        <v>402540</v>
      </c>
      <c r="D20" s="154" t="s">
        <v>212</v>
      </c>
      <c r="E20" s="146" t="s">
        <v>211</v>
      </c>
      <c r="F20" s="140">
        <v>586</v>
      </c>
      <c r="G20" s="258">
        <v>600000</v>
      </c>
      <c r="H20" s="259"/>
      <c r="I20" s="155">
        <v>600000</v>
      </c>
    </row>
    <row r="21" spans="1:18" ht="25.5" customHeight="1" thickBot="1" x14ac:dyDescent="0.3">
      <c r="A21" s="210" t="s">
        <v>19</v>
      </c>
      <c r="B21" s="211"/>
      <c r="C21" s="211"/>
      <c r="D21" s="211"/>
      <c r="E21" s="211"/>
      <c r="F21" s="211"/>
      <c r="G21" s="211"/>
      <c r="H21" s="212"/>
      <c r="I21" s="11">
        <f>SUM(I19:I20)</f>
        <v>4116000</v>
      </c>
      <c r="J21" s="13"/>
    </row>
    <row r="22" spans="1:18" x14ac:dyDescent="0.25">
      <c r="A22" s="213"/>
      <c r="B22" s="213"/>
      <c r="C22" s="213"/>
      <c r="D22" s="213"/>
      <c r="E22" s="139"/>
      <c r="F22" s="139"/>
      <c r="G22" s="12"/>
      <c r="H22" s="12"/>
      <c r="I22" s="13"/>
    </row>
    <row r="23" spans="1:18" x14ac:dyDescent="0.25">
      <c r="A23" s="139"/>
      <c r="B23" s="139"/>
      <c r="C23" s="139"/>
      <c r="D23" s="139"/>
      <c r="E23" s="139"/>
      <c r="F23" s="139"/>
      <c r="G23" s="14" t="s">
        <v>31</v>
      </c>
      <c r="H23" s="14"/>
      <c r="I23" s="13">
        <f>I21*1%</f>
        <v>41160</v>
      </c>
    </row>
    <row r="24" spans="1:18" x14ac:dyDescent="0.25">
      <c r="A24" s="139"/>
      <c r="B24" s="139"/>
      <c r="C24" s="139"/>
      <c r="D24" s="139"/>
      <c r="E24" s="139"/>
      <c r="F24" s="139"/>
      <c r="G24" s="14" t="s">
        <v>20</v>
      </c>
      <c r="H24" s="14"/>
      <c r="I24" s="13">
        <f>I22*10%</f>
        <v>0</v>
      </c>
    </row>
    <row r="25" spans="1:18" ht="16.5" thickBot="1" x14ac:dyDescent="0.3">
      <c r="E25" s="1"/>
      <c r="F25" s="1"/>
      <c r="G25" s="15" t="s">
        <v>28</v>
      </c>
      <c r="H25" s="15"/>
      <c r="I25" s="16">
        <v>0</v>
      </c>
      <c r="J25" s="156"/>
      <c r="R25" s="2" t="s">
        <v>21</v>
      </c>
    </row>
    <row r="26" spans="1:18" x14ac:dyDescent="0.25">
      <c r="E26" s="1"/>
      <c r="F26" s="1"/>
      <c r="G26" s="17" t="s">
        <v>22</v>
      </c>
      <c r="H26" s="17"/>
      <c r="I26" s="18">
        <f>I21+I23</f>
        <v>4157160</v>
      </c>
    </row>
    <row r="27" spans="1:18" ht="21" customHeight="1" x14ac:dyDescent="0.25">
      <c r="E27" s="1"/>
      <c r="F27" s="1"/>
      <c r="G27" s="17"/>
      <c r="H27" s="17"/>
      <c r="I27" s="18"/>
    </row>
    <row r="28" spans="1:18" ht="18" customHeight="1" x14ac:dyDescent="0.25">
      <c r="A28" s="1" t="s">
        <v>213</v>
      </c>
      <c r="E28" s="1"/>
      <c r="F28" s="1"/>
      <c r="G28" s="17"/>
      <c r="H28" s="17"/>
      <c r="I28" s="18"/>
    </row>
    <row r="29" spans="1:18" ht="18.75" customHeight="1" x14ac:dyDescent="0.25">
      <c r="A29" s="19"/>
      <c r="E29" s="1"/>
      <c r="F29" s="1"/>
      <c r="G29" s="17"/>
      <c r="H29" s="17"/>
      <c r="I29" s="18"/>
    </row>
    <row r="30" spans="1:18" x14ac:dyDescent="0.25">
      <c r="A30" s="25" t="s">
        <v>23</v>
      </c>
    </row>
    <row r="31" spans="1:18" x14ac:dyDescent="0.25">
      <c r="A31" s="26" t="s">
        <v>24</v>
      </c>
      <c r="B31" s="20"/>
      <c r="C31" s="20"/>
      <c r="D31" s="20"/>
      <c r="E31" s="9"/>
    </row>
    <row r="32" spans="1:18" x14ac:dyDescent="0.25">
      <c r="A32" s="26" t="s">
        <v>29</v>
      </c>
      <c r="B32" s="20"/>
      <c r="C32" s="20"/>
      <c r="D32" s="9"/>
      <c r="E32" s="9"/>
    </row>
    <row r="33" spans="1:9" x14ac:dyDescent="0.25">
      <c r="A33" s="27" t="s">
        <v>30</v>
      </c>
      <c r="B33" s="21"/>
      <c r="C33" s="21"/>
      <c r="D33" s="157"/>
      <c r="E33" s="9"/>
    </row>
    <row r="34" spans="1:9" x14ac:dyDescent="0.25">
      <c r="A34" s="28" t="s">
        <v>0</v>
      </c>
      <c r="B34" s="22"/>
      <c r="C34" s="22"/>
      <c r="D34" s="21"/>
      <c r="E34" s="9"/>
    </row>
    <row r="35" spans="1:9" x14ac:dyDescent="0.25">
      <c r="A35" s="23"/>
      <c r="B35" s="23"/>
      <c r="C35" s="23"/>
      <c r="D35" s="158"/>
    </row>
    <row r="36" spans="1:9" x14ac:dyDescent="0.25">
      <c r="G36" s="24" t="s">
        <v>25</v>
      </c>
      <c r="H36" s="200" t="str">
        <f>+I13</f>
        <v xml:space="preserve"> 23 April 2021</v>
      </c>
      <c r="I36" s="200"/>
    </row>
    <row r="43" spans="1:9" x14ac:dyDescent="0.25">
      <c r="G43" s="257" t="s">
        <v>26</v>
      </c>
      <c r="H43" s="257"/>
      <c r="I43" s="257"/>
    </row>
  </sheetData>
  <mergeCells count="8">
    <mergeCell ref="G43:I43"/>
    <mergeCell ref="G20:H20"/>
    <mergeCell ref="A10:I10"/>
    <mergeCell ref="G18:H18"/>
    <mergeCell ref="G19:H19"/>
    <mergeCell ref="A21:H21"/>
    <mergeCell ref="A22:D22"/>
    <mergeCell ref="H36:I36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2"/>
  <sheetViews>
    <sheetView topLeftCell="A10" workbookViewId="0">
      <selection activeCell="D26" sqref="D26"/>
    </sheetView>
  </sheetViews>
  <sheetFormatPr defaultRowHeight="15" x14ac:dyDescent="0.25"/>
  <cols>
    <col min="1" max="1" width="4.85546875" customWidth="1"/>
    <col min="2" max="2" width="10.28515625" customWidth="1"/>
    <col min="3" max="3" width="25.5703125" customWidth="1"/>
    <col min="4" max="4" width="15.7109375" customWidth="1"/>
    <col min="5" max="5" width="4.42578125" customWidth="1"/>
    <col min="6" max="6" width="13" style="163" customWidth="1"/>
    <col min="7" max="7" width="1.85546875" style="163" customWidth="1"/>
    <col min="8" max="8" width="17.5703125" bestFit="1" customWidth="1"/>
  </cols>
  <sheetData>
    <row r="2" spans="1:14" x14ac:dyDescent="0.25">
      <c r="A2" s="162" t="s">
        <v>0</v>
      </c>
      <c r="B2" s="162"/>
    </row>
    <row r="3" spans="1:14" x14ac:dyDescent="0.25">
      <c r="A3" s="4" t="s">
        <v>214</v>
      </c>
      <c r="B3" s="152"/>
    </row>
    <row r="4" spans="1:14" x14ac:dyDescent="0.25">
      <c r="A4" s="4" t="s">
        <v>1</v>
      </c>
      <c r="B4" s="152"/>
    </row>
    <row r="5" spans="1:14" x14ac:dyDescent="0.25">
      <c r="A5" s="4" t="s">
        <v>2</v>
      </c>
      <c r="B5" s="152"/>
    </row>
    <row r="6" spans="1:14" x14ac:dyDescent="0.25">
      <c r="A6" s="4" t="s">
        <v>3</v>
      </c>
      <c r="B6" s="152"/>
      <c r="C6" s="152"/>
    </row>
    <row r="7" spans="1:14" x14ac:dyDescent="0.25">
      <c r="A7" s="4" t="s">
        <v>4</v>
      </c>
      <c r="B7" s="152"/>
      <c r="C7" s="152"/>
    </row>
    <row r="9" spans="1:14" ht="15.75" thickBot="1" x14ac:dyDescent="0.3">
      <c r="A9" s="164"/>
      <c r="B9" s="164"/>
      <c r="C9" s="164"/>
      <c r="D9" s="164"/>
      <c r="E9" s="164"/>
      <c r="F9" s="165"/>
      <c r="G9" s="165"/>
      <c r="H9" s="164"/>
    </row>
    <row r="10" spans="1:14" ht="24" thickBot="1" x14ac:dyDescent="0.4">
      <c r="A10" s="265" t="s">
        <v>5</v>
      </c>
      <c r="B10" s="266"/>
      <c r="C10" s="266"/>
      <c r="D10" s="266"/>
      <c r="E10" s="266"/>
      <c r="F10" s="266"/>
      <c r="G10" s="266"/>
      <c r="H10" s="267"/>
    </row>
    <row r="12" spans="1:14" ht="15.75" x14ac:dyDescent="0.25">
      <c r="A12" t="s">
        <v>6</v>
      </c>
      <c r="B12" t="s">
        <v>215</v>
      </c>
      <c r="F12" s="163" t="s">
        <v>7</v>
      </c>
      <c r="G12" s="166" t="s">
        <v>8</v>
      </c>
      <c r="H12" s="8" t="s">
        <v>220</v>
      </c>
    </row>
    <row r="13" spans="1:14" ht="15.75" x14ac:dyDescent="0.25">
      <c r="B13" s="167" t="s">
        <v>216</v>
      </c>
      <c r="D13" s="167"/>
      <c r="F13" s="163" t="s">
        <v>9</v>
      </c>
      <c r="G13" s="166" t="s">
        <v>8</v>
      </c>
      <c r="H13" s="62" t="s">
        <v>219</v>
      </c>
      <c r="N13" t="s">
        <v>21</v>
      </c>
    </row>
    <row r="14" spans="1:14" x14ac:dyDescent="0.25">
      <c r="B14" s="167" t="s">
        <v>217</v>
      </c>
      <c r="D14" s="167"/>
      <c r="F14" s="163" t="s">
        <v>10</v>
      </c>
      <c r="G14" s="166" t="s">
        <v>8</v>
      </c>
      <c r="H14" t="s">
        <v>38</v>
      </c>
    </row>
    <row r="15" spans="1:14" x14ac:dyDescent="0.25">
      <c r="B15" s="167"/>
      <c r="D15" s="167"/>
      <c r="H15" s="168"/>
    </row>
    <row r="16" spans="1:14" x14ac:dyDescent="0.25">
      <c r="A16" t="s">
        <v>11</v>
      </c>
      <c r="B16" t="s">
        <v>33</v>
      </c>
    </row>
    <row r="17" spans="1:17" ht="15.75" thickBot="1" x14ac:dyDescent="0.3"/>
    <row r="18" spans="1:17" x14ac:dyDescent="0.25">
      <c r="A18" s="169" t="s">
        <v>12</v>
      </c>
      <c r="B18" s="170" t="s">
        <v>13</v>
      </c>
      <c r="C18" s="170" t="s">
        <v>15</v>
      </c>
      <c r="D18" s="170" t="s">
        <v>16</v>
      </c>
      <c r="E18" s="170" t="s">
        <v>35</v>
      </c>
      <c r="F18" s="268" t="s">
        <v>17</v>
      </c>
      <c r="G18" s="269"/>
      <c r="H18" s="171" t="s">
        <v>18</v>
      </c>
    </row>
    <row r="19" spans="1:17" ht="43.5" customHeight="1" x14ac:dyDescent="0.25">
      <c r="A19" s="172">
        <v>1</v>
      </c>
      <c r="B19" s="173">
        <v>44307</v>
      </c>
      <c r="C19" s="174" t="s">
        <v>221</v>
      </c>
      <c r="D19" s="174" t="s">
        <v>218</v>
      </c>
      <c r="E19" s="175">
        <v>2</v>
      </c>
      <c r="F19" s="270">
        <v>1060000</v>
      </c>
      <c r="G19" s="271"/>
      <c r="H19" s="176">
        <f>F19</f>
        <v>1060000</v>
      </c>
    </row>
    <row r="20" spans="1:17" ht="19.5" customHeight="1" thickBot="1" x14ac:dyDescent="0.3">
      <c r="A20" s="272" t="s">
        <v>19</v>
      </c>
      <c r="B20" s="273"/>
      <c r="C20" s="273"/>
      <c r="D20" s="273"/>
      <c r="E20" s="273"/>
      <c r="F20" s="273"/>
      <c r="G20" s="274"/>
      <c r="H20" s="177">
        <f>SUM(H19:H19)</f>
        <v>1060000</v>
      </c>
    </row>
    <row r="21" spans="1:17" x14ac:dyDescent="0.25">
      <c r="A21" s="262"/>
      <c r="B21" s="262"/>
      <c r="C21" s="262"/>
      <c r="D21" s="262"/>
      <c r="E21" s="178"/>
      <c r="F21" s="179"/>
      <c r="G21" s="179"/>
      <c r="H21" s="180"/>
    </row>
    <row r="22" spans="1:17" x14ac:dyDescent="0.25">
      <c r="A22" s="191"/>
      <c r="B22" s="191"/>
      <c r="C22" s="191"/>
      <c r="D22" s="191"/>
      <c r="E22" s="178"/>
      <c r="F22" s="181" t="s">
        <v>222</v>
      </c>
      <c r="G22" s="179"/>
      <c r="H22" s="180">
        <f>H20*1%</f>
        <v>10600</v>
      </c>
    </row>
    <row r="23" spans="1:17" x14ac:dyDescent="0.25">
      <c r="A23" s="178"/>
      <c r="B23" s="178"/>
      <c r="C23" s="178"/>
      <c r="D23" s="178"/>
      <c r="E23" s="178"/>
      <c r="F23" s="181" t="s">
        <v>20</v>
      </c>
      <c r="G23" s="181"/>
      <c r="H23" s="180">
        <v>0</v>
      </c>
    </row>
    <row r="24" spans="1:17" ht="15.75" thickBot="1" x14ac:dyDescent="0.3">
      <c r="E24" s="162"/>
      <c r="F24" s="182" t="s">
        <v>28</v>
      </c>
      <c r="G24" s="182"/>
      <c r="H24" s="192">
        <v>0</v>
      </c>
      <c r="I24" s="183"/>
      <c r="Q24" t="s">
        <v>21</v>
      </c>
    </row>
    <row r="25" spans="1:17" x14ac:dyDescent="0.25">
      <c r="E25" s="162"/>
      <c r="F25" s="184" t="s">
        <v>22</v>
      </c>
      <c r="G25" s="184"/>
      <c r="H25" s="185">
        <f>H20+H22</f>
        <v>1070600</v>
      </c>
    </row>
    <row r="26" spans="1:17" x14ac:dyDescent="0.25">
      <c r="A26" s="162" t="s">
        <v>223</v>
      </c>
      <c r="B26" s="162"/>
      <c r="E26" s="162"/>
      <c r="F26" s="184"/>
      <c r="G26" s="184"/>
      <c r="H26" s="185"/>
    </row>
    <row r="27" spans="1:17" x14ac:dyDescent="0.25">
      <c r="E27" s="162"/>
      <c r="F27" s="184"/>
      <c r="G27" s="184"/>
      <c r="H27" s="185"/>
    </row>
    <row r="28" spans="1:17" ht="15.75" x14ac:dyDescent="0.25">
      <c r="A28" s="25" t="s">
        <v>23</v>
      </c>
      <c r="B28" s="186"/>
      <c r="C28" s="186"/>
    </row>
    <row r="29" spans="1:17" ht="15.75" x14ac:dyDescent="0.25">
      <c r="A29" s="26" t="s">
        <v>24</v>
      </c>
      <c r="B29" s="162"/>
      <c r="C29" s="162"/>
    </row>
    <row r="30" spans="1:17" ht="15.75" x14ac:dyDescent="0.25">
      <c r="A30" s="26" t="s">
        <v>29</v>
      </c>
      <c r="B30" s="162"/>
      <c r="C30" s="162"/>
    </row>
    <row r="31" spans="1:17" ht="15.75" x14ac:dyDescent="0.25">
      <c r="A31" s="27" t="s">
        <v>30</v>
      </c>
      <c r="B31" s="187"/>
      <c r="C31" s="188"/>
    </row>
    <row r="32" spans="1:17" ht="15.75" x14ac:dyDescent="0.25">
      <c r="A32" s="28" t="s">
        <v>0</v>
      </c>
      <c r="B32" s="189"/>
      <c r="C32" s="189"/>
    </row>
    <row r="33" spans="1:8" x14ac:dyDescent="0.25">
      <c r="A33" s="188"/>
      <c r="B33" s="188"/>
      <c r="C33" s="188"/>
    </row>
    <row r="34" spans="1:8" x14ac:dyDescent="0.25">
      <c r="A34" s="189"/>
      <c r="B34" s="189"/>
      <c r="C34" s="189"/>
    </row>
    <row r="35" spans="1:8" x14ac:dyDescent="0.25">
      <c r="F35" s="190" t="s">
        <v>40</v>
      </c>
      <c r="G35" s="263" t="str">
        <f>+H13</f>
        <v xml:space="preserve"> 27 April 2021</v>
      </c>
      <c r="H35" s="264"/>
    </row>
    <row r="42" spans="1:8" ht="15.75" x14ac:dyDescent="0.25">
      <c r="F42" s="202" t="s">
        <v>26</v>
      </c>
      <c r="G42" s="202"/>
      <c r="H42" s="202"/>
    </row>
  </sheetData>
  <mergeCells count="7">
    <mergeCell ref="A21:D21"/>
    <mergeCell ref="G35:H35"/>
    <mergeCell ref="F42:H42"/>
    <mergeCell ref="A10:H10"/>
    <mergeCell ref="F18:G18"/>
    <mergeCell ref="F19:G19"/>
    <mergeCell ref="A20:G20"/>
  </mergeCells>
  <printOptions horizontalCentered="1"/>
  <pageMargins left="0.2" right="0.05" top="0.75" bottom="0.75" header="0.3" footer="0.3"/>
  <pageSetup paperSize="9" scale="90" orientation="portrait" horizont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7"/>
  <sheetViews>
    <sheetView topLeftCell="A20" workbookViewId="0">
      <selection activeCell="E27" sqref="E27"/>
    </sheetView>
  </sheetViews>
  <sheetFormatPr defaultRowHeight="15.75" x14ac:dyDescent="0.25"/>
  <cols>
    <col min="1" max="1" width="6.42578125" style="2" customWidth="1"/>
    <col min="2" max="2" width="13.42578125" style="2" customWidth="1"/>
    <col min="3" max="3" width="9.5703125" style="2" customWidth="1"/>
    <col min="4" max="4" width="30.140625" style="2" customWidth="1"/>
    <col min="5" max="5" width="13.85546875" style="2" customWidth="1"/>
    <col min="6" max="6" width="6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12" x14ac:dyDescent="0.25">
      <c r="A2" s="1" t="s">
        <v>0</v>
      </c>
    </row>
    <row r="3" spans="1:12" x14ac:dyDescent="0.25">
      <c r="A3" s="4" t="s">
        <v>27</v>
      </c>
    </row>
    <row r="4" spans="1:12" x14ac:dyDescent="0.25">
      <c r="A4" s="4" t="s">
        <v>1</v>
      </c>
    </row>
    <row r="5" spans="1:12" x14ac:dyDescent="0.25">
      <c r="A5" s="4" t="s">
        <v>2</v>
      </c>
    </row>
    <row r="6" spans="1:12" x14ac:dyDescent="0.25">
      <c r="A6" s="4" t="s">
        <v>3</v>
      </c>
    </row>
    <row r="7" spans="1:12" x14ac:dyDescent="0.25">
      <c r="A7" s="4" t="s">
        <v>4</v>
      </c>
    </row>
    <row r="9" spans="1:12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12" ht="23.25" customHeight="1" thickBot="1" x14ac:dyDescent="0.3">
      <c r="A10" s="203" t="s">
        <v>5</v>
      </c>
      <c r="B10" s="204"/>
      <c r="C10" s="204"/>
      <c r="D10" s="204"/>
      <c r="E10" s="204"/>
      <c r="F10" s="204"/>
      <c r="G10" s="204"/>
      <c r="H10" s="204"/>
      <c r="I10" s="205"/>
    </row>
    <row r="12" spans="1:12" x14ac:dyDescent="0.25">
      <c r="A12" s="2" t="s">
        <v>6</v>
      </c>
      <c r="B12" s="2" t="s">
        <v>136</v>
      </c>
      <c r="G12" s="3" t="s">
        <v>7</v>
      </c>
      <c r="H12" s="7" t="s">
        <v>8</v>
      </c>
      <c r="I12" s="8" t="s">
        <v>224</v>
      </c>
    </row>
    <row r="13" spans="1:12" x14ac:dyDescent="0.25">
      <c r="B13" s="2" t="s">
        <v>137</v>
      </c>
      <c r="G13" s="3" t="s">
        <v>9</v>
      </c>
      <c r="H13" s="7" t="s">
        <v>8</v>
      </c>
      <c r="I13" s="62" t="s">
        <v>233</v>
      </c>
      <c r="L13" s="129"/>
    </row>
    <row r="14" spans="1:12" x14ac:dyDescent="0.25">
      <c r="B14" s="2" t="s">
        <v>138</v>
      </c>
      <c r="G14" s="3" t="s">
        <v>10</v>
      </c>
      <c r="H14" s="7" t="s">
        <v>8</v>
      </c>
      <c r="I14" s="2" t="s">
        <v>38</v>
      </c>
    </row>
    <row r="15" spans="1:12" x14ac:dyDescent="0.25">
      <c r="B15" s="2" t="s">
        <v>139</v>
      </c>
      <c r="H15" s="7"/>
    </row>
    <row r="16" spans="1:12" x14ac:dyDescent="0.25">
      <c r="H16" s="7"/>
    </row>
    <row r="17" spans="1:17" x14ac:dyDescent="0.25">
      <c r="A17" s="2" t="s">
        <v>11</v>
      </c>
      <c r="B17" s="8" t="s">
        <v>33</v>
      </c>
      <c r="C17" s="8"/>
      <c r="H17" s="7"/>
    </row>
    <row r="18" spans="1:17" ht="16.5" thickBot="1" x14ac:dyDescent="0.3"/>
    <row r="19" spans="1:17" ht="20.100000000000001" customHeight="1" x14ac:dyDescent="0.25">
      <c r="A19" s="29" t="s">
        <v>12</v>
      </c>
      <c r="B19" s="30" t="s">
        <v>13</v>
      </c>
      <c r="C19" s="30" t="s">
        <v>14</v>
      </c>
      <c r="D19" s="30" t="s">
        <v>15</v>
      </c>
      <c r="E19" s="30" t="s">
        <v>16</v>
      </c>
      <c r="F19" s="150" t="s">
        <v>51</v>
      </c>
      <c r="G19" s="206" t="s">
        <v>17</v>
      </c>
      <c r="H19" s="207"/>
      <c r="I19" s="31" t="s">
        <v>18</v>
      </c>
    </row>
    <row r="20" spans="1:17" ht="45" customHeight="1" x14ac:dyDescent="0.25">
      <c r="A20" s="10">
        <v>1</v>
      </c>
      <c r="B20" s="64">
        <v>44286</v>
      </c>
      <c r="C20" s="86" t="s">
        <v>226</v>
      </c>
      <c r="D20" s="130" t="s">
        <v>227</v>
      </c>
      <c r="E20" s="65" t="s">
        <v>228</v>
      </c>
      <c r="F20" s="131">
        <v>1092</v>
      </c>
      <c r="G20" s="217">
        <v>14500000</v>
      </c>
      <c r="H20" s="218"/>
      <c r="I20" s="214">
        <f>G20</f>
        <v>14500000</v>
      </c>
    </row>
    <row r="21" spans="1:17" ht="45" customHeight="1" x14ac:dyDescent="0.25">
      <c r="A21" s="10">
        <v>2</v>
      </c>
      <c r="B21" s="64">
        <v>44286</v>
      </c>
      <c r="C21" s="86" t="s">
        <v>230</v>
      </c>
      <c r="D21" s="130" t="s">
        <v>227</v>
      </c>
      <c r="E21" s="65" t="s">
        <v>229</v>
      </c>
      <c r="F21" s="131">
        <v>1622</v>
      </c>
      <c r="G21" s="219"/>
      <c r="H21" s="220"/>
      <c r="I21" s="216"/>
    </row>
    <row r="22" spans="1:17" ht="45" customHeight="1" x14ac:dyDescent="0.25">
      <c r="A22" s="10">
        <v>3</v>
      </c>
      <c r="B22" s="64">
        <v>44294</v>
      </c>
      <c r="C22" s="86" t="s">
        <v>226</v>
      </c>
      <c r="D22" s="130" t="s">
        <v>231</v>
      </c>
      <c r="E22" s="65" t="s">
        <v>228</v>
      </c>
      <c r="F22" s="131">
        <v>1092</v>
      </c>
      <c r="G22" s="217">
        <v>1092000</v>
      </c>
      <c r="H22" s="218"/>
      <c r="I22" s="161">
        <f>G22</f>
        <v>1092000</v>
      </c>
    </row>
    <row r="23" spans="1:17" ht="45" customHeight="1" x14ac:dyDescent="0.25">
      <c r="A23" s="10">
        <v>4</v>
      </c>
      <c r="B23" s="64">
        <v>44293</v>
      </c>
      <c r="C23" s="86" t="s">
        <v>230</v>
      </c>
      <c r="D23" s="130" t="s">
        <v>232</v>
      </c>
      <c r="E23" s="65" t="s">
        <v>229</v>
      </c>
      <c r="F23" s="131">
        <v>1622</v>
      </c>
      <c r="G23" s="217">
        <v>2398500</v>
      </c>
      <c r="H23" s="218"/>
      <c r="I23" s="161">
        <f>G23</f>
        <v>2398500</v>
      </c>
    </row>
    <row r="24" spans="1:17" ht="25.5" customHeight="1" thickBot="1" x14ac:dyDescent="0.3">
      <c r="A24" s="210" t="s">
        <v>19</v>
      </c>
      <c r="B24" s="211"/>
      <c r="C24" s="211"/>
      <c r="D24" s="211"/>
      <c r="E24" s="211"/>
      <c r="F24" s="211"/>
      <c r="G24" s="211"/>
      <c r="H24" s="212"/>
      <c r="I24" s="133">
        <f>SUM(I20:I23)</f>
        <v>17990500</v>
      </c>
    </row>
    <row r="25" spans="1:17" x14ac:dyDescent="0.25">
      <c r="A25" s="213"/>
      <c r="B25" s="213"/>
      <c r="C25" s="151"/>
      <c r="D25" s="151"/>
      <c r="E25" s="151"/>
      <c r="F25" s="151"/>
      <c r="G25" s="12"/>
      <c r="H25" s="12"/>
      <c r="I25" s="13"/>
    </row>
    <row r="26" spans="1:17" x14ac:dyDescent="0.25">
      <c r="A26" s="151"/>
      <c r="B26" s="151"/>
      <c r="C26" s="151"/>
      <c r="D26" s="151"/>
      <c r="E26" s="151"/>
      <c r="F26" s="151"/>
      <c r="G26" s="14" t="s">
        <v>31</v>
      </c>
      <c r="H26" s="32" t="e">
        <f>#REF!*1%</f>
        <v>#REF!</v>
      </c>
      <c r="I26" s="13">
        <f>I24*1%</f>
        <v>179905</v>
      </c>
    </row>
    <row r="27" spans="1:17" x14ac:dyDescent="0.25">
      <c r="A27" s="151"/>
      <c r="B27" s="151"/>
      <c r="C27" s="151"/>
      <c r="D27" s="151"/>
      <c r="E27" s="151"/>
      <c r="F27" s="151"/>
      <c r="G27" s="14" t="s">
        <v>20</v>
      </c>
      <c r="H27" s="13">
        <f>H25*10%</f>
        <v>0</v>
      </c>
      <c r="I27" s="13">
        <f>I25*10%</f>
        <v>0</v>
      </c>
    </row>
    <row r="28" spans="1:17" ht="16.5" thickBot="1" x14ac:dyDescent="0.3">
      <c r="E28" s="1"/>
      <c r="F28" s="1"/>
      <c r="G28" s="15" t="s">
        <v>28</v>
      </c>
      <c r="H28" s="16">
        <v>0</v>
      </c>
      <c r="I28" s="16">
        <v>0</v>
      </c>
      <c r="Q28" s="2" t="s">
        <v>21</v>
      </c>
    </row>
    <row r="29" spans="1:17" x14ac:dyDescent="0.25">
      <c r="E29" s="1"/>
      <c r="F29" s="1"/>
      <c r="G29" s="17" t="s">
        <v>22</v>
      </c>
      <c r="H29" s="18" t="e">
        <f>H24+H26</f>
        <v>#REF!</v>
      </c>
      <c r="I29" s="18">
        <f>I24+I26</f>
        <v>18170405</v>
      </c>
    </row>
    <row r="30" spans="1:17" x14ac:dyDescent="0.25">
      <c r="E30" s="1"/>
      <c r="F30" s="1"/>
      <c r="G30" s="17"/>
      <c r="H30" s="18"/>
      <c r="I30" s="18"/>
    </row>
    <row r="31" spans="1:17" x14ac:dyDescent="0.25">
      <c r="A31" s="1" t="s">
        <v>258</v>
      </c>
      <c r="D31" s="1"/>
      <c r="E31" s="1"/>
      <c r="F31" s="1"/>
      <c r="G31" s="17"/>
      <c r="H31" s="17"/>
      <c r="I31" s="18"/>
    </row>
    <row r="32" spans="1:17" x14ac:dyDescent="0.25">
      <c r="A32" s="19"/>
      <c r="D32" s="1"/>
      <c r="E32" s="1"/>
      <c r="F32" s="1"/>
      <c r="G32" s="17"/>
      <c r="H32" s="17"/>
      <c r="I32" s="18"/>
    </row>
    <row r="33" spans="1:9" x14ac:dyDescent="0.25">
      <c r="D33" s="1"/>
      <c r="E33" s="1"/>
      <c r="F33" s="1"/>
      <c r="G33" s="17"/>
      <c r="H33" s="17"/>
      <c r="I33" s="18"/>
    </row>
    <row r="34" spans="1:9" x14ac:dyDescent="0.25">
      <c r="A34" s="25" t="s">
        <v>23</v>
      </c>
    </row>
    <row r="35" spans="1:9" x14ac:dyDescent="0.25">
      <c r="A35" s="26" t="s">
        <v>24</v>
      </c>
      <c r="B35" s="20"/>
      <c r="C35" s="20"/>
      <c r="D35" s="9"/>
      <c r="E35" s="9"/>
      <c r="F35" s="9"/>
    </row>
    <row r="36" spans="1:9" x14ac:dyDescent="0.25">
      <c r="A36" s="26" t="s">
        <v>29</v>
      </c>
      <c r="B36" s="20"/>
      <c r="C36" s="20"/>
      <c r="D36" s="9"/>
      <c r="E36" s="9"/>
      <c r="F36" s="9"/>
    </row>
    <row r="37" spans="1:9" x14ac:dyDescent="0.25">
      <c r="A37" s="27" t="s">
        <v>30</v>
      </c>
      <c r="B37" s="21"/>
      <c r="C37" s="21"/>
      <c r="D37" s="9"/>
      <c r="E37" s="9"/>
      <c r="F37" s="9"/>
    </row>
    <row r="38" spans="1:9" x14ac:dyDescent="0.25">
      <c r="A38" s="28" t="s">
        <v>0</v>
      </c>
      <c r="B38" s="22"/>
      <c r="C38" s="22"/>
      <c r="D38" s="9"/>
      <c r="E38" s="9"/>
      <c r="F38" s="9"/>
    </row>
    <row r="39" spans="1:9" x14ac:dyDescent="0.25">
      <c r="A39" s="68"/>
      <c r="B39" s="68"/>
      <c r="C39" s="68"/>
    </row>
    <row r="40" spans="1:9" x14ac:dyDescent="0.25">
      <c r="A40" s="23"/>
      <c r="B40" s="23"/>
      <c r="C40" s="23"/>
    </row>
    <row r="41" spans="1:9" x14ac:dyDescent="0.25">
      <c r="G41" s="24" t="s">
        <v>40</v>
      </c>
      <c r="H41" s="200" t="str">
        <f>+I13</f>
        <v xml:space="preserve"> 28 April 2021</v>
      </c>
      <c r="I41" s="201"/>
    </row>
    <row r="44" spans="1:9" ht="18" customHeight="1" x14ac:dyDescent="0.25"/>
    <row r="45" spans="1:9" ht="17.25" customHeight="1" x14ac:dyDescent="0.25"/>
    <row r="47" spans="1:9" x14ac:dyDescent="0.25">
      <c r="G47" s="202" t="s">
        <v>26</v>
      </c>
      <c r="H47" s="202"/>
      <c r="I47" s="202"/>
    </row>
  </sheetData>
  <mergeCells count="10">
    <mergeCell ref="A24:H24"/>
    <mergeCell ref="A25:B25"/>
    <mergeCell ref="H41:I41"/>
    <mergeCell ref="G47:I47"/>
    <mergeCell ref="A10:I10"/>
    <mergeCell ref="G19:H19"/>
    <mergeCell ref="G22:H22"/>
    <mergeCell ref="G23:H23"/>
    <mergeCell ref="I20:I21"/>
    <mergeCell ref="G20:H21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7"/>
  <sheetViews>
    <sheetView topLeftCell="A16" workbookViewId="0">
      <selection activeCell="B20" sqref="B20"/>
    </sheetView>
  </sheetViews>
  <sheetFormatPr defaultRowHeight="15.75" x14ac:dyDescent="0.25"/>
  <cols>
    <col min="1" max="1" width="6.42578125" style="2" customWidth="1"/>
    <col min="2" max="2" width="12.140625" style="2" customWidth="1"/>
    <col min="3" max="3" width="9.5703125" style="2" customWidth="1"/>
    <col min="4" max="4" width="33.140625" style="2" customWidth="1"/>
    <col min="5" max="5" width="13.85546875" style="2" customWidth="1"/>
    <col min="6" max="6" width="6.140625" style="2" customWidth="1"/>
    <col min="7" max="7" width="14.140625" style="3" bestFit="1" customWidth="1"/>
    <col min="8" max="8" width="1.5703125" style="3" customWidth="1"/>
    <col min="9" max="9" width="17.5703125" style="2" customWidth="1"/>
    <col min="10" max="16384" width="9.140625" style="2"/>
  </cols>
  <sheetData>
    <row r="2" spans="1:12" x14ac:dyDescent="0.25">
      <c r="A2" s="1" t="s">
        <v>0</v>
      </c>
    </row>
    <row r="3" spans="1:12" x14ac:dyDescent="0.25">
      <c r="A3" s="4" t="s">
        <v>27</v>
      </c>
    </row>
    <row r="4" spans="1:12" x14ac:dyDescent="0.25">
      <c r="A4" s="4" t="s">
        <v>1</v>
      </c>
    </row>
    <row r="5" spans="1:12" x14ac:dyDescent="0.25">
      <c r="A5" s="4" t="s">
        <v>2</v>
      </c>
    </row>
    <row r="6" spans="1:12" x14ac:dyDescent="0.25">
      <c r="A6" s="4" t="s">
        <v>3</v>
      </c>
    </row>
    <row r="7" spans="1:12" x14ac:dyDescent="0.25">
      <c r="A7" s="4" t="s">
        <v>4</v>
      </c>
    </row>
    <row r="9" spans="1:12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12" ht="23.25" customHeight="1" thickBot="1" x14ac:dyDescent="0.3">
      <c r="A10" s="203" t="s">
        <v>5</v>
      </c>
      <c r="B10" s="204"/>
      <c r="C10" s="204"/>
      <c r="D10" s="204"/>
      <c r="E10" s="204"/>
      <c r="F10" s="204"/>
      <c r="G10" s="204"/>
      <c r="H10" s="204"/>
      <c r="I10" s="205"/>
    </row>
    <row r="12" spans="1:12" x14ac:dyDescent="0.25">
      <c r="A12" s="2" t="s">
        <v>6</v>
      </c>
      <c r="B12" s="2" t="s">
        <v>136</v>
      </c>
      <c r="G12" s="3" t="s">
        <v>7</v>
      </c>
      <c r="H12" s="7" t="s">
        <v>8</v>
      </c>
      <c r="I12" s="8" t="s">
        <v>225</v>
      </c>
    </row>
    <row r="13" spans="1:12" x14ac:dyDescent="0.25">
      <c r="B13" s="2" t="s">
        <v>137</v>
      </c>
      <c r="G13" s="3" t="s">
        <v>9</v>
      </c>
      <c r="H13" s="7" t="s">
        <v>8</v>
      </c>
      <c r="I13" s="62" t="s">
        <v>233</v>
      </c>
      <c r="L13" s="129"/>
    </row>
    <row r="14" spans="1:12" x14ac:dyDescent="0.25">
      <c r="B14" s="2" t="s">
        <v>138</v>
      </c>
      <c r="G14" s="3" t="s">
        <v>10</v>
      </c>
      <c r="H14" s="7" t="s">
        <v>8</v>
      </c>
      <c r="I14" s="2" t="s">
        <v>38</v>
      </c>
    </row>
    <row r="15" spans="1:12" x14ac:dyDescent="0.25">
      <c r="B15" s="2" t="s">
        <v>139</v>
      </c>
      <c r="H15" s="7"/>
    </row>
    <row r="16" spans="1:12" x14ac:dyDescent="0.25">
      <c r="H16" s="7"/>
    </row>
    <row r="17" spans="1:17" x14ac:dyDescent="0.25">
      <c r="A17" s="2" t="s">
        <v>11</v>
      </c>
      <c r="B17" s="8" t="s">
        <v>33</v>
      </c>
      <c r="C17" s="8"/>
      <c r="H17" s="7"/>
    </row>
    <row r="18" spans="1:17" ht="16.5" thickBot="1" x14ac:dyDescent="0.3"/>
    <row r="19" spans="1:17" ht="20.100000000000001" customHeight="1" x14ac:dyDescent="0.25">
      <c r="A19" s="29" t="s">
        <v>12</v>
      </c>
      <c r="B19" s="30" t="s">
        <v>13</v>
      </c>
      <c r="C19" s="30" t="s">
        <v>14</v>
      </c>
      <c r="D19" s="30" t="s">
        <v>15</v>
      </c>
      <c r="E19" s="30" t="s">
        <v>16</v>
      </c>
      <c r="F19" s="159" t="s">
        <v>51</v>
      </c>
      <c r="G19" s="206" t="s">
        <v>17</v>
      </c>
      <c r="H19" s="207"/>
      <c r="I19" s="31" t="s">
        <v>18</v>
      </c>
    </row>
    <row r="20" spans="1:17" ht="45" customHeight="1" x14ac:dyDescent="0.25">
      <c r="A20" s="10">
        <v>1</v>
      </c>
      <c r="B20" s="64">
        <v>44298</v>
      </c>
      <c r="C20" s="86"/>
      <c r="D20" s="130" t="s">
        <v>234</v>
      </c>
      <c r="E20" s="65" t="s">
        <v>96</v>
      </c>
      <c r="F20" s="131">
        <v>554</v>
      </c>
      <c r="G20" s="258">
        <v>931000</v>
      </c>
      <c r="H20" s="259"/>
      <c r="I20" s="195">
        <f>G20</f>
        <v>931000</v>
      </c>
    </row>
    <row r="21" spans="1:17" ht="45" customHeight="1" x14ac:dyDescent="0.25">
      <c r="A21" s="10">
        <v>2</v>
      </c>
      <c r="B21" s="64">
        <v>44300</v>
      </c>
      <c r="C21" s="86" t="s">
        <v>235</v>
      </c>
      <c r="D21" s="130" t="s">
        <v>236</v>
      </c>
      <c r="E21" s="65" t="s">
        <v>237</v>
      </c>
      <c r="F21" s="131">
        <v>252</v>
      </c>
      <c r="G21" s="208">
        <f>2513000+200000</f>
        <v>2713000</v>
      </c>
      <c r="H21" s="209"/>
      <c r="I21" s="215">
        <f>G21</f>
        <v>2713000</v>
      </c>
    </row>
    <row r="22" spans="1:17" ht="45" customHeight="1" x14ac:dyDescent="0.25">
      <c r="A22" s="10">
        <v>3</v>
      </c>
      <c r="B22" s="64">
        <v>44300</v>
      </c>
      <c r="C22" s="86" t="s">
        <v>238</v>
      </c>
      <c r="D22" s="130" t="s">
        <v>239</v>
      </c>
      <c r="E22" s="65" t="s">
        <v>240</v>
      </c>
      <c r="F22" s="131">
        <v>1308</v>
      </c>
      <c r="G22" s="219"/>
      <c r="H22" s="220"/>
      <c r="I22" s="216"/>
    </row>
    <row r="23" spans="1:17" ht="45" customHeight="1" x14ac:dyDescent="0.25">
      <c r="A23" s="10">
        <v>4</v>
      </c>
      <c r="B23" s="64">
        <v>44301</v>
      </c>
      <c r="C23" s="86"/>
      <c r="D23" s="130" t="s">
        <v>241</v>
      </c>
      <c r="E23" s="65" t="s">
        <v>121</v>
      </c>
      <c r="F23" s="131">
        <v>2146</v>
      </c>
      <c r="G23" s="217">
        <v>1174000</v>
      </c>
      <c r="H23" s="218"/>
      <c r="I23" s="161">
        <f>G23</f>
        <v>1174000</v>
      </c>
    </row>
    <row r="24" spans="1:17" ht="25.5" customHeight="1" thickBot="1" x14ac:dyDescent="0.3">
      <c r="A24" s="210" t="s">
        <v>19</v>
      </c>
      <c r="B24" s="211"/>
      <c r="C24" s="211"/>
      <c r="D24" s="211"/>
      <c r="E24" s="211"/>
      <c r="F24" s="211"/>
      <c r="G24" s="211"/>
      <c r="H24" s="212"/>
      <c r="I24" s="133">
        <f>SUM(I20:I23)</f>
        <v>4818000</v>
      </c>
    </row>
    <row r="25" spans="1:17" x14ac:dyDescent="0.25">
      <c r="A25" s="213"/>
      <c r="B25" s="213"/>
      <c r="C25" s="160"/>
      <c r="D25" s="160"/>
      <c r="E25" s="160"/>
      <c r="F25" s="160"/>
      <c r="G25" s="12"/>
      <c r="H25" s="12"/>
      <c r="I25" s="13"/>
    </row>
    <row r="26" spans="1:17" x14ac:dyDescent="0.25">
      <c r="A26" s="160"/>
      <c r="B26" s="160"/>
      <c r="C26" s="160"/>
      <c r="D26" s="160"/>
      <c r="E26" s="160"/>
      <c r="F26" s="160"/>
      <c r="G26" s="14" t="s">
        <v>31</v>
      </c>
      <c r="H26" s="32" t="e">
        <f>#REF!*1%</f>
        <v>#REF!</v>
      </c>
      <c r="I26" s="13">
        <f>I24*1%</f>
        <v>48180</v>
      </c>
    </row>
    <row r="27" spans="1:17" x14ac:dyDescent="0.25">
      <c r="A27" s="160"/>
      <c r="B27" s="160"/>
      <c r="C27" s="160"/>
      <c r="D27" s="160"/>
      <c r="E27" s="160"/>
      <c r="F27" s="160"/>
      <c r="G27" s="14" t="s">
        <v>20</v>
      </c>
      <c r="H27" s="13">
        <f>H25*10%</f>
        <v>0</v>
      </c>
      <c r="I27" s="13">
        <f>I25*10%</f>
        <v>0</v>
      </c>
    </row>
    <row r="28" spans="1:17" ht="16.5" thickBot="1" x14ac:dyDescent="0.3">
      <c r="E28" s="1"/>
      <c r="F28" s="1"/>
      <c r="G28" s="15" t="s">
        <v>28</v>
      </c>
      <c r="H28" s="16">
        <v>0</v>
      </c>
      <c r="I28" s="16">
        <v>0</v>
      </c>
      <c r="Q28" s="2" t="s">
        <v>21</v>
      </c>
    </row>
    <row r="29" spans="1:17" x14ac:dyDescent="0.25">
      <c r="E29" s="1"/>
      <c r="F29" s="1"/>
      <c r="G29" s="17" t="s">
        <v>22</v>
      </c>
      <c r="H29" s="18" t="e">
        <f>H24+H26</f>
        <v>#REF!</v>
      </c>
      <c r="I29" s="18">
        <f>I24+I26</f>
        <v>4866180</v>
      </c>
    </row>
    <row r="30" spans="1:17" x14ac:dyDescent="0.25">
      <c r="E30" s="1"/>
      <c r="F30" s="1"/>
      <c r="G30" s="17"/>
      <c r="H30" s="18"/>
      <c r="I30" s="18"/>
    </row>
    <row r="31" spans="1:17" x14ac:dyDescent="0.25">
      <c r="A31" s="1" t="s">
        <v>242</v>
      </c>
      <c r="D31" s="1"/>
      <c r="E31" s="1"/>
      <c r="F31" s="1"/>
      <c r="G31" s="17"/>
      <c r="H31" s="17"/>
      <c r="I31" s="18"/>
    </row>
    <row r="32" spans="1:17" x14ac:dyDescent="0.25">
      <c r="A32" s="19"/>
      <c r="D32" s="1"/>
      <c r="E32" s="1"/>
      <c r="F32" s="1"/>
      <c r="G32" s="17"/>
      <c r="H32" s="17"/>
      <c r="I32" s="18"/>
    </row>
    <row r="33" spans="1:9" x14ac:dyDescent="0.25">
      <c r="D33" s="1"/>
      <c r="E33" s="1"/>
      <c r="F33" s="1"/>
      <c r="G33" s="17"/>
      <c r="H33" s="17"/>
      <c r="I33" s="18"/>
    </row>
    <row r="34" spans="1:9" x14ac:dyDescent="0.25">
      <c r="A34" s="25" t="s">
        <v>23</v>
      </c>
    </row>
    <row r="35" spans="1:9" x14ac:dyDescent="0.25">
      <c r="A35" s="26" t="s">
        <v>24</v>
      </c>
      <c r="B35" s="20"/>
      <c r="C35" s="20"/>
      <c r="D35" s="9"/>
      <c r="E35" s="9"/>
      <c r="F35" s="9"/>
    </row>
    <row r="36" spans="1:9" x14ac:dyDescent="0.25">
      <c r="A36" s="26" t="s">
        <v>29</v>
      </c>
      <c r="B36" s="20"/>
      <c r="C36" s="20"/>
      <c r="D36" s="9"/>
      <c r="E36" s="9"/>
      <c r="F36" s="9"/>
    </row>
    <row r="37" spans="1:9" x14ac:dyDescent="0.25">
      <c r="A37" s="27" t="s">
        <v>30</v>
      </c>
      <c r="B37" s="21"/>
      <c r="C37" s="21"/>
      <c r="D37" s="9"/>
      <c r="E37" s="9"/>
      <c r="F37" s="9"/>
    </row>
    <row r="38" spans="1:9" x14ac:dyDescent="0.25">
      <c r="A38" s="28" t="s">
        <v>0</v>
      </c>
      <c r="B38" s="22"/>
      <c r="C38" s="22"/>
      <c r="D38" s="9"/>
      <c r="E38" s="9"/>
      <c r="F38" s="9"/>
    </row>
    <row r="39" spans="1:9" x14ac:dyDescent="0.25">
      <c r="A39" s="68"/>
      <c r="B39" s="68"/>
      <c r="C39" s="68"/>
    </row>
    <row r="40" spans="1:9" x14ac:dyDescent="0.25">
      <c r="A40" s="23"/>
      <c r="B40" s="23"/>
      <c r="C40" s="23"/>
    </row>
    <row r="41" spans="1:9" x14ac:dyDescent="0.25">
      <c r="G41" s="24" t="s">
        <v>40</v>
      </c>
      <c r="H41" s="200" t="str">
        <f>+I13</f>
        <v xml:space="preserve"> 28 April 2021</v>
      </c>
      <c r="I41" s="201"/>
    </row>
    <row r="44" spans="1:9" ht="18" customHeight="1" x14ac:dyDescent="0.25"/>
    <row r="45" spans="1:9" ht="17.25" customHeight="1" x14ac:dyDescent="0.25"/>
    <row r="47" spans="1:9" x14ac:dyDescent="0.25">
      <c r="G47" s="202" t="s">
        <v>26</v>
      </c>
      <c r="H47" s="202"/>
      <c r="I47" s="202"/>
    </row>
  </sheetData>
  <mergeCells count="10">
    <mergeCell ref="H41:I41"/>
    <mergeCell ref="G47:I47"/>
    <mergeCell ref="G20:H20"/>
    <mergeCell ref="I21:I22"/>
    <mergeCell ref="G21:H22"/>
    <mergeCell ref="A10:I10"/>
    <mergeCell ref="G19:H19"/>
    <mergeCell ref="G23:H23"/>
    <mergeCell ref="A24:H24"/>
    <mergeCell ref="A25:B2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workbookViewId="0">
      <selection activeCell="K17" sqref="K17"/>
    </sheetView>
  </sheetViews>
  <sheetFormatPr defaultRowHeight="15" x14ac:dyDescent="0.25"/>
  <cols>
    <col min="1" max="1" width="5.140625" style="34" customWidth="1"/>
    <col min="2" max="2" width="9.85546875" style="34" customWidth="1"/>
    <col min="3" max="3" width="8.85546875" style="34" customWidth="1"/>
    <col min="4" max="4" width="26.28515625" style="34" customWidth="1"/>
    <col min="5" max="5" width="12.42578125" style="34" customWidth="1"/>
    <col min="6" max="7" width="5.28515625" style="34" customWidth="1"/>
    <col min="8" max="8" width="13.5703125" style="35" customWidth="1"/>
    <col min="9" max="9" width="1.42578125" style="35" customWidth="1"/>
    <col min="10" max="10" width="17.140625" style="34" customWidth="1"/>
    <col min="11" max="11" width="9.140625" style="34"/>
    <col min="12" max="12" width="10.5703125" style="34" customWidth="1"/>
    <col min="13" max="16384" width="9.140625" style="34"/>
  </cols>
  <sheetData>
    <row r="2" spans="1:15" ht="15.75" x14ac:dyDescent="0.25">
      <c r="A2" s="1" t="s">
        <v>0</v>
      </c>
      <c r="B2" s="33"/>
      <c r="C2" s="33"/>
    </row>
    <row r="3" spans="1:15" x14ac:dyDescent="0.25">
      <c r="A3" s="4" t="s">
        <v>27</v>
      </c>
      <c r="B3" s="4"/>
      <c r="C3" s="4"/>
    </row>
    <row r="4" spans="1:15" x14ac:dyDescent="0.25">
      <c r="A4" s="4" t="s">
        <v>1</v>
      </c>
      <c r="B4" s="4"/>
      <c r="C4" s="4"/>
    </row>
    <row r="5" spans="1:15" x14ac:dyDescent="0.25">
      <c r="A5" s="4" t="s">
        <v>2</v>
      </c>
      <c r="B5" s="4"/>
      <c r="C5" s="4"/>
    </row>
    <row r="6" spans="1:15" x14ac:dyDescent="0.25">
      <c r="A6" s="4" t="s">
        <v>3</v>
      </c>
      <c r="B6" s="4"/>
      <c r="C6" s="4"/>
    </row>
    <row r="7" spans="1:15" x14ac:dyDescent="0.25">
      <c r="A7" s="4" t="s">
        <v>4</v>
      </c>
      <c r="B7" s="4"/>
      <c r="C7" s="4"/>
    </row>
    <row r="8" spans="1:15" ht="15.75" thickBot="1" x14ac:dyDescent="0.3">
      <c r="A8" s="36"/>
      <c r="B8" s="36"/>
      <c r="C8" s="36"/>
      <c r="D8" s="36"/>
      <c r="E8" s="36"/>
      <c r="F8" s="36"/>
      <c r="G8" s="36"/>
      <c r="H8" s="37"/>
      <c r="I8" s="37"/>
      <c r="J8" s="36"/>
    </row>
    <row r="9" spans="1:15" ht="29.25" customHeight="1" thickBot="1" x14ac:dyDescent="0.3">
      <c r="A9" s="243" t="s">
        <v>5</v>
      </c>
      <c r="B9" s="244"/>
      <c r="C9" s="244"/>
      <c r="D9" s="244"/>
      <c r="E9" s="244"/>
      <c r="F9" s="244"/>
      <c r="G9" s="244"/>
      <c r="H9" s="244"/>
      <c r="I9" s="244"/>
      <c r="J9" s="245"/>
    </row>
    <row r="11" spans="1:15" ht="15.75" x14ac:dyDescent="0.25">
      <c r="A11" s="34" t="s">
        <v>6</v>
      </c>
      <c r="B11" s="34" t="s">
        <v>127</v>
      </c>
      <c r="H11" s="35" t="s">
        <v>7</v>
      </c>
      <c r="I11" s="38" t="s">
        <v>8</v>
      </c>
      <c r="J11" s="8" t="s">
        <v>243</v>
      </c>
    </row>
    <row r="12" spans="1:15" ht="15.75" x14ac:dyDescent="0.25">
      <c r="B12" s="39"/>
      <c r="C12" s="39"/>
      <c r="D12" s="39"/>
      <c r="E12" s="39"/>
      <c r="H12" s="35" t="s">
        <v>9</v>
      </c>
      <c r="I12" s="38" t="s">
        <v>8</v>
      </c>
      <c r="J12" s="62" t="s">
        <v>244</v>
      </c>
      <c r="O12" s="34" t="s">
        <v>21</v>
      </c>
    </row>
    <row r="13" spans="1:15" x14ac:dyDescent="0.25">
      <c r="B13" s="39"/>
      <c r="C13" s="39"/>
      <c r="D13" s="39"/>
      <c r="E13" s="39"/>
      <c r="H13" s="35" t="s">
        <v>10</v>
      </c>
      <c r="I13" s="38" t="s">
        <v>8</v>
      </c>
      <c r="J13" s="34" t="s">
        <v>32</v>
      </c>
    </row>
    <row r="14" spans="1:15" x14ac:dyDescent="0.25">
      <c r="A14" s="34" t="s">
        <v>11</v>
      </c>
      <c r="B14" s="34" t="s">
        <v>33</v>
      </c>
      <c r="C14" s="39"/>
      <c r="D14" s="39"/>
      <c r="E14" s="39"/>
      <c r="J14" s="40"/>
    </row>
    <row r="15" spans="1:15" ht="9.75" customHeight="1" thickBot="1" x14ac:dyDescent="0.3">
      <c r="L15" s="119"/>
      <c r="M15" s="120"/>
      <c r="N15" s="120"/>
    </row>
    <row r="16" spans="1:15" ht="15.75" x14ac:dyDescent="0.25">
      <c r="A16" s="41" t="s">
        <v>12</v>
      </c>
      <c r="B16" s="42" t="s">
        <v>13</v>
      </c>
      <c r="C16" s="42" t="s">
        <v>14</v>
      </c>
      <c r="D16" s="43" t="s">
        <v>15</v>
      </c>
      <c r="E16" s="43" t="s">
        <v>16</v>
      </c>
      <c r="F16" s="42" t="s">
        <v>34</v>
      </c>
      <c r="G16" s="121" t="s">
        <v>35</v>
      </c>
      <c r="H16" s="224" t="s">
        <v>17</v>
      </c>
      <c r="I16" s="225"/>
      <c r="J16" s="44" t="s">
        <v>18</v>
      </c>
      <c r="L16" s="119"/>
      <c r="M16" s="120"/>
      <c r="N16" s="120"/>
      <c r="O16" s="120"/>
    </row>
    <row r="17" spans="1:18" ht="37.5" customHeight="1" x14ac:dyDescent="0.25">
      <c r="A17" s="122">
        <v>1</v>
      </c>
      <c r="B17" s="45">
        <v>44258</v>
      </c>
      <c r="C17" s="125" t="s">
        <v>245</v>
      </c>
      <c r="D17" s="46" t="s">
        <v>130</v>
      </c>
      <c r="E17" s="46" t="s">
        <v>131</v>
      </c>
      <c r="F17" s="123">
        <v>2</v>
      </c>
      <c r="G17" s="124">
        <v>19</v>
      </c>
      <c r="H17" s="226">
        <v>7000</v>
      </c>
      <c r="I17" s="227"/>
      <c r="J17" s="47">
        <f>+G17*H17</f>
        <v>133000</v>
      </c>
      <c r="L17" s="119"/>
      <c r="M17" s="120"/>
      <c r="N17" s="120"/>
      <c r="O17" s="120"/>
    </row>
    <row r="18" spans="1:18" ht="37.5" customHeight="1" x14ac:dyDescent="0.25">
      <c r="A18" s="122">
        <v>2</v>
      </c>
      <c r="B18" s="45">
        <v>44259</v>
      </c>
      <c r="C18" s="125" t="s">
        <v>246</v>
      </c>
      <c r="D18" s="46" t="s">
        <v>128</v>
      </c>
      <c r="E18" s="46" t="s">
        <v>247</v>
      </c>
      <c r="F18" s="123">
        <v>2</v>
      </c>
      <c r="G18" s="124">
        <v>34</v>
      </c>
      <c r="H18" s="226">
        <v>6500</v>
      </c>
      <c r="I18" s="227"/>
      <c r="J18" s="47">
        <f>+G18*H18</f>
        <v>221000</v>
      </c>
      <c r="L18" s="119"/>
      <c r="M18" s="120"/>
      <c r="N18" s="120"/>
    </row>
    <row r="19" spans="1:18" ht="37.5" customHeight="1" x14ac:dyDescent="0.25">
      <c r="A19" s="122">
        <v>3</v>
      </c>
      <c r="B19" s="45">
        <v>44302</v>
      </c>
      <c r="C19" s="125" t="s">
        <v>248</v>
      </c>
      <c r="D19" s="46" t="s">
        <v>130</v>
      </c>
      <c r="E19" s="46" t="s">
        <v>131</v>
      </c>
      <c r="F19" s="123">
        <v>2</v>
      </c>
      <c r="G19" s="124">
        <v>29</v>
      </c>
      <c r="H19" s="226">
        <v>7000</v>
      </c>
      <c r="I19" s="227"/>
      <c r="J19" s="47">
        <f t="shared" ref="J19:J20" si="0">+G19*H19</f>
        <v>203000</v>
      </c>
      <c r="L19" s="119"/>
      <c r="M19" s="120"/>
      <c r="N19" s="120"/>
    </row>
    <row r="20" spans="1:18" ht="37.5" customHeight="1" x14ac:dyDescent="0.25">
      <c r="A20" s="122">
        <v>4</v>
      </c>
      <c r="B20" s="45">
        <v>44300</v>
      </c>
      <c r="C20" s="125" t="s">
        <v>249</v>
      </c>
      <c r="D20" s="46" t="s">
        <v>128</v>
      </c>
      <c r="E20" s="46" t="s">
        <v>247</v>
      </c>
      <c r="F20" s="123">
        <v>2</v>
      </c>
      <c r="G20" s="124">
        <v>26</v>
      </c>
      <c r="H20" s="226">
        <v>6500</v>
      </c>
      <c r="I20" s="227"/>
      <c r="J20" s="47">
        <f t="shared" si="0"/>
        <v>169000</v>
      </c>
      <c r="L20" s="119"/>
      <c r="M20" s="120"/>
      <c r="N20" s="120"/>
    </row>
    <row r="21" spans="1:18" ht="24" customHeight="1" thickBot="1" x14ac:dyDescent="0.3">
      <c r="A21" s="228" t="s">
        <v>19</v>
      </c>
      <c r="B21" s="229"/>
      <c r="C21" s="229"/>
      <c r="D21" s="229"/>
      <c r="E21" s="229"/>
      <c r="F21" s="229"/>
      <c r="G21" s="229"/>
      <c r="H21" s="229"/>
      <c r="I21" s="230"/>
      <c r="J21" s="48">
        <f>SUM(J17:J20)</f>
        <v>726000</v>
      </c>
    </row>
    <row r="22" spans="1:18" x14ac:dyDescent="0.25">
      <c r="A22" s="231"/>
      <c r="B22" s="231"/>
      <c r="C22" s="231"/>
      <c r="D22" s="231"/>
      <c r="E22" s="193"/>
      <c r="F22" s="193"/>
      <c r="G22" s="193"/>
      <c r="H22" s="49"/>
      <c r="I22" s="49"/>
      <c r="J22" s="194"/>
    </row>
    <row r="23" spans="1:18" ht="15.75" x14ac:dyDescent="0.25">
      <c r="A23" s="193"/>
      <c r="B23" s="193"/>
      <c r="C23" s="193"/>
      <c r="D23" s="193"/>
      <c r="E23" s="193"/>
      <c r="F23" s="193"/>
      <c r="G23" s="193"/>
      <c r="H23" s="14" t="s">
        <v>36</v>
      </c>
      <c r="I23" s="14"/>
      <c r="J23" s="13">
        <f>J21*1%</f>
        <v>7260</v>
      </c>
    </row>
    <row r="24" spans="1:18" ht="16.5" thickBot="1" x14ac:dyDescent="0.3">
      <c r="F24" s="33"/>
      <c r="G24" s="33"/>
      <c r="H24" s="15" t="s">
        <v>20</v>
      </c>
      <c r="I24" s="15"/>
      <c r="J24" s="51">
        <v>0</v>
      </c>
      <c r="K24" s="52"/>
      <c r="R24" s="34" t="s">
        <v>21</v>
      </c>
    </row>
    <row r="25" spans="1:18" ht="15.75" x14ac:dyDescent="0.25">
      <c r="F25" s="33"/>
      <c r="G25" s="33"/>
      <c r="H25" s="17" t="s">
        <v>22</v>
      </c>
      <c r="I25" s="17"/>
      <c r="J25" s="18">
        <f>J21+J23</f>
        <v>733260</v>
      </c>
    </row>
    <row r="26" spans="1:18" x14ac:dyDescent="0.25">
      <c r="A26" s="33" t="s">
        <v>250</v>
      </c>
      <c r="B26" s="33"/>
      <c r="C26" s="33"/>
      <c r="F26" s="33"/>
      <c r="G26" s="33"/>
      <c r="H26" s="53"/>
      <c r="I26" s="53"/>
      <c r="J26" s="54"/>
    </row>
    <row r="27" spans="1:18" ht="9" customHeight="1" x14ac:dyDescent="0.25">
      <c r="F27" s="33"/>
      <c r="G27" s="33"/>
      <c r="H27" s="53"/>
      <c r="I27" s="53"/>
      <c r="J27" s="54"/>
    </row>
    <row r="28" spans="1:18" x14ac:dyDescent="0.25">
      <c r="A28" s="55" t="s">
        <v>23</v>
      </c>
    </row>
    <row r="29" spans="1:18" x14ac:dyDescent="0.25">
      <c r="A29" s="33" t="s">
        <v>24</v>
      </c>
      <c r="B29" s="33"/>
      <c r="C29" s="33"/>
      <c r="D29" s="33"/>
      <c r="E29" s="33"/>
    </row>
    <row r="30" spans="1:18" x14ac:dyDescent="0.25">
      <c r="A30" s="56" t="s">
        <v>29</v>
      </c>
      <c r="B30" s="33"/>
      <c r="C30" s="33"/>
    </row>
    <row r="31" spans="1:18" x14ac:dyDescent="0.25">
      <c r="A31" s="57" t="s">
        <v>30</v>
      </c>
      <c r="B31" s="56"/>
      <c r="C31" s="56"/>
      <c r="D31" s="56"/>
      <c r="E31" s="56"/>
    </row>
    <row r="32" spans="1:18" x14ac:dyDescent="0.25">
      <c r="A32" s="33" t="s">
        <v>0</v>
      </c>
      <c r="B32" s="57"/>
      <c r="C32" s="57"/>
      <c r="D32" s="58"/>
      <c r="E32" s="58"/>
    </row>
    <row r="33" spans="1:10" ht="9" customHeight="1" x14ac:dyDescent="0.25">
      <c r="A33" s="57"/>
      <c r="B33" s="57"/>
      <c r="C33" s="57"/>
      <c r="D33" s="59"/>
      <c r="E33" s="59"/>
    </row>
    <row r="34" spans="1:10" x14ac:dyDescent="0.25">
      <c r="H34" s="60" t="s">
        <v>25</v>
      </c>
      <c r="I34" s="232" t="str">
        <f>+J12</f>
        <v xml:space="preserve"> 29 April 2021</v>
      </c>
      <c r="J34" s="233"/>
    </row>
    <row r="41" spans="1:10" ht="15.75" x14ac:dyDescent="0.25">
      <c r="H41" s="202" t="s">
        <v>26</v>
      </c>
      <c r="I41" s="202"/>
      <c r="J41" s="202"/>
    </row>
  </sheetData>
  <mergeCells count="10">
    <mergeCell ref="I34:J34"/>
    <mergeCell ref="H41:J41"/>
    <mergeCell ref="H19:I19"/>
    <mergeCell ref="H20:I20"/>
    <mergeCell ref="A9:J9"/>
    <mergeCell ref="H16:I16"/>
    <mergeCell ref="H17:I17"/>
    <mergeCell ref="H18:I18"/>
    <mergeCell ref="A21:I21"/>
    <mergeCell ref="A22:D22"/>
  </mergeCells>
  <pageMargins left="0.45" right="0" top="0.75" bottom="0.75" header="0.3" footer="0.3"/>
  <pageSetup paperSize="9" scale="90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opLeftCell="A7" workbookViewId="0">
      <selection activeCell="J13" sqref="J13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27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03" t="s">
        <v>5</v>
      </c>
      <c r="B10" s="204"/>
      <c r="C10" s="204"/>
      <c r="D10" s="204"/>
      <c r="E10" s="204"/>
      <c r="F10" s="204"/>
      <c r="G10" s="204"/>
      <c r="H10" s="204"/>
      <c r="I10" s="204"/>
      <c r="J10" s="205"/>
    </row>
    <row r="12" spans="1:10" x14ac:dyDescent="0.25">
      <c r="A12" s="2" t="s">
        <v>6</v>
      </c>
      <c r="B12" s="2" t="s">
        <v>37</v>
      </c>
      <c r="H12" s="3" t="s">
        <v>7</v>
      </c>
      <c r="I12" s="7" t="s">
        <v>8</v>
      </c>
      <c r="J12" s="8" t="s">
        <v>55</v>
      </c>
    </row>
    <row r="13" spans="1:10" x14ac:dyDescent="0.25">
      <c r="H13" s="3" t="s">
        <v>9</v>
      </c>
      <c r="I13" s="7" t="s">
        <v>8</v>
      </c>
      <c r="J13" s="62" t="s">
        <v>53</v>
      </c>
    </row>
    <row r="14" spans="1:10" x14ac:dyDescent="0.25">
      <c r="H14" s="3" t="s">
        <v>10</v>
      </c>
      <c r="I14" s="7" t="s">
        <v>8</v>
      </c>
      <c r="J14" s="2" t="s">
        <v>38</v>
      </c>
    </row>
    <row r="15" spans="1:10" x14ac:dyDescent="0.25">
      <c r="A15" s="2" t="s">
        <v>11</v>
      </c>
      <c r="B15" s="8" t="s">
        <v>33</v>
      </c>
      <c r="C15" s="8"/>
      <c r="I15" s="7"/>
    </row>
    <row r="16" spans="1:10" ht="16.5" thickBot="1" x14ac:dyDescent="0.3">
      <c r="G16" s="9"/>
    </row>
    <row r="17" spans="1:18" ht="20.100000000000001" customHeight="1" x14ac:dyDescent="0.25">
      <c r="A17" s="29" t="s">
        <v>12</v>
      </c>
      <c r="B17" s="30" t="s">
        <v>13</v>
      </c>
      <c r="C17" s="30" t="s">
        <v>14</v>
      </c>
      <c r="D17" s="30" t="s">
        <v>15</v>
      </c>
      <c r="E17" s="30" t="s">
        <v>16</v>
      </c>
      <c r="F17" s="71" t="s">
        <v>34</v>
      </c>
      <c r="G17" s="71" t="s">
        <v>35</v>
      </c>
      <c r="H17" s="206" t="s">
        <v>17</v>
      </c>
      <c r="I17" s="207"/>
      <c r="J17" s="31" t="s">
        <v>18</v>
      </c>
    </row>
    <row r="18" spans="1:18" ht="53.25" customHeight="1" x14ac:dyDescent="0.25">
      <c r="A18" s="10">
        <v>1</v>
      </c>
      <c r="B18" s="64">
        <v>44286</v>
      </c>
      <c r="C18" s="64" t="s">
        <v>57</v>
      </c>
      <c r="D18" s="65" t="s">
        <v>41</v>
      </c>
      <c r="E18" s="65" t="s">
        <v>42</v>
      </c>
      <c r="F18" s="66">
        <v>29</v>
      </c>
      <c r="G18" s="67"/>
      <c r="H18" s="217">
        <v>1485148.5</v>
      </c>
      <c r="I18" s="218"/>
      <c r="J18" s="214">
        <f>H18</f>
        <v>1485148.5</v>
      </c>
    </row>
    <row r="19" spans="1:18" ht="53.25" customHeight="1" x14ac:dyDescent="0.25">
      <c r="A19" s="10">
        <v>2</v>
      </c>
      <c r="B19" s="64">
        <v>44286</v>
      </c>
      <c r="C19" s="64" t="s">
        <v>59</v>
      </c>
      <c r="D19" s="65" t="s">
        <v>44</v>
      </c>
      <c r="E19" s="65" t="s">
        <v>42</v>
      </c>
      <c r="F19" s="66">
        <v>74</v>
      </c>
      <c r="G19" s="67"/>
      <c r="H19" s="208"/>
      <c r="I19" s="209"/>
      <c r="J19" s="215"/>
    </row>
    <row r="20" spans="1:18" ht="53.25" customHeight="1" x14ac:dyDescent="0.25">
      <c r="A20" s="10">
        <v>3</v>
      </c>
      <c r="B20" s="64">
        <v>44286</v>
      </c>
      <c r="C20" s="64" t="s">
        <v>58</v>
      </c>
      <c r="D20" s="65" t="s">
        <v>43</v>
      </c>
      <c r="E20" s="65" t="s">
        <v>42</v>
      </c>
      <c r="F20" s="66">
        <v>47</v>
      </c>
      <c r="G20" s="67"/>
      <c r="H20" s="219"/>
      <c r="I20" s="220"/>
      <c r="J20" s="216"/>
    </row>
    <row r="21" spans="1:18" ht="25.5" customHeight="1" thickBot="1" x14ac:dyDescent="0.3">
      <c r="A21" s="210" t="s">
        <v>19</v>
      </c>
      <c r="B21" s="211"/>
      <c r="C21" s="211"/>
      <c r="D21" s="211"/>
      <c r="E21" s="211"/>
      <c r="F21" s="211"/>
      <c r="G21" s="211"/>
      <c r="H21" s="211"/>
      <c r="I21" s="212"/>
      <c r="J21" s="11">
        <f>SUM(J18)</f>
        <v>1485148.5</v>
      </c>
    </row>
    <row r="22" spans="1:18" x14ac:dyDescent="0.25">
      <c r="A22" s="213"/>
      <c r="B22" s="213"/>
      <c r="C22" s="69"/>
      <c r="D22" s="69"/>
      <c r="E22" s="69"/>
      <c r="F22" s="69"/>
      <c r="G22" s="69"/>
      <c r="H22" s="12"/>
      <c r="I22" s="12"/>
      <c r="J22" s="13"/>
    </row>
    <row r="23" spans="1:18" x14ac:dyDescent="0.25">
      <c r="A23" s="69"/>
      <c r="B23" s="69"/>
      <c r="C23" s="69"/>
      <c r="D23" s="69"/>
      <c r="E23" s="69"/>
      <c r="F23" s="69"/>
      <c r="H23" s="14" t="s">
        <v>31</v>
      </c>
      <c r="I23" s="32">
        <f>I18*1%</f>
        <v>0</v>
      </c>
      <c r="J23" s="13">
        <f>J21*1%</f>
        <v>14851.485000000001</v>
      </c>
    </row>
    <row r="24" spans="1:18" x14ac:dyDescent="0.25">
      <c r="A24" s="69"/>
      <c r="B24" s="69"/>
      <c r="C24" s="69"/>
      <c r="D24" s="69"/>
      <c r="E24" s="69"/>
      <c r="F24" s="69"/>
      <c r="H24" s="14" t="s">
        <v>20</v>
      </c>
      <c r="I24" s="13">
        <f>I22*10%</f>
        <v>0</v>
      </c>
      <c r="J24" s="13">
        <f>J22*10%</f>
        <v>0</v>
      </c>
    </row>
    <row r="25" spans="1:18" ht="16.5" thickBot="1" x14ac:dyDescent="0.3">
      <c r="E25" s="1"/>
      <c r="F25" s="1"/>
      <c r="H25" s="15" t="s">
        <v>28</v>
      </c>
      <c r="I25" s="16">
        <v>0</v>
      </c>
      <c r="J25" s="16">
        <v>0</v>
      </c>
      <c r="R25" s="2" t="s">
        <v>21</v>
      </c>
    </row>
    <row r="26" spans="1:18" x14ac:dyDescent="0.25">
      <c r="E26" s="1"/>
      <c r="F26" s="1"/>
      <c r="H26" s="17" t="s">
        <v>22</v>
      </c>
      <c r="I26" s="18">
        <f>I21+I23</f>
        <v>0</v>
      </c>
      <c r="J26" s="18">
        <f>J21+J23</f>
        <v>1499999.9850000001</v>
      </c>
    </row>
    <row r="27" spans="1:18" x14ac:dyDescent="0.25">
      <c r="E27" s="1"/>
      <c r="F27" s="1"/>
      <c r="H27" s="17"/>
      <c r="I27" s="18"/>
      <c r="J27" s="18"/>
    </row>
    <row r="28" spans="1:18" x14ac:dyDescent="0.25">
      <c r="A28" s="1" t="s">
        <v>45</v>
      </c>
      <c r="D28" s="1"/>
      <c r="E28" s="1"/>
      <c r="F28" s="1"/>
      <c r="G28" s="1"/>
      <c r="H28" s="17"/>
      <c r="I28" s="17"/>
      <c r="J28" s="18"/>
    </row>
    <row r="29" spans="1:18" x14ac:dyDescent="0.25">
      <c r="A29" s="19"/>
      <c r="D29" s="1"/>
      <c r="E29" s="1"/>
      <c r="F29" s="1"/>
      <c r="G29" s="1"/>
      <c r="H29" s="17"/>
      <c r="I29" s="17"/>
      <c r="J29" s="18"/>
    </row>
    <row r="30" spans="1:18" x14ac:dyDescent="0.25">
      <c r="D30" s="1"/>
      <c r="E30" s="1"/>
      <c r="F30" s="1"/>
      <c r="G30" s="1"/>
      <c r="H30" s="17"/>
      <c r="I30" s="17"/>
      <c r="J30" s="18"/>
    </row>
    <row r="31" spans="1:18" x14ac:dyDescent="0.25">
      <c r="A31" s="25" t="s">
        <v>23</v>
      </c>
    </row>
    <row r="32" spans="1:18" x14ac:dyDescent="0.25">
      <c r="A32" s="26" t="s">
        <v>24</v>
      </c>
      <c r="B32" s="20"/>
      <c r="C32" s="20"/>
      <c r="D32" s="9"/>
      <c r="E32" s="9"/>
      <c r="F32" s="9"/>
    </row>
    <row r="33" spans="1:10" x14ac:dyDescent="0.25">
      <c r="A33" s="26" t="s">
        <v>29</v>
      </c>
      <c r="B33" s="20"/>
      <c r="C33" s="20"/>
      <c r="D33" s="9"/>
      <c r="E33" s="9"/>
      <c r="F33" s="9"/>
    </row>
    <row r="34" spans="1:10" x14ac:dyDescent="0.25">
      <c r="A34" s="27" t="s">
        <v>30</v>
      </c>
      <c r="B34" s="21"/>
      <c r="C34" s="21"/>
      <c r="D34" s="9"/>
      <c r="E34" s="9"/>
      <c r="F34" s="9"/>
    </row>
    <row r="35" spans="1:10" x14ac:dyDescent="0.25">
      <c r="A35" s="28" t="s">
        <v>0</v>
      </c>
      <c r="B35" s="22"/>
      <c r="C35" s="22"/>
      <c r="D35" s="9"/>
      <c r="E35" s="9"/>
      <c r="F35" s="9"/>
    </row>
    <row r="36" spans="1:10" x14ac:dyDescent="0.25">
      <c r="A36" s="68"/>
      <c r="B36" s="68"/>
      <c r="C36" s="68"/>
    </row>
    <row r="37" spans="1:10" x14ac:dyDescent="0.25">
      <c r="A37" s="23"/>
      <c r="B37" s="23"/>
      <c r="C37" s="23"/>
    </row>
    <row r="38" spans="1:10" x14ac:dyDescent="0.25">
      <c r="H38" s="24" t="s">
        <v>40</v>
      </c>
      <c r="I38" s="200" t="str">
        <f>+J13</f>
        <v>01 April 2021</v>
      </c>
      <c r="J38" s="201"/>
    </row>
    <row r="41" spans="1:10" ht="18" customHeight="1" x14ac:dyDescent="0.25"/>
    <row r="42" spans="1:10" ht="17.25" customHeight="1" x14ac:dyDescent="0.25"/>
    <row r="44" spans="1:10" x14ac:dyDescent="0.25">
      <c r="H44" s="202" t="s">
        <v>26</v>
      </c>
      <c r="I44" s="202"/>
      <c r="J44" s="202"/>
    </row>
  </sheetData>
  <mergeCells count="8">
    <mergeCell ref="I38:J38"/>
    <mergeCell ref="H44:J44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topLeftCell="A16" workbookViewId="0">
      <selection activeCell="J22" sqref="J22"/>
    </sheetView>
  </sheetViews>
  <sheetFormatPr defaultRowHeight="15.75" x14ac:dyDescent="0.25"/>
  <cols>
    <col min="1" max="1" width="6.42578125" style="2" customWidth="1"/>
    <col min="2" max="2" width="13.42578125" style="2" customWidth="1"/>
    <col min="3" max="3" width="9.5703125" style="2" customWidth="1"/>
    <col min="4" max="4" width="30.140625" style="2" customWidth="1"/>
    <col min="5" max="5" width="13.85546875" style="2" customWidth="1"/>
    <col min="6" max="6" width="6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12" x14ac:dyDescent="0.25">
      <c r="A2" s="1" t="s">
        <v>0</v>
      </c>
    </row>
    <row r="3" spans="1:12" x14ac:dyDescent="0.25">
      <c r="A3" s="4" t="s">
        <v>27</v>
      </c>
    </row>
    <row r="4" spans="1:12" x14ac:dyDescent="0.25">
      <c r="A4" s="4" t="s">
        <v>1</v>
      </c>
    </row>
    <row r="5" spans="1:12" x14ac:dyDescent="0.25">
      <c r="A5" s="4" t="s">
        <v>2</v>
      </c>
    </row>
    <row r="6" spans="1:12" x14ac:dyDescent="0.25">
      <c r="A6" s="4" t="s">
        <v>3</v>
      </c>
    </row>
    <row r="7" spans="1:12" x14ac:dyDescent="0.25">
      <c r="A7" s="4" t="s">
        <v>4</v>
      </c>
    </row>
    <row r="9" spans="1:12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12" ht="23.25" customHeight="1" thickBot="1" x14ac:dyDescent="0.3">
      <c r="A10" s="203" t="s">
        <v>5</v>
      </c>
      <c r="B10" s="204"/>
      <c r="C10" s="204"/>
      <c r="D10" s="204"/>
      <c r="E10" s="204"/>
      <c r="F10" s="204"/>
      <c r="G10" s="204"/>
      <c r="H10" s="204"/>
      <c r="I10" s="205"/>
    </row>
    <row r="12" spans="1:12" x14ac:dyDescent="0.25">
      <c r="A12" s="2" t="s">
        <v>6</v>
      </c>
      <c r="B12" s="2" t="s">
        <v>136</v>
      </c>
      <c r="G12" s="3" t="s">
        <v>7</v>
      </c>
      <c r="H12" s="7" t="s">
        <v>8</v>
      </c>
      <c r="I12" s="8" t="s">
        <v>252</v>
      </c>
    </row>
    <row r="13" spans="1:12" x14ac:dyDescent="0.25">
      <c r="B13" s="2" t="s">
        <v>137</v>
      </c>
      <c r="G13" s="3" t="s">
        <v>9</v>
      </c>
      <c r="H13" s="7" t="s">
        <v>8</v>
      </c>
      <c r="I13" s="62" t="s">
        <v>253</v>
      </c>
      <c r="L13" s="129"/>
    </row>
    <row r="14" spans="1:12" x14ac:dyDescent="0.25">
      <c r="B14" s="2" t="s">
        <v>138</v>
      </c>
      <c r="G14" s="3" t="s">
        <v>10</v>
      </c>
      <c r="H14" s="7" t="s">
        <v>8</v>
      </c>
      <c r="I14" s="2" t="s">
        <v>38</v>
      </c>
    </row>
    <row r="15" spans="1:12" x14ac:dyDescent="0.25">
      <c r="B15" s="2" t="s">
        <v>139</v>
      </c>
      <c r="H15" s="7"/>
    </row>
    <row r="16" spans="1:12" x14ac:dyDescent="0.25">
      <c r="H16" s="7"/>
    </row>
    <row r="17" spans="1:17" x14ac:dyDescent="0.25">
      <c r="A17" s="2" t="s">
        <v>11</v>
      </c>
      <c r="B17" s="8" t="s">
        <v>33</v>
      </c>
      <c r="C17" s="8"/>
      <c r="H17" s="7"/>
    </row>
    <row r="18" spans="1:17" ht="16.5" thickBot="1" x14ac:dyDescent="0.3"/>
    <row r="19" spans="1:17" ht="20.100000000000001" customHeight="1" x14ac:dyDescent="0.25">
      <c r="A19" s="29" t="s">
        <v>12</v>
      </c>
      <c r="B19" s="30" t="s">
        <v>13</v>
      </c>
      <c r="C19" s="30" t="s">
        <v>14</v>
      </c>
      <c r="D19" s="30" t="s">
        <v>15</v>
      </c>
      <c r="E19" s="30" t="s">
        <v>16</v>
      </c>
      <c r="F19" s="197" t="s">
        <v>51</v>
      </c>
      <c r="G19" s="206" t="s">
        <v>17</v>
      </c>
      <c r="H19" s="207"/>
      <c r="I19" s="31" t="s">
        <v>18</v>
      </c>
    </row>
    <row r="20" spans="1:17" ht="45" customHeight="1" x14ac:dyDescent="0.25">
      <c r="A20" s="10">
        <v>1</v>
      </c>
      <c r="B20" s="64">
        <v>44301</v>
      </c>
      <c r="C20" s="86"/>
      <c r="D20" s="130" t="s">
        <v>254</v>
      </c>
      <c r="E20" s="65" t="s">
        <v>39</v>
      </c>
      <c r="F20" s="131">
        <v>153</v>
      </c>
      <c r="G20" s="217">
        <v>927000</v>
      </c>
      <c r="H20" s="218"/>
      <c r="I20" s="214">
        <f>G20</f>
        <v>927000</v>
      </c>
    </row>
    <row r="21" spans="1:17" ht="45" customHeight="1" x14ac:dyDescent="0.25">
      <c r="A21" s="10">
        <v>2</v>
      </c>
      <c r="B21" s="64">
        <v>44301</v>
      </c>
      <c r="C21" s="86"/>
      <c r="D21" s="130" t="s">
        <v>255</v>
      </c>
      <c r="E21" s="65" t="s">
        <v>39</v>
      </c>
      <c r="F21" s="131">
        <v>1040</v>
      </c>
      <c r="G21" s="219"/>
      <c r="H21" s="220"/>
      <c r="I21" s="216"/>
    </row>
    <row r="22" spans="1:17" ht="45" customHeight="1" x14ac:dyDescent="0.25">
      <c r="A22" s="10">
        <v>3</v>
      </c>
      <c r="B22" s="64">
        <v>44301</v>
      </c>
      <c r="C22" s="86"/>
      <c r="D22" s="130" t="s">
        <v>256</v>
      </c>
      <c r="E22" s="65" t="s">
        <v>39</v>
      </c>
      <c r="F22" s="131">
        <v>1</v>
      </c>
      <c r="G22" s="258">
        <v>50000</v>
      </c>
      <c r="H22" s="259"/>
      <c r="I22" s="199">
        <f>G22</f>
        <v>50000</v>
      </c>
    </row>
    <row r="23" spans="1:17" ht="25.5" customHeight="1" thickBot="1" x14ac:dyDescent="0.3">
      <c r="A23" s="210" t="s">
        <v>19</v>
      </c>
      <c r="B23" s="211"/>
      <c r="C23" s="211"/>
      <c r="D23" s="211"/>
      <c r="E23" s="211"/>
      <c r="F23" s="211"/>
      <c r="G23" s="211"/>
      <c r="H23" s="212"/>
      <c r="I23" s="133">
        <f>I20+I22</f>
        <v>977000</v>
      </c>
    </row>
    <row r="24" spans="1:17" x14ac:dyDescent="0.25">
      <c r="A24" s="213"/>
      <c r="B24" s="213"/>
      <c r="C24" s="198"/>
      <c r="D24" s="198"/>
      <c r="E24" s="198"/>
      <c r="F24" s="198"/>
      <c r="G24" s="12"/>
      <c r="H24" s="12"/>
      <c r="I24" s="13"/>
    </row>
    <row r="25" spans="1:17" x14ac:dyDescent="0.25">
      <c r="A25" s="198"/>
      <c r="B25" s="198"/>
      <c r="C25" s="198"/>
      <c r="D25" s="198"/>
      <c r="E25" s="198"/>
      <c r="F25" s="198"/>
      <c r="G25" s="14" t="s">
        <v>31</v>
      </c>
      <c r="H25" s="32" t="e">
        <f>#REF!*1%</f>
        <v>#REF!</v>
      </c>
      <c r="I25" s="13">
        <f>I23*1%</f>
        <v>9770</v>
      </c>
    </row>
    <row r="26" spans="1:17" x14ac:dyDescent="0.25">
      <c r="A26" s="198"/>
      <c r="B26" s="198"/>
      <c r="C26" s="198"/>
      <c r="D26" s="198"/>
      <c r="E26" s="198"/>
      <c r="F26" s="198"/>
      <c r="G26" s="14" t="s">
        <v>20</v>
      </c>
      <c r="H26" s="13">
        <f>H24*10%</f>
        <v>0</v>
      </c>
      <c r="I26" s="13">
        <f>I24*10%</f>
        <v>0</v>
      </c>
    </row>
    <row r="27" spans="1:17" ht="16.5" thickBot="1" x14ac:dyDescent="0.3">
      <c r="E27" s="1"/>
      <c r="F27" s="1"/>
      <c r="G27" s="15" t="s">
        <v>28</v>
      </c>
      <c r="H27" s="16">
        <v>0</v>
      </c>
      <c r="I27" s="16">
        <v>0</v>
      </c>
      <c r="Q27" s="2" t="s">
        <v>21</v>
      </c>
    </row>
    <row r="28" spans="1:17" x14ac:dyDescent="0.25">
      <c r="E28" s="1"/>
      <c r="F28" s="1"/>
      <c r="G28" s="17" t="s">
        <v>22</v>
      </c>
      <c r="H28" s="18" t="e">
        <f>H23+H25</f>
        <v>#REF!</v>
      </c>
      <c r="I28" s="18">
        <f>I23+I25</f>
        <v>986770</v>
      </c>
    </row>
    <row r="29" spans="1:17" x14ac:dyDescent="0.25">
      <c r="E29" s="1"/>
      <c r="F29" s="1"/>
      <c r="G29" s="17"/>
      <c r="H29" s="18"/>
      <c r="I29" s="18"/>
    </row>
    <row r="30" spans="1:17" x14ac:dyDescent="0.25">
      <c r="A30" s="1" t="s">
        <v>257</v>
      </c>
      <c r="D30" s="1"/>
      <c r="E30" s="1"/>
      <c r="F30" s="1"/>
      <c r="G30" s="17"/>
      <c r="H30" s="17"/>
      <c r="I30" s="18"/>
    </row>
    <row r="31" spans="1:17" x14ac:dyDescent="0.25">
      <c r="A31" s="19"/>
      <c r="D31" s="1"/>
      <c r="E31" s="1"/>
      <c r="F31" s="1"/>
      <c r="G31" s="17"/>
      <c r="H31" s="17"/>
      <c r="I31" s="18"/>
    </row>
    <row r="32" spans="1:17" x14ac:dyDescent="0.25">
      <c r="D32" s="1"/>
      <c r="E32" s="1"/>
      <c r="F32" s="1"/>
      <c r="G32" s="17"/>
      <c r="H32" s="17"/>
      <c r="I32" s="18"/>
    </row>
    <row r="33" spans="1:9" x14ac:dyDescent="0.25">
      <c r="A33" s="25" t="s">
        <v>23</v>
      </c>
    </row>
    <row r="34" spans="1:9" x14ac:dyDescent="0.25">
      <c r="A34" s="26" t="s">
        <v>24</v>
      </c>
      <c r="B34" s="20"/>
      <c r="C34" s="20"/>
      <c r="D34" s="9"/>
      <c r="E34" s="9"/>
      <c r="F34" s="9"/>
    </row>
    <row r="35" spans="1:9" x14ac:dyDescent="0.25">
      <c r="A35" s="26" t="s">
        <v>29</v>
      </c>
      <c r="B35" s="20"/>
      <c r="C35" s="20"/>
      <c r="D35" s="9"/>
      <c r="E35" s="9"/>
      <c r="F35" s="9"/>
    </row>
    <row r="36" spans="1:9" x14ac:dyDescent="0.25">
      <c r="A36" s="27" t="s">
        <v>30</v>
      </c>
      <c r="B36" s="21"/>
      <c r="C36" s="21"/>
      <c r="D36" s="9"/>
      <c r="E36" s="9"/>
      <c r="F36" s="9"/>
    </row>
    <row r="37" spans="1:9" x14ac:dyDescent="0.25">
      <c r="A37" s="28" t="s">
        <v>0</v>
      </c>
      <c r="B37" s="22"/>
      <c r="C37" s="22"/>
      <c r="D37" s="9"/>
      <c r="E37" s="9"/>
      <c r="F37" s="9"/>
    </row>
    <row r="38" spans="1:9" x14ac:dyDescent="0.25">
      <c r="A38" s="68"/>
      <c r="B38" s="68"/>
      <c r="C38" s="68"/>
    </row>
    <row r="39" spans="1:9" x14ac:dyDescent="0.25">
      <c r="A39" s="23"/>
      <c r="B39" s="23"/>
      <c r="C39" s="23"/>
    </row>
    <row r="40" spans="1:9" x14ac:dyDescent="0.25">
      <c r="G40" s="24" t="s">
        <v>40</v>
      </c>
      <c r="H40" s="200" t="str">
        <f>+I13</f>
        <v xml:space="preserve"> 03 Mei 2021</v>
      </c>
      <c r="I40" s="201"/>
    </row>
    <row r="43" spans="1:9" ht="18" customHeight="1" x14ac:dyDescent="0.25"/>
    <row r="44" spans="1:9" ht="17.25" customHeight="1" x14ac:dyDescent="0.25"/>
    <row r="46" spans="1:9" x14ac:dyDescent="0.25">
      <c r="G46" s="202" t="s">
        <v>26</v>
      </c>
      <c r="H46" s="202"/>
      <c r="I46" s="202"/>
    </row>
  </sheetData>
  <mergeCells count="9">
    <mergeCell ref="A24:B24"/>
    <mergeCell ref="H40:I40"/>
    <mergeCell ref="G46:I46"/>
    <mergeCell ref="G22:H22"/>
    <mergeCell ref="A10:I10"/>
    <mergeCell ref="G19:H19"/>
    <mergeCell ref="G20:H21"/>
    <mergeCell ref="I20:I21"/>
    <mergeCell ref="A23:H23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opLeftCell="A11" workbookViewId="0">
      <selection activeCell="E19" sqref="E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27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03" t="s">
        <v>5</v>
      </c>
      <c r="B10" s="204"/>
      <c r="C10" s="204"/>
      <c r="D10" s="204"/>
      <c r="E10" s="204"/>
      <c r="F10" s="204"/>
      <c r="G10" s="204"/>
      <c r="H10" s="204"/>
      <c r="I10" s="204"/>
      <c r="J10" s="205"/>
    </row>
    <row r="12" spans="1:10" x14ac:dyDescent="0.25">
      <c r="A12" s="2" t="s">
        <v>6</v>
      </c>
      <c r="B12" s="2" t="s">
        <v>37</v>
      </c>
      <c r="H12" s="3" t="s">
        <v>7</v>
      </c>
      <c r="I12" s="7" t="s">
        <v>8</v>
      </c>
      <c r="J12" s="8" t="s">
        <v>56</v>
      </c>
    </row>
    <row r="13" spans="1:10" x14ac:dyDescent="0.25">
      <c r="H13" s="3" t="s">
        <v>9</v>
      </c>
      <c r="I13" s="7" t="s">
        <v>8</v>
      </c>
      <c r="J13" s="62" t="s">
        <v>53</v>
      </c>
    </row>
    <row r="14" spans="1:10" x14ac:dyDescent="0.25">
      <c r="H14" s="3" t="s">
        <v>10</v>
      </c>
      <c r="I14" s="7" t="s">
        <v>8</v>
      </c>
      <c r="J14" s="2" t="s">
        <v>38</v>
      </c>
    </row>
    <row r="15" spans="1:10" x14ac:dyDescent="0.25">
      <c r="A15" s="2" t="s">
        <v>11</v>
      </c>
      <c r="B15" s="8" t="s">
        <v>33</v>
      </c>
      <c r="C15" s="8"/>
      <c r="I15" s="7"/>
    </row>
    <row r="16" spans="1:10" ht="16.5" thickBot="1" x14ac:dyDescent="0.3">
      <c r="G16" s="9"/>
    </row>
    <row r="17" spans="1:18" ht="20.100000000000001" customHeight="1" x14ac:dyDescent="0.25">
      <c r="A17" s="29" t="s">
        <v>12</v>
      </c>
      <c r="B17" s="30" t="s">
        <v>13</v>
      </c>
      <c r="C17" s="30" t="s">
        <v>14</v>
      </c>
      <c r="D17" s="30" t="s">
        <v>15</v>
      </c>
      <c r="E17" s="30" t="s">
        <v>16</v>
      </c>
      <c r="F17" s="71" t="s">
        <v>34</v>
      </c>
      <c r="G17" s="71" t="s">
        <v>35</v>
      </c>
      <c r="H17" s="206" t="s">
        <v>17</v>
      </c>
      <c r="I17" s="207"/>
      <c r="J17" s="31" t="s">
        <v>18</v>
      </c>
    </row>
    <row r="18" spans="1:18" ht="53.25" customHeight="1" x14ac:dyDescent="0.25">
      <c r="A18" s="10">
        <v>1</v>
      </c>
      <c r="B18" s="64">
        <v>44286</v>
      </c>
      <c r="C18" s="64" t="s">
        <v>60</v>
      </c>
      <c r="D18" s="65" t="s">
        <v>83</v>
      </c>
      <c r="E18" s="65" t="s">
        <v>39</v>
      </c>
      <c r="F18" s="66">
        <v>30</v>
      </c>
      <c r="G18" s="67"/>
      <c r="H18" s="217">
        <v>2178217.7999999998</v>
      </c>
      <c r="I18" s="218"/>
      <c r="J18" s="214">
        <f>H18</f>
        <v>2178217.7999999998</v>
      </c>
    </row>
    <row r="19" spans="1:18" ht="53.25" customHeight="1" x14ac:dyDescent="0.25">
      <c r="A19" s="10">
        <v>2</v>
      </c>
      <c r="B19" s="64">
        <v>44286</v>
      </c>
      <c r="C19" s="64" t="s">
        <v>61</v>
      </c>
      <c r="D19" s="65" t="s">
        <v>62</v>
      </c>
      <c r="E19" s="65" t="s">
        <v>39</v>
      </c>
      <c r="F19" s="66">
        <v>60</v>
      </c>
      <c r="G19" s="67"/>
      <c r="H19" s="208"/>
      <c r="I19" s="209"/>
      <c r="J19" s="215"/>
    </row>
    <row r="20" spans="1:18" ht="53.25" customHeight="1" x14ac:dyDescent="0.25">
      <c r="A20" s="10">
        <v>3</v>
      </c>
      <c r="B20" s="64">
        <v>44286</v>
      </c>
      <c r="C20" s="64" t="s">
        <v>63</v>
      </c>
      <c r="D20" s="65" t="s">
        <v>49</v>
      </c>
      <c r="E20" s="65" t="s">
        <v>39</v>
      </c>
      <c r="F20" s="66">
        <v>67</v>
      </c>
      <c r="G20" s="67"/>
      <c r="H20" s="219"/>
      <c r="I20" s="220"/>
      <c r="J20" s="216"/>
    </row>
    <row r="21" spans="1:18" ht="25.5" customHeight="1" thickBot="1" x14ac:dyDescent="0.3">
      <c r="A21" s="210" t="s">
        <v>19</v>
      </c>
      <c r="B21" s="211"/>
      <c r="C21" s="211"/>
      <c r="D21" s="211"/>
      <c r="E21" s="211"/>
      <c r="F21" s="211"/>
      <c r="G21" s="211"/>
      <c r="H21" s="211"/>
      <c r="I21" s="212"/>
      <c r="J21" s="11">
        <f>SUM(J18)</f>
        <v>2178217.7999999998</v>
      </c>
    </row>
    <row r="22" spans="1:18" x14ac:dyDescent="0.25">
      <c r="A22" s="213"/>
      <c r="B22" s="213"/>
      <c r="C22" s="69"/>
      <c r="D22" s="69"/>
      <c r="E22" s="69"/>
      <c r="F22" s="69"/>
      <c r="G22" s="69"/>
      <c r="H22" s="12"/>
      <c r="I22" s="12"/>
      <c r="J22" s="13"/>
    </row>
    <row r="23" spans="1:18" x14ac:dyDescent="0.25">
      <c r="A23" s="69"/>
      <c r="B23" s="69"/>
      <c r="C23" s="69"/>
      <c r="D23" s="69"/>
      <c r="E23" s="69"/>
      <c r="F23" s="69"/>
      <c r="H23" s="14" t="s">
        <v>31</v>
      </c>
      <c r="I23" s="32">
        <f>I18*1%</f>
        <v>0</v>
      </c>
      <c r="J23" s="13">
        <f>J21*1%</f>
        <v>21782.178</v>
      </c>
    </row>
    <row r="24" spans="1:18" x14ac:dyDescent="0.25">
      <c r="A24" s="69"/>
      <c r="B24" s="69"/>
      <c r="C24" s="69"/>
      <c r="D24" s="69"/>
      <c r="E24" s="69"/>
      <c r="F24" s="69"/>
      <c r="H24" s="14" t="s">
        <v>20</v>
      </c>
      <c r="I24" s="13">
        <f>I22*10%</f>
        <v>0</v>
      </c>
      <c r="J24" s="13">
        <f>J22*10%</f>
        <v>0</v>
      </c>
    </row>
    <row r="25" spans="1:18" ht="16.5" thickBot="1" x14ac:dyDescent="0.3">
      <c r="E25" s="1"/>
      <c r="F25" s="1"/>
      <c r="H25" s="15" t="s">
        <v>28</v>
      </c>
      <c r="I25" s="16">
        <v>0</v>
      </c>
      <c r="J25" s="16">
        <v>0</v>
      </c>
      <c r="R25" s="2" t="s">
        <v>21</v>
      </c>
    </row>
    <row r="26" spans="1:18" x14ac:dyDescent="0.25">
      <c r="E26" s="1"/>
      <c r="F26" s="1"/>
      <c r="H26" s="17" t="s">
        <v>22</v>
      </c>
      <c r="I26" s="18">
        <f>I21+I23</f>
        <v>0</v>
      </c>
      <c r="J26" s="18">
        <f>J21+J23</f>
        <v>2199999.9779999997</v>
      </c>
    </row>
    <row r="27" spans="1:18" x14ac:dyDescent="0.25">
      <c r="E27" s="1"/>
      <c r="F27" s="1"/>
      <c r="H27" s="17"/>
      <c r="I27" s="18"/>
      <c r="J27" s="18"/>
    </row>
    <row r="28" spans="1:18" x14ac:dyDescent="0.25">
      <c r="A28" s="1" t="s">
        <v>50</v>
      </c>
      <c r="D28" s="1"/>
      <c r="E28" s="1"/>
      <c r="F28" s="1"/>
      <c r="G28" s="1"/>
      <c r="H28" s="17"/>
      <c r="I28" s="17"/>
      <c r="J28" s="18"/>
    </row>
    <row r="29" spans="1:18" x14ac:dyDescent="0.25">
      <c r="A29" s="19"/>
      <c r="D29" s="1"/>
      <c r="E29" s="1"/>
      <c r="F29" s="1"/>
      <c r="G29" s="1"/>
      <c r="H29" s="17"/>
      <c r="I29" s="17"/>
      <c r="J29" s="18"/>
    </row>
    <row r="30" spans="1:18" x14ac:dyDescent="0.25">
      <c r="D30" s="1"/>
      <c r="E30" s="1"/>
      <c r="F30" s="1"/>
      <c r="G30" s="1"/>
      <c r="H30" s="17"/>
      <c r="I30" s="17"/>
      <c r="J30" s="18"/>
    </row>
    <row r="31" spans="1:18" x14ac:dyDescent="0.25">
      <c r="A31" s="25" t="s">
        <v>23</v>
      </c>
    </row>
    <row r="32" spans="1:18" x14ac:dyDescent="0.25">
      <c r="A32" s="26" t="s">
        <v>24</v>
      </c>
      <c r="B32" s="20"/>
      <c r="C32" s="20"/>
      <c r="D32" s="9"/>
      <c r="E32" s="9"/>
      <c r="F32" s="9"/>
    </row>
    <row r="33" spans="1:10" x14ac:dyDescent="0.25">
      <c r="A33" s="26" t="s">
        <v>29</v>
      </c>
      <c r="B33" s="20"/>
      <c r="C33" s="20"/>
      <c r="D33" s="9"/>
      <c r="E33" s="9"/>
      <c r="F33" s="9"/>
    </row>
    <row r="34" spans="1:10" x14ac:dyDescent="0.25">
      <c r="A34" s="27" t="s">
        <v>30</v>
      </c>
      <c r="B34" s="21"/>
      <c r="C34" s="21"/>
      <c r="D34" s="9"/>
      <c r="E34" s="9"/>
      <c r="F34" s="9"/>
    </row>
    <row r="35" spans="1:10" x14ac:dyDescent="0.25">
      <c r="A35" s="28" t="s">
        <v>0</v>
      </c>
      <c r="B35" s="22"/>
      <c r="C35" s="22"/>
      <c r="D35" s="9"/>
      <c r="E35" s="9"/>
      <c r="F35" s="9"/>
    </row>
    <row r="36" spans="1:10" x14ac:dyDescent="0.25">
      <c r="A36" s="68"/>
      <c r="B36" s="68"/>
      <c r="C36" s="68"/>
    </row>
    <row r="37" spans="1:10" x14ac:dyDescent="0.25">
      <c r="A37" s="23"/>
      <c r="B37" s="23"/>
      <c r="C37" s="23"/>
    </row>
    <row r="38" spans="1:10" x14ac:dyDescent="0.25">
      <c r="H38" s="24" t="s">
        <v>40</v>
      </c>
      <c r="I38" s="200" t="str">
        <f>+J13</f>
        <v>01 April 2021</v>
      </c>
      <c r="J38" s="201"/>
    </row>
    <row r="41" spans="1:10" ht="18" customHeight="1" x14ac:dyDescent="0.25"/>
    <row r="42" spans="1:10" ht="17.25" customHeight="1" x14ac:dyDescent="0.25"/>
    <row r="44" spans="1:10" x14ac:dyDescent="0.25">
      <c r="H44" s="202" t="s">
        <v>26</v>
      </c>
      <c r="I44" s="202"/>
      <c r="J44" s="202"/>
    </row>
  </sheetData>
  <mergeCells count="8">
    <mergeCell ref="I38:J38"/>
    <mergeCell ref="H44:J44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3"/>
  <sheetViews>
    <sheetView topLeftCell="A12" workbookViewId="0">
      <selection activeCell="B20" sqref="B20"/>
    </sheetView>
  </sheetViews>
  <sheetFormatPr defaultRowHeight="15" x14ac:dyDescent="0.25"/>
  <cols>
    <col min="1" max="1" width="5.140625" style="34" customWidth="1"/>
    <col min="2" max="2" width="9.85546875" style="34" customWidth="1"/>
    <col min="3" max="3" width="8.85546875" style="34" customWidth="1"/>
    <col min="4" max="4" width="7.5703125" style="34" customWidth="1"/>
    <col min="5" max="5" width="26.28515625" style="34" customWidth="1"/>
    <col min="6" max="6" width="12.42578125" style="34" customWidth="1"/>
    <col min="7" max="7" width="5.28515625" style="34" customWidth="1"/>
    <col min="8" max="8" width="13.5703125" style="35" customWidth="1"/>
    <col min="9" max="9" width="1.42578125" style="35" customWidth="1"/>
    <col min="10" max="10" width="16.5703125" style="34" bestFit="1" customWidth="1"/>
    <col min="11" max="16384" width="9.140625" style="34"/>
  </cols>
  <sheetData>
    <row r="2" spans="1:16" ht="15.75" x14ac:dyDescent="0.25">
      <c r="A2" s="1" t="s">
        <v>0</v>
      </c>
      <c r="B2" s="33"/>
      <c r="C2" s="33"/>
      <c r="D2" s="33"/>
    </row>
    <row r="3" spans="1:16" x14ac:dyDescent="0.25">
      <c r="A3" s="4" t="s">
        <v>27</v>
      </c>
      <c r="B3" s="4"/>
      <c r="C3" s="4"/>
      <c r="D3" s="4"/>
    </row>
    <row r="4" spans="1:16" x14ac:dyDescent="0.25">
      <c r="A4" s="4" t="s">
        <v>1</v>
      </c>
      <c r="B4" s="4"/>
      <c r="C4" s="4"/>
      <c r="D4" s="4"/>
    </row>
    <row r="5" spans="1:16" x14ac:dyDescent="0.25">
      <c r="A5" s="4" t="s">
        <v>2</v>
      </c>
      <c r="B5" s="4"/>
      <c r="C5" s="4"/>
      <c r="D5" s="4"/>
    </row>
    <row r="6" spans="1:16" x14ac:dyDescent="0.25">
      <c r="A6" s="4" t="s">
        <v>3</v>
      </c>
      <c r="B6" s="4"/>
      <c r="C6" s="4"/>
      <c r="D6" s="4"/>
    </row>
    <row r="7" spans="1:16" x14ac:dyDescent="0.25">
      <c r="A7" s="4" t="s">
        <v>4</v>
      </c>
      <c r="B7" s="4"/>
      <c r="C7" s="4"/>
      <c r="D7" s="4"/>
    </row>
    <row r="9" spans="1:16" ht="15.75" thickBot="1" x14ac:dyDescent="0.3">
      <c r="A9" s="36"/>
      <c r="B9" s="36"/>
      <c r="C9" s="36"/>
      <c r="D9" s="36"/>
      <c r="E9" s="36"/>
      <c r="F9" s="36"/>
      <c r="G9" s="36"/>
      <c r="H9" s="37"/>
      <c r="I9" s="37"/>
      <c r="J9" s="36"/>
    </row>
    <row r="10" spans="1:16" ht="24" thickBot="1" x14ac:dyDescent="0.4">
      <c r="A10" s="221" t="s">
        <v>5</v>
      </c>
      <c r="B10" s="222"/>
      <c r="C10" s="222"/>
      <c r="D10" s="222"/>
      <c r="E10" s="222"/>
      <c r="F10" s="222"/>
      <c r="G10" s="222"/>
      <c r="H10" s="222"/>
      <c r="I10" s="222"/>
      <c r="J10" s="223"/>
    </row>
    <row r="12" spans="1:16" ht="15.75" x14ac:dyDescent="0.25">
      <c r="A12" s="34" t="s">
        <v>6</v>
      </c>
      <c r="B12" s="34" t="s">
        <v>64</v>
      </c>
      <c r="H12" s="35" t="s">
        <v>7</v>
      </c>
      <c r="I12" s="38" t="s">
        <v>8</v>
      </c>
      <c r="J12" s="8" t="s">
        <v>73</v>
      </c>
    </row>
    <row r="13" spans="1:16" ht="15.75" x14ac:dyDescent="0.25">
      <c r="B13" s="39" t="s">
        <v>65</v>
      </c>
      <c r="C13" s="39"/>
      <c r="D13" s="39"/>
      <c r="E13" s="39"/>
      <c r="F13" s="39"/>
      <c r="H13" s="35" t="s">
        <v>9</v>
      </c>
      <c r="I13" s="38" t="s">
        <v>8</v>
      </c>
      <c r="J13" s="62" t="s">
        <v>53</v>
      </c>
      <c r="P13" s="34" t="s">
        <v>21</v>
      </c>
    </row>
    <row r="14" spans="1:16" x14ac:dyDescent="0.25">
      <c r="B14" s="39" t="s">
        <v>66</v>
      </c>
      <c r="C14" s="39"/>
      <c r="D14" s="39"/>
      <c r="E14" s="39"/>
      <c r="F14" s="39"/>
      <c r="H14" s="35" t="s">
        <v>10</v>
      </c>
      <c r="I14" s="38" t="s">
        <v>8</v>
      </c>
      <c r="J14" s="34" t="s">
        <v>32</v>
      </c>
    </row>
    <row r="15" spans="1:16" x14ac:dyDescent="0.25">
      <c r="B15" s="39" t="s">
        <v>67</v>
      </c>
      <c r="C15" s="39"/>
      <c r="D15" s="39"/>
      <c r="E15" s="39"/>
      <c r="F15" s="39"/>
      <c r="J15" s="40"/>
    </row>
    <row r="16" spans="1:16" x14ac:dyDescent="0.25">
      <c r="B16" s="39"/>
      <c r="C16" s="39"/>
      <c r="D16" s="39"/>
      <c r="E16" s="39"/>
      <c r="F16" s="39"/>
      <c r="J16" s="40"/>
    </row>
    <row r="17" spans="1:19" x14ac:dyDescent="0.25">
      <c r="A17" s="34" t="s">
        <v>11</v>
      </c>
      <c r="B17" s="34" t="s">
        <v>33</v>
      </c>
      <c r="H17" s="34"/>
      <c r="I17" s="34"/>
    </row>
    <row r="18" spans="1:19" ht="15.75" thickBot="1" x14ac:dyDescent="0.3"/>
    <row r="19" spans="1:19" ht="15.75" x14ac:dyDescent="0.25">
      <c r="A19" s="41" t="s">
        <v>12</v>
      </c>
      <c r="B19" s="42" t="s">
        <v>13</v>
      </c>
      <c r="C19" s="42" t="s">
        <v>14</v>
      </c>
      <c r="D19" s="42" t="s">
        <v>68</v>
      </c>
      <c r="E19" s="43" t="s">
        <v>15</v>
      </c>
      <c r="F19" s="43" t="s">
        <v>16</v>
      </c>
      <c r="G19" s="42" t="s">
        <v>51</v>
      </c>
      <c r="H19" s="224" t="s">
        <v>17</v>
      </c>
      <c r="I19" s="225"/>
      <c r="J19" s="44" t="s">
        <v>18</v>
      </c>
    </row>
    <row r="20" spans="1:19" ht="51.75" customHeight="1" x14ac:dyDescent="0.25">
      <c r="A20" s="73">
        <v>1</v>
      </c>
      <c r="B20" s="45">
        <v>44231</v>
      </c>
      <c r="C20" s="74"/>
      <c r="D20" s="74" t="s">
        <v>69</v>
      </c>
      <c r="E20" s="46" t="s">
        <v>70</v>
      </c>
      <c r="F20" s="46" t="s">
        <v>71</v>
      </c>
      <c r="G20" s="75">
        <v>520</v>
      </c>
      <c r="H20" s="226">
        <v>11000</v>
      </c>
      <c r="I20" s="227"/>
      <c r="J20" s="47">
        <f>+G20*H20</f>
        <v>5720000</v>
      </c>
    </row>
    <row r="21" spans="1:19" ht="22.5" customHeight="1" thickBot="1" x14ac:dyDescent="0.3">
      <c r="A21" s="228" t="s">
        <v>19</v>
      </c>
      <c r="B21" s="229"/>
      <c r="C21" s="229"/>
      <c r="D21" s="229"/>
      <c r="E21" s="229"/>
      <c r="F21" s="229"/>
      <c r="G21" s="229"/>
      <c r="H21" s="229"/>
      <c r="I21" s="230"/>
      <c r="J21" s="48">
        <f>SUM(J20:J20)</f>
        <v>5720000</v>
      </c>
    </row>
    <row r="22" spans="1:19" x14ac:dyDescent="0.25">
      <c r="A22" s="231"/>
      <c r="B22" s="231"/>
      <c r="C22" s="231"/>
      <c r="D22" s="231"/>
      <c r="E22" s="231"/>
      <c r="F22" s="70"/>
      <c r="G22" s="70"/>
      <c r="H22" s="49"/>
      <c r="I22" s="49"/>
      <c r="J22" s="50"/>
    </row>
    <row r="23" spans="1:19" ht="15.75" x14ac:dyDescent="0.25">
      <c r="A23" s="70"/>
      <c r="B23" s="70"/>
      <c r="C23" s="70"/>
      <c r="D23" s="70"/>
      <c r="E23" s="70"/>
      <c r="F23" s="70"/>
      <c r="G23" s="70"/>
      <c r="H23" s="14" t="s">
        <v>36</v>
      </c>
      <c r="I23" s="14"/>
      <c r="J23" s="13">
        <f>J21*1%</f>
        <v>57200</v>
      </c>
    </row>
    <row r="24" spans="1:19" ht="16.5" thickBot="1" x14ac:dyDescent="0.3">
      <c r="G24" s="33"/>
      <c r="H24" s="15" t="s">
        <v>20</v>
      </c>
      <c r="I24" s="15"/>
      <c r="J24" s="51">
        <v>0</v>
      </c>
      <c r="K24" s="52"/>
      <c r="S24" s="34" t="s">
        <v>21</v>
      </c>
    </row>
    <row r="25" spans="1:19" ht="15.75" x14ac:dyDescent="0.25">
      <c r="G25" s="33"/>
      <c r="H25" s="17" t="s">
        <v>22</v>
      </c>
      <c r="I25" s="17"/>
      <c r="J25" s="18">
        <f>J21+J23</f>
        <v>5777200</v>
      </c>
    </row>
    <row r="26" spans="1:19" x14ac:dyDescent="0.25">
      <c r="A26" s="33" t="s">
        <v>72</v>
      </c>
      <c r="B26" s="33"/>
      <c r="C26" s="33"/>
      <c r="D26" s="33"/>
      <c r="G26" s="33"/>
      <c r="H26" s="53"/>
      <c r="I26" s="53"/>
      <c r="J26" s="54"/>
    </row>
    <row r="27" spans="1:19" x14ac:dyDescent="0.25">
      <c r="G27" s="33"/>
      <c r="H27" s="53"/>
      <c r="I27" s="53"/>
      <c r="J27" s="54"/>
    </row>
    <row r="28" spans="1:19" x14ac:dyDescent="0.25">
      <c r="A28" s="55" t="s">
        <v>23</v>
      </c>
    </row>
    <row r="29" spans="1:19" x14ac:dyDescent="0.25">
      <c r="A29" s="33" t="s">
        <v>24</v>
      </c>
      <c r="B29" s="33"/>
      <c r="C29" s="33"/>
      <c r="D29" s="33"/>
      <c r="E29" s="33"/>
      <c r="F29" s="33"/>
    </row>
    <row r="30" spans="1:19" x14ac:dyDescent="0.25">
      <c r="A30" s="56" t="s">
        <v>29</v>
      </c>
      <c r="B30" s="33"/>
      <c r="C30" s="33"/>
      <c r="D30" s="33"/>
    </row>
    <row r="31" spans="1:19" x14ac:dyDescent="0.25">
      <c r="A31" s="57" t="s">
        <v>30</v>
      </c>
      <c r="B31" s="56"/>
      <c r="C31" s="56"/>
      <c r="D31" s="56"/>
      <c r="E31" s="56"/>
      <c r="F31" s="56"/>
    </row>
    <row r="32" spans="1:19" x14ac:dyDescent="0.25">
      <c r="A32" s="33" t="s">
        <v>0</v>
      </c>
      <c r="B32" s="57"/>
      <c r="C32" s="57"/>
      <c r="D32" s="57"/>
      <c r="E32" s="58"/>
      <c r="F32" s="58"/>
    </row>
    <row r="33" spans="1:10" x14ac:dyDescent="0.25">
      <c r="A33" s="58"/>
      <c r="B33" s="58"/>
      <c r="C33" s="58"/>
      <c r="D33" s="58"/>
      <c r="E33" s="58"/>
      <c r="F33" s="58"/>
    </row>
    <row r="34" spans="1:10" x14ac:dyDescent="0.25">
      <c r="A34" s="57"/>
      <c r="B34" s="57"/>
      <c r="C34" s="57"/>
      <c r="D34" s="57"/>
      <c r="E34" s="59"/>
      <c r="F34" s="59"/>
    </row>
    <row r="35" spans="1:10" x14ac:dyDescent="0.25">
      <c r="H35" s="60" t="s">
        <v>25</v>
      </c>
      <c r="I35" s="232" t="str">
        <f>+J13</f>
        <v>01 April 2021</v>
      </c>
      <c r="J35" s="233"/>
    </row>
    <row r="43" spans="1:10" ht="15.75" x14ac:dyDescent="0.25">
      <c r="H43" s="202" t="s">
        <v>26</v>
      </c>
      <c r="I43" s="202"/>
      <c r="J43" s="202"/>
    </row>
  </sheetData>
  <mergeCells count="7">
    <mergeCell ref="H43:J43"/>
    <mergeCell ref="A10:J10"/>
    <mergeCell ref="H19:I19"/>
    <mergeCell ref="H20:I20"/>
    <mergeCell ref="A21:I21"/>
    <mergeCell ref="A22:E22"/>
    <mergeCell ref="I35:J35"/>
  </mergeCells>
  <pageMargins left="0.45" right="0" top="0.75" bottom="0.75" header="0.3" footer="0.3"/>
  <pageSetup paperSize="9" scale="90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opLeftCell="A13" workbookViewId="0">
      <selection activeCell="J21" sqref="J21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27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03" t="s">
        <v>5</v>
      </c>
      <c r="B10" s="204"/>
      <c r="C10" s="204"/>
      <c r="D10" s="204"/>
      <c r="E10" s="204"/>
      <c r="F10" s="204"/>
      <c r="G10" s="204"/>
      <c r="H10" s="204"/>
      <c r="I10" s="204"/>
      <c r="J10" s="205"/>
    </row>
    <row r="12" spans="1:10" x14ac:dyDescent="0.25">
      <c r="A12" s="2" t="s">
        <v>6</v>
      </c>
      <c r="B12" s="2" t="s">
        <v>37</v>
      </c>
      <c r="H12" s="3" t="s">
        <v>7</v>
      </c>
      <c r="I12" s="7" t="s">
        <v>8</v>
      </c>
      <c r="J12" s="8" t="s">
        <v>74</v>
      </c>
    </row>
    <row r="13" spans="1:10" x14ac:dyDescent="0.25">
      <c r="H13" s="3" t="s">
        <v>9</v>
      </c>
      <c r="I13" s="7" t="s">
        <v>8</v>
      </c>
      <c r="J13" s="62" t="s">
        <v>75</v>
      </c>
    </row>
    <row r="14" spans="1:10" x14ac:dyDescent="0.25">
      <c r="H14" s="3" t="s">
        <v>10</v>
      </c>
      <c r="I14" s="7" t="s">
        <v>8</v>
      </c>
      <c r="J14" s="2" t="s">
        <v>38</v>
      </c>
    </row>
    <row r="15" spans="1:10" x14ac:dyDescent="0.25">
      <c r="A15" s="2" t="s">
        <v>11</v>
      </c>
      <c r="B15" s="8" t="s">
        <v>33</v>
      </c>
      <c r="C15" s="8"/>
      <c r="I15" s="7"/>
    </row>
    <row r="16" spans="1:10" ht="16.5" thickBot="1" x14ac:dyDescent="0.3">
      <c r="G16" s="9"/>
    </row>
    <row r="17" spans="1:18" ht="20.100000000000001" customHeight="1" x14ac:dyDescent="0.25">
      <c r="A17" s="29" t="s">
        <v>12</v>
      </c>
      <c r="B17" s="30" t="s">
        <v>13</v>
      </c>
      <c r="C17" s="30" t="s">
        <v>14</v>
      </c>
      <c r="D17" s="30" t="s">
        <v>15</v>
      </c>
      <c r="E17" s="30" t="s">
        <v>16</v>
      </c>
      <c r="F17" s="76" t="s">
        <v>34</v>
      </c>
      <c r="G17" s="76" t="s">
        <v>35</v>
      </c>
      <c r="H17" s="206" t="s">
        <v>17</v>
      </c>
      <c r="I17" s="207"/>
      <c r="J17" s="31" t="s">
        <v>18</v>
      </c>
    </row>
    <row r="18" spans="1:18" ht="53.25" customHeight="1" x14ac:dyDescent="0.25">
      <c r="A18" s="10">
        <v>1</v>
      </c>
      <c r="B18" s="64">
        <v>44288</v>
      </c>
      <c r="C18" s="64"/>
      <c r="D18" s="65" t="s">
        <v>76</v>
      </c>
      <c r="E18" s="65" t="s">
        <v>39</v>
      </c>
      <c r="F18" s="81">
        <v>67</v>
      </c>
      <c r="G18" s="67"/>
      <c r="H18" s="217">
        <v>2079207.9</v>
      </c>
      <c r="I18" s="218"/>
      <c r="J18" s="214">
        <f>H18</f>
        <v>2079207.9</v>
      </c>
    </row>
    <row r="19" spans="1:18" ht="53.25" customHeight="1" x14ac:dyDescent="0.25">
      <c r="A19" s="10">
        <v>2</v>
      </c>
      <c r="B19" s="64">
        <v>44288</v>
      </c>
      <c r="C19" s="64"/>
      <c r="D19" s="65" t="s">
        <v>77</v>
      </c>
      <c r="E19" s="65" t="s">
        <v>39</v>
      </c>
      <c r="F19" s="81">
        <v>59</v>
      </c>
      <c r="G19" s="67"/>
      <c r="H19" s="208"/>
      <c r="I19" s="209"/>
      <c r="J19" s="215"/>
    </row>
    <row r="20" spans="1:18" ht="53.25" customHeight="1" x14ac:dyDescent="0.25">
      <c r="A20" s="10">
        <v>3</v>
      </c>
      <c r="B20" s="64">
        <v>44288</v>
      </c>
      <c r="C20" s="64"/>
      <c r="D20" s="65" t="s">
        <v>78</v>
      </c>
      <c r="E20" s="65" t="s">
        <v>39</v>
      </c>
      <c r="F20" s="81">
        <v>103</v>
      </c>
      <c r="G20" s="67"/>
      <c r="H20" s="219"/>
      <c r="I20" s="220"/>
      <c r="J20" s="216"/>
    </row>
    <row r="21" spans="1:18" ht="25.5" customHeight="1" thickBot="1" x14ac:dyDescent="0.3">
      <c r="A21" s="210" t="s">
        <v>19</v>
      </c>
      <c r="B21" s="211"/>
      <c r="C21" s="211"/>
      <c r="D21" s="211"/>
      <c r="E21" s="211"/>
      <c r="F21" s="211"/>
      <c r="G21" s="211"/>
      <c r="H21" s="211"/>
      <c r="I21" s="212"/>
      <c r="J21" s="11">
        <f>SUM(J18)</f>
        <v>2079207.9</v>
      </c>
    </row>
    <row r="22" spans="1:18" x14ac:dyDescent="0.25">
      <c r="A22" s="213"/>
      <c r="B22" s="213"/>
      <c r="C22" s="77"/>
      <c r="D22" s="77"/>
      <c r="E22" s="77"/>
      <c r="F22" s="77"/>
      <c r="G22" s="77"/>
      <c r="H22" s="12"/>
      <c r="I22" s="12"/>
      <c r="J22" s="13"/>
    </row>
    <row r="23" spans="1:18" x14ac:dyDescent="0.25">
      <c r="A23" s="77"/>
      <c r="B23" s="77"/>
      <c r="C23" s="77"/>
      <c r="D23" s="77"/>
      <c r="E23" s="77"/>
      <c r="F23" s="77"/>
      <c r="H23" s="14" t="s">
        <v>31</v>
      </c>
      <c r="I23" s="32">
        <f>I18*1%</f>
        <v>0</v>
      </c>
      <c r="J23" s="13">
        <f>J21*1%</f>
        <v>20792.078999999998</v>
      </c>
    </row>
    <row r="24" spans="1:18" x14ac:dyDescent="0.25">
      <c r="A24" s="77"/>
      <c r="B24" s="77"/>
      <c r="C24" s="77"/>
      <c r="D24" s="77"/>
      <c r="E24" s="77"/>
      <c r="F24" s="77"/>
      <c r="H24" s="14" t="s">
        <v>20</v>
      </c>
      <c r="I24" s="13">
        <f>I22*10%</f>
        <v>0</v>
      </c>
      <c r="J24" s="13">
        <f>J22*10%</f>
        <v>0</v>
      </c>
    </row>
    <row r="25" spans="1:18" ht="16.5" thickBot="1" x14ac:dyDescent="0.3">
      <c r="E25" s="1"/>
      <c r="F25" s="1"/>
      <c r="H25" s="15" t="s">
        <v>28</v>
      </c>
      <c r="I25" s="16">
        <v>0</v>
      </c>
      <c r="J25" s="16">
        <v>0</v>
      </c>
      <c r="R25" s="2" t="s">
        <v>21</v>
      </c>
    </row>
    <row r="26" spans="1:18" x14ac:dyDescent="0.25">
      <c r="E26" s="1"/>
      <c r="F26" s="1"/>
      <c r="H26" s="17" t="s">
        <v>22</v>
      </c>
      <c r="I26" s="18">
        <f>I21+I23</f>
        <v>0</v>
      </c>
      <c r="J26" s="18">
        <f>J21+J23</f>
        <v>2099999.9789999998</v>
      </c>
    </row>
    <row r="27" spans="1:18" x14ac:dyDescent="0.25">
      <c r="E27" s="1"/>
      <c r="F27" s="1"/>
      <c r="H27" s="17"/>
      <c r="I27" s="18"/>
      <c r="J27" s="18"/>
    </row>
    <row r="28" spans="1:18" x14ac:dyDescent="0.25">
      <c r="A28" s="1" t="s">
        <v>79</v>
      </c>
      <c r="D28" s="1"/>
      <c r="E28" s="1"/>
      <c r="F28" s="1"/>
      <c r="G28" s="1"/>
      <c r="H28" s="17"/>
      <c r="I28" s="17"/>
      <c r="J28" s="18"/>
    </row>
    <row r="29" spans="1:18" x14ac:dyDescent="0.25">
      <c r="A29" s="19"/>
      <c r="D29" s="1"/>
      <c r="E29" s="1"/>
      <c r="F29" s="1"/>
      <c r="G29" s="1"/>
      <c r="H29" s="17"/>
      <c r="I29" s="17"/>
      <c r="J29" s="18"/>
    </row>
    <row r="30" spans="1:18" x14ac:dyDescent="0.25">
      <c r="D30" s="1"/>
      <c r="E30" s="1"/>
      <c r="F30" s="1"/>
      <c r="G30" s="1"/>
      <c r="H30" s="17"/>
      <c r="I30" s="17"/>
      <c r="J30" s="18"/>
    </row>
    <row r="31" spans="1:18" x14ac:dyDescent="0.25">
      <c r="A31" s="25" t="s">
        <v>23</v>
      </c>
    </row>
    <row r="32" spans="1:18" x14ac:dyDescent="0.25">
      <c r="A32" s="26" t="s">
        <v>24</v>
      </c>
      <c r="B32" s="20"/>
      <c r="C32" s="20"/>
      <c r="D32" s="9"/>
      <c r="E32" s="9"/>
      <c r="F32" s="9"/>
    </row>
    <row r="33" spans="1:10" x14ac:dyDescent="0.25">
      <c r="A33" s="26" t="s">
        <v>29</v>
      </c>
      <c r="B33" s="20"/>
      <c r="C33" s="20"/>
      <c r="D33" s="9"/>
      <c r="E33" s="9"/>
      <c r="F33" s="9"/>
    </row>
    <row r="34" spans="1:10" x14ac:dyDescent="0.25">
      <c r="A34" s="27" t="s">
        <v>30</v>
      </c>
      <c r="B34" s="21"/>
      <c r="C34" s="21"/>
      <c r="D34" s="9"/>
      <c r="E34" s="9"/>
      <c r="F34" s="9"/>
    </row>
    <row r="35" spans="1:10" x14ac:dyDescent="0.25">
      <c r="A35" s="28" t="s">
        <v>0</v>
      </c>
      <c r="B35" s="22"/>
      <c r="C35" s="22"/>
      <c r="D35" s="9"/>
      <c r="E35" s="9"/>
      <c r="F35" s="9"/>
    </row>
    <row r="36" spans="1:10" x14ac:dyDescent="0.25">
      <c r="A36" s="68"/>
      <c r="B36" s="68"/>
      <c r="C36" s="68"/>
    </row>
    <row r="37" spans="1:10" x14ac:dyDescent="0.25">
      <c r="A37" s="23"/>
      <c r="B37" s="23"/>
      <c r="C37" s="23"/>
    </row>
    <row r="38" spans="1:10" x14ac:dyDescent="0.25">
      <c r="H38" s="24" t="s">
        <v>40</v>
      </c>
      <c r="I38" s="200" t="str">
        <f>+J13</f>
        <v>08 April 2021</v>
      </c>
      <c r="J38" s="201"/>
    </row>
    <row r="41" spans="1:10" ht="18" customHeight="1" x14ac:dyDescent="0.25"/>
    <row r="42" spans="1:10" ht="17.25" customHeight="1" x14ac:dyDescent="0.25"/>
    <row r="44" spans="1:10" x14ac:dyDescent="0.25">
      <c r="H44" s="202" t="s">
        <v>26</v>
      </c>
      <c r="I44" s="202"/>
      <c r="J44" s="202"/>
    </row>
  </sheetData>
  <mergeCells count="8">
    <mergeCell ref="I38:J38"/>
    <mergeCell ref="H44:J44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opLeftCell="A11" workbookViewId="0">
      <selection activeCell="E18" sqref="E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27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03" t="s">
        <v>5</v>
      </c>
      <c r="B10" s="204"/>
      <c r="C10" s="204"/>
      <c r="D10" s="204"/>
      <c r="E10" s="204"/>
      <c r="F10" s="204"/>
      <c r="G10" s="204"/>
      <c r="H10" s="204"/>
      <c r="I10" s="204"/>
      <c r="J10" s="205"/>
    </row>
    <row r="12" spans="1:10" x14ac:dyDescent="0.25">
      <c r="A12" s="2" t="s">
        <v>6</v>
      </c>
      <c r="B12" s="2" t="s">
        <v>37</v>
      </c>
      <c r="H12" s="3" t="s">
        <v>7</v>
      </c>
      <c r="I12" s="7" t="s">
        <v>8</v>
      </c>
      <c r="J12" s="8" t="s">
        <v>80</v>
      </c>
    </row>
    <row r="13" spans="1:10" x14ac:dyDescent="0.25">
      <c r="H13" s="3" t="s">
        <v>9</v>
      </c>
      <c r="I13" s="7" t="s">
        <v>8</v>
      </c>
      <c r="J13" s="62" t="s">
        <v>81</v>
      </c>
    </row>
    <row r="14" spans="1:10" x14ac:dyDescent="0.25">
      <c r="H14" s="3" t="s">
        <v>10</v>
      </c>
      <c r="I14" s="7" t="s">
        <v>8</v>
      </c>
      <c r="J14" s="2" t="s">
        <v>38</v>
      </c>
    </row>
    <row r="15" spans="1:10" x14ac:dyDescent="0.25">
      <c r="A15" s="2" t="s">
        <v>11</v>
      </c>
      <c r="B15" s="8" t="s">
        <v>33</v>
      </c>
      <c r="C15" s="8"/>
      <c r="I15" s="7"/>
    </row>
    <row r="16" spans="1:10" ht="16.5" thickBot="1" x14ac:dyDescent="0.3">
      <c r="G16" s="9"/>
    </row>
    <row r="17" spans="1:18" ht="20.100000000000001" customHeight="1" x14ac:dyDescent="0.25">
      <c r="A17" s="29" t="s">
        <v>12</v>
      </c>
      <c r="B17" s="30" t="s">
        <v>13</v>
      </c>
      <c r="C17" s="30" t="s">
        <v>14</v>
      </c>
      <c r="D17" s="30" t="s">
        <v>15</v>
      </c>
      <c r="E17" s="30" t="s">
        <v>16</v>
      </c>
      <c r="F17" s="76" t="s">
        <v>34</v>
      </c>
      <c r="G17" s="76" t="s">
        <v>35</v>
      </c>
      <c r="H17" s="206" t="s">
        <v>17</v>
      </c>
      <c r="I17" s="207"/>
      <c r="J17" s="31" t="s">
        <v>18</v>
      </c>
    </row>
    <row r="18" spans="1:18" ht="53.25" customHeight="1" x14ac:dyDescent="0.25">
      <c r="A18" s="10">
        <v>1</v>
      </c>
      <c r="B18" s="64">
        <v>44293</v>
      </c>
      <c r="C18" s="64" t="s">
        <v>82</v>
      </c>
      <c r="D18" s="65" t="s">
        <v>83</v>
      </c>
      <c r="E18" s="65" t="s">
        <v>39</v>
      </c>
      <c r="F18" s="81">
        <v>89</v>
      </c>
      <c r="G18" s="67"/>
      <c r="H18" s="217">
        <v>1980198</v>
      </c>
      <c r="I18" s="218"/>
      <c r="J18" s="214">
        <f>H18</f>
        <v>1980198</v>
      </c>
    </row>
    <row r="19" spans="1:18" ht="53.25" customHeight="1" x14ac:dyDescent="0.25">
      <c r="A19" s="10">
        <v>2</v>
      </c>
      <c r="B19" s="64">
        <v>44293</v>
      </c>
      <c r="C19" s="64" t="s">
        <v>85</v>
      </c>
      <c r="D19" s="65" t="s">
        <v>62</v>
      </c>
      <c r="E19" s="65" t="s">
        <v>39</v>
      </c>
      <c r="F19" s="81">
        <v>58</v>
      </c>
      <c r="G19" s="67"/>
      <c r="H19" s="208"/>
      <c r="I19" s="209"/>
      <c r="J19" s="215"/>
    </row>
    <row r="20" spans="1:18" ht="53.25" customHeight="1" x14ac:dyDescent="0.25">
      <c r="A20" s="10">
        <v>3</v>
      </c>
      <c r="B20" s="64">
        <v>44293</v>
      </c>
      <c r="C20" s="64" t="s">
        <v>84</v>
      </c>
      <c r="D20" s="65" t="s">
        <v>49</v>
      </c>
      <c r="E20" s="65" t="s">
        <v>39</v>
      </c>
      <c r="F20" s="81">
        <v>81</v>
      </c>
      <c r="G20" s="67"/>
      <c r="H20" s="219"/>
      <c r="I20" s="220"/>
      <c r="J20" s="216"/>
    </row>
    <row r="21" spans="1:18" ht="25.5" customHeight="1" thickBot="1" x14ac:dyDescent="0.3">
      <c r="A21" s="210" t="s">
        <v>19</v>
      </c>
      <c r="B21" s="211"/>
      <c r="C21" s="211"/>
      <c r="D21" s="211"/>
      <c r="E21" s="211"/>
      <c r="F21" s="211"/>
      <c r="G21" s="211"/>
      <c r="H21" s="211"/>
      <c r="I21" s="212"/>
      <c r="J21" s="11">
        <f>SUM(J18)</f>
        <v>1980198</v>
      </c>
    </row>
    <row r="22" spans="1:18" x14ac:dyDescent="0.25">
      <c r="A22" s="213"/>
      <c r="B22" s="213"/>
      <c r="C22" s="77"/>
      <c r="D22" s="77"/>
      <c r="E22" s="77"/>
      <c r="F22" s="77"/>
      <c r="G22" s="77"/>
      <c r="H22" s="12"/>
      <c r="I22" s="12"/>
      <c r="J22" s="13"/>
    </row>
    <row r="23" spans="1:18" x14ac:dyDescent="0.25">
      <c r="A23" s="77"/>
      <c r="B23" s="77"/>
      <c r="C23" s="77"/>
      <c r="D23" s="77"/>
      <c r="E23" s="77"/>
      <c r="F23" s="77"/>
      <c r="H23" s="14" t="s">
        <v>31</v>
      </c>
      <c r="I23" s="32">
        <f>I18*1%</f>
        <v>0</v>
      </c>
      <c r="J23" s="13">
        <f>J21*1%</f>
        <v>19801.98</v>
      </c>
    </row>
    <row r="24" spans="1:18" x14ac:dyDescent="0.25">
      <c r="A24" s="77"/>
      <c r="B24" s="77"/>
      <c r="C24" s="77"/>
      <c r="D24" s="77"/>
      <c r="E24" s="77"/>
      <c r="F24" s="77"/>
      <c r="H24" s="14" t="s">
        <v>20</v>
      </c>
      <c r="I24" s="13">
        <f>I22*10%</f>
        <v>0</v>
      </c>
      <c r="J24" s="13">
        <f>J22*10%</f>
        <v>0</v>
      </c>
    </row>
    <row r="25" spans="1:18" ht="16.5" thickBot="1" x14ac:dyDescent="0.3">
      <c r="E25" s="1"/>
      <c r="F25" s="1"/>
      <c r="H25" s="15" t="s">
        <v>28</v>
      </c>
      <c r="I25" s="16">
        <v>0</v>
      </c>
      <c r="J25" s="16">
        <v>0</v>
      </c>
      <c r="R25" s="2" t="s">
        <v>21</v>
      </c>
    </row>
    <row r="26" spans="1:18" x14ac:dyDescent="0.25">
      <c r="E26" s="1"/>
      <c r="F26" s="1"/>
      <c r="H26" s="17" t="s">
        <v>22</v>
      </c>
      <c r="I26" s="18">
        <f>I21+I23</f>
        <v>0</v>
      </c>
      <c r="J26" s="18">
        <f>J21+J23</f>
        <v>1999999.98</v>
      </c>
    </row>
    <row r="27" spans="1:18" x14ac:dyDescent="0.25">
      <c r="E27" s="1"/>
      <c r="F27" s="1"/>
      <c r="H27" s="17"/>
      <c r="I27" s="18"/>
      <c r="J27" s="18"/>
    </row>
    <row r="28" spans="1:18" x14ac:dyDescent="0.25">
      <c r="A28" s="1" t="s">
        <v>86</v>
      </c>
      <c r="D28" s="1"/>
      <c r="E28" s="1"/>
      <c r="F28" s="1"/>
      <c r="G28" s="1"/>
      <c r="H28" s="17"/>
      <c r="I28" s="17"/>
      <c r="J28" s="18"/>
    </row>
    <row r="29" spans="1:18" x14ac:dyDescent="0.25">
      <c r="A29" s="19"/>
      <c r="D29" s="1"/>
      <c r="E29" s="1"/>
      <c r="F29" s="1"/>
      <c r="G29" s="1"/>
      <c r="H29" s="17"/>
      <c r="I29" s="17"/>
      <c r="J29" s="18"/>
    </row>
    <row r="30" spans="1:18" x14ac:dyDescent="0.25">
      <c r="D30" s="1"/>
      <c r="E30" s="1"/>
      <c r="F30" s="1"/>
      <c r="G30" s="1"/>
      <c r="H30" s="17"/>
      <c r="I30" s="17"/>
      <c r="J30" s="18"/>
    </row>
    <row r="31" spans="1:18" x14ac:dyDescent="0.25">
      <c r="A31" s="25" t="s">
        <v>23</v>
      </c>
    </row>
    <row r="32" spans="1:18" x14ac:dyDescent="0.25">
      <c r="A32" s="26" t="s">
        <v>24</v>
      </c>
      <c r="B32" s="20"/>
      <c r="C32" s="20"/>
      <c r="D32" s="9"/>
      <c r="E32" s="9"/>
      <c r="F32" s="9"/>
    </row>
    <row r="33" spans="1:10" x14ac:dyDescent="0.25">
      <c r="A33" s="26" t="s">
        <v>29</v>
      </c>
      <c r="B33" s="20"/>
      <c r="C33" s="20"/>
      <c r="D33" s="9"/>
      <c r="E33" s="9"/>
      <c r="F33" s="9"/>
    </row>
    <row r="34" spans="1:10" x14ac:dyDescent="0.25">
      <c r="A34" s="27" t="s">
        <v>30</v>
      </c>
      <c r="B34" s="21"/>
      <c r="C34" s="21"/>
      <c r="D34" s="9"/>
      <c r="E34" s="9"/>
      <c r="F34" s="9"/>
    </row>
    <row r="35" spans="1:10" x14ac:dyDescent="0.25">
      <c r="A35" s="28" t="s">
        <v>0</v>
      </c>
      <c r="B35" s="22"/>
      <c r="C35" s="22"/>
      <c r="D35" s="9"/>
      <c r="E35" s="9"/>
      <c r="F35" s="9"/>
    </row>
    <row r="36" spans="1:10" x14ac:dyDescent="0.25">
      <c r="A36" s="68"/>
      <c r="B36" s="68"/>
      <c r="C36" s="68"/>
    </row>
    <row r="37" spans="1:10" x14ac:dyDescent="0.25">
      <c r="A37" s="23"/>
      <c r="B37" s="23"/>
      <c r="C37" s="23"/>
    </row>
    <row r="38" spans="1:10" x14ac:dyDescent="0.25">
      <c r="H38" s="24" t="s">
        <v>40</v>
      </c>
      <c r="I38" s="200" t="str">
        <f>+J13</f>
        <v xml:space="preserve"> 08 April 2021</v>
      </c>
      <c r="J38" s="201"/>
    </row>
    <row r="41" spans="1:10" ht="18" customHeight="1" x14ac:dyDescent="0.25"/>
    <row r="42" spans="1:10" ht="17.25" customHeight="1" x14ac:dyDescent="0.25"/>
    <row r="44" spans="1:10" x14ac:dyDescent="0.25">
      <c r="H44" s="202" t="s">
        <v>26</v>
      </c>
      <c r="I44" s="202"/>
      <c r="J44" s="202"/>
    </row>
  </sheetData>
  <mergeCells count="8">
    <mergeCell ref="I38:J38"/>
    <mergeCell ref="H44:J44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7" workbookViewId="0">
      <selection activeCell="J13" sqref="J13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27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03" t="s">
        <v>5</v>
      </c>
      <c r="B10" s="204"/>
      <c r="C10" s="204"/>
      <c r="D10" s="204"/>
      <c r="E10" s="204"/>
      <c r="F10" s="204"/>
      <c r="G10" s="204"/>
      <c r="H10" s="204"/>
      <c r="I10" s="204"/>
      <c r="J10" s="205"/>
    </row>
    <row r="12" spans="1:10" x14ac:dyDescent="0.25">
      <c r="A12" s="2" t="s">
        <v>6</v>
      </c>
      <c r="B12" s="2" t="s">
        <v>37</v>
      </c>
      <c r="H12" s="3" t="s">
        <v>7</v>
      </c>
      <c r="I12" s="7" t="s">
        <v>8</v>
      </c>
      <c r="J12" s="8" t="s">
        <v>87</v>
      </c>
    </row>
    <row r="13" spans="1:10" x14ac:dyDescent="0.25">
      <c r="H13" s="3" t="s">
        <v>9</v>
      </c>
      <c r="I13" s="7" t="s">
        <v>8</v>
      </c>
      <c r="J13" s="62" t="s">
        <v>88</v>
      </c>
    </row>
    <row r="14" spans="1:10" x14ac:dyDescent="0.25">
      <c r="H14" s="3" t="s">
        <v>10</v>
      </c>
      <c r="I14" s="7" t="s">
        <v>8</v>
      </c>
      <c r="J14" s="2" t="s">
        <v>38</v>
      </c>
    </row>
    <row r="15" spans="1:10" x14ac:dyDescent="0.25">
      <c r="A15" s="2" t="s">
        <v>11</v>
      </c>
      <c r="B15" s="8" t="s">
        <v>33</v>
      </c>
      <c r="C15" s="8"/>
      <c r="I15" s="7"/>
    </row>
    <row r="16" spans="1:10" ht="16.5" thickBot="1" x14ac:dyDescent="0.3">
      <c r="G16" s="9"/>
    </row>
    <row r="17" spans="1:18" ht="20.100000000000001" customHeight="1" x14ac:dyDescent="0.25">
      <c r="A17" s="29" t="s">
        <v>12</v>
      </c>
      <c r="B17" s="30" t="s">
        <v>13</v>
      </c>
      <c r="C17" s="30" t="s">
        <v>14</v>
      </c>
      <c r="D17" s="30" t="s">
        <v>15</v>
      </c>
      <c r="E17" s="30" t="s">
        <v>16</v>
      </c>
      <c r="F17" s="78" t="s">
        <v>34</v>
      </c>
      <c r="G17" s="78" t="s">
        <v>35</v>
      </c>
      <c r="H17" s="206" t="s">
        <v>17</v>
      </c>
      <c r="I17" s="207"/>
      <c r="J17" s="31" t="s">
        <v>18</v>
      </c>
    </row>
    <row r="18" spans="1:18" ht="53.25" customHeight="1" x14ac:dyDescent="0.25">
      <c r="A18" s="10">
        <v>1</v>
      </c>
      <c r="B18" s="64">
        <v>44295</v>
      </c>
      <c r="C18" s="64" t="s">
        <v>89</v>
      </c>
      <c r="D18" s="65" t="s">
        <v>90</v>
      </c>
      <c r="E18" s="65" t="s">
        <v>39</v>
      </c>
      <c r="F18" s="81">
        <v>84</v>
      </c>
      <c r="G18" s="67"/>
      <c r="H18" s="217">
        <v>1683168</v>
      </c>
      <c r="I18" s="218"/>
      <c r="J18" s="80">
        <f>H18</f>
        <v>1683168</v>
      </c>
    </row>
    <row r="19" spans="1:18" ht="25.5" customHeight="1" thickBot="1" x14ac:dyDescent="0.3">
      <c r="A19" s="210" t="s">
        <v>19</v>
      </c>
      <c r="B19" s="211"/>
      <c r="C19" s="211"/>
      <c r="D19" s="211"/>
      <c r="E19" s="211"/>
      <c r="F19" s="211"/>
      <c r="G19" s="211"/>
      <c r="H19" s="211"/>
      <c r="I19" s="212"/>
      <c r="J19" s="11">
        <f>SUM(J18)</f>
        <v>1683168</v>
      </c>
    </row>
    <row r="20" spans="1:18" x14ac:dyDescent="0.25">
      <c r="A20" s="213"/>
      <c r="B20" s="213"/>
      <c r="C20" s="79"/>
      <c r="D20" s="79"/>
      <c r="E20" s="79"/>
      <c r="F20" s="79"/>
      <c r="G20" s="79"/>
      <c r="H20" s="12"/>
      <c r="I20" s="12"/>
      <c r="J20" s="13"/>
    </row>
    <row r="21" spans="1:18" x14ac:dyDescent="0.25">
      <c r="A21" s="79"/>
      <c r="B21" s="79"/>
      <c r="C21" s="79"/>
      <c r="D21" s="79"/>
      <c r="E21" s="79"/>
      <c r="F21" s="79"/>
      <c r="H21" s="14" t="s">
        <v>31</v>
      </c>
      <c r="I21" s="32">
        <f>I18*1%</f>
        <v>0</v>
      </c>
      <c r="J21" s="13">
        <f>J19*1%</f>
        <v>16831.68</v>
      </c>
    </row>
    <row r="22" spans="1:18" x14ac:dyDescent="0.25">
      <c r="A22" s="79"/>
      <c r="B22" s="79"/>
      <c r="C22" s="79"/>
      <c r="D22" s="79"/>
      <c r="E22" s="79"/>
      <c r="F22" s="79"/>
      <c r="H22" s="14" t="s">
        <v>20</v>
      </c>
      <c r="I22" s="13">
        <f>I20*10%</f>
        <v>0</v>
      </c>
      <c r="J22" s="13">
        <f>J20*10%</f>
        <v>0</v>
      </c>
    </row>
    <row r="23" spans="1:18" ht="16.5" thickBot="1" x14ac:dyDescent="0.3">
      <c r="E23" s="1"/>
      <c r="F23" s="1"/>
      <c r="H23" s="15" t="s">
        <v>28</v>
      </c>
      <c r="I23" s="16">
        <v>0</v>
      </c>
      <c r="J23" s="16">
        <v>0</v>
      </c>
      <c r="R23" s="2" t="s">
        <v>21</v>
      </c>
    </row>
    <row r="24" spans="1:18" x14ac:dyDescent="0.25">
      <c r="E24" s="1"/>
      <c r="F24" s="1"/>
      <c r="H24" s="17" t="s">
        <v>22</v>
      </c>
      <c r="I24" s="18">
        <f>I19+I21</f>
        <v>0</v>
      </c>
      <c r="J24" s="18">
        <f>J19+J21</f>
        <v>1699999.68</v>
      </c>
    </row>
    <row r="25" spans="1:18" x14ac:dyDescent="0.25">
      <c r="E25" s="1"/>
      <c r="F25" s="1"/>
      <c r="H25" s="17"/>
      <c r="I25" s="18"/>
      <c r="J25" s="18"/>
    </row>
    <row r="26" spans="1:18" x14ac:dyDescent="0.25">
      <c r="A26" s="1" t="s">
        <v>91</v>
      </c>
      <c r="D26" s="1"/>
      <c r="E26" s="1"/>
      <c r="F26" s="1"/>
      <c r="G26" s="1"/>
      <c r="H26" s="17"/>
      <c r="I26" s="17"/>
      <c r="J26" s="18"/>
    </row>
    <row r="27" spans="1:18" x14ac:dyDescent="0.25">
      <c r="A27" s="19"/>
      <c r="D27" s="1"/>
      <c r="E27" s="1"/>
      <c r="F27" s="1"/>
      <c r="G27" s="1"/>
      <c r="H27" s="17"/>
      <c r="I27" s="17"/>
      <c r="J27" s="18"/>
    </row>
    <row r="28" spans="1:18" x14ac:dyDescent="0.25">
      <c r="D28" s="1"/>
      <c r="E28" s="1"/>
      <c r="F28" s="1"/>
      <c r="G28" s="1"/>
      <c r="H28" s="17"/>
      <c r="I28" s="17"/>
      <c r="J28" s="18"/>
    </row>
    <row r="29" spans="1:18" x14ac:dyDescent="0.25">
      <c r="A29" s="25" t="s">
        <v>23</v>
      </c>
    </row>
    <row r="30" spans="1:18" x14ac:dyDescent="0.25">
      <c r="A30" s="26" t="s">
        <v>24</v>
      </c>
      <c r="B30" s="20"/>
      <c r="C30" s="20"/>
      <c r="D30" s="9"/>
      <c r="E30" s="9"/>
      <c r="F30" s="9"/>
    </row>
    <row r="31" spans="1:18" x14ac:dyDescent="0.25">
      <c r="A31" s="26" t="s">
        <v>29</v>
      </c>
      <c r="B31" s="20"/>
      <c r="C31" s="20"/>
      <c r="D31" s="9"/>
      <c r="E31" s="9"/>
      <c r="F31" s="9"/>
    </row>
    <row r="32" spans="1:18" x14ac:dyDescent="0.25">
      <c r="A32" s="27" t="s">
        <v>30</v>
      </c>
      <c r="B32" s="21"/>
      <c r="C32" s="21"/>
      <c r="D32" s="9"/>
      <c r="E32" s="9"/>
      <c r="F32" s="9"/>
    </row>
    <row r="33" spans="1:10" x14ac:dyDescent="0.25">
      <c r="A33" s="28" t="s">
        <v>0</v>
      </c>
      <c r="B33" s="22"/>
      <c r="C33" s="22"/>
      <c r="D33" s="9"/>
      <c r="E33" s="9"/>
      <c r="F33" s="9"/>
    </row>
    <row r="34" spans="1:10" x14ac:dyDescent="0.25">
      <c r="A34" s="68"/>
      <c r="B34" s="68"/>
      <c r="C34" s="68"/>
    </row>
    <row r="35" spans="1:10" x14ac:dyDescent="0.25">
      <c r="A35" s="23"/>
      <c r="B35" s="23"/>
      <c r="C35" s="23"/>
    </row>
    <row r="36" spans="1:10" x14ac:dyDescent="0.25">
      <c r="H36" s="24" t="s">
        <v>40</v>
      </c>
      <c r="I36" s="200" t="str">
        <f>+J13</f>
        <v xml:space="preserve"> 12 April 2021</v>
      </c>
      <c r="J36" s="201"/>
    </row>
    <row r="39" spans="1:10" ht="18" customHeight="1" x14ac:dyDescent="0.25"/>
    <row r="40" spans="1:10" ht="17.25" customHeight="1" x14ac:dyDescent="0.25"/>
    <row r="42" spans="1:10" x14ac:dyDescent="0.25">
      <c r="H42" s="202" t="s">
        <v>26</v>
      </c>
      <c r="I42" s="202"/>
      <c r="J42" s="202"/>
    </row>
  </sheetData>
  <mergeCells count="7">
    <mergeCell ref="I36:J36"/>
    <mergeCell ref="H42:J42"/>
    <mergeCell ref="A10:J10"/>
    <mergeCell ref="H17:I17"/>
    <mergeCell ref="H18:I18"/>
    <mergeCell ref="A19:I19"/>
    <mergeCell ref="A20:B20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I19" sqref="I19"/>
    </sheetView>
  </sheetViews>
  <sheetFormatPr defaultRowHeight="15.75" x14ac:dyDescent="0.25"/>
  <cols>
    <col min="1" max="1" width="4.85546875" style="2" customWidth="1"/>
    <col min="2" max="2" width="11" style="2" customWidth="1"/>
    <col min="3" max="3" width="17" style="2" customWidth="1"/>
    <col min="4" max="4" width="33.85546875" style="2" customWidth="1"/>
    <col min="5" max="5" width="12.28515625" style="2" customWidth="1"/>
    <col min="6" max="6" width="5.57031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27</v>
      </c>
    </row>
    <row r="4" spans="1:9" x14ac:dyDescent="0.25">
      <c r="A4" s="4" t="s">
        <v>1</v>
      </c>
    </row>
    <row r="5" spans="1:9" x14ac:dyDescent="0.25">
      <c r="A5" s="4" t="s">
        <v>2</v>
      </c>
    </row>
    <row r="6" spans="1:9" x14ac:dyDescent="0.25">
      <c r="A6" s="4" t="s">
        <v>3</v>
      </c>
    </row>
    <row r="7" spans="1:9" x14ac:dyDescent="0.25">
      <c r="A7" s="4" t="s">
        <v>4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03" t="s">
        <v>5</v>
      </c>
      <c r="B10" s="204"/>
      <c r="C10" s="204"/>
      <c r="D10" s="204"/>
      <c r="E10" s="204"/>
      <c r="F10" s="204"/>
      <c r="G10" s="204"/>
      <c r="H10" s="204"/>
      <c r="I10" s="205"/>
    </row>
    <row r="12" spans="1:9" x14ac:dyDescent="0.25">
      <c r="A12" s="2" t="s">
        <v>6</v>
      </c>
      <c r="B12" s="2" t="s">
        <v>93</v>
      </c>
      <c r="G12" s="3" t="s">
        <v>7</v>
      </c>
      <c r="H12" s="7" t="s">
        <v>8</v>
      </c>
      <c r="I12" s="8" t="s">
        <v>92</v>
      </c>
    </row>
    <row r="13" spans="1:9" x14ac:dyDescent="0.25">
      <c r="G13" s="3" t="s">
        <v>9</v>
      </c>
      <c r="H13" s="7" t="s">
        <v>8</v>
      </c>
      <c r="I13" s="62" t="s">
        <v>88</v>
      </c>
    </row>
    <row r="14" spans="1:9" x14ac:dyDescent="0.25">
      <c r="G14" s="3" t="s">
        <v>10</v>
      </c>
      <c r="H14" s="7" t="s">
        <v>8</v>
      </c>
      <c r="I14" s="2" t="s">
        <v>38</v>
      </c>
    </row>
    <row r="15" spans="1:9" x14ac:dyDescent="0.25">
      <c r="A15" s="2" t="s">
        <v>11</v>
      </c>
      <c r="B15" s="8" t="s">
        <v>33</v>
      </c>
      <c r="C15" s="8"/>
      <c r="H15" s="7"/>
    </row>
    <row r="16" spans="1:9" ht="16.5" thickBot="1" x14ac:dyDescent="0.3"/>
    <row r="17" spans="1:17" ht="20.100000000000001" customHeight="1" x14ac:dyDescent="0.25">
      <c r="A17" s="29" t="s">
        <v>12</v>
      </c>
      <c r="B17" s="30" t="s">
        <v>13</v>
      </c>
      <c r="C17" s="30" t="s">
        <v>94</v>
      </c>
      <c r="D17" s="30" t="s">
        <v>15</v>
      </c>
      <c r="E17" s="30" t="s">
        <v>16</v>
      </c>
      <c r="F17" s="78" t="s">
        <v>51</v>
      </c>
      <c r="G17" s="206" t="s">
        <v>17</v>
      </c>
      <c r="H17" s="207"/>
      <c r="I17" s="31" t="s">
        <v>18</v>
      </c>
    </row>
    <row r="18" spans="1:17" ht="53.25" customHeight="1" x14ac:dyDescent="0.25">
      <c r="A18" s="10">
        <v>1</v>
      </c>
      <c r="B18" s="64">
        <v>44286</v>
      </c>
      <c r="C18" s="86" t="s">
        <v>95</v>
      </c>
      <c r="D18" s="65" t="s">
        <v>99</v>
      </c>
      <c r="E18" s="65" t="s">
        <v>96</v>
      </c>
      <c r="F18" s="81">
        <v>1</v>
      </c>
      <c r="G18" s="217">
        <v>1600000</v>
      </c>
      <c r="H18" s="218"/>
      <c r="I18" s="80">
        <f>G18</f>
        <v>1600000</v>
      </c>
    </row>
    <row r="19" spans="1:17" ht="25.5" customHeight="1" thickBot="1" x14ac:dyDescent="0.3">
      <c r="A19" s="210" t="s">
        <v>19</v>
      </c>
      <c r="B19" s="211"/>
      <c r="C19" s="211"/>
      <c r="D19" s="211"/>
      <c r="E19" s="211"/>
      <c r="F19" s="211"/>
      <c r="G19" s="211"/>
      <c r="H19" s="212"/>
      <c r="I19" s="11">
        <f>SUM(I18)</f>
        <v>1600000</v>
      </c>
    </row>
    <row r="20" spans="1:17" x14ac:dyDescent="0.25">
      <c r="A20" s="213"/>
      <c r="B20" s="213"/>
      <c r="C20" s="79"/>
      <c r="D20" s="79"/>
      <c r="E20" s="79"/>
      <c r="F20" s="79"/>
      <c r="G20" s="12"/>
      <c r="H20" s="12"/>
      <c r="I20" s="13"/>
    </row>
    <row r="21" spans="1:17" x14ac:dyDescent="0.25">
      <c r="A21" s="79"/>
      <c r="B21" s="79"/>
      <c r="C21" s="79"/>
      <c r="D21" s="79"/>
      <c r="E21" s="79"/>
      <c r="F21" s="79"/>
      <c r="G21" s="14" t="s">
        <v>31</v>
      </c>
      <c r="H21" s="32">
        <f>H18*1%</f>
        <v>0</v>
      </c>
      <c r="I21" s="13">
        <f>I19*1%</f>
        <v>16000</v>
      </c>
    </row>
    <row r="22" spans="1:17" x14ac:dyDescent="0.25">
      <c r="A22" s="79"/>
      <c r="B22" s="79"/>
      <c r="C22" s="79"/>
      <c r="D22" s="79"/>
      <c r="E22" s="79"/>
      <c r="F22" s="79"/>
      <c r="G22" s="14" t="s">
        <v>97</v>
      </c>
      <c r="H22" s="32"/>
      <c r="I22" s="13">
        <f>I19*2%</f>
        <v>32000</v>
      </c>
    </row>
    <row r="23" spans="1:17" x14ac:dyDescent="0.25">
      <c r="A23" s="79"/>
      <c r="B23" s="79"/>
      <c r="C23" s="79"/>
      <c r="D23" s="79"/>
      <c r="E23" s="79"/>
      <c r="F23" s="79"/>
      <c r="G23" s="14" t="s">
        <v>20</v>
      </c>
      <c r="H23" s="13">
        <f>H20*10%</f>
        <v>0</v>
      </c>
      <c r="I23" s="13">
        <f>I20*10%</f>
        <v>0</v>
      </c>
    </row>
    <row r="24" spans="1:17" ht="16.5" thickBot="1" x14ac:dyDescent="0.3">
      <c r="E24" s="1"/>
      <c r="F24" s="1"/>
      <c r="G24" s="15" t="s">
        <v>28</v>
      </c>
      <c r="H24" s="16">
        <v>0</v>
      </c>
      <c r="I24" s="16">
        <v>0</v>
      </c>
      <c r="Q24" s="2" t="s">
        <v>21</v>
      </c>
    </row>
    <row r="25" spans="1:17" x14ac:dyDescent="0.25">
      <c r="E25" s="1"/>
      <c r="F25" s="1"/>
      <c r="G25" s="17" t="s">
        <v>22</v>
      </c>
      <c r="H25" s="18">
        <f>H19+H21</f>
        <v>0</v>
      </c>
      <c r="I25" s="18">
        <f>I19+I21-I22</f>
        <v>1584000</v>
      </c>
    </row>
    <row r="26" spans="1:17" x14ac:dyDescent="0.25">
      <c r="E26" s="1"/>
      <c r="F26" s="1"/>
      <c r="G26" s="17"/>
      <c r="H26" s="18"/>
      <c r="I26" s="18"/>
    </row>
    <row r="27" spans="1:17" x14ac:dyDescent="0.25">
      <c r="A27" s="1" t="s">
        <v>98</v>
      </c>
      <c r="D27" s="1"/>
      <c r="E27" s="1"/>
      <c r="F27" s="1"/>
      <c r="G27" s="17"/>
      <c r="H27" s="17"/>
      <c r="I27" s="18"/>
    </row>
    <row r="28" spans="1:17" x14ac:dyDescent="0.25">
      <c r="A28" s="19"/>
      <c r="D28" s="1"/>
      <c r="E28" s="1"/>
      <c r="F28" s="1"/>
      <c r="G28" s="17"/>
      <c r="H28" s="17"/>
      <c r="I28" s="18"/>
    </row>
    <row r="29" spans="1:17" x14ac:dyDescent="0.25">
      <c r="D29" s="1"/>
      <c r="E29" s="1"/>
      <c r="F29" s="1"/>
      <c r="G29" s="17"/>
      <c r="H29" s="17"/>
      <c r="I29" s="18"/>
    </row>
    <row r="30" spans="1:17" x14ac:dyDescent="0.25">
      <c r="A30" s="25" t="s">
        <v>23</v>
      </c>
    </row>
    <row r="31" spans="1:17" x14ac:dyDescent="0.25">
      <c r="A31" s="26" t="s">
        <v>24</v>
      </c>
      <c r="B31" s="20"/>
      <c r="C31" s="20"/>
      <c r="D31" s="9"/>
      <c r="E31" s="9"/>
      <c r="F31" s="9"/>
    </row>
    <row r="32" spans="1:17" x14ac:dyDescent="0.25">
      <c r="A32" s="26" t="s">
        <v>29</v>
      </c>
      <c r="B32" s="20"/>
      <c r="C32" s="20"/>
      <c r="D32" s="9"/>
      <c r="E32" s="9"/>
      <c r="F32" s="9"/>
    </row>
    <row r="33" spans="1:9" x14ac:dyDescent="0.25">
      <c r="A33" s="27" t="s">
        <v>30</v>
      </c>
      <c r="B33" s="21"/>
      <c r="C33" s="21"/>
      <c r="D33" s="9"/>
      <c r="E33" s="9"/>
      <c r="F33" s="9"/>
    </row>
    <row r="34" spans="1:9" x14ac:dyDescent="0.25">
      <c r="A34" s="28" t="s">
        <v>0</v>
      </c>
      <c r="B34" s="22"/>
      <c r="C34" s="22"/>
      <c r="D34" s="9"/>
      <c r="E34" s="9"/>
      <c r="F34" s="9"/>
    </row>
    <row r="35" spans="1:9" x14ac:dyDescent="0.25">
      <c r="A35" s="68"/>
      <c r="B35" s="68"/>
      <c r="C35" s="68"/>
    </row>
    <row r="36" spans="1:9" x14ac:dyDescent="0.25">
      <c r="A36" s="23"/>
      <c r="B36" s="23"/>
      <c r="C36" s="23"/>
    </row>
    <row r="37" spans="1:9" x14ac:dyDescent="0.25">
      <c r="G37" s="24" t="s">
        <v>40</v>
      </c>
      <c r="H37" s="200" t="str">
        <f>+I13</f>
        <v xml:space="preserve"> 12 April 2021</v>
      </c>
      <c r="I37" s="201"/>
    </row>
    <row r="40" spans="1:9" ht="18" customHeight="1" x14ac:dyDescent="0.25"/>
    <row r="41" spans="1:9" ht="17.25" customHeight="1" x14ac:dyDescent="0.25"/>
    <row r="43" spans="1:9" x14ac:dyDescent="0.25">
      <c r="G43" s="202" t="s">
        <v>26</v>
      </c>
      <c r="H43" s="202"/>
      <c r="I43" s="202"/>
    </row>
  </sheetData>
  <mergeCells count="7">
    <mergeCell ref="G43:I43"/>
    <mergeCell ref="A10:I10"/>
    <mergeCell ref="G17:H17"/>
    <mergeCell ref="G18:H18"/>
    <mergeCell ref="A19:H19"/>
    <mergeCell ref="A20:B20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</vt:i4>
      </vt:variant>
    </vt:vector>
  </HeadingPairs>
  <TitlesOfParts>
    <vt:vector size="32" baseType="lpstr">
      <vt:lpstr>42_Marugame_Solo</vt:lpstr>
      <vt:lpstr>43_Marugame_Bogor</vt:lpstr>
      <vt:lpstr>44_Marugame_Bogor </vt:lpstr>
      <vt:lpstr>45_Marugame_Bandung</vt:lpstr>
      <vt:lpstr>46_Freyssinet_Makasar</vt:lpstr>
      <vt:lpstr>47_Marugame_Bandung</vt:lpstr>
      <vt:lpstr>48_Marugame_Bandung</vt:lpstr>
      <vt:lpstr>49_Marugame_Bandung</vt:lpstr>
      <vt:lpstr>50_Temans_Jakarta</vt:lpstr>
      <vt:lpstr>51_Poslog_Tanggerang</vt:lpstr>
      <vt:lpstr>52__Phapros</vt:lpstr>
      <vt:lpstr>53_Java Books_Mix </vt:lpstr>
      <vt:lpstr>54_LF_Tanggerang &amp; Ciamis</vt:lpstr>
      <vt:lpstr>55_Poslog_Tanggerang Pel</vt:lpstr>
      <vt:lpstr>56_Poslog_jakarta</vt:lpstr>
      <vt:lpstr>57_Marugame_Surabaya</vt:lpstr>
      <vt:lpstr>58_Marugame_Jogja</vt:lpstr>
      <vt:lpstr>59_Marugame_Bogor</vt:lpstr>
      <vt:lpstr>60_Marugame_Bogor </vt:lpstr>
      <vt:lpstr>61_Lini_Pontianak</vt:lpstr>
      <vt:lpstr>62_Lini_Ambon</vt:lpstr>
      <vt:lpstr>63_Lini_Merauke</vt:lpstr>
      <vt:lpstr>64_Lini_Nias</vt:lpstr>
      <vt:lpstr>65_Freyssinet_Kranggan</vt:lpstr>
      <vt:lpstr>66_Winson_ Deliserdang</vt:lpstr>
      <vt:lpstr>67_Link pasifik_Singapore </vt:lpstr>
      <vt:lpstr>68_LF_Bengkulu Padang</vt:lpstr>
      <vt:lpstr>69_LF_Mix</vt:lpstr>
      <vt:lpstr>70_Java Books_Mix </vt:lpstr>
      <vt:lpstr>71_LF_BANDUNG</vt:lpstr>
      <vt:lpstr>'67_Link pasifik_Singapore '!Print_Area</vt:lpstr>
      <vt:lpstr>'52__Phapros'!Print_Titles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2021-05-27T14:47:26Z</dcterms:modified>
</cp:coreProperties>
</file>