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8" activeTab="28"/>
  </bookViews>
  <sheets>
    <sheet name="91_Marugame_Solo" sheetId="2" r:id="rId1"/>
    <sheet name="92_Marugame_Cirebon&amp;semarang" sheetId="3" r:id="rId2"/>
    <sheet name="93_Marugame_Jogja" sheetId="4" r:id="rId3"/>
    <sheet name="94_Marugame_Bandung" sheetId="5" r:id="rId4"/>
    <sheet name="95_Marugame_Bandung" sheetId="6" r:id="rId5"/>
    <sheet name="96_jAPFA" sheetId="7" r:id="rId6"/>
    <sheet name="97_W6_Bekasi" sheetId="8" r:id="rId7"/>
    <sheet name="98_W6_Serpong" sheetId="9" r:id="rId8"/>
    <sheet name="99_W6_Bekasi" sheetId="10" r:id="rId9"/>
    <sheet name="100_W6_Magelang" sheetId="11" r:id="rId10"/>
    <sheet name="101_W6_Magelang" sheetId="12" r:id="rId11"/>
    <sheet name="102_W6_Bandung" sheetId="13" r:id="rId12"/>
    <sheet name="103_W6_Kapuk" sheetId="14" r:id="rId13"/>
    <sheet name="104_W6_Pekanbaru" sheetId="15" r:id="rId14"/>
    <sheet name="105_W6_Jakarta Barat" sheetId="16" r:id="rId15"/>
    <sheet name="106_W6_Cilacap" sheetId="17" r:id="rId16"/>
    <sheet name="107_W6_Cengkareng" sheetId="18" r:id="rId17"/>
    <sheet name="108_W6_Denpasar" sheetId="19" r:id="rId18"/>
    <sheet name="109_W6_Sleman" sheetId="20" r:id="rId19"/>
    <sheet name="110_W6_Lampung" sheetId="21" r:id="rId20"/>
    <sheet name="111_W6_Cirebon" sheetId="22" r:id="rId21"/>
    <sheet name="112_Marugame_Cirebon" sheetId="23" r:id="rId22"/>
    <sheet name="113_Marugame_Bogor" sheetId="24" r:id="rId23"/>
    <sheet name="114_Marugame_Bandung" sheetId="25" r:id="rId24"/>
    <sheet name="115_Marugame_Karawang" sheetId="26" r:id="rId25"/>
    <sheet name="116_PT.Smart_Jakarta" sheetId="27" r:id="rId26"/>
    <sheet name="117_W6_Mix" sheetId="28" r:id="rId27"/>
    <sheet name="118_PT. Putra_Kudus" sheetId="29" r:id="rId28"/>
    <sheet name="119_Adyawinsa_Malang" sheetId="30" r:id="rId29"/>
    <sheet name="120_Marugame_CirebonSemarang" sheetId="31" r:id="rId30"/>
    <sheet name="121_Marugame_Jogja" sheetId="32" r:id="rId31"/>
    <sheet name="122_W6_Mix" sheetId="33" r:id="rId32"/>
    <sheet name="123_W6_Mix" sheetId="34" r:id="rId33"/>
    <sheet name="124_W6_Mix " sheetId="35" r:id="rId34"/>
    <sheet name="125_W6_tanggerang" sheetId="36" r:id="rId35"/>
    <sheet name="126_Marugame" sheetId="38" r:id="rId36"/>
    <sheet name="127_Marugame " sheetId="44" r:id="rId37"/>
    <sheet name="128_Marugame_Batam" sheetId="46" r:id="rId38"/>
    <sheet name="129_Marugame_Bandung" sheetId="47" r:id="rId39"/>
    <sheet name="130_Marugame_Bogor" sheetId="48" r:id="rId40"/>
    <sheet name="131_W6_Pekanbaru" sheetId="49" r:id="rId41"/>
    <sheet name="132_W6_Depok" sheetId="50" r:id="rId42"/>
    <sheet name="133_W6_Malang" sheetId="51" r:id="rId43"/>
    <sheet name="134_W6_Semarang" sheetId="52" r:id="rId44"/>
    <sheet name="135_W6_Surakarta" sheetId="53" r:id="rId45"/>
    <sheet name="136_W6_Tanggerang" sheetId="54" r:id="rId46"/>
    <sheet name="137_W6_Surabaya" sheetId="55" r:id="rId47"/>
    <sheet name="138_W6_Semarang" sheetId="56" r:id="rId48"/>
    <sheet name="139_Marugame_Jogja" sheetId="57" r:id="rId49"/>
    <sheet name="140_Marugame_cirebon-semarang" sheetId="58" r:id="rId50"/>
    <sheet name="141_Fokus_Malang" sheetId="59" r:id="rId51"/>
    <sheet name="142_W6_Surabaya" sheetId="60" r:id="rId52"/>
    <sheet name="143_W6_Bandung" sheetId="61" r:id="rId53"/>
    <sheet name="144_Ocean_Cakung" sheetId="62" r:id="rId5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62" l="1"/>
  <c r="I21" i="62"/>
  <c r="H39" i="62"/>
  <c r="I25" i="62"/>
  <c r="H25" i="62"/>
  <c r="H24" i="62"/>
  <c r="H27" i="62" s="1"/>
  <c r="I20" i="62"/>
  <c r="I24" i="62" l="1"/>
  <c r="I27" i="62" s="1"/>
  <c r="I24" i="61"/>
  <c r="H36" i="61"/>
  <c r="H22" i="61"/>
  <c r="H21" i="61"/>
  <c r="H24" i="61" s="1"/>
  <c r="I18" i="61"/>
  <c r="I19" i="61" s="1"/>
  <c r="I21" i="61" l="1"/>
  <c r="H36" i="60" l="1"/>
  <c r="H22" i="60"/>
  <c r="H21" i="60"/>
  <c r="H24" i="60" s="1"/>
  <c r="I18" i="60"/>
  <c r="I19" i="60" s="1"/>
  <c r="I21" i="60" l="1"/>
  <c r="I22" i="60"/>
  <c r="I23" i="60" s="1"/>
  <c r="I37" i="59"/>
  <c r="J24" i="59"/>
  <c r="J20" i="59"/>
  <c r="J21" i="59" s="1"/>
  <c r="I24" i="60" l="1"/>
  <c r="J23" i="59"/>
  <c r="J26" i="59"/>
  <c r="J19" i="2"/>
  <c r="I37" i="58" l="1"/>
  <c r="J23" i="58"/>
  <c r="I23" i="58"/>
  <c r="I22" i="58"/>
  <c r="I25" i="58" s="1"/>
  <c r="J18" i="58"/>
  <c r="J20" i="58" s="1"/>
  <c r="J22" i="58" l="1"/>
  <c r="J25" i="58" s="1"/>
  <c r="I37" i="57"/>
  <c r="J23" i="57"/>
  <c r="I23" i="57"/>
  <c r="I22" i="57"/>
  <c r="I25" i="57" s="1"/>
  <c r="J18" i="57"/>
  <c r="J20" i="57" s="1"/>
  <c r="J22" i="57" l="1"/>
  <c r="J25" i="57" s="1"/>
  <c r="H36" i="56"/>
  <c r="H22" i="56"/>
  <c r="H21" i="56"/>
  <c r="H24" i="56" s="1"/>
  <c r="I18" i="56"/>
  <c r="I19" i="56" s="1"/>
  <c r="I22" i="56" s="1"/>
  <c r="I24" i="55"/>
  <c r="I23" i="55"/>
  <c r="I22" i="55"/>
  <c r="H36" i="55"/>
  <c r="H22" i="55"/>
  <c r="H21" i="55"/>
  <c r="H24" i="55" s="1"/>
  <c r="I18" i="55"/>
  <c r="I19" i="55" s="1"/>
  <c r="I23" i="56" l="1"/>
  <c r="I21" i="56"/>
  <c r="I24" i="56" s="1"/>
  <c r="I21" i="55"/>
  <c r="I24" i="54"/>
  <c r="H36" i="54"/>
  <c r="H22" i="54"/>
  <c r="H21" i="54"/>
  <c r="H24" i="54" s="1"/>
  <c r="I18" i="54"/>
  <c r="I19" i="54" s="1"/>
  <c r="I21" i="54" l="1"/>
  <c r="H36" i="53" l="1"/>
  <c r="H22" i="53"/>
  <c r="H21" i="53"/>
  <c r="H24" i="53" s="1"/>
  <c r="I18" i="53"/>
  <c r="I19" i="53" s="1"/>
  <c r="I21" i="53" l="1"/>
  <c r="I22" i="53"/>
  <c r="I23" i="53" s="1"/>
  <c r="I24" i="53" s="1"/>
  <c r="H36" i="52" l="1"/>
  <c r="H22" i="52"/>
  <c r="H21" i="52"/>
  <c r="H24" i="52" s="1"/>
  <c r="I19" i="52"/>
  <c r="I22" i="52" s="1"/>
  <c r="I18" i="52"/>
  <c r="I23" i="52" l="1"/>
  <c r="I21" i="52"/>
  <c r="H36" i="51"/>
  <c r="H22" i="51"/>
  <c r="H21" i="51"/>
  <c r="H24" i="51" s="1"/>
  <c r="I19" i="51"/>
  <c r="I22" i="51" s="1"/>
  <c r="I18" i="51"/>
  <c r="H36" i="50"/>
  <c r="H24" i="50"/>
  <c r="H22" i="50"/>
  <c r="H21" i="50"/>
  <c r="I18" i="50"/>
  <c r="I19" i="50" s="1"/>
  <c r="H36" i="49"/>
  <c r="H24" i="49"/>
  <c r="H22" i="49"/>
  <c r="H21" i="49"/>
  <c r="I18" i="49"/>
  <c r="I19" i="49" s="1"/>
  <c r="I24" i="52" l="1"/>
  <c r="I23" i="51"/>
  <c r="I21" i="51"/>
  <c r="I22" i="50"/>
  <c r="I23" i="50" s="1"/>
  <c r="I24" i="50" s="1"/>
  <c r="I21" i="50"/>
  <c r="I22" i="49"/>
  <c r="I23" i="49" s="1"/>
  <c r="I24" i="49" s="1"/>
  <c r="I21" i="49"/>
  <c r="I38" i="48"/>
  <c r="J24" i="48"/>
  <c r="I24" i="48"/>
  <c r="I23" i="48"/>
  <c r="I26" i="48" s="1"/>
  <c r="J18" i="48"/>
  <c r="J21" i="48" s="1"/>
  <c r="I38" i="47"/>
  <c r="J24" i="47"/>
  <c r="I24" i="47"/>
  <c r="I23" i="47"/>
  <c r="I26" i="47" s="1"/>
  <c r="J18" i="47"/>
  <c r="J21" i="47" s="1"/>
  <c r="I36" i="46"/>
  <c r="J22" i="46"/>
  <c r="I22" i="46"/>
  <c r="I21" i="46"/>
  <c r="I24" i="46" s="1"/>
  <c r="J18" i="46"/>
  <c r="J19" i="46" s="1"/>
  <c r="I37" i="44"/>
  <c r="J23" i="44"/>
  <c r="I23" i="44"/>
  <c r="I22" i="44"/>
  <c r="I25" i="44" s="1"/>
  <c r="J18" i="44"/>
  <c r="J20" i="44" s="1"/>
  <c r="I37" i="38"/>
  <c r="J23" i="38"/>
  <c r="I23" i="38"/>
  <c r="I22" i="38"/>
  <c r="I25" i="38" s="1"/>
  <c r="J18" i="38"/>
  <c r="J20" i="38" s="1"/>
  <c r="I24" i="51" l="1"/>
  <c r="J23" i="48"/>
  <c r="J26" i="48" s="1"/>
  <c r="J23" i="47"/>
  <c r="J26" i="47" s="1"/>
  <c r="J21" i="46"/>
  <c r="J24" i="46" s="1"/>
  <c r="J22" i="44"/>
  <c r="J25" i="44" s="1"/>
  <c r="J22" i="38"/>
  <c r="J25" i="38" s="1"/>
  <c r="H36" i="36"/>
  <c r="H22" i="36"/>
  <c r="H21" i="36"/>
  <c r="H24" i="36" s="1"/>
  <c r="I18" i="36"/>
  <c r="I19" i="36" s="1"/>
  <c r="I21" i="36" l="1"/>
  <c r="I22" i="36"/>
  <c r="I23" i="36" s="1"/>
  <c r="I24" i="36" s="1"/>
  <c r="H36" i="35"/>
  <c r="H24" i="35"/>
  <c r="H22" i="35"/>
  <c r="H21" i="35"/>
  <c r="I18" i="35"/>
  <c r="I19" i="35" s="1"/>
  <c r="I24" i="34"/>
  <c r="I23" i="34"/>
  <c r="I22" i="34"/>
  <c r="H36" i="34"/>
  <c r="H24" i="34"/>
  <c r="H22" i="34"/>
  <c r="H21" i="34"/>
  <c r="I18" i="34"/>
  <c r="I19" i="34" s="1"/>
  <c r="I21" i="34" s="1"/>
  <c r="I24" i="33"/>
  <c r="H36" i="33"/>
  <c r="H24" i="33"/>
  <c r="H22" i="33"/>
  <c r="H21" i="33"/>
  <c r="I18" i="33"/>
  <c r="I19" i="33" s="1"/>
  <c r="I21" i="33" s="1"/>
  <c r="I22" i="35" l="1"/>
  <c r="I23" i="35" s="1"/>
  <c r="I24" i="35" s="1"/>
  <c r="I21" i="35"/>
  <c r="I38" i="32" l="1"/>
  <c r="J24" i="32"/>
  <c r="I24" i="32"/>
  <c r="I23" i="32"/>
  <c r="I26" i="32" s="1"/>
  <c r="J18" i="32"/>
  <c r="J21" i="32" s="1"/>
  <c r="I37" i="31"/>
  <c r="J23" i="31"/>
  <c r="I23" i="31"/>
  <c r="I22" i="31"/>
  <c r="I25" i="31" s="1"/>
  <c r="J18" i="31"/>
  <c r="J20" i="31" s="1"/>
  <c r="J23" i="32" l="1"/>
  <c r="J26" i="32"/>
  <c r="J22" i="31"/>
  <c r="J25" i="31" s="1"/>
  <c r="I37" i="30"/>
  <c r="J24" i="30"/>
  <c r="J20" i="30"/>
  <c r="J21" i="30" s="1"/>
  <c r="J23" i="30" l="1"/>
  <c r="J26" i="30" s="1"/>
  <c r="H37" i="29"/>
  <c r="I24" i="29"/>
  <c r="I20" i="29"/>
  <c r="I21" i="29" s="1"/>
  <c r="I23" i="29" l="1"/>
  <c r="I26" i="29" s="1"/>
  <c r="I24" i="28" l="1"/>
  <c r="H36" i="28"/>
  <c r="H22" i="28"/>
  <c r="H21" i="28"/>
  <c r="H24" i="28" s="1"/>
  <c r="I19" i="28"/>
  <c r="I18" i="28"/>
  <c r="I36" i="27"/>
  <c r="J22" i="27"/>
  <c r="I22" i="27"/>
  <c r="I21" i="27"/>
  <c r="I24" i="27" s="1"/>
  <c r="J18" i="27"/>
  <c r="J19" i="27" s="1"/>
  <c r="I21" i="28" l="1"/>
  <c r="J21" i="27"/>
  <c r="J24" i="27" s="1"/>
  <c r="I37" i="26"/>
  <c r="J23" i="26"/>
  <c r="I23" i="26"/>
  <c r="I22" i="26"/>
  <c r="I25" i="26" s="1"/>
  <c r="J18" i="26"/>
  <c r="J20" i="26" s="1"/>
  <c r="I38" i="25"/>
  <c r="J24" i="25"/>
  <c r="I24" i="25"/>
  <c r="I23" i="25"/>
  <c r="I26" i="25" s="1"/>
  <c r="J18" i="25"/>
  <c r="J21" i="25" s="1"/>
  <c r="I38" i="24"/>
  <c r="J24" i="24"/>
  <c r="I24" i="24"/>
  <c r="I23" i="24"/>
  <c r="I26" i="24" s="1"/>
  <c r="J18" i="24"/>
  <c r="J21" i="24" s="1"/>
  <c r="J22" i="26" l="1"/>
  <c r="J25" i="26" s="1"/>
  <c r="J23" i="25"/>
  <c r="J26" i="25" s="1"/>
  <c r="J23" i="24"/>
  <c r="J26" i="24" s="1"/>
  <c r="J20" i="23" l="1"/>
  <c r="J18" i="23"/>
  <c r="I37" i="23"/>
  <c r="J23" i="23"/>
  <c r="I23" i="23"/>
  <c r="I22" i="23"/>
  <c r="I25" i="23" s="1"/>
  <c r="J22" i="23" l="1"/>
  <c r="J25" i="23" s="1"/>
  <c r="H36" i="22"/>
  <c r="H22" i="22"/>
  <c r="H21" i="22"/>
  <c r="H24" i="22" s="1"/>
  <c r="I18" i="22"/>
  <c r="I19" i="22" s="1"/>
  <c r="I24" i="22" l="1"/>
  <c r="I21" i="22"/>
  <c r="H36" i="21" l="1"/>
  <c r="H22" i="21"/>
  <c r="H21" i="21"/>
  <c r="H24" i="21" s="1"/>
  <c r="I18" i="21"/>
  <c r="I19" i="21" s="1"/>
  <c r="I23" i="21" l="1"/>
  <c r="I21" i="21"/>
  <c r="I24" i="20"/>
  <c r="H36" i="20"/>
  <c r="H22" i="20"/>
  <c r="H21" i="20"/>
  <c r="H24" i="20" s="1"/>
  <c r="I18" i="20"/>
  <c r="I19" i="20" s="1"/>
  <c r="I24" i="19"/>
  <c r="I23" i="19"/>
  <c r="H36" i="19"/>
  <c r="H22" i="19"/>
  <c r="H21" i="19"/>
  <c r="H24" i="19" s="1"/>
  <c r="I18" i="19"/>
  <c r="I19" i="19" s="1"/>
  <c r="I24" i="18"/>
  <c r="H36" i="18"/>
  <c r="H22" i="18"/>
  <c r="H21" i="18"/>
  <c r="H24" i="18" s="1"/>
  <c r="I18" i="18"/>
  <c r="I19" i="18" s="1"/>
  <c r="I21" i="18" s="1"/>
  <c r="I24" i="17"/>
  <c r="I23" i="17"/>
  <c r="H36" i="17"/>
  <c r="H24" i="17"/>
  <c r="H22" i="17"/>
  <c r="H21" i="17"/>
  <c r="I18" i="17"/>
  <c r="I19" i="17" s="1"/>
  <c r="I24" i="16"/>
  <c r="I18" i="16"/>
  <c r="H36" i="16"/>
  <c r="H22" i="16"/>
  <c r="H21" i="16"/>
  <c r="H24" i="16" s="1"/>
  <c r="I19" i="16"/>
  <c r="I21" i="15"/>
  <c r="I24" i="15"/>
  <c r="H36" i="15"/>
  <c r="H22" i="15"/>
  <c r="H21" i="15"/>
  <c r="H24" i="15" s="1"/>
  <c r="I19" i="15"/>
  <c r="I23" i="15" s="1"/>
  <c r="H36" i="14"/>
  <c r="H24" i="14"/>
  <c r="H22" i="14"/>
  <c r="H21" i="14"/>
  <c r="I18" i="14"/>
  <c r="I19" i="14" s="1"/>
  <c r="I24" i="13"/>
  <c r="H36" i="13"/>
  <c r="H22" i="13"/>
  <c r="H21" i="13"/>
  <c r="H24" i="13" s="1"/>
  <c r="I19" i="13"/>
  <c r="I21" i="13" s="1"/>
  <c r="I18" i="13"/>
  <c r="I24" i="21" l="1"/>
  <c r="I23" i="20"/>
  <c r="I21" i="20"/>
  <c r="I21" i="19"/>
  <c r="I21" i="17"/>
  <c r="I21" i="16"/>
  <c r="I21" i="14"/>
  <c r="I24" i="14"/>
  <c r="H36" i="12"/>
  <c r="H22" i="12"/>
  <c r="H21" i="12"/>
  <c r="H24" i="12" s="1"/>
  <c r="I18" i="12"/>
  <c r="I19" i="12" s="1"/>
  <c r="I21" i="12" l="1"/>
  <c r="I23" i="12"/>
  <c r="I24" i="11"/>
  <c r="I23" i="11"/>
  <c r="I24" i="10"/>
  <c r="I23" i="10"/>
  <c r="H36" i="11"/>
  <c r="H24" i="11"/>
  <c r="H22" i="11"/>
  <c r="H21" i="11"/>
  <c r="I18" i="11"/>
  <c r="I19" i="11" s="1"/>
  <c r="I21" i="11" s="1"/>
  <c r="H36" i="10"/>
  <c r="H22" i="10"/>
  <c r="H21" i="10"/>
  <c r="H24" i="10" s="1"/>
  <c r="I18" i="10"/>
  <c r="I19" i="10" s="1"/>
  <c r="H36" i="9"/>
  <c r="I22" i="9"/>
  <c r="H22" i="9"/>
  <c r="H21" i="9"/>
  <c r="H24" i="9" s="1"/>
  <c r="I18" i="9"/>
  <c r="I19" i="9" s="1"/>
  <c r="H36" i="8"/>
  <c r="I22" i="8"/>
  <c r="H22" i="8"/>
  <c r="H21" i="8"/>
  <c r="H24" i="8" s="1"/>
  <c r="I18" i="8"/>
  <c r="I24" i="12" l="1"/>
  <c r="I21" i="10"/>
  <c r="I21" i="9"/>
  <c r="I24" i="9" s="1"/>
  <c r="I19" i="8"/>
  <c r="I21" i="8" s="1"/>
  <c r="I24" i="8" s="1"/>
  <c r="J20" i="7"/>
  <c r="J18" i="7" l="1"/>
  <c r="I37" i="7"/>
  <c r="J23" i="7"/>
  <c r="I23" i="7"/>
  <c r="I22" i="7"/>
  <c r="I25" i="7" s="1"/>
  <c r="J19" i="7"/>
  <c r="J22" i="7" l="1"/>
  <c r="J25" i="7" s="1"/>
  <c r="J18" i="4"/>
  <c r="I36" i="6" l="1"/>
  <c r="J22" i="6"/>
  <c r="I22" i="6"/>
  <c r="I21" i="6"/>
  <c r="I24" i="6" s="1"/>
  <c r="J19" i="6"/>
  <c r="J18" i="6"/>
  <c r="I38" i="5"/>
  <c r="J24" i="5"/>
  <c r="I24" i="5"/>
  <c r="I23" i="5"/>
  <c r="I26" i="5" s="1"/>
  <c r="J18" i="5"/>
  <c r="J21" i="5" s="1"/>
  <c r="I38" i="4"/>
  <c r="J24" i="4"/>
  <c r="I24" i="4"/>
  <c r="I23" i="4"/>
  <c r="I26" i="4" s="1"/>
  <c r="J21" i="4"/>
  <c r="I37" i="3"/>
  <c r="J23" i="3"/>
  <c r="I23" i="3"/>
  <c r="I22" i="3"/>
  <c r="I25" i="3" s="1"/>
  <c r="J18" i="3"/>
  <c r="J20" i="3" s="1"/>
  <c r="J21" i="6" l="1"/>
  <c r="J24" i="6" s="1"/>
  <c r="J23" i="5"/>
  <c r="J26" i="5" s="1"/>
  <c r="J23" i="4"/>
  <c r="J26" i="4" s="1"/>
  <c r="J22" i="3"/>
  <c r="J25" i="3" s="1"/>
  <c r="I36" i="2" l="1"/>
  <c r="J22" i="2"/>
  <c r="I22" i="2"/>
  <c r="I21" i="2"/>
  <c r="I24" i="2" s="1"/>
  <c r="J18" i="2"/>
  <c r="J21" i="2" l="1"/>
  <c r="J24" i="2" s="1"/>
</calcChain>
</file>

<file path=xl/sharedStrings.xml><?xml version="1.0" encoding="utf-8"?>
<sst xmlns="http://schemas.openxmlformats.org/spreadsheetml/2006/main" count="2509" uniqueCount="308">
  <si>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</si>
  <si>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</si>
  <si>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</si>
  <si>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</si>
  <si>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</si>
  <si>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</si>
  <si>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</si>
  <si>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</si>
  <si>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Sriboga Marugame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</si>
  <si>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</si>
  <si>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</si>
  <si>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</si>
  <si>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</si>
  <si>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</si>
  <si>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</si>
  <si>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</si>
  <si>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</si>
  <si>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</si>
  <si>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</si>
  <si>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</si>
  <si>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</si>
  <si>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</si>
  <si>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</si>
  <si>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</si>
  <si>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</si>
  <si>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Jogja</t>
  </si>
  <si>
    <t>Pengiriman Barang Tujuan M062 Jogja City Mall</t>
  </si>
  <si>
    <t>SUB TOTAL</t>
  </si>
  <si>
    <t>PPN 1%</t>
  </si>
  <si>
    <t>DP</t>
  </si>
  <si>
    <t>Pelunasan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</si>
  <si>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</si>
  <si>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</si>
  <si>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</si>
  <si>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</si>
  <si>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</si>
  <si>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</si>
  <si>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</si>
  <si>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</si>
  <si>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Pengiriman Barang Tujuan M045 Solo Paragon Mall</t>
  </si>
  <si>
    <t>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</si>
  <si>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Ribu Rupiah.</t>
    </r>
  </si>
  <si>
    <t>400700</t>
  </si>
  <si>
    <t>Pengiriman Barang Tujuan M072 Cirebon Super Blok</t>
  </si>
  <si>
    <t>Cirebon</t>
  </si>
  <si>
    <t>BKI032210020164</t>
  </si>
  <si>
    <t>Pengiriman Barang Tujuan M021 Paragon Mall Semarang</t>
  </si>
  <si>
    <t>Semarang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</si>
  <si>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Puluh Ribu Rupiah.</t>
    </r>
  </si>
  <si>
    <t>400699</t>
  </si>
  <si>
    <t>Pengiriman Barang Tujuan M065 Hartono Mall Jogja</t>
  </si>
  <si>
    <t>400698</t>
  </si>
  <si>
    <t>Pengiriman Barang Tujuan M029 Plaza Ambarukmo</t>
  </si>
  <si>
    <t>400697</t>
  </si>
  <si>
    <t>403056</t>
  </si>
  <si>
    <t>Pengiriman Barang Tujuan M025 Riau Bandung</t>
  </si>
  <si>
    <t>Bandung</t>
  </si>
  <si>
    <t>403055</t>
  </si>
  <si>
    <t>Pengiriman Barang Tujuan M012 Trans Studio Bandung</t>
  </si>
  <si>
    <t>403057</t>
  </si>
  <si>
    <t xml:space="preserve">Pengiriman Barang Tujuan M036 Paskal Hypersquare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</si>
  <si>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Ribu Rupiah.</t>
    </r>
  </si>
  <si>
    <t>BKI032210020602</t>
  </si>
  <si>
    <t xml:space="preserve">Pengiriman Barang Tujuan M070 Buah Batu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</si>
  <si>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</si>
  <si>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Ribu Rupiah.</t>
    </r>
  </si>
  <si>
    <t xml:space="preserve"> 095/PCI/K1/VI/21</t>
  </si>
  <si>
    <t xml:space="preserve"> 091/PCI/K1/VI/21</t>
  </si>
  <si>
    <t xml:space="preserve"> 092/PCI/K1/VI/21</t>
  </si>
  <si>
    <t xml:space="preserve"> 093/PCI/K1/VI/21</t>
  </si>
  <si>
    <t xml:space="preserve"> 094/PCI/K1/VI/21</t>
  </si>
  <si>
    <t>02 Juni 2021</t>
  </si>
  <si>
    <t xml:space="preserve"> 096/PCI/K1/VI/21</t>
  </si>
  <si>
    <t>04 Juni 2021</t>
  </si>
  <si>
    <t>: PT. Japfa Comfeed Indonesia</t>
  </si>
  <si>
    <t>BKI032210020511</t>
  </si>
  <si>
    <t>BKI032210020529</t>
  </si>
  <si>
    <t>Pengiriman Barang Tujuan Purwakarta - Tenggarong</t>
  </si>
  <si>
    <t>Kalimantan Timur</t>
  </si>
  <si>
    <t>Pengiriman Barang Tujuan Purwakarta - Banjar 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</si>
  <si>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Tiga Ratus Enam Puluh Riga Ribu Rupiah.</t>
    </r>
  </si>
  <si>
    <t>: PT. Tibeka Logistik Indonesia</t>
  </si>
  <si>
    <t xml:space="preserve"> 097/PCI/K1/VI/21</t>
  </si>
  <si>
    <t>07 Juni 2021</t>
  </si>
  <si>
    <t>Bekasi</t>
  </si>
  <si>
    <t>QTY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</si>
  <si>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Rupiah.</t>
    </r>
  </si>
  <si>
    <t>Pengiriman Barang                   PT. American Standar (DO/W6/2021/05/00C7BR/01)</t>
  </si>
  <si>
    <t xml:space="preserve"> 098/PCI/K1/VI/21</t>
  </si>
  <si>
    <t>Pengiriman Barang                       PT. Nutrifood Cibitung (DO/W6/2021/05/00C6A)</t>
  </si>
  <si>
    <t>Serpong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</si>
  <si>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Rupiah.</t>
    </r>
  </si>
  <si>
    <t xml:space="preserve"> 099/PCI/K1/VI/21</t>
  </si>
  <si>
    <t>Pengiriman Barang                       PT. American Standar (DO/W6/2021/05/00C05/R/01)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</si>
  <si>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Enam Puluh Tiga Ribu Rupiah.</t>
    </r>
  </si>
  <si>
    <t>Magelang</t>
  </si>
  <si>
    <t xml:space="preserve"> 100/PCI/K1/VI/21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</si>
  <si>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Dua Puluh Dua Ribu Rupiah.</t>
    </r>
  </si>
  <si>
    <t xml:space="preserve"> 101/PCI/K1/VI/21</t>
  </si>
  <si>
    <t xml:space="preserve"> 102/PCI/K1/VI/21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</si>
  <si>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Empat Belas Ribu Rupiah.</t>
    </r>
  </si>
  <si>
    <t xml:space="preserve"> 103/PCI/K1/VI/21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</si>
  <si>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</si>
  <si>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Sepuluh Ribu Rupiah.</t>
    </r>
  </si>
  <si>
    <t xml:space="preserve"> 104/PCI/K1/VI/21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</si>
  <si>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</si>
  <si>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Tujuh Ratus Sembilan Puluh Empat Ribu Rupiah.</t>
    </r>
  </si>
  <si>
    <t>Pengiriman Barang                   PT. Fumakilla Nomos (DO/W6/2021/05/00B2A)</t>
  </si>
  <si>
    <t>Pengiriman Barang                         PT. Fumakilla Nomos (DO/W6/2021/05/00B29)</t>
  </si>
  <si>
    <t xml:space="preserve"> Pengiriman Barang                       PT. Maruzen Samudera Indonesia (DO/W6/2021/05/00B06)</t>
  </si>
  <si>
    <t>Pengiriman Barang                       PT. American Standard (DO/W6/2021/05/00AD6)</t>
  </si>
  <si>
    <t>Pengiriman Barang                          PT. Agility (DO/W6/2021/05/00B35)</t>
  </si>
  <si>
    <t xml:space="preserve"> 105/PCI/K1/VI/21</t>
  </si>
  <si>
    <t>Pengiriman Barang                          PT. Intimas (DO/W6/2021/05/00AE4/R/01)</t>
  </si>
  <si>
    <t>Jakarta Barat</t>
  </si>
  <si>
    <t xml:space="preserve"> 106/PCI/K1/VI/21</t>
  </si>
  <si>
    <t>Pengiriman Barang                          PT. LF Logistik (DO/W6/2021/05/00DD7)</t>
  </si>
  <si>
    <t>Cilacap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</si>
  <si>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Puluh Satu Ribu Rupiah.</t>
    </r>
  </si>
  <si>
    <t xml:space="preserve"> 107/PCI/K1/VI/21</t>
  </si>
  <si>
    <t>Pengiriman Barang                          PT. Intimas (DO/W6/2021/05/00AE1)</t>
  </si>
  <si>
    <t>Cengkareng</t>
  </si>
  <si>
    <t xml:space="preserve"> 108/PCI/K1/VI/21</t>
  </si>
  <si>
    <t>Pengiriman Barang                          PT. YCH (DO/W6/2021/05/00A6E)</t>
  </si>
  <si>
    <t>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</si>
  <si>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Enam Ratus Dua Puluh Satu Ribu Rupiah.</t>
    </r>
  </si>
  <si>
    <t xml:space="preserve"> 109/PCI/K1/VI/21</t>
  </si>
  <si>
    <t>Pengiriman Barang                          PT. LF Logistik (DO/W6/2021/05/00A6C)</t>
  </si>
  <si>
    <t>Sleman</t>
  </si>
  <si>
    <t xml:space="preserve"> 110/PCI/K1/VI/21</t>
  </si>
  <si>
    <t>Pengiriman Barang                          PT. America Standar Indonesia (DO/W6/2021/05/00A32)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</si>
  <si>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</si>
  <si>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Delapan Puluh Lima Ribu Rupiah.</t>
    </r>
  </si>
  <si>
    <t xml:space="preserve"> 111/PCI/K1/VI/21</t>
  </si>
  <si>
    <t>Pengiriman Barang                          PT. Sociola (DO/W6/2021/05/00DDD)</t>
  </si>
  <si>
    <t>Cirebon, Semarang, Yogya dan 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</si>
  <si>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Empat Puluh Lima Ribu Seratus Rupiah.</t>
    </r>
  </si>
  <si>
    <t xml:space="preserve"> 112/PCI/K1/VI/21</t>
  </si>
  <si>
    <t>09 Juni 2021</t>
  </si>
  <si>
    <t>Pengiriman Barang Tujuan M021 Paragon Mall</t>
  </si>
  <si>
    <t>402411</t>
  </si>
  <si>
    <t>Pengiriman Barang Tujuan M072 Cirebon Super Block</t>
  </si>
  <si>
    <t xml:space="preserve"> 113/PCI/K1/VI/21</t>
  </si>
  <si>
    <t>BKI032210021170</t>
  </si>
  <si>
    <t>BKI032210021188</t>
  </si>
  <si>
    <t>BKI032210021196</t>
  </si>
  <si>
    <t>Pengiriman Barang Tujuan M073 Aeon Sentul City</t>
  </si>
  <si>
    <t>Bogor</t>
  </si>
  <si>
    <t>Pengiriman Barang Tujuan M042 Cibinong City Mall</t>
  </si>
  <si>
    <t>Pengiriman Barang Tujuan R003 Transmart Yasmin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</si>
  <si>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</si>
  <si>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114/PCI/K1/VI/21</t>
  </si>
  <si>
    <t>BKI032210021139</t>
  </si>
  <si>
    <t>BKI032210021105</t>
  </si>
  <si>
    <t>BKI032210021162</t>
  </si>
  <si>
    <t xml:space="preserve">Pengiriman Barang Tujuan M036  Paskal Hypersquare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</si>
  <si>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</si>
  <si>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>BKI032210021147</t>
  </si>
  <si>
    <t>BKI032210021154</t>
  </si>
  <si>
    <t xml:space="preserve"> 115/PCI/K1/VI/21</t>
  </si>
  <si>
    <t>Pengiriman Barang Tujuan 044 Paris Van Java</t>
  </si>
  <si>
    <t>Pengiriman Barang Tujuan M034  Resindah Park Mall</t>
  </si>
  <si>
    <t>Karawang</t>
  </si>
  <si>
    <t xml:space="preserve"> 116/PCI/K1/VI/21</t>
  </si>
  <si>
    <t>: PT. Smart Vending Nusantara</t>
  </si>
  <si>
    <t>:  Ibu Ayesha Ivhony</t>
  </si>
  <si>
    <t>BKI032210021550</t>
  </si>
  <si>
    <t xml:space="preserve"> 11 Juni 2021</t>
  </si>
  <si>
    <t>Pengiriman Barang Tujuan The Pakubowono Residence</t>
  </si>
  <si>
    <t xml:space="preserve"> 117/PCI/K1/VI/21</t>
  </si>
  <si>
    <t>Palembang, Airmolek, Duri, Dumai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</si>
  <si>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Puluh Ribu Rupiah.</t>
    </r>
  </si>
  <si>
    <t>Pengiriman Barang                          PT. Nutrifood (DO/W6/2021/05/00BC4)</t>
  </si>
  <si>
    <t>: PT. PUTRA MEGA PURNAMA</t>
  </si>
  <si>
    <t>Kudus</t>
  </si>
  <si>
    <t>PPN 1 %</t>
  </si>
  <si>
    <t xml:space="preserve">Bekasi, </t>
  </si>
  <si>
    <t xml:space="preserve"> 118/PCI/K1/VI/21</t>
  </si>
  <si>
    <t>BKI032210020974</t>
  </si>
  <si>
    <t>Pengiriman Barang Tujuan PT. Haryanto Motor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</si>
  <si>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Puluh Ribu Rupiah.</t>
    </r>
  </si>
  <si>
    <t>: PT. Adyawinsa electrical and power</t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</si>
  <si>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</si>
  <si>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</si>
  <si>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</si>
  <si>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 xml:space="preserve"> 119/PCI/K1/VI/21</t>
  </si>
  <si>
    <t xml:space="preserve"> 12 Juni 2021</t>
  </si>
  <si>
    <t>BKI032210020487</t>
  </si>
  <si>
    <t>Pengiriman Barang Tujuan Jakarta - Malang</t>
  </si>
  <si>
    <t>Malang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</si>
  <si>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Ribu Rupiah.</t>
    </r>
  </si>
  <si>
    <t xml:space="preserve"> 15 Juni 2021</t>
  </si>
  <si>
    <t>BKI032210020925</t>
  </si>
  <si>
    <t>BKI032210020933</t>
  </si>
  <si>
    <t>Pengiriman Barang Tujuan M072 Cirebon Super Block (CDD)</t>
  </si>
  <si>
    <t>Pengiriman Barang Tujaun M021 Paragon Mall (CDD)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</si>
  <si>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Ribu Rupiah.</t>
    </r>
  </si>
  <si>
    <t xml:space="preserve"> 121/PCI/K1/VI/21</t>
  </si>
  <si>
    <t>BKI032210020941</t>
  </si>
  <si>
    <t>Pengiriman Barang Tujuan M065 Hartono Mall</t>
  </si>
  <si>
    <t>BKI032210020966</t>
  </si>
  <si>
    <t>BKI032210020958</t>
  </si>
  <si>
    <t xml:space="preserve"> 120/PCI/K1/VI/21</t>
  </si>
  <si>
    <t xml:space="preserve"> 122/PCI/K1/VI/21</t>
  </si>
  <si>
    <t>01/06/121</t>
  </si>
  <si>
    <t>Surabaya, Malang, 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</si>
  <si>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EnamPuluh Lima Ribu Rupiah.</t>
    </r>
  </si>
  <si>
    <t>Pengiriman Barang                          PT. Sociola  (DO/W6/2021/05/00DE0/R/02</t>
  </si>
  <si>
    <t xml:space="preserve"> 123/PCI/K1/VI/21</t>
  </si>
  <si>
    <t>Pengiriman Barang                          PT. Sociola  (DO/W6/2021/05/00DE2)</t>
  </si>
  <si>
    <t>Lampung, Palembang, Padang, Pekanbaru, Medan, Aceh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</si>
  <si>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Sembilan Ratus Dua Puluh Lima Ribu Rupiah.</t>
    </r>
  </si>
  <si>
    <t xml:space="preserve"> 124/PCI/K1/VI/21</t>
  </si>
  <si>
    <t>Pengiriman Barang                          PT. Sociola  (DO/W6/2021/05/00BF1)</t>
  </si>
  <si>
    <t xml:space="preserve"> 125/PCI/K1/VI/21</t>
  </si>
  <si>
    <t>Pengiriman Barang                          PT. YHC (DO/W6/2021/06/008A8.R.02)</t>
  </si>
  <si>
    <t>Tanggerang</t>
  </si>
  <si>
    <t xml:space="preserve"> 16 Juni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</si>
  <si>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Delapan Puluh Delapan Ribu Lima Ratus Rupiah.</t>
    </r>
  </si>
  <si>
    <t xml:space="preserve"> 126/PCI/K1/VI/21</t>
  </si>
  <si>
    <t xml:space="preserve"> 17 Juni 2021</t>
  </si>
  <si>
    <t>BKI032210021618</t>
  </si>
  <si>
    <t>BKI032210021626</t>
  </si>
  <si>
    <t>Pengiriman Barang Tujaun M034 Resindah Park Mall</t>
  </si>
  <si>
    <t>Pengiriman Barang Tujaun M070 Buah Batu Bandung</t>
  </si>
  <si>
    <t xml:space="preserve"> 127/PCI/K1/VI/21</t>
  </si>
  <si>
    <t>BKI032210021865</t>
  </si>
  <si>
    <t>Pengiriman Barang Tujaun M066 The Park Solo</t>
  </si>
  <si>
    <t>BKI032210021873</t>
  </si>
  <si>
    <t>Pengiriman Barang Tujaun M045 Solo Paragon Mall</t>
  </si>
  <si>
    <t>Surakarta</t>
  </si>
  <si>
    <t>Sukoharjo-Jawa Tengah</t>
  </si>
  <si>
    <t>BKI032210021931</t>
  </si>
  <si>
    <t>128/PCI/K1/VI/21</t>
  </si>
  <si>
    <t>Pengiriman Barang Tujuan M054 Grand Batam Mall</t>
  </si>
  <si>
    <t>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</si>
  <si>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Belas Juta Seratus Enam Puluh Ribu Rupiah.</t>
    </r>
  </si>
  <si>
    <t>17 Juni 2021</t>
  </si>
  <si>
    <t xml:space="preserve"> 129/PCI/K1/VI/21</t>
  </si>
  <si>
    <t>BKI032210022020</t>
  </si>
  <si>
    <t>BKI032210022012</t>
  </si>
  <si>
    <t>BKI032210022038</t>
  </si>
  <si>
    <t>Pengiriman Barang Tujuan M036 Paskal Hypersquare Bandung</t>
  </si>
  <si>
    <t xml:space="preserve"> 130/PCI/K1/VI/21</t>
  </si>
  <si>
    <t>BKI032210021980</t>
  </si>
  <si>
    <t>BKI032210022004</t>
  </si>
  <si>
    <t>Pengiriman Barang Tujuan M042 Cibinong Mall City</t>
  </si>
  <si>
    <t>BKI032210021998</t>
  </si>
  <si>
    <t>Pengiriman Barang Tujuan M024 Botani Square</t>
  </si>
  <si>
    <t xml:space="preserve"> 18 Juni 2021</t>
  </si>
  <si>
    <t>Pengiriman Barang                          PT. Modena (DO/W6/2021/06/009D5/R/01)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</si>
  <si>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Dua Puluh Lima Ribu Rupiah.</t>
    </r>
  </si>
  <si>
    <t xml:space="preserve"> 131/PCI/K1/VI/21</t>
  </si>
  <si>
    <t xml:space="preserve"> 21 Juni 2021</t>
  </si>
  <si>
    <t>Pengiriman Barang                          PT. YHC (DO/W6/2021/06/00BA6)      CDDL</t>
  </si>
  <si>
    <t>Depok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</si>
  <si>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Dua Belas Ribu Rupiah.</t>
    </r>
  </si>
  <si>
    <t xml:space="preserve"> 132/PCI/K1/VI/21</t>
  </si>
  <si>
    <t xml:space="preserve"> 133/PCI/K1/VI/21</t>
  </si>
  <si>
    <t>Pengiriman Barang                          PT. American Standard (DO/W6/2021/06/00B00)       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</si>
  <si>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Tiga Puluh Empat Ribu Rupiah.</t>
    </r>
  </si>
  <si>
    <t xml:space="preserve"> 134/PCI/K1/VI/21</t>
  </si>
  <si>
    <t xml:space="preserve"> 22 Juni 2021</t>
  </si>
  <si>
    <t>Pengiriman Barang                          PT. YHC (DO/W6/2021/06/00D3C)      CDD</t>
  </si>
  <si>
    <t xml:space="preserve"> 135/PCI/K1/VI/21</t>
  </si>
  <si>
    <t>Pengiriman Barang                          PT. Fukuyama   (DO/W6/2021/06/00C8C)               CDD</t>
  </si>
  <si>
    <t xml:space="preserve"> 136/PCI/K1/VI/21</t>
  </si>
  <si>
    <t xml:space="preserve"> 23 Juni 2021</t>
  </si>
  <si>
    <t>BKI032210021634</t>
  </si>
  <si>
    <t>Pengiriman Barang                          PT. Nutrifood (DO/W6/2021/06/0846)              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</si>
  <si>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Delapan Ribu Lima Ratus Ribu Rupiah.</t>
    </r>
  </si>
  <si>
    <t xml:space="preserve"> 137/PCI/K1/VI/21</t>
  </si>
  <si>
    <t>Pengiriman Barang                          PT. Kobe (DO/W6/2021/06/00985)               FUSO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</si>
  <si>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</si>
  <si>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Lima Puluh Dua Ribu Rupiah.</t>
    </r>
  </si>
  <si>
    <t xml:space="preserve"> 138/PCI/K1/VI/21</t>
  </si>
  <si>
    <t>Pengiriman Barang  PT. Inaco (DO/W6/2021/06/00039/1/R/04)               FUSO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</si>
  <si>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Tiga Puluh Delapan Ribu Rupiah.</t>
    </r>
  </si>
  <si>
    <t xml:space="preserve"> 139/PCI/K1/VI/21</t>
  </si>
  <si>
    <t>BKI032210022137</t>
  </si>
  <si>
    <t>BKI032210022129</t>
  </si>
  <si>
    <t xml:space="preserve"> 140/PCI/K1/VI/21</t>
  </si>
  <si>
    <t>BKI032210022111</t>
  </si>
  <si>
    <t>BKI032210022103</t>
  </si>
  <si>
    <t>: PT. Fokus Indo Lighting</t>
  </si>
  <si>
    <t xml:space="preserve"> 141/PCI/K1/VI/21</t>
  </si>
  <si>
    <t xml:space="preserve"> 24 Juni 2021</t>
  </si>
  <si>
    <t xml:space="preserve"> 142/PCI/K1/VI/21</t>
  </si>
  <si>
    <t xml:space="preserve"> 29 Juni 2021</t>
  </si>
  <si>
    <t>BKI032210023028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</si>
  <si>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Tiga Puluh Dua Ribu Rupiah.</t>
    </r>
  </si>
  <si>
    <t>Pengiriman Barang                          PT. American Standar (DO/W6/2021/06/00E3D)               CDD</t>
  </si>
  <si>
    <t xml:space="preserve"> 143/PCI/K1/VI/21</t>
  </si>
  <si>
    <t>BKI032210023085</t>
  </si>
  <si>
    <t>Pengiriman Barang                          PT. Modena (DO/W6/2021/06/00F65)               CDE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</si>
  <si>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Lima Belas Ribu Dua Puluh Rupiah.</t>
    </r>
  </si>
  <si>
    <t>: PT. Ocean Medika Indonesia</t>
  </si>
  <si>
    <t xml:space="preserve">  Komp. Pergudangan Salembaran I No. 38</t>
  </si>
  <si>
    <t xml:space="preserve">  RT. 001 RW. 003 Salembaran Jati, Kosambi, </t>
  </si>
  <si>
    <t xml:space="preserve">  Tanggerang Banten</t>
  </si>
  <si>
    <t xml:space="preserve"> 144/PCI/K1/VI/21</t>
  </si>
  <si>
    <t xml:space="preserve"> 30 Juni 2021</t>
  </si>
  <si>
    <t>BKI032210023226</t>
  </si>
  <si>
    <t>BKI032210023234</t>
  </si>
  <si>
    <t>Pengiriman Barang Tujuan Kawasan Bizpark 2 Cakung  (Tronton)</t>
  </si>
  <si>
    <t>Pengiriman Barang Tujuan Kawasan Bizpark 2 Cakung  (Fuso )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</si>
  <si>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</si>
  <si>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Ratus Empat Puluh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</si>
</sst>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\ mmmm\ yy"/>
    <numFmt numFmtId="170" formatCode="_-* #,##0_-;\-* #,##0_-;_-* &quot;-&quot;??_-;_-@_-"/>
    <numFmt numFmtId="171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6" fillId="0" borderId="0" xfId="0" applyFont="1"/>
    <xf numFmtId="166" fontId="3" fillId="0" borderId="0" xfId="0" quotePrefix="1" applyNumberFormat="1" applyFont="1"/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165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7" fontId="3" fillId="0" borderId="0" xfId="0" applyNumberFormat="1" applyFont="1"/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vertical="center"/>
    </xf>
    <xf numFmtId="14" fontId="0" fillId="0" borderId="11" xfId="0" quotePrefix="1" applyNumberFormat="1" applyFont="1" applyBorder="1" applyAlignment="1">
      <alignment horizontal="center" vertical="center"/>
    </xf>
    <xf numFmtId="169" fontId="3" fillId="3" borderId="26" xfId="0" quotePrefix="1" applyNumberFormat="1" applyFont="1" applyFill="1" applyBorder="1" applyAlignment="1">
      <alignment horizontal="center" vertical="center" wrapText="1"/>
    </xf>
    <xf numFmtId="165" fontId="3" fillId="3" borderId="26" xfId="1" applyNumberFormat="1" applyFont="1" applyFill="1" applyBorder="1" applyAlignment="1">
      <alignment horizontal="center" vertical="center" wrapText="1"/>
    </xf>
    <xf numFmtId="170" fontId="3" fillId="0" borderId="0" xfId="2" applyNumberFormat="1" applyFont="1"/>
    <xf numFmtId="170" fontId="3" fillId="0" borderId="0" xfId="0" applyNumberFormat="1" applyFont="1"/>
    <xf numFmtId="168" fontId="2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/>
    <xf numFmtId="166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65" fontId="3" fillId="3" borderId="15" xfId="0" applyNumberFormat="1" applyFont="1" applyFill="1" applyBorder="1" applyAlignment="1">
      <alignment horizontal="center" vertical="center"/>
    </xf>
    <xf numFmtId="9" fontId="3" fillId="0" borderId="0" xfId="0" applyNumberFormat="1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171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6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8" xfId="1" applyNumberFormat="1" applyFont="1" applyBorder="1" applyAlignment="1">
      <alignment vertical="center"/>
    </xf>
    <xf numFmtId="165" fontId="3" fillId="0" borderId="29" xfId="1" applyNumberFormat="1" applyFont="1" applyBorder="1" applyAlignment="1">
      <alignment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3" fillId="0" borderId="13" xfId="1" applyNumberFormat="1" applyFont="1" applyBorder="1" applyAlignment="1">
      <alignment horizontal="center" vertical="center"/>
    </xf>
    <xf numFmtId="165" fontId="3" fillId="0" borderId="14" xfId="1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5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165" fontId="3" fillId="0" borderId="20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65" fontId="3" fillId="0" borderId="17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5" fontId="3" fillId="0" borderId="27" xfId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10625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10625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10625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32</xdr:row>
      <xdr:rowOff>180975</xdr:rowOff>
    </xdr:from>
    <xdr:to>
      <xdr:col>15</xdr:col>
      <xdr:colOff>381000</xdr:colOff>
      <xdr:row>38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9700" y="735330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228600</xdr:colOff>
      <xdr:row>36</xdr:row>
      <xdr:rowOff>190500</xdr:rowOff>
    </xdr:from>
    <xdr:to>
      <xdr:col>8</xdr:col>
      <xdr:colOff>1069041</xdr:colOff>
      <xdr:row>42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3975" y="8181975"/>
          <a:ext cx="1850091" cy="1058263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33</xdr:row>
      <xdr:rowOff>190500</xdr:rowOff>
    </xdr:from>
    <xdr:to>
      <xdr:col>16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75819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314326</xdr:colOff>
      <xdr:row>37</xdr:row>
      <xdr:rowOff>49652</xdr:rowOff>
    </xdr:from>
    <xdr:to>
      <xdr:col>10</xdr:col>
      <xdr:colOff>247651</xdr:colOff>
      <xdr:row>43</xdr:row>
      <xdr:rowOff>28217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6" y="8241152"/>
          <a:ext cx="2533650" cy="1178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43</xdr:row>
      <xdr:rowOff>95250</xdr:rowOff>
    </xdr:from>
    <xdr:to>
      <xdr:col>17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31</xdr:row>
      <xdr:rowOff>133350</xdr:rowOff>
    </xdr:from>
    <xdr:to>
      <xdr:col>15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314325</xdr:colOff>
      <xdr:row>33</xdr:row>
      <xdr:rowOff>190500</xdr:rowOff>
    </xdr:from>
    <xdr:to>
      <xdr:col>16</xdr:col>
      <xdr:colOff>335616</xdr:colOff>
      <xdr:row>39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5450" y="7581900"/>
          <a:ext cx="1850091" cy="1058263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44</xdr:row>
      <xdr:rowOff>95250</xdr:rowOff>
    </xdr:from>
    <xdr:to>
      <xdr:col>16</xdr:col>
      <xdr:colOff>221316</xdr:colOff>
      <xdr:row>49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133350</xdr:rowOff>
    </xdr:from>
    <xdr:to>
      <xdr:col>14</xdr:col>
      <xdr:colOff>552450</xdr:colOff>
      <xdr:row>37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42</xdr:row>
      <xdr:rowOff>95250</xdr:rowOff>
    </xdr:from>
    <xdr:to>
      <xdr:col>17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115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30</xdr:row>
      <xdr:rowOff>133350</xdr:rowOff>
    </xdr:from>
    <xdr:to>
      <xdr:col>15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01150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475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34425" y="679132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475" y="94011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34425" y="6791325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8"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67</v>
      </c>
    </row>
    <row r="13" spans="1:10" x14ac:dyDescent="0.25">
      <c r="H13" s="3" t="s">
        <v>11</v>
      </c>
      <c r="I13" s="7" t="s">
        <v>10</v>
      </c>
      <c r="J13" s="9" t="s">
        <v>71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3" t="s">
        <v>21</v>
      </c>
      <c r="G17" s="1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44341</v>
      </c>
      <c r="C18" s="17"/>
      <c r="D18" s="18" t="s">
        <v>39</v>
      </c>
      <c r="E18" s="18" t="s">
        <v>40</v>
      </c>
      <c r="F18" s="19">
        <v>54</v>
      </c>
      <c r="G18" s="20"/>
      <c r="H18" s="121">
        <v>3267327</v>
      </c>
      <c r="I18" s="122"/>
      <c r="J18" s="42">
        <f>H18</f>
        <v>3267327</v>
      </c>
    </row>
    <row r="19" spans="1:18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4"/>
      <c r="I19" s="125"/>
      <c r="J19" s="21">
        <f>SUM(J18)</f>
        <v>3267327</v>
      </c>
    </row>
    <row r="20" spans="1:18" x14ac:dyDescent="0.25">
      <c r="A20" s="126"/>
      <c r="B20" s="126"/>
      <c r="C20" s="22"/>
      <c r="D20" s="22"/>
      <c r="E20" s="22"/>
      <c r="F20" s="22"/>
      <c r="G20" s="22"/>
      <c r="H20" s="23"/>
      <c r="I20" s="23"/>
      <c r="J20" s="24"/>
    </row>
    <row r="21" spans="1:18" x14ac:dyDescent="0.25">
      <c r="A21" s="22"/>
      <c r="B21" s="22"/>
      <c r="C21" s="22"/>
      <c r="D21" s="22"/>
      <c r="E21" s="22"/>
      <c r="F21" s="22"/>
      <c r="H21" s="25" t="s">
        <v>28</v>
      </c>
      <c r="I21" s="26">
        <f>I18*1%</f>
        <v>0</v>
      </c>
      <c r="J21" s="24">
        <f>J19*1%</f>
        <v>32673.27</v>
      </c>
    </row>
    <row r="22" spans="1:18" x14ac:dyDescent="0.25">
      <c r="A22" s="22"/>
      <c r="B22" s="22"/>
      <c r="C22" s="22"/>
      <c r="D22" s="22"/>
      <c r="E22" s="22"/>
      <c r="F22" s="22"/>
      <c r="H22" s="25" t="s">
        <v>29</v>
      </c>
      <c r="I22" s="24">
        <f>I20*10%</f>
        <v>0</v>
      </c>
      <c r="J22" s="24">
        <f>J20*10%</f>
        <v>0</v>
      </c>
    </row>
    <row r="23" spans="1:18" ht="16.5" thickBot="1" x14ac:dyDescent="0.3">
      <c r="E23" s="1"/>
      <c r="F23" s="1"/>
      <c r="H23" s="27" t="s">
        <v>30</v>
      </c>
      <c r="I23" s="28">
        <v>0</v>
      </c>
      <c r="J23" s="28">
        <v>0</v>
      </c>
      <c r="R23" s="2" t="s">
        <v>31</v>
      </c>
    </row>
    <row r="24" spans="1:18" x14ac:dyDescent="0.25">
      <c r="E24" s="1"/>
      <c r="F24" s="1"/>
      <c r="H24" s="29" t="s">
        <v>32</v>
      </c>
      <c r="I24" s="30">
        <f>I19+I21</f>
        <v>0</v>
      </c>
      <c r="J24" s="30">
        <f>J19+J21</f>
        <v>3300000.27</v>
      </c>
    </row>
    <row r="25" spans="1:18" x14ac:dyDescent="0.25">
      <c r="E25" s="1"/>
      <c r="F25" s="1"/>
      <c r="H25" s="29"/>
      <c r="I25" s="30"/>
      <c r="J25" s="30"/>
    </row>
    <row r="26" spans="1:18" x14ac:dyDescent="0.25">
      <c r="A26" s="1" t="s">
        <v>41</v>
      </c>
      <c r="D26" s="1"/>
      <c r="E26" s="1"/>
      <c r="F26" s="1"/>
      <c r="G26" s="1"/>
      <c r="H26" s="29"/>
      <c r="I26" s="29"/>
      <c r="J26" s="30"/>
    </row>
    <row r="27" spans="1:18" x14ac:dyDescent="0.25">
      <c r="A27" s="31"/>
      <c r="D27" s="1"/>
      <c r="E27" s="1"/>
      <c r="F27" s="1"/>
      <c r="G27" s="1"/>
      <c r="H27" s="29"/>
      <c r="I27" s="29"/>
      <c r="J27" s="30"/>
    </row>
    <row r="28" spans="1:18" x14ac:dyDescent="0.25">
      <c r="D28" s="1"/>
      <c r="E28" s="1"/>
      <c r="F28" s="1"/>
      <c r="G28" s="1"/>
      <c r="H28" s="29"/>
      <c r="I28" s="29"/>
      <c r="J28" s="30"/>
    </row>
    <row r="29" spans="1:18" x14ac:dyDescent="0.25">
      <c r="A29" s="32" t="s">
        <v>33</v>
      </c>
    </row>
    <row r="30" spans="1:18" x14ac:dyDescent="0.25">
      <c r="A30" s="33" t="s">
        <v>34</v>
      </c>
      <c r="B30" s="34"/>
      <c r="C30" s="34"/>
      <c r="D30" s="10"/>
      <c r="E30" s="10"/>
      <c r="F30" s="10"/>
    </row>
    <row r="31" spans="1:18" x14ac:dyDescent="0.25">
      <c r="A31" s="33" t="s">
        <v>35</v>
      </c>
      <c r="B31" s="34"/>
      <c r="C31" s="34"/>
      <c r="D31" s="10"/>
      <c r="E31" s="10"/>
      <c r="F31" s="10"/>
    </row>
    <row r="32" spans="1:18" x14ac:dyDescent="0.25">
      <c r="A32" s="35" t="s">
        <v>36</v>
      </c>
      <c r="B32" s="36"/>
      <c r="C32" s="36"/>
      <c r="D32" s="10"/>
      <c r="E32" s="10"/>
      <c r="F32" s="10"/>
    </row>
    <row r="33" spans="1:10" x14ac:dyDescent="0.25">
      <c r="A33" s="37" t="s">
        <v>0</v>
      </c>
      <c r="B33" s="38"/>
      <c r="C33" s="38"/>
      <c r="D33" s="10"/>
      <c r="E33" s="10"/>
      <c r="F33" s="10"/>
    </row>
    <row r="34" spans="1:10" x14ac:dyDescent="0.25">
      <c r="A34" s="39"/>
      <c r="B34" s="39"/>
      <c r="C34" s="39"/>
    </row>
    <row r="35" spans="1:10" x14ac:dyDescent="0.25">
      <c r="A35" s="40"/>
      <c r="B35" s="40"/>
      <c r="C35" s="40"/>
    </row>
    <row r="36" spans="1:10" x14ac:dyDescent="0.25">
      <c r="H36" s="41" t="s">
        <v>37</v>
      </c>
      <c r="I36" s="113" t="str">
        <f>+J13</f>
        <v>02 Juni 2021</v>
      </c>
      <c r="J36" s="114"/>
    </row>
    <row r="39" spans="1:10" ht="18" customHeight="1" x14ac:dyDescent="0.25"/>
    <row r="40" spans="1:10" ht="17.25" customHeight="1" x14ac:dyDescent="0.25"/>
    <row r="42" spans="1:10" x14ac:dyDescent="0.25">
      <c r="H42" s="115" t="s">
        <v>38</v>
      </c>
      <c r="I42" s="115"/>
      <c r="J42" s="115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1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96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6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44344</v>
      </c>
      <c r="C18" s="17"/>
      <c r="D18" s="18" t="s">
        <v>107</v>
      </c>
      <c r="E18" s="18" t="s">
        <v>95</v>
      </c>
      <c r="F18" s="19">
        <v>1</v>
      </c>
      <c r="G18" s="121">
        <v>2200000</v>
      </c>
      <c r="H18" s="122"/>
      <c r="I18" s="48">
        <f>G18</f>
        <v>2200000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2200000</v>
      </c>
    </row>
    <row r="20" spans="1:17" x14ac:dyDescent="0.25">
      <c r="A20" s="126"/>
      <c r="B20" s="126"/>
      <c r="C20" s="47"/>
      <c r="D20" s="47"/>
      <c r="E20" s="47"/>
      <c r="F20" s="47"/>
      <c r="G20" s="23"/>
      <c r="H20" s="23"/>
      <c r="I20" s="24"/>
    </row>
    <row r="21" spans="1:17" x14ac:dyDescent="0.25">
      <c r="A21" s="47"/>
      <c r="B21" s="47"/>
      <c r="C21" s="47"/>
      <c r="D21" s="47"/>
      <c r="E21" s="47"/>
      <c r="F21" s="47"/>
      <c r="G21" s="25" t="s">
        <v>28</v>
      </c>
      <c r="H21" s="26" t="e">
        <f>#REF!*1%</f>
        <v>#REF!</v>
      </c>
      <c r="I21" s="24">
        <f>I19*1%</f>
        <v>22000</v>
      </c>
    </row>
    <row r="22" spans="1:17" x14ac:dyDescent="0.25">
      <c r="A22" s="47"/>
      <c r="B22" s="47"/>
      <c r="C22" s="47"/>
      <c r="D22" s="47"/>
      <c r="E22" s="47"/>
      <c r="F22" s="47"/>
      <c r="G22" s="25" t="s">
        <v>29</v>
      </c>
      <c r="H22" s="24">
        <f>H20*10%</f>
        <v>0</v>
      </c>
      <c r="I22" s="24">
        <v>1100000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1100000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1122000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98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108</v>
      </c>
      <c r="E18" s="18" t="s">
        <v>95</v>
      </c>
      <c r="F18" s="19">
        <v>1</v>
      </c>
      <c r="G18" s="121">
        <v>2200000</v>
      </c>
      <c r="H18" s="122"/>
      <c r="I18" s="51">
        <f>G18</f>
        <v>2200000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2200000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22000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1100000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1100000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1122000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99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109</v>
      </c>
      <c r="E18" s="18" t="s">
        <v>56</v>
      </c>
      <c r="F18" s="19">
        <v>1</v>
      </c>
      <c r="G18" s="121">
        <v>1400000</v>
      </c>
      <c r="H18" s="122"/>
      <c r="I18" s="51">
        <f>G18</f>
        <v>1400000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1400000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14000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1414000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100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101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44342</v>
      </c>
      <c r="C18" s="17"/>
      <c r="D18" s="18" t="s">
        <v>110</v>
      </c>
      <c r="E18" s="18" t="s">
        <v>102</v>
      </c>
      <c r="F18" s="19">
        <v>1</v>
      </c>
      <c r="G18" s="121">
        <v>1000000</v>
      </c>
      <c r="H18" s="122"/>
      <c r="I18" s="51">
        <f>G18</f>
        <v>1000000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1000000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10000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103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104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44344</v>
      </c>
      <c r="C18" s="17"/>
      <c r="D18" s="18" t="s">
        <v>111</v>
      </c>
      <c r="E18" s="18" t="s">
        <v>105</v>
      </c>
      <c r="F18" s="19">
        <v>1</v>
      </c>
      <c r="G18" s="121">
        <v>9400000</v>
      </c>
      <c r="H18" s="122"/>
      <c r="I18" s="51">
        <v>9400000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9400000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94000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4700000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4700000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4794000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106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112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113</v>
      </c>
      <c r="E18" s="18" t="s">
        <v>114</v>
      </c>
      <c r="F18" s="19">
        <v>1</v>
      </c>
      <c r="G18" s="121">
        <v>1000000</v>
      </c>
      <c r="H18" s="122"/>
      <c r="I18" s="51">
        <f>G18</f>
        <v>1000000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1000000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10000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103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115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44348</v>
      </c>
      <c r="C18" s="17"/>
      <c r="D18" s="18" t="s">
        <v>116</v>
      </c>
      <c r="E18" s="18" t="s">
        <v>117</v>
      </c>
      <c r="F18" s="19">
        <v>1</v>
      </c>
      <c r="G18" s="121">
        <v>2100000</v>
      </c>
      <c r="H18" s="122"/>
      <c r="I18" s="51">
        <f>G18</f>
        <v>2100000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2100000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21000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1050000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I22</f>
        <v>1050000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1071000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118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2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119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120</v>
      </c>
      <c r="E18" s="18" t="s">
        <v>121</v>
      </c>
      <c r="F18" s="19">
        <v>1</v>
      </c>
      <c r="G18" s="121">
        <v>1000000</v>
      </c>
      <c r="H18" s="122"/>
      <c r="I18" s="51">
        <f>G18</f>
        <v>1000000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1000000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10000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1010000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103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122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123</v>
      </c>
      <c r="E18" s="18" t="s">
        <v>124</v>
      </c>
      <c r="F18" s="19">
        <v>1</v>
      </c>
      <c r="G18" s="121">
        <v>7100000</v>
      </c>
      <c r="H18" s="122"/>
      <c r="I18" s="51">
        <f>G18</f>
        <v>7100000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7100000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71000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3550000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3550000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3621000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125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126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9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44343</v>
      </c>
      <c r="C18" s="17"/>
      <c r="D18" s="18" t="s">
        <v>127</v>
      </c>
      <c r="E18" s="18" t="s">
        <v>128</v>
      </c>
      <c r="F18" s="19">
        <v>1</v>
      </c>
      <c r="G18" s="121">
        <v>2200000</v>
      </c>
      <c r="H18" s="122"/>
      <c r="I18" s="51">
        <f>G18</f>
        <v>2200000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2200000</v>
      </c>
    </row>
    <row r="20" spans="1:17" x14ac:dyDescent="0.25">
      <c r="A20" s="126"/>
      <c r="B20" s="126"/>
      <c r="C20" s="50"/>
      <c r="D20" s="50"/>
      <c r="E20" s="50"/>
      <c r="F20" s="50"/>
      <c r="G20" s="23"/>
      <c r="H20" s="23"/>
      <c r="I20" s="24"/>
    </row>
    <row r="21" spans="1:17" x14ac:dyDescent="0.25">
      <c r="A21" s="50"/>
      <c r="B21" s="50"/>
      <c r="C21" s="50"/>
      <c r="D21" s="50"/>
      <c r="E21" s="50"/>
      <c r="F21" s="50"/>
      <c r="G21" s="25" t="s">
        <v>28</v>
      </c>
      <c r="H21" s="26" t="e">
        <f>#REF!*1%</f>
        <v>#REF!</v>
      </c>
      <c r="I21" s="24">
        <f>I19*1%</f>
        <v>22000</v>
      </c>
    </row>
    <row r="22" spans="1:17" x14ac:dyDescent="0.25">
      <c r="A22" s="50"/>
      <c r="B22" s="50"/>
      <c r="C22" s="50"/>
      <c r="D22" s="50"/>
      <c r="E22" s="50"/>
      <c r="F22" s="50"/>
      <c r="G22" s="25" t="s">
        <v>29</v>
      </c>
      <c r="H22" s="24">
        <f>H20*10%</f>
        <v>0</v>
      </c>
      <c r="I22" s="24">
        <v>1100000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1100000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1122000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26" workbookViewId="0">
      <selection activeCell="E19" sqref="E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68</v>
      </c>
    </row>
    <row r="13" spans="1:10" x14ac:dyDescent="0.25">
      <c r="H13" s="3" t="s">
        <v>11</v>
      </c>
      <c r="I13" s="7" t="s">
        <v>10</v>
      </c>
      <c r="J13" s="9" t="s">
        <v>71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3" t="s">
        <v>21</v>
      </c>
      <c r="G17" s="1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44321</v>
      </c>
      <c r="C18" s="17" t="s">
        <v>42</v>
      </c>
      <c r="D18" s="18" t="s">
        <v>43</v>
      </c>
      <c r="E18" s="18" t="s">
        <v>44</v>
      </c>
      <c r="F18" s="19">
        <v>77</v>
      </c>
      <c r="G18" s="20"/>
      <c r="H18" s="121">
        <v>3019802</v>
      </c>
      <c r="I18" s="122"/>
      <c r="J18" s="127">
        <f>H18</f>
        <v>3019802</v>
      </c>
    </row>
    <row r="19" spans="1:18" ht="53.25" customHeight="1" x14ac:dyDescent="0.25">
      <c r="A19" s="15">
        <v>2</v>
      </c>
      <c r="B19" s="16">
        <v>44321</v>
      </c>
      <c r="C19" s="17" t="s">
        <v>45</v>
      </c>
      <c r="D19" s="18" t="s">
        <v>46</v>
      </c>
      <c r="E19" s="18" t="s">
        <v>47</v>
      </c>
      <c r="F19" s="19">
        <v>161</v>
      </c>
      <c r="G19" s="20"/>
      <c r="H19" s="129"/>
      <c r="I19" s="130"/>
      <c r="J19" s="128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3019802</v>
      </c>
    </row>
    <row r="21" spans="1:18" x14ac:dyDescent="0.25">
      <c r="A21" s="126"/>
      <c r="B21" s="126"/>
      <c r="C21" s="22"/>
      <c r="D21" s="22"/>
      <c r="E21" s="22"/>
      <c r="F21" s="22"/>
      <c r="G21" s="22"/>
      <c r="H21" s="23"/>
      <c r="I21" s="23"/>
      <c r="J21" s="24"/>
    </row>
    <row r="22" spans="1:18" x14ac:dyDescent="0.25">
      <c r="A22" s="22"/>
      <c r="B22" s="22"/>
      <c r="C22" s="22"/>
      <c r="D22" s="22"/>
      <c r="E22" s="22"/>
      <c r="F22" s="22"/>
      <c r="H22" s="25" t="s">
        <v>28</v>
      </c>
      <c r="I22" s="26">
        <f>I18*1%</f>
        <v>0</v>
      </c>
      <c r="J22" s="24">
        <f>J20*1%</f>
        <v>30198.02</v>
      </c>
    </row>
    <row r="23" spans="1:18" x14ac:dyDescent="0.25">
      <c r="A23" s="22"/>
      <c r="B23" s="22"/>
      <c r="C23" s="22"/>
      <c r="D23" s="22"/>
      <c r="E23" s="22"/>
      <c r="F23" s="22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3050000.02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48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>02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H43:J43"/>
    <mergeCell ref="J18:J19"/>
    <mergeCell ref="H18:I19"/>
    <mergeCell ref="A10:J10"/>
    <mergeCell ref="H17:I17"/>
    <mergeCell ref="A20:I20"/>
    <mergeCell ref="A21:B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129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2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44341</v>
      </c>
      <c r="C18" s="17"/>
      <c r="D18" s="18" t="s">
        <v>130</v>
      </c>
      <c r="E18" s="18" t="s">
        <v>131</v>
      </c>
      <c r="F18" s="19">
        <v>1</v>
      </c>
      <c r="G18" s="121">
        <v>3500000</v>
      </c>
      <c r="H18" s="122"/>
      <c r="I18" s="54">
        <f>G18</f>
        <v>3500000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3500000</v>
      </c>
    </row>
    <row r="20" spans="1:17" x14ac:dyDescent="0.25">
      <c r="A20" s="126"/>
      <c r="B20" s="126"/>
      <c r="C20" s="53"/>
      <c r="D20" s="53"/>
      <c r="E20" s="53"/>
      <c r="F20" s="53"/>
      <c r="G20" s="23"/>
      <c r="H20" s="23"/>
      <c r="I20" s="24"/>
    </row>
    <row r="21" spans="1:17" x14ac:dyDescent="0.25">
      <c r="A21" s="53"/>
      <c r="B21" s="53"/>
      <c r="C21" s="53"/>
      <c r="D21" s="53"/>
      <c r="E21" s="53"/>
      <c r="F21" s="53"/>
      <c r="G21" s="25" t="s">
        <v>28</v>
      </c>
      <c r="H21" s="26" t="e">
        <f>#REF!*1%</f>
        <v>#REF!</v>
      </c>
      <c r="I21" s="24">
        <f>I19*1%</f>
        <v>35000</v>
      </c>
    </row>
    <row r="22" spans="1:17" x14ac:dyDescent="0.25">
      <c r="A22" s="53"/>
      <c r="B22" s="53"/>
      <c r="C22" s="53"/>
      <c r="D22" s="53"/>
      <c r="E22" s="53"/>
      <c r="F22" s="53"/>
      <c r="G22" s="25" t="s">
        <v>29</v>
      </c>
      <c r="H22" s="24">
        <f>H20*10%</f>
        <v>0</v>
      </c>
      <c r="I22" s="24">
        <v>1750000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1750000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1785000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132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133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2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44348</v>
      </c>
      <c r="C18" s="17"/>
      <c r="D18" s="18" t="s">
        <v>134</v>
      </c>
      <c r="E18" s="18" t="s">
        <v>135</v>
      </c>
      <c r="F18" s="19">
        <v>4</v>
      </c>
      <c r="G18" s="121">
        <v>3510000</v>
      </c>
      <c r="H18" s="122"/>
      <c r="I18" s="54">
        <f>G18</f>
        <v>3510000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3510000</v>
      </c>
    </row>
    <row r="20" spans="1:17" x14ac:dyDescent="0.25">
      <c r="A20" s="126"/>
      <c r="B20" s="126"/>
      <c r="C20" s="53"/>
      <c r="D20" s="53"/>
      <c r="E20" s="53"/>
      <c r="F20" s="53"/>
      <c r="G20" s="23"/>
      <c r="H20" s="23"/>
      <c r="I20" s="24"/>
    </row>
    <row r="21" spans="1:17" x14ac:dyDescent="0.25">
      <c r="A21" s="53"/>
      <c r="B21" s="53"/>
      <c r="C21" s="53"/>
      <c r="D21" s="53"/>
      <c r="E21" s="53"/>
      <c r="F21" s="53"/>
      <c r="G21" s="25" t="s">
        <v>28</v>
      </c>
      <c r="H21" s="26" t="e">
        <f>#REF!*1%</f>
        <v>#REF!</v>
      </c>
      <c r="I21" s="24">
        <f>I19*1%</f>
        <v>35100</v>
      </c>
    </row>
    <row r="22" spans="1:17" x14ac:dyDescent="0.25">
      <c r="A22" s="53"/>
      <c r="B22" s="53"/>
      <c r="C22" s="53"/>
      <c r="D22" s="53"/>
      <c r="E22" s="53"/>
      <c r="F22" s="53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3545100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136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C19" sqref="C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137</v>
      </c>
    </row>
    <row r="13" spans="1:10" x14ac:dyDescent="0.25">
      <c r="H13" s="3" t="s">
        <v>11</v>
      </c>
      <c r="I13" s="7" t="s">
        <v>10</v>
      </c>
      <c r="J13" s="9" t="s">
        <v>138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5" t="s">
        <v>21</v>
      </c>
      <c r="G17" s="5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44335</v>
      </c>
      <c r="C18" s="17"/>
      <c r="D18" s="18" t="s">
        <v>139</v>
      </c>
      <c r="E18" s="18" t="s">
        <v>47</v>
      </c>
      <c r="F18" s="19">
        <v>29</v>
      </c>
      <c r="G18" s="20"/>
      <c r="H18" s="121">
        <v>3019802</v>
      </c>
      <c r="I18" s="122"/>
      <c r="J18" s="127">
        <f>H18</f>
        <v>3019802</v>
      </c>
    </row>
    <row r="19" spans="1:18" ht="53.25" customHeight="1" x14ac:dyDescent="0.25">
      <c r="A19" s="15">
        <v>2</v>
      </c>
      <c r="B19" s="16">
        <v>44335</v>
      </c>
      <c r="C19" s="17" t="s">
        <v>140</v>
      </c>
      <c r="D19" s="18" t="s">
        <v>141</v>
      </c>
      <c r="E19" s="18" t="s">
        <v>44</v>
      </c>
      <c r="F19" s="19">
        <v>64</v>
      </c>
      <c r="G19" s="20"/>
      <c r="H19" s="129"/>
      <c r="I19" s="130"/>
      <c r="J19" s="128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3019802</v>
      </c>
    </row>
    <row r="21" spans="1:18" x14ac:dyDescent="0.25">
      <c r="A21" s="126"/>
      <c r="B21" s="126"/>
      <c r="C21" s="56"/>
      <c r="D21" s="56"/>
      <c r="E21" s="56"/>
      <c r="F21" s="56"/>
      <c r="G21" s="56"/>
      <c r="H21" s="23"/>
      <c r="I21" s="23"/>
      <c r="J21" s="24"/>
    </row>
    <row r="22" spans="1:18" x14ac:dyDescent="0.25">
      <c r="A22" s="56"/>
      <c r="B22" s="56"/>
      <c r="C22" s="56"/>
      <c r="D22" s="56"/>
      <c r="E22" s="56"/>
      <c r="F22" s="56"/>
      <c r="H22" s="25" t="s">
        <v>28</v>
      </c>
      <c r="I22" s="26">
        <f>I19*1%</f>
        <v>0</v>
      </c>
      <c r="J22" s="24">
        <f>J20*1%</f>
        <v>30198.02</v>
      </c>
    </row>
    <row r="23" spans="1:18" x14ac:dyDescent="0.25">
      <c r="A23" s="56"/>
      <c r="B23" s="56"/>
      <c r="C23" s="56"/>
      <c r="D23" s="56"/>
      <c r="E23" s="56"/>
      <c r="F23" s="56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3050000.02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48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>09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H43:J43"/>
    <mergeCell ref="J18:J19"/>
    <mergeCell ref="H18:I19"/>
    <mergeCell ref="A10:J10"/>
    <mergeCell ref="H17:I17"/>
    <mergeCell ref="A20:I20"/>
    <mergeCell ref="A21:B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6" workbookViewId="0">
      <selection activeCell="C20" sqref="C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142</v>
      </c>
    </row>
    <row r="13" spans="1:10" x14ac:dyDescent="0.25">
      <c r="H13" s="3" t="s">
        <v>11</v>
      </c>
      <c r="I13" s="7" t="s">
        <v>10</v>
      </c>
      <c r="J13" s="9" t="s">
        <v>138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5" t="s">
        <v>21</v>
      </c>
      <c r="G17" s="5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44349</v>
      </c>
      <c r="C18" s="17" t="s">
        <v>143</v>
      </c>
      <c r="D18" s="18" t="s">
        <v>146</v>
      </c>
      <c r="E18" s="18" t="s">
        <v>147</v>
      </c>
      <c r="F18" s="19">
        <v>77</v>
      </c>
      <c r="G18" s="20"/>
      <c r="H18" s="121">
        <v>1485149</v>
      </c>
      <c r="I18" s="122"/>
      <c r="J18" s="127">
        <f>H18</f>
        <v>1485149</v>
      </c>
    </row>
    <row r="19" spans="1:18" ht="53.25" customHeight="1" x14ac:dyDescent="0.25">
      <c r="A19" s="15">
        <v>2</v>
      </c>
      <c r="B19" s="16">
        <v>44349</v>
      </c>
      <c r="C19" s="17" t="s">
        <v>144</v>
      </c>
      <c r="D19" s="18" t="s">
        <v>148</v>
      </c>
      <c r="E19" s="18" t="s">
        <v>147</v>
      </c>
      <c r="F19" s="19">
        <v>48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44349</v>
      </c>
      <c r="C20" s="17" t="s">
        <v>145</v>
      </c>
      <c r="D20" s="18" t="s">
        <v>149</v>
      </c>
      <c r="E20" s="18" t="s">
        <v>147</v>
      </c>
      <c r="F20" s="19">
        <v>23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1485149</v>
      </c>
    </row>
    <row r="22" spans="1:18" x14ac:dyDescent="0.25">
      <c r="A22" s="126"/>
      <c r="B22" s="126"/>
      <c r="C22" s="56"/>
      <c r="D22" s="56"/>
      <c r="E22" s="56"/>
      <c r="F22" s="56"/>
      <c r="G22" s="56"/>
      <c r="H22" s="23"/>
      <c r="I22" s="23"/>
      <c r="J22" s="24"/>
    </row>
    <row r="23" spans="1:18" x14ac:dyDescent="0.25">
      <c r="A23" s="56"/>
      <c r="B23" s="56"/>
      <c r="C23" s="56"/>
      <c r="D23" s="56"/>
      <c r="E23" s="56"/>
      <c r="F23" s="56"/>
      <c r="H23" s="25" t="s">
        <v>28</v>
      </c>
      <c r="I23" s="26">
        <f>I20*1%</f>
        <v>0</v>
      </c>
      <c r="J23" s="24">
        <f>J21*1%</f>
        <v>14851.49</v>
      </c>
    </row>
    <row r="24" spans="1:18" x14ac:dyDescent="0.25">
      <c r="A24" s="56"/>
      <c r="B24" s="56"/>
      <c r="C24" s="56"/>
      <c r="D24" s="56"/>
      <c r="E24" s="56"/>
      <c r="F24" s="56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1500000.49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150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>09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4" workbookViewId="0">
      <selection activeCell="C20" sqref="C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151</v>
      </c>
    </row>
    <row r="13" spans="1:10" x14ac:dyDescent="0.25">
      <c r="H13" s="3" t="s">
        <v>11</v>
      </c>
      <c r="I13" s="7" t="s">
        <v>10</v>
      </c>
      <c r="J13" s="9" t="s">
        <v>138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5" t="s">
        <v>21</v>
      </c>
      <c r="G17" s="5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44349</v>
      </c>
      <c r="C18" s="17" t="s">
        <v>152</v>
      </c>
      <c r="D18" s="18" t="s">
        <v>55</v>
      </c>
      <c r="E18" s="18" t="s">
        <v>56</v>
      </c>
      <c r="F18" s="19">
        <v>47</v>
      </c>
      <c r="G18" s="20"/>
      <c r="H18" s="121">
        <v>1980198</v>
      </c>
      <c r="I18" s="122"/>
      <c r="J18" s="127">
        <f>H18</f>
        <v>1980198</v>
      </c>
    </row>
    <row r="19" spans="1:18" ht="53.25" customHeight="1" x14ac:dyDescent="0.25">
      <c r="A19" s="15">
        <v>2</v>
      </c>
      <c r="B19" s="16">
        <v>44349</v>
      </c>
      <c r="C19" s="17" t="s">
        <v>153</v>
      </c>
      <c r="D19" s="18" t="s">
        <v>58</v>
      </c>
      <c r="E19" s="18" t="s">
        <v>56</v>
      </c>
      <c r="F19" s="19">
        <v>53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44349</v>
      </c>
      <c r="C20" s="17" t="s">
        <v>154</v>
      </c>
      <c r="D20" s="18" t="s">
        <v>155</v>
      </c>
      <c r="E20" s="18" t="s">
        <v>56</v>
      </c>
      <c r="F20" s="19">
        <v>38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1980198</v>
      </c>
    </row>
    <row r="22" spans="1:18" x14ac:dyDescent="0.25">
      <c r="A22" s="126"/>
      <c r="B22" s="126"/>
      <c r="C22" s="56"/>
      <c r="D22" s="56"/>
      <c r="E22" s="56"/>
      <c r="F22" s="56"/>
      <c r="G22" s="56"/>
      <c r="H22" s="23"/>
      <c r="I22" s="23"/>
      <c r="J22" s="24"/>
    </row>
    <row r="23" spans="1:18" x14ac:dyDescent="0.25">
      <c r="A23" s="56"/>
      <c r="B23" s="56"/>
      <c r="C23" s="56"/>
      <c r="D23" s="56"/>
      <c r="E23" s="56"/>
      <c r="F23" s="56"/>
      <c r="H23" s="25" t="s">
        <v>28</v>
      </c>
      <c r="I23" s="26">
        <f>I20*1%</f>
        <v>0</v>
      </c>
      <c r="J23" s="24">
        <f>J21*1%</f>
        <v>19801.98</v>
      </c>
    </row>
    <row r="24" spans="1:18" x14ac:dyDescent="0.25">
      <c r="A24" s="56"/>
      <c r="B24" s="56"/>
      <c r="C24" s="56"/>
      <c r="D24" s="56"/>
      <c r="E24" s="56"/>
      <c r="F24" s="56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1999999.98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156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>09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8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159</v>
      </c>
    </row>
    <row r="13" spans="1:10" x14ac:dyDescent="0.25">
      <c r="H13" s="3" t="s">
        <v>11</v>
      </c>
      <c r="I13" s="7" t="s">
        <v>10</v>
      </c>
      <c r="J13" s="9" t="s">
        <v>138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5" t="s">
        <v>21</v>
      </c>
      <c r="G17" s="5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44351</v>
      </c>
      <c r="C18" s="17" t="s">
        <v>157</v>
      </c>
      <c r="D18" s="18" t="s">
        <v>160</v>
      </c>
      <c r="E18" s="18" t="s">
        <v>56</v>
      </c>
      <c r="F18" s="19">
        <v>118</v>
      </c>
      <c r="G18" s="20"/>
      <c r="H18" s="121">
        <v>1782178</v>
      </c>
      <c r="I18" s="122"/>
      <c r="J18" s="127">
        <f>H18</f>
        <v>1782178</v>
      </c>
    </row>
    <row r="19" spans="1:18" ht="53.25" customHeight="1" x14ac:dyDescent="0.25">
      <c r="A19" s="15">
        <v>2</v>
      </c>
      <c r="B19" s="16">
        <v>44351</v>
      </c>
      <c r="C19" s="17" t="s">
        <v>158</v>
      </c>
      <c r="D19" s="18" t="s">
        <v>161</v>
      </c>
      <c r="E19" s="18" t="s">
        <v>162</v>
      </c>
      <c r="F19" s="19">
        <v>86</v>
      </c>
      <c r="G19" s="20"/>
      <c r="H19" s="131"/>
      <c r="I19" s="132"/>
      <c r="J19" s="133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1782178</v>
      </c>
    </row>
    <row r="21" spans="1:18" x14ac:dyDescent="0.25">
      <c r="A21" s="126"/>
      <c r="B21" s="126"/>
      <c r="C21" s="56"/>
      <c r="D21" s="56"/>
      <c r="E21" s="56"/>
      <c r="F21" s="56"/>
      <c r="G21" s="56"/>
      <c r="H21" s="23"/>
      <c r="I21" s="23"/>
      <c r="J21" s="24"/>
    </row>
    <row r="22" spans="1:18" x14ac:dyDescent="0.25">
      <c r="A22" s="56"/>
      <c r="B22" s="56"/>
      <c r="C22" s="56"/>
      <c r="D22" s="56"/>
      <c r="E22" s="56"/>
      <c r="F22" s="56"/>
      <c r="H22" s="25" t="s">
        <v>28</v>
      </c>
      <c r="I22" s="26" t="e">
        <f>#REF!*1%</f>
        <v>#REF!</v>
      </c>
      <c r="J22" s="24">
        <f>J20*1%</f>
        <v>17821.78</v>
      </c>
    </row>
    <row r="23" spans="1:18" x14ac:dyDescent="0.25">
      <c r="A23" s="56"/>
      <c r="B23" s="56"/>
      <c r="C23" s="56"/>
      <c r="D23" s="56"/>
      <c r="E23" s="56"/>
      <c r="F23" s="56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 t="e">
        <f>I20+I22</f>
        <v>#REF!</v>
      </c>
      <c r="J25" s="30">
        <f>J20+J22</f>
        <v>1799999.78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64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>09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164</v>
      </c>
      <c r="H12" s="3" t="s">
        <v>9</v>
      </c>
      <c r="I12" s="7" t="s">
        <v>10</v>
      </c>
      <c r="J12" s="8" t="s">
        <v>163</v>
      </c>
    </row>
    <row r="13" spans="1:10" x14ac:dyDescent="0.25">
      <c r="H13" s="3" t="s">
        <v>11</v>
      </c>
      <c r="I13" s="7" t="s">
        <v>10</v>
      </c>
      <c r="J13" s="9" t="s">
        <v>167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165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7" t="s">
        <v>21</v>
      </c>
      <c r="G17" s="57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62">
        <v>44358</v>
      </c>
      <c r="C18" s="63" t="s">
        <v>166</v>
      </c>
      <c r="D18" s="18" t="s">
        <v>168</v>
      </c>
      <c r="E18" s="64" t="s">
        <v>102</v>
      </c>
      <c r="F18" s="19">
        <v>3</v>
      </c>
      <c r="G18" s="20"/>
      <c r="H18" s="121">
        <v>1400000</v>
      </c>
      <c r="I18" s="122"/>
      <c r="J18" s="61">
        <f>H18</f>
        <v>1400000</v>
      </c>
    </row>
    <row r="19" spans="1:18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4"/>
      <c r="I19" s="125"/>
      <c r="J19" s="21">
        <f>SUM(J18)</f>
        <v>1400000</v>
      </c>
    </row>
    <row r="20" spans="1:18" x14ac:dyDescent="0.25">
      <c r="A20" s="126"/>
      <c r="B20" s="126"/>
      <c r="C20" s="58"/>
      <c r="D20" s="58"/>
      <c r="E20" s="58"/>
      <c r="F20" s="58"/>
      <c r="G20" s="58"/>
      <c r="H20" s="23"/>
      <c r="I20" s="23"/>
      <c r="J20" s="24"/>
    </row>
    <row r="21" spans="1:18" x14ac:dyDescent="0.25">
      <c r="A21" s="58"/>
      <c r="B21" s="58"/>
      <c r="C21" s="58"/>
      <c r="D21" s="58"/>
      <c r="E21" s="58"/>
      <c r="F21" s="58"/>
      <c r="H21" s="25" t="s">
        <v>28</v>
      </c>
      <c r="I21" s="26" t="e">
        <f>#REF!*1%</f>
        <v>#REF!</v>
      </c>
      <c r="J21" s="24">
        <f>J19*1%</f>
        <v>14000</v>
      </c>
    </row>
    <row r="22" spans="1:18" x14ac:dyDescent="0.25">
      <c r="A22" s="58"/>
      <c r="B22" s="58"/>
      <c r="C22" s="58"/>
      <c r="D22" s="58"/>
      <c r="E22" s="58"/>
      <c r="F22" s="58"/>
      <c r="H22" s="25" t="s">
        <v>29</v>
      </c>
      <c r="I22" s="24">
        <f>I20*10%</f>
        <v>0</v>
      </c>
      <c r="J22" s="24">
        <f>J20*10%</f>
        <v>0</v>
      </c>
    </row>
    <row r="23" spans="1:18" ht="16.5" thickBot="1" x14ac:dyDescent="0.3">
      <c r="E23" s="1"/>
      <c r="F23" s="1"/>
      <c r="H23" s="27" t="s">
        <v>30</v>
      </c>
      <c r="I23" s="28">
        <v>0</v>
      </c>
      <c r="J23" s="28">
        <v>0</v>
      </c>
      <c r="R23" s="2" t="s">
        <v>31</v>
      </c>
    </row>
    <row r="24" spans="1:18" x14ac:dyDescent="0.25">
      <c r="E24" s="1"/>
      <c r="F24" s="1"/>
      <c r="H24" s="29" t="s">
        <v>32</v>
      </c>
      <c r="I24" s="30" t="e">
        <f>I19+I21</f>
        <v>#REF!</v>
      </c>
      <c r="J24" s="30">
        <f>J19+J21</f>
        <v>1414000</v>
      </c>
    </row>
    <row r="25" spans="1:18" x14ac:dyDescent="0.25">
      <c r="E25" s="1"/>
      <c r="F25" s="1"/>
      <c r="H25" s="29"/>
      <c r="I25" s="30"/>
      <c r="J25" s="30"/>
    </row>
    <row r="26" spans="1:18" x14ac:dyDescent="0.25">
      <c r="A26" s="1" t="s">
        <v>100</v>
      </c>
      <c r="D26" s="1"/>
      <c r="E26" s="1"/>
      <c r="F26" s="1"/>
      <c r="G26" s="1"/>
      <c r="H26" s="29"/>
      <c r="I26" s="29"/>
      <c r="J26" s="30"/>
    </row>
    <row r="27" spans="1:18" x14ac:dyDescent="0.25">
      <c r="A27" s="31"/>
      <c r="D27" s="1"/>
      <c r="E27" s="1"/>
      <c r="F27" s="1"/>
      <c r="G27" s="1"/>
      <c r="H27" s="29"/>
      <c r="I27" s="29"/>
      <c r="J27" s="30"/>
    </row>
    <row r="28" spans="1:18" x14ac:dyDescent="0.25">
      <c r="D28" s="1"/>
      <c r="E28" s="1"/>
      <c r="F28" s="1"/>
      <c r="G28" s="1"/>
      <c r="H28" s="29"/>
      <c r="I28" s="29"/>
      <c r="J28" s="30"/>
    </row>
    <row r="29" spans="1:18" x14ac:dyDescent="0.25">
      <c r="A29" s="32" t="s">
        <v>33</v>
      </c>
    </row>
    <row r="30" spans="1:18" x14ac:dyDescent="0.25">
      <c r="A30" s="33" t="s">
        <v>34</v>
      </c>
      <c r="B30" s="34"/>
      <c r="C30" s="34"/>
      <c r="D30" s="10"/>
      <c r="E30" s="10"/>
      <c r="F30" s="10"/>
    </row>
    <row r="31" spans="1:18" x14ac:dyDescent="0.25">
      <c r="A31" s="33" t="s">
        <v>35</v>
      </c>
      <c r="B31" s="34"/>
      <c r="C31" s="34"/>
      <c r="D31" s="10"/>
      <c r="E31" s="10"/>
      <c r="F31" s="10"/>
    </row>
    <row r="32" spans="1:18" x14ac:dyDescent="0.25">
      <c r="A32" s="35" t="s">
        <v>36</v>
      </c>
      <c r="B32" s="36"/>
      <c r="C32" s="36"/>
      <c r="D32" s="10"/>
      <c r="E32" s="10"/>
      <c r="F32" s="10"/>
    </row>
    <row r="33" spans="1:10" x14ac:dyDescent="0.25">
      <c r="A33" s="37" t="s">
        <v>0</v>
      </c>
      <c r="B33" s="38"/>
      <c r="C33" s="38"/>
      <c r="D33" s="10"/>
      <c r="E33" s="10"/>
      <c r="F33" s="10"/>
    </row>
    <row r="34" spans="1:10" x14ac:dyDescent="0.25">
      <c r="A34" s="39"/>
      <c r="B34" s="39"/>
      <c r="C34" s="39"/>
    </row>
    <row r="35" spans="1:10" x14ac:dyDescent="0.25">
      <c r="A35" s="40"/>
      <c r="B35" s="40"/>
      <c r="C35" s="40"/>
    </row>
    <row r="36" spans="1:10" x14ac:dyDescent="0.25">
      <c r="H36" s="41" t="s">
        <v>37</v>
      </c>
      <c r="I36" s="113" t="str">
        <f>+J13</f>
        <v xml:space="preserve"> 11 Juni 2021</v>
      </c>
      <c r="J36" s="114"/>
    </row>
    <row r="38" spans="1:10" x14ac:dyDescent="0.25">
      <c r="E38" s="65"/>
    </row>
    <row r="39" spans="1:10" ht="18" customHeight="1" x14ac:dyDescent="0.25">
      <c r="E39" s="66"/>
    </row>
    <row r="40" spans="1:10" ht="17.25" customHeight="1" x14ac:dyDescent="0.25">
      <c r="E40" s="66"/>
    </row>
    <row r="41" spans="1:10" x14ac:dyDescent="0.25">
      <c r="E41" s="66"/>
    </row>
    <row r="42" spans="1:10" x14ac:dyDescent="0.25">
      <c r="H42" s="115" t="s">
        <v>38</v>
      </c>
      <c r="I42" s="115"/>
      <c r="J42" s="115"/>
    </row>
  </sheetData>
  <mergeCells count="7">
    <mergeCell ref="I36:J36"/>
    <mergeCell ref="H42:J42"/>
    <mergeCell ref="H18:I18"/>
    <mergeCell ref="A10:J10"/>
    <mergeCell ref="H17:I17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169</v>
      </c>
    </row>
    <row r="13" spans="1:9" x14ac:dyDescent="0.25">
      <c r="G13" s="3" t="s">
        <v>11</v>
      </c>
      <c r="H13" s="7" t="s">
        <v>10</v>
      </c>
      <c r="I13" s="9" t="s">
        <v>167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57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44345</v>
      </c>
      <c r="C18" s="17"/>
      <c r="D18" s="18" t="s">
        <v>172</v>
      </c>
      <c r="E18" s="18" t="s">
        <v>170</v>
      </c>
      <c r="F18" s="19">
        <v>4</v>
      </c>
      <c r="G18" s="121">
        <v>8000000</v>
      </c>
      <c r="H18" s="122"/>
      <c r="I18" s="59">
        <f>G18</f>
        <v>8000000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8000000</v>
      </c>
    </row>
    <row r="20" spans="1:17" x14ac:dyDescent="0.25">
      <c r="A20" s="126"/>
      <c r="B20" s="126"/>
      <c r="C20" s="58"/>
      <c r="D20" s="58"/>
      <c r="E20" s="58"/>
      <c r="F20" s="58"/>
      <c r="G20" s="23"/>
      <c r="H20" s="23"/>
      <c r="I20" s="24"/>
    </row>
    <row r="21" spans="1:17" x14ac:dyDescent="0.25">
      <c r="A21" s="58"/>
      <c r="B21" s="58"/>
      <c r="C21" s="58"/>
      <c r="D21" s="58"/>
      <c r="E21" s="58"/>
      <c r="F21" s="58"/>
      <c r="G21" s="25" t="s">
        <v>28</v>
      </c>
      <c r="H21" s="26" t="e">
        <f>#REF!*1%</f>
        <v>#REF!</v>
      </c>
      <c r="I21" s="24">
        <f>I19*1%</f>
        <v>80000</v>
      </c>
    </row>
    <row r="22" spans="1:17" x14ac:dyDescent="0.25">
      <c r="A22" s="58"/>
      <c r="B22" s="58"/>
      <c r="C22" s="58"/>
      <c r="D22" s="58"/>
      <c r="E22" s="58"/>
      <c r="F22" s="58"/>
      <c r="G22" s="25" t="s">
        <v>29</v>
      </c>
      <c r="H22" s="24">
        <f>H20*10%</f>
        <v>0</v>
      </c>
      <c r="I22" s="24">
        <v>4000000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v>4000000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4080000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171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11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workbookViewId="0">
      <selection activeCell="I12" sqref="I12:I14"/>
    </sheetView>
  </sheetViews>
  <sheetFormatPr defaultRowHeight="15.75" x14ac:dyDescent="0.25"/>
  <cols>
    <col min="1" max="1" width="4.85546875" style="2" customWidth="1"/>
    <col min="2" max="3" width="9.5703125" style="2" customWidth="1"/>
    <col min="4" max="4" width="27.7109375" style="2" customWidth="1"/>
    <col min="5" max="5" width="15" style="2" customWidth="1"/>
    <col min="6" max="6" width="6.85546875" style="2" customWidth="1"/>
    <col min="7" max="7" width="13.85546875" style="3" customWidth="1"/>
    <col min="8" max="8" width="1.28515625" style="3" customWidth="1"/>
    <col min="9" max="9" width="18.7109375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68"/>
    </row>
    <row r="4" spans="1:15" x14ac:dyDescent="0.25">
      <c r="A4" s="4" t="s">
        <v>2</v>
      </c>
      <c r="B4" s="68"/>
    </row>
    <row r="5" spans="1:15" x14ac:dyDescent="0.25">
      <c r="A5" s="4" t="s">
        <v>3</v>
      </c>
      <c r="B5" s="68"/>
    </row>
    <row r="6" spans="1:15" x14ac:dyDescent="0.25">
      <c r="A6" s="4" t="s">
        <v>4</v>
      </c>
      <c r="B6" s="68"/>
    </row>
    <row r="7" spans="1:15" x14ac:dyDescent="0.25">
      <c r="A7" s="4" t="s">
        <v>5</v>
      </c>
      <c r="B7" s="68"/>
    </row>
    <row r="9" spans="1:15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15" ht="26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15" x14ac:dyDescent="0.25">
      <c r="A12" s="2" t="s">
        <v>7</v>
      </c>
      <c r="B12" s="2" t="s">
        <v>173</v>
      </c>
      <c r="G12" s="3" t="s">
        <v>9</v>
      </c>
      <c r="H12" s="7" t="s">
        <v>10</v>
      </c>
      <c r="I12" s="8" t="s">
        <v>177</v>
      </c>
    </row>
    <row r="13" spans="1:15" x14ac:dyDescent="0.25">
      <c r="G13" s="3" t="s">
        <v>11</v>
      </c>
      <c r="H13" s="7" t="s">
        <v>10</v>
      </c>
      <c r="I13" s="9" t="s">
        <v>167</v>
      </c>
    </row>
    <row r="14" spans="1:15" x14ac:dyDescent="0.25">
      <c r="G14" s="3" t="s">
        <v>12</v>
      </c>
      <c r="H14" s="7" t="s">
        <v>10</v>
      </c>
      <c r="I14" s="2" t="s">
        <v>13</v>
      </c>
    </row>
    <row r="16" spans="1:15" x14ac:dyDescent="0.25">
      <c r="B16" s="69"/>
      <c r="C16" s="69"/>
      <c r="D16" s="69"/>
      <c r="I16" s="70"/>
      <c r="O16" s="2" t="s">
        <v>31</v>
      </c>
    </row>
    <row r="17" spans="1:18" x14ac:dyDescent="0.25">
      <c r="A17" s="2" t="s">
        <v>14</v>
      </c>
      <c r="B17" s="2" t="s">
        <v>15</v>
      </c>
    </row>
    <row r="18" spans="1:18" ht="16.5" thickBot="1" x14ac:dyDescent="0.3">
      <c r="F18" s="10"/>
    </row>
    <row r="19" spans="1:18" ht="20.100000000000001" customHeight="1" x14ac:dyDescent="0.25">
      <c r="A19" s="71" t="s">
        <v>16</v>
      </c>
      <c r="B19" s="72" t="s">
        <v>17</v>
      </c>
      <c r="C19" s="72" t="s">
        <v>18</v>
      </c>
      <c r="D19" s="72" t="s">
        <v>19</v>
      </c>
      <c r="E19" s="72" t="s">
        <v>20</v>
      </c>
      <c r="F19" s="72" t="s">
        <v>21</v>
      </c>
      <c r="G19" s="135" t="s">
        <v>23</v>
      </c>
      <c r="H19" s="136"/>
      <c r="I19" s="73" t="s">
        <v>24</v>
      </c>
    </row>
    <row r="20" spans="1:18" ht="51.75" customHeight="1" x14ac:dyDescent="0.25">
      <c r="A20" s="15">
        <v>1</v>
      </c>
      <c r="B20" s="83">
        <v>44349</v>
      </c>
      <c r="C20" s="84" t="s">
        <v>178</v>
      </c>
      <c r="D20" s="74" t="s">
        <v>179</v>
      </c>
      <c r="E20" s="18" t="s">
        <v>174</v>
      </c>
      <c r="F20" s="20">
        <v>40</v>
      </c>
      <c r="G20" s="121">
        <v>2000000</v>
      </c>
      <c r="H20" s="122"/>
      <c r="I20" s="75">
        <f>+G20</f>
        <v>2000000</v>
      </c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5"/>
      <c r="I21" s="21">
        <f>I20</f>
        <v>2000000</v>
      </c>
    </row>
    <row r="22" spans="1:18" x14ac:dyDescent="0.25">
      <c r="A22" s="126"/>
      <c r="B22" s="126"/>
      <c r="C22" s="126"/>
      <c r="D22" s="126"/>
      <c r="E22" s="58"/>
      <c r="F22" s="58"/>
      <c r="G22" s="23"/>
      <c r="H22" s="23"/>
      <c r="I22" s="24"/>
    </row>
    <row r="23" spans="1:18" x14ac:dyDescent="0.25">
      <c r="A23" s="58"/>
      <c r="B23" s="58"/>
      <c r="C23" s="58"/>
      <c r="D23" s="58"/>
      <c r="E23" s="58"/>
      <c r="F23" s="58"/>
      <c r="G23" s="25" t="s">
        <v>175</v>
      </c>
      <c r="H23" s="25"/>
      <c r="I23" s="24">
        <f>I21*1%</f>
        <v>20000</v>
      </c>
    </row>
    <row r="24" spans="1:18" x14ac:dyDescent="0.25">
      <c r="A24" s="58"/>
      <c r="B24" s="58"/>
      <c r="C24" s="58"/>
      <c r="D24" s="58"/>
      <c r="E24" s="58"/>
      <c r="F24" s="58"/>
      <c r="G24" s="25" t="s">
        <v>29</v>
      </c>
      <c r="H24" s="25"/>
      <c r="I24" s="24">
        <f>I22*1%</f>
        <v>0</v>
      </c>
    </row>
    <row r="25" spans="1:18" ht="16.5" thickBot="1" x14ac:dyDescent="0.3">
      <c r="E25" s="1"/>
      <c r="F25" s="1"/>
      <c r="G25" s="27" t="s">
        <v>30</v>
      </c>
      <c r="H25" s="27"/>
      <c r="I25" s="28">
        <v>0</v>
      </c>
      <c r="J25" s="76"/>
      <c r="R25" s="2" t="s">
        <v>31</v>
      </c>
    </row>
    <row r="26" spans="1:18" x14ac:dyDescent="0.25">
      <c r="E26" s="1"/>
      <c r="F26" s="1"/>
      <c r="G26" s="29" t="s">
        <v>32</v>
      </c>
      <c r="H26" s="29"/>
      <c r="I26" s="30">
        <f>I21+I23</f>
        <v>2020000</v>
      </c>
    </row>
    <row r="27" spans="1:18" x14ac:dyDescent="0.25">
      <c r="A27" s="1" t="s">
        <v>180</v>
      </c>
      <c r="E27" s="1"/>
      <c r="F27" s="1"/>
      <c r="G27" s="29"/>
      <c r="H27" s="29"/>
      <c r="I27" s="30"/>
    </row>
    <row r="28" spans="1:18" x14ac:dyDescent="0.25">
      <c r="A28" s="31"/>
      <c r="E28" s="1"/>
      <c r="F28" s="1"/>
      <c r="G28" s="29"/>
      <c r="H28" s="29"/>
      <c r="I28" s="30"/>
    </row>
    <row r="29" spans="1:18" x14ac:dyDescent="0.25">
      <c r="E29" s="1"/>
      <c r="F29" s="1"/>
      <c r="G29" s="29"/>
      <c r="H29" s="29"/>
      <c r="I29" s="30"/>
    </row>
    <row r="30" spans="1:18" x14ac:dyDescent="0.25">
      <c r="A30" s="77" t="s">
        <v>33</v>
      </c>
    </row>
    <row r="31" spans="1:18" x14ac:dyDescent="0.25">
      <c r="A31" s="78" t="s">
        <v>34</v>
      </c>
      <c r="B31" s="34"/>
      <c r="C31" s="34"/>
      <c r="D31" s="34"/>
      <c r="E31" s="10"/>
    </row>
    <row r="32" spans="1:18" x14ac:dyDescent="0.25">
      <c r="A32" s="79" t="s">
        <v>35</v>
      </c>
      <c r="B32" s="34"/>
      <c r="C32" s="34"/>
      <c r="D32" s="10"/>
      <c r="E32" s="10"/>
    </row>
    <row r="33" spans="1:9" x14ac:dyDescent="0.25">
      <c r="A33" s="80" t="s">
        <v>36</v>
      </c>
      <c r="B33" s="36"/>
      <c r="C33" s="36"/>
      <c r="D33" s="81"/>
      <c r="E33" s="10"/>
    </row>
    <row r="34" spans="1:9" x14ac:dyDescent="0.25">
      <c r="A34" s="78" t="s">
        <v>0</v>
      </c>
      <c r="B34" s="38"/>
      <c r="C34" s="38"/>
      <c r="D34" s="36"/>
      <c r="E34" s="10"/>
    </row>
    <row r="35" spans="1:9" x14ac:dyDescent="0.25">
      <c r="A35" s="39"/>
      <c r="B35" s="39"/>
      <c r="C35" s="39"/>
      <c r="D35" s="39"/>
    </row>
    <row r="36" spans="1:9" x14ac:dyDescent="0.25">
      <c r="A36" s="40"/>
      <c r="B36" s="40"/>
      <c r="C36" s="40"/>
      <c r="D36" s="82"/>
    </row>
    <row r="37" spans="1:9" x14ac:dyDescent="0.25">
      <c r="G37" s="41" t="s">
        <v>176</v>
      </c>
      <c r="H37" s="113" t="str">
        <f>+I13</f>
        <v xml:space="preserve"> 11 Juni 2021</v>
      </c>
      <c r="I37" s="113"/>
    </row>
    <row r="44" spans="1:9" x14ac:dyDescent="0.25">
      <c r="G44" s="134" t="s">
        <v>38</v>
      </c>
      <c r="H44" s="134"/>
      <c r="I44" s="134"/>
    </row>
  </sheetData>
  <mergeCells count="7">
    <mergeCell ref="G44:I44"/>
    <mergeCell ref="A10:I10"/>
    <mergeCell ref="G19:H19"/>
    <mergeCell ref="G20:H20"/>
    <mergeCell ref="A21:H21"/>
    <mergeCell ref="A22:D22"/>
    <mergeCell ref="H37:I37"/>
  </mergeCells>
  <pageMargins left="0.87" right="0.2" top="0.75" bottom="0.75" header="0.3" footer="0.3"/>
  <pageSetup scale="82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4"/>
  <sheetViews>
    <sheetView tabSelected="1" topLeftCell="A25" workbookViewId="0">
      <selection activeCell="L38" sqref="L38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4.71093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7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68"/>
    </row>
    <row r="4" spans="1:16" x14ac:dyDescent="0.25">
      <c r="A4" s="4" t="s">
        <v>2</v>
      </c>
      <c r="B4" s="68"/>
    </row>
    <row r="5" spans="1:16" x14ac:dyDescent="0.25">
      <c r="A5" s="4" t="s">
        <v>3</v>
      </c>
      <c r="B5" s="68"/>
    </row>
    <row r="6" spans="1:16" x14ac:dyDescent="0.25">
      <c r="A6" s="4" t="s">
        <v>4</v>
      </c>
      <c r="B6" s="68"/>
    </row>
    <row r="7" spans="1:16" x14ac:dyDescent="0.25">
      <c r="A7" s="4" t="s">
        <v>5</v>
      </c>
      <c r="B7" s="68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6" x14ac:dyDescent="0.25">
      <c r="A12" s="2" t="s">
        <v>7</v>
      </c>
      <c r="B12" s="2" t="s">
        <v>181</v>
      </c>
      <c r="H12" s="3" t="s">
        <v>9</v>
      </c>
      <c r="I12" s="7" t="s">
        <v>10</v>
      </c>
      <c r="J12" s="8" t="s">
        <v>185</v>
      </c>
    </row>
    <row r="13" spans="1:16" x14ac:dyDescent="0.25">
      <c r="B13" s="2" t="s">
        <v>182</v>
      </c>
      <c r="H13" s="3" t="s">
        <v>11</v>
      </c>
      <c r="I13" s="7" t="s">
        <v>10</v>
      </c>
      <c r="J13" s="9" t="s">
        <v>186</v>
      </c>
    </row>
    <row r="14" spans="1:16" x14ac:dyDescent="0.25">
      <c r="B14" s="2" t="s">
        <v>183</v>
      </c>
      <c r="H14" s="3" t="s">
        <v>12</v>
      </c>
      <c r="I14" s="7" t="s">
        <v>10</v>
      </c>
      <c r="J14" s="2" t="s">
        <v>13</v>
      </c>
    </row>
    <row r="15" spans="1:16" x14ac:dyDescent="0.25">
      <c r="B15" s="2" t="s">
        <v>184</v>
      </c>
    </row>
    <row r="16" spans="1:16" x14ac:dyDescent="0.25">
      <c r="B16" s="69"/>
      <c r="C16" s="69"/>
      <c r="D16" s="69"/>
      <c r="J16" s="70"/>
      <c r="P16" s="2" t="s">
        <v>31</v>
      </c>
    </row>
    <row r="17" spans="1:19" x14ac:dyDescent="0.25">
      <c r="A17" s="2" t="s">
        <v>14</v>
      </c>
      <c r="B17" s="2" t="s">
        <v>15</v>
      </c>
    </row>
    <row r="18" spans="1:19" ht="16.5" thickBot="1" x14ac:dyDescent="0.3">
      <c r="F18" s="10"/>
      <c r="G18" s="10"/>
    </row>
    <row r="19" spans="1:19" ht="20.100000000000001" customHeight="1" x14ac:dyDescent="0.25">
      <c r="A19" s="71" t="s">
        <v>16</v>
      </c>
      <c r="B19" s="72" t="s">
        <v>17</v>
      </c>
      <c r="C19" s="72" t="s">
        <v>18</v>
      </c>
      <c r="D19" s="72" t="s">
        <v>19</v>
      </c>
      <c r="E19" s="72" t="s">
        <v>20</v>
      </c>
      <c r="F19" s="72" t="s">
        <v>21</v>
      </c>
      <c r="G19" s="88" t="s">
        <v>22</v>
      </c>
      <c r="H19" s="135" t="s">
        <v>23</v>
      </c>
      <c r="I19" s="136"/>
      <c r="J19" s="73" t="s">
        <v>24</v>
      </c>
    </row>
    <row r="20" spans="1:19" ht="51.75" customHeight="1" x14ac:dyDescent="0.25">
      <c r="A20" s="15">
        <v>1</v>
      </c>
      <c r="B20" s="83">
        <v>44337</v>
      </c>
      <c r="C20" s="84" t="s">
        <v>187</v>
      </c>
      <c r="D20" s="74" t="s">
        <v>188</v>
      </c>
      <c r="E20" s="18" t="s">
        <v>189</v>
      </c>
      <c r="F20" s="20">
        <v>3</v>
      </c>
      <c r="G20" s="89">
        <v>64</v>
      </c>
      <c r="H20" s="121">
        <v>500000</v>
      </c>
      <c r="I20" s="122"/>
      <c r="J20" s="75">
        <f>+H20</f>
        <v>500000</v>
      </c>
    </row>
    <row r="21" spans="1:19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J20</f>
        <v>500000</v>
      </c>
    </row>
    <row r="22" spans="1:19" x14ac:dyDescent="0.25">
      <c r="A22" s="126"/>
      <c r="B22" s="126"/>
      <c r="C22" s="126"/>
      <c r="D22" s="126"/>
      <c r="E22" s="60"/>
      <c r="F22" s="60"/>
      <c r="G22" s="60"/>
      <c r="H22" s="23"/>
      <c r="I22" s="23"/>
      <c r="J22" s="24"/>
    </row>
    <row r="23" spans="1:19" x14ac:dyDescent="0.25">
      <c r="A23" s="60"/>
      <c r="B23" s="60"/>
      <c r="C23" s="60"/>
      <c r="D23" s="60"/>
      <c r="E23" s="60"/>
      <c r="F23" s="60"/>
      <c r="G23" s="60"/>
      <c r="H23" s="25" t="s">
        <v>175</v>
      </c>
      <c r="I23" s="25"/>
      <c r="J23" s="24">
        <f>J21*1%</f>
        <v>5000</v>
      </c>
    </row>
    <row r="24" spans="1:19" x14ac:dyDescent="0.25">
      <c r="A24" s="60"/>
      <c r="B24" s="60"/>
      <c r="C24" s="60"/>
      <c r="D24" s="60"/>
      <c r="E24" s="60"/>
      <c r="F24" s="60"/>
      <c r="G24" s="60"/>
      <c r="H24" s="25" t="s">
        <v>29</v>
      </c>
      <c r="I24" s="25"/>
      <c r="J24" s="24">
        <f>J22*1%</f>
        <v>0</v>
      </c>
    </row>
    <row r="25" spans="1:19" ht="16.5" thickBot="1" x14ac:dyDescent="0.3">
      <c r="E25" s="1"/>
      <c r="F25" s="1"/>
      <c r="G25" s="1"/>
      <c r="H25" s="27" t="s">
        <v>30</v>
      </c>
      <c r="I25" s="27"/>
      <c r="J25" s="28">
        <v>0</v>
      </c>
      <c r="K25" s="76"/>
      <c r="S25" s="2" t="s">
        <v>31</v>
      </c>
    </row>
    <row r="26" spans="1:19" x14ac:dyDescent="0.25">
      <c r="E26" s="1"/>
      <c r="F26" s="1"/>
      <c r="G26" s="1"/>
      <c r="H26" s="29" t="s">
        <v>32</v>
      </c>
      <c r="I26" s="29"/>
      <c r="J26" s="30">
        <f>J21+J23</f>
        <v>505000</v>
      </c>
    </row>
    <row r="27" spans="1:19" x14ac:dyDescent="0.25">
      <c r="A27" s="1" t="s">
        <v>190</v>
      </c>
      <c r="E27" s="1"/>
      <c r="F27" s="1"/>
      <c r="G27" s="1"/>
      <c r="H27" s="29"/>
      <c r="I27" s="29"/>
      <c r="J27" s="30"/>
    </row>
    <row r="28" spans="1:19" x14ac:dyDescent="0.25">
      <c r="A28" s="31"/>
      <c r="E28" s="1"/>
      <c r="F28" s="1"/>
      <c r="G28" s="1"/>
      <c r="H28" s="29"/>
      <c r="I28" s="29"/>
      <c r="J28" s="30"/>
    </row>
    <row r="29" spans="1:19" x14ac:dyDescent="0.25">
      <c r="E29" s="1"/>
      <c r="F29" s="1"/>
      <c r="G29" s="1"/>
      <c r="H29" s="29"/>
      <c r="I29" s="29"/>
      <c r="J29" s="30"/>
    </row>
    <row r="30" spans="1:19" x14ac:dyDescent="0.25">
      <c r="A30" s="77" t="s">
        <v>33</v>
      </c>
    </row>
    <row r="31" spans="1:19" x14ac:dyDescent="0.25">
      <c r="A31" s="78" t="s">
        <v>34</v>
      </c>
      <c r="B31" s="34"/>
      <c r="C31" s="34"/>
      <c r="D31" s="34"/>
      <c r="E31" s="10"/>
    </row>
    <row r="32" spans="1:19" x14ac:dyDescent="0.25">
      <c r="A32" s="79" t="s">
        <v>35</v>
      </c>
      <c r="B32" s="34"/>
      <c r="C32" s="34"/>
      <c r="D32" s="10"/>
      <c r="E32" s="10"/>
    </row>
    <row r="33" spans="1:10" x14ac:dyDescent="0.25">
      <c r="A33" s="80" t="s">
        <v>36</v>
      </c>
      <c r="B33" s="36"/>
      <c r="C33" s="36"/>
      <c r="D33" s="81"/>
      <c r="E33" s="10"/>
    </row>
    <row r="34" spans="1:10" x14ac:dyDescent="0.25">
      <c r="A34" s="78" t="s">
        <v>0</v>
      </c>
      <c r="B34" s="38"/>
      <c r="C34" s="38"/>
      <c r="D34" s="36"/>
      <c r="E34" s="10"/>
    </row>
    <row r="35" spans="1:10" x14ac:dyDescent="0.25">
      <c r="A35" s="39"/>
      <c r="B35" s="39"/>
      <c r="C35" s="39"/>
      <c r="D35" s="39"/>
    </row>
    <row r="36" spans="1:10" x14ac:dyDescent="0.25">
      <c r="A36" s="40"/>
      <c r="B36" s="40"/>
      <c r="C36" s="40"/>
      <c r="D36" s="82"/>
    </row>
    <row r="37" spans="1:10" x14ac:dyDescent="0.25">
      <c r="H37" s="41" t="s">
        <v>176</v>
      </c>
      <c r="I37" s="113" t="str">
        <f>+J13</f>
        <v xml:space="preserve"> 12 Juni 2021</v>
      </c>
      <c r="J37" s="113"/>
    </row>
    <row r="44" spans="1:10" x14ac:dyDescent="0.25">
      <c r="H44" s="134" t="s">
        <v>38</v>
      </c>
      <c r="I44" s="134"/>
      <c r="J44" s="134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8" workbookViewId="0">
      <selection activeCell="E31" sqref="E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69</v>
      </c>
    </row>
    <row r="13" spans="1:10" x14ac:dyDescent="0.25">
      <c r="H13" s="3" t="s">
        <v>11</v>
      </c>
      <c r="I13" s="7" t="s">
        <v>10</v>
      </c>
      <c r="J13" s="9" t="s">
        <v>71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3" t="s">
        <v>21</v>
      </c>
      <c r="G17" s="1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44321</v>
      </c>
      <c r="C18" s="17" t="s">
        <v>49</v>
      </c>
      <c r="D18" s="18" t="s">
        <v>50</v>
      </c>
      <c r="E18" s="18" t="s">
        <v>25</v>
      </c>
      <c r="F18" s="19">
        <v>62</v>
      </c>
      <c r="G18" s="20"/>
      <c r="H18" s="121">
        <v>4059406</v>
      </c>
      <c r="I18" s="122"/>
      <c r="J18" s="127">
        <f>H18</f>
        <v>4059406</v>
      </c>
    </row>
    <row r="19" spans="1:18" ht="53.25" customHeight="1" x14ac:dyDescent="0.25">
      <c r="A19" s="15">
        <v>2</v>
      </c>
      <c r="B19" s="16">
        <v>44321</v>
      </c>
      <c r="C19" s="17" t="s">
        <v>51</v>
      </c>
      <c r="D19" s="18" t="s">
        <v>52</v>
      </c>
      <c r="E19" s="18" t="s">
        <v>25</v>
      </c>
      <c r="F19" s="19">
        <v>46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44321</v>
      </c>
      <c r="C20" s="17" t="s">
        <v>53</v>
      </c>
      <c r="D20" s="18" t="s">
        <v>26</v>
      </c>
      <c r="E20" s="18" t="s">
        <v>25</v>
      </c>
      <c r="F20" s="19">
        <v>57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4059406</v>
      </c>
    </row>
    <row r="22" spans="1:18" x14ac:dyDescent="0.25">
      <c r="A22" s="126"/>
      <c r="B22" s="126"/>
      <c r="C22" s="22"/>
      <c r="D22" s="22"/>
      <c r="E22" s="22"/>
      <c r="F22" s="22"/>
      <c r="G22" s="22"/>
      <c r="H22" s="23"/>
      <c r="I22" s="23"/>
      <c r="J22" s="24"/>
    </row>
    <row r="23" spans="1:18" x14ac:dyDescent="0.25">
      <c r="A23" s="22"/>
      <c r="B23" s="22"/>
      <c r="C23" s="22"/>
      <c r="D23" s="22"/>
      <c r="E23" s="22"/>
      <c r="F23" s="22"/>
      <c r="H23" s="25" t="s">
        <v>28</v>
      </c>
      <c r="I23" s="26">
        <f>I18*1%</f>
        <v>0</v>
      </c>
      <c r="J23" s="24">
        <f>J21*1%</f>
        <v>40594.06</v>
      </c>
    </row>
    <row r="24" spans="1:18" x14ac:dyDescent="0.25">
      <c r="A24" s="22"/>
      <c r="B24" s="22"/>
      <c r="C24" s="22"/>
      <c r="D24" s="22"/>
      <c r="E24" s="22"/>
      <c r="F24" s="22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4100000.06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65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>02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4" workbookViewId="0">
      <selection activeCell="B12" sqref="B1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202</v>
      </c>
    </row>
    <row r="13" spans="1:10" x14ac:dyDescent="0.25">
      <c r="H13" s="3" t="s">
        <v>11</v>
      </c>
      <c r="I13" s="7" t="s">
        <v>10</v>
      </c>
      <c r="J13" s="9" t="s">
        <v>191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85" t="s">
        <v>21</v>
      </c>
      <c r="G17" s="8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44349</v>
      </c>
      <c r="C18" s="17" t="s">
        <v>192</v>
      </c>
      <c r="D18" s="18" t="s">
        <v>194</v>
      </c>
      <c r="E18" s="18" t="s">
        <v>44</v>
      </c>
      <c r="F18" s="19">
        <v>100</v>
      </c>
      <c r="G18" s="20"/>
      <c r="H18" s="121">
        <v>3762376</v>
      </c>
      <c r="I18" s="122"/>
      <c r="J18" s="127">
        <f>H18</f>
        <v>3762376</v>
      </c>
    </row>
    <row r="19" spans="1:18" ht="53.25" customHeight="1" x14ac:dyDescent="0.25">
      <c r="A19" s="15">
        <v>2</v>
      </c>
      <c r="B19" s="16">
        <v>44349</v>
      </c>
      <c r="C19" s="17" t="s">
        <v>193</v>
      </c>
      <c r="D19" s="18" t="s">
        <v>195</v>
      </c>
      <c r="E19" s="18" t="s">
        <v>47</v>
      </c>
      <c r="F19" s="19">
        <v>74</v>
      </c>
      <c r="G19" s="20"/>
      <c r="H19" s="129"/>
      <c r="I19" s="130"/>
      <c r="J19" s="128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3762376</v>
      </c>
    </row>
    <row r="21" spans="1:18" x14ac:dyDescent="0.25">
      <c r="A21" s="126"/>
      <c r="B21" s="126"/>
      <c r="C21" s="86"/>
      <c r="D21" s="86"/>
      <c r="E21" s="86"/>
      <c r="F21" s="86"/>
      <c r="G21" s="86"/>
      <c r="H21" s="23"/>
      <c r="I21" s="23"/>
      <c r="J21" s="24"/>
    </row>
    <row r="22" spans="1:18" x14ac:dyDescent="0.25">
      <c r="A22" s="86"/>
      <c r="B22" s="86"/>
      <c r="C22" s="86"/>
      <c r="D22" s="86"/>
      <c r="E22" s="86"/>
      <c r="F22" s="86"/>
      <c r="H22" s="25" t="s">
        <v>28</v>
      </c>
      <c r="I22" s="26">
        <f>I18*1%</f>
        <v>0</v>
      </c>
      <c r="J22" s="24">
        <f>J20*1%</f>
        <v>37623.760000000002</v>
      </c>
    </row>
    <row r="23" spans="1:18" x14ac:dyDescent="0.25">
      <c r="A23" s="86"/>
      <c r="B23" s="86"/>
      <c r="C23" s="86"/>
      <c r="D23" s="86"/>
      <c r="E23" s="86"/>
      <c r="F23" s="86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3799999.76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196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 xml:space="preserve"> 15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F3" sqref="F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197</v>
      </c>
    </row>
    <row r="13" spans="1:10" x14ac:dyDescent="0.25">
      <c r="H13" s="3" t="s">
        <v>11</v>
      </c>
      <c r="I13" s="7" t="s">
        <v>10</v>
      </c>
      <c r="J13" s="9" t="s">
        <v>191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85" t="s">
        <v>21</v>
      </c>
      <c r="G17" s="85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44349</v>
      </c>
      <c r="C18" s="17" t="s">
        <v>198</v>
      </c>
      <c r="D18" s="18" t="s">
        <v>199</v>
      </c>
      <c r="E18" s="18" t="s">
        <v>25</v>
      </c>
      <c r="F18" s="19">
        <v>70</v>
      </c>
      <c r="G18" s="20"/>
      <c r="H18" s="121">
        <v>4059406</v>
      </c>
      <c r="I18" s="122"/>
      <c r="J18" s="127">
        <f>H18</f>
        <v>4059406</v>
      </c>
    </row>
    <row r="19" spans="1:18" ht="53.25" customHeight="1" x14ac:dyDescent="0.25">
      <c r="A19" s="15">
        <v>2</v>
      </c>
      <c r="B19" s="16">
        <v>44349</v>
      </c>
      <c r="C19" s="17" t="s">
        <v>200</v>
      </c>
      <c r="D19" s="18" t="s">
        <v>52</v>
      </c>
      <c r="E19" s="18" t="s">
        <v>25</v>
      </c>
      <c r="F19" s="19">
        <v>77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44349</v>
      </c>
      <c r="C20" s="17" t="s">
        <v>201</v>
      </c>
      <c r="D20" s="18" t="s">
        <v>26</v>
      </c>
      <c r="E20" s="18" t="s">
        <v>25</v>
      </c>
      <c r="F20" s="19">
        <v>16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4059406</v>
      </c>
    </row>
    <row r="22" spans="1:18" x14ac:dyDescent="0.25">
      <c r="A22" s="126"/>
      <c r="B22" s="126"/>
      <c r="C22" s="86"/>
      <c r="D22" s="86"/>
      <c r="E22" s="86"/>
      <c r="F22" s="86"/>
      <c r="G22" s="86"/>
      <c r="H22" s="23"/>
      <c r="I22" s="23"/>
      <c r="J22" s="24"/>
    </row>
    <row r="23" spans="1:18" x14ac:dyDescent="0.25">
      <c r="A23" s="86"/>
      <c r="B23" s="86"/>
      <c r="C23" s="86"/>
      <c r="D23" s="86"/>
      <c r="E23" s="86"/>
      <c r="F23" s="86"/>
      <c r="H23" s="25" t="s">
        <v>28</v>
      </c>
      <c r="I23" s="26">
        <f>I18*1%</f>
        <v>0</v>
      </c>
      <c r="J23" s="24">
        <f>J21*1%</f>
        <v>40594.06</v>
      </c>
    </row>
    <row r="24" spans="1:18" x14ac:dyDescent="0.25">
      <c r="A24" s="86"/>
      <c r="B24" s="86"/>
      <c r="C24" s="86"/>
      <c r="D24" s="86"/>
      <c r="E24" s="86"/>
      <c r="F24" s="86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4100000.06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65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 xml:space="preserve"> 15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4" sqref="I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203</v>
      </c>
    </row>
    <row r="13" spans="1:9" x14ac:dyDescent="0.25">
      <c r="G13" s="3" t="s">
        <v>11</v>
      </c>
      <c r="H13" s="7" t="s">
        <v>10</v>
      </c>
      <c r="I13" s="9" t="s">
        <v>191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85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 t="s">
        <v>204</v>
      </c>
      <c r="C18" s="17"/>
      <c r="D18" s="18" t="s">
        <v>207</v>
      </c>
      <c r="E18" s="18" t="s">
        <v>205</v>
      </c>
      <c r="F18" s="19">
        <v>3</v>
      </c>
      <c r="G18" s="121">
        <v>6500000</v>
      </c>
      <c r="H18" s="122"/>
      <c r="I18" s="87">
        <f>G18</f>
        <v>6500000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6500000</v>
      </c>
    </row>
    <row r="20" spans="1:17" x14ac:dyDescent="0.25">
      <c r="A20" s="126"/>
      <c r="B20" s="126"/>
      <c r="C20" s="86"/>
      <c r="D20" s="86"/>
      <c r="E20" s="86"/>
      <c r="F20" s="86"/>
      <c r="G20" s="23"/>
      <c r="H20" s="23"/>
      <c r="I20" s="24"/>
    </row>
    <row r="21" spans="1:17" x14ac:dyDescent="0.25">
      <c r="A21" s="86"/>
      <c r="B21" s="86"/>
      <c r="C21" s="86"/>
      <c r="D21" s="86"/>
      <c r="E21" s="86"/>
      <c r="F21" s="86"/>
      <c r="G21" s="25" t="s">
        <v>28</v>
      </c>
      <c r="H21" s="26" t="e">
        <f>#REF!*1%</f>
        <v>#REF!</v>
      </c>
      <c r="I21" s="24">
        <f>I19*1%</f>
        <v>65000</v>
      </c>
    </row>
    <row r="22" spans="1:17" x14ac:dyDescent="0.25">
      <c r="A22" s="86"/>
      <c r="B22" s="86"/>
      <c r="C22" s="86"/>
      <c r="D22" s="86"/>
      <c r="E22" s="86"/>
      <c r="F22" s="86"/>
      <c r="G22" s="25" t="s">
        <v>29</v>
      </c>
      <c r="H22" s="24">
        <f>H20*10%</f>
        <v>0</v>
      </c>
      <c r="I22" s="24"/>
    </row>
    <row r="23" spans="1:17" ht="16.5" thickBot="1" x14ac:dyDescent="0.3">
      <c r="E23" s="1"/>
      <c r="F23" s="1"/>
      <c r="G23" s="27" t="s">
        <v>30</v>
      </c>
      <c r="H23" s="28">
        <v>0</v>
      </c>
      <c r="I23" s="67"/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6565000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206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15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M18" sqref="M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208</v>
      </c>
    </row>
    <row r="13" spans="1:9" x14ac:dyDescent="0.25">
      <c r="G13" s="3" t="s">
        <v>11</v>
      </c>
      <c r="H13" s="7" t="s">
        <v>10</v>
      </c>
      <c r="I13" s="9" t="s">
        <v>191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85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 t="s">
        <v>204</v>
      </c>
      <c r="C18" s="17"/>
      <c r="D18" s="18" t="s">
        <v>209</v>
      </c>
      <c r="E18" s="18" t="s">
        <v>210</v>
      </c>
      <c r="F18" s="19">
        <v>6</v>
      </c>
      <c r="G18" s="121">
        <v>17500000</v>
      </c>
      <c r="H18" s="122"/>
      <c r="I18" s="87">
        <f>G18</f>
        <v>17500000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17500000</v>
      </c>
    </row>
    <row r="20" spans="1:17" x14ac:dyDescent="0.25">
      <c r="A20" s="126"/>
      <c r="B20" s="126"/>
      <c r="C20" s="86"/>
      <c r="D20" s="86"/>
      <c r="E20" s="86"/>
      <c r="F20" s="86"/>
      <c r="G20" s="23"/>
      <c r="H20" s="23"/>
      <c r="I20" s="24"/>
    </row>
    <row r="21" spans="1:17" x14ac:dyDescent="0.25">
      <c r="A21" s="86"/>
      <c r="B21" s="86"/>
      <c r="C21" s="86"/>
      <c r="D21" s="86"/>
      <c r="E21" s="86"/>
      <c r="F21" s="86"/>
      <c r="G21" s="25" t="s">
        <v>28</v>
      </c>
      <c r="H21" s="26" t="e">
        <f>#REF!*1%</f>
        <v>#REF!</v>
      </c>
      <c r="I21" s="24">
        <f>I19*1%</f>
        <v>175000</v>
      </c>
    </row>
    <row r="22" spans="1:17" x14ac:dyDescent="0.25">
      <c r="A22" s="86"/>
      <c r="B22" s="86"/>
      <c r="C22" s="86"/>
      <c r="D22" s="86"/>
      <c r="E22" s="86"/>
      <c r="F22" s="86"/>
      <c r="G22" s="25" t="s">
        <v>29</v>
      </c>
      <c r="H22" s="24">
        <f>H20*10%</f>
        <v>0</v>
      </c>
      <c r="I22" s="24">
        <f>I19*50%</f>
        <v>8750000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8750000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8925000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211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15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212</v>
      </c>
    </row>
    <row r="13" spans="1:9" x14ac:dyDescent="0.25">
      <c r="G13" s="3" t="s">
        <v>11</v>
      </c>
      <c r="H13" s="7" t="s">
        <v>10</v>
      </c>
      <c r="I13" s="9" t="s">
        <v>191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85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44345</v>
      </c>
      <c r="C18" s="17"/>
      <c r="D18" s="18" t="s">
        <v>213</v>
      </c>
      <c r="E18" s="18" t="s">
        <v>210</v>
      </c>
      <c r="F18" s="19">
        <v>6</v>
      </c>
      <c r="G18" s="121">
        <v>17500000</v>
      </c>
      <c r="H18" s="122"/>
      <c r="I18" s="87">
        <f>G18</f>
        <v>17500000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17500000</v>
      </c>
    </row>
    <row r="20" spans="1:17" x14ac:dyDescent="0.25">
      <c r="A20" s="126"/>
      <c r="B20" s="126"/>
      <c r="C20" s="86"/>
      <c r="D20" s="86"/>
      <c r="E20" s="86"/>
      <c r="F20" s="86"/>
      <c r="G20" s="23"/>
      <c r="H20" s="23"/>
      <c r="I20" s="24"/>
    </row>
    <row r="21" spans="1:17" x14ac:dyDescent="0.25">
      <c r="A21" s="86"/>
      <c r="B21" s="86"/>
      <c r="C21" s="86"/>
      <c r="D21" s="86"/>
      <c r="E21" s="86"/>
      <c r="F21" s="86"/>
      <c r="G21" s="25" t="s">
        <v>28</v>
      </c>
      <c r="H21" s="26" t="e">
        <f>#REF!*1%</f>
        <v>#REF!</v>
      </c>
      <c r="I21" s="24">
        <f>I19*1%</f>
        <v>175000</v>
      </c>
    </row>
    <row r="22" spans="1:17" x14ac:dyDescent="0.25">
      <c r="A22" s="86"/>
      <c r="B22" s="86"/>
      <c r="C22" s="86"/>
      <c r="D22" s="86"/>
      <c r="E22" s="86"/>
      <c r="F22" s="86"/>
      <c r="G22" s="25" t="s">
        <v>29</v>
      </c>
      <c r="H22" s="24">
        <f>H20*10%</f>
        <v>0</v>
      </c>
      <c r="I22" s="24">
        <f>I19*50%</f>
        <v>8750000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8750000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8925000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211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15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34" sqref="D3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214</v>
      </c>
    </row>
    <row r="13" spans="1:9" x14ac:dyDescent="0.25">
      <c r="G13" s="3" t="s">
        <v>11</v>
      </c>
      <c r="H13" s="7" t="s">
        <v>10</v>
      </c>
      <c r="I13" s="9" t="s">
        <v>217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0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44358</v>
      </c>
      <c r="C18" s="17"/>
      <c r="D18" s="18" t="s">
        <v>215</v>
      </c>
      <c r="E18" s="18" t="s">
        <v>216</v>
      </c>
      <c r="F18" s="19">
        <v>1</v>
      </c>
      <c r="G18" s="121">
        <v>1350000</v>
      </c>
      <c r="H18" s="122"/>
      <c r="I18" s="92">
        <f>G18</f>
        <v>1350000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1350000</v>
      </c>
    </row>
    <row r="20" spans="1:17" x14ac:dyDescent="0.25">
      <c r="A20" s="126"/>
      <c r="B20" s="126"/>
      <c r="C20" s="91"/>
      <c r="D20" s="91"/>
      <c r="E20" s="91"/>
      <c r="F20" s="91"/>
      <c r="G20" s="23"/>
      <c r="H20" s="23"/>
      <c r="I20" s="24"/>
    </row>
    <row r="21" spans="1:17" x14ac:dyDescent="0.25">
      <c r="A21" s="91"/>
      <c r="B21" s="91"/>
      <c r="C21" s="91"/>
      <c r="D21" s="91"/>
      <c r="E21" s="91"/>
      <c r="F21" s="91"/>
      <c r="G21" s="25" t="s">
        <v>28</v>
      </c>
      <c r="H21" s="26" t="e">
        <f>#REF!*1%</f>
        <v>#REF!</v>
      </c>
      <c r="I21" s="24">
        <f>I19*1%</f>
        <v>13500</v>
      </c>
    </row>
    <row r="22" spans="1:17" x14ac:dyDescent="0.25">
      <c r="A22" s="91"/>
      <c r="B22" s="91"/>
      <c r="C22" s="91"/>
      <c r="D22" s="91"/>
      <c r="E22" s="91"/>
      <c r="F22" s="91"/>
      <c r="G22" s="25" t="s">
        <v>29</v>
      </c>
      <c r="H22" s="24">
        <f>H20*10%</f>
        <v>0</v>
      </c>
      <c r="I22" s="24">
        <f>I19*50%</f>
        <v>675000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675000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688500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218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16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E13" sqref="E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219</v>
      </c>
    </row>
    <row r="13" spans="1:10" x14ac:dyDescent="0.25">
      <c r="H13" s="3" t="s">
        <v>11</v>
      </c>
      <c r="I13" s="7" t="s">
        <v>10</v>
      </c>
      <c r="J13" s="9" t="s">
        <v>220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3" t="s">
        <v>21</v>
      </c>
      <c r="G17" s="9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44358</v>
      </c>
      <c r="C18" s="17" t="s">
        <v>221</v>
      </c>
      <c r="D18" s="18" t="s">
        <v>223</v>
      </c>
      <c r="E18" s="18" t="s">
        <v>162</v>
      </c>
      <c r="F18" s="19">
        <v>16</v>
      </c>
      <c r="G18" s="20"/>
      <c r="H18" s="121">
        <v>1782178</v>
      </c>
      <c r="I18" s="122"/>
      <c r="J18" s="127">
        <f>H18</f>
        <v>1782178</v>
      </c>
    </row>
    <row r="19" spans="1:18" ht="53.25" customHeight="1" x14ac:dyDescent="0.25">
      <c r="A19" s="15">
        <v>2</v>
      </c>
      <c r="B19" s="16">
        <v>44358</v>
      </c>
      <c r="C19" s="17" t="s">
        <v>222</v>
      </c>
      <c r="D19" s="18" t="s">
        <v>224</v>
      </c>
      <c r="E19" s="18" t="s">
        <v>56</v>
      </c>
      <c r="F19" s="19">
        <v>90</v>
      </c>
      <c r="G19" s="20"/>
      <c r="H19" s="129"/>
      <c r="I19" s="130"/>
      <c r="J19" s="128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1782178</v>
      </c>
    </row>
    <row r="21" spans="1:18" x14ac:dyDescent="0.25">
      <c r="A21" s="126"/>
      <c r="B21" s="126"/>
      <c r="C21" s="94"/>
      <c r="D21" s="94"/>
      <c r="E21" s="94"/>
      <c r="F21" s="94"/>
      <c r="G21" s="94"/>
      <c r="H21" s="23"/>
      <c r="I21" s="23"/>
      <c r="J21" s="24"/>
    </row>
    <row r="22" spans="1:18" x14ac:dyDescent="0.25">
      <c r="A22" s="94"/>
      <c r="B22" s="94"/>
      <c r="C22" s="94"/>
      <c r="D22" s="94"/>
      <c r="E22" s="94"/>
      <c r="F22" s="94"/>
      <c r="H22" s="25" t="s">
        <v>28</v>
      </c>
      <c r="I22" s="26">
        <f>I18*1%</f>
        <v>0</v>
      </c>
      <c r="J22" s="24">
        <f>J20*1%</f>
        <v>17821.78</v>
      </c>
    </row>
    <row r="23" spans="1:18" x14ac:dyDescent="0.25">
      <c r="A23" s="94"/>
      <c r="B23" s="94"/>
      <c r="C23" s="94"/>
      <c r="D23" s="94"/>
      <c r="E23" s="94"/>
      <c r="F23" s="94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1799999.78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64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 xml:space="preserve"> 17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E15" sqref="E1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225</v>
      </c>
    </row>
    <row r="13" spans="1:10" x14ac:dyDescent="0.25">
      <c r="H13" s="3" t="s">
        <v>11</v>
      </c>
      <c r="I13" s="7" t="s">
        <v>10</v>
      </c>
      <c r="J13" s="9" t="s">
        <v>220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3" t="s">
        <v>21</v>
      </c>
      <c r="G17" s="9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44356</v>
      </c>
      <c r="C18" s="17" t="s">
        <v>226</v>
      </c>
      <c r="D18" s="18" t="s">
        <v>227</v>
      </c>
      <c r="E18" s="18" t="s">
        <v>230</v>
      </c>
      <c r="F18" s="19">
        <v>87</v>
      </c>
      <c r="G18" s="20"/>
      <c r="H18" s="121">
        <v>3267326.7</v>
      </c>
      <c r="I18" s="122"/>
      <c r="J18" s="127">
        <f>H18</f>
        <v>3267326.7</v>
      </c>
    </row>
    <row r="19" spans="1:18" ht="53.25" customHeight="1" x14ac:dyDescent="0.25">
      <c r="A19" s="15">
        <v>2</v>
      </c>
      <c r="B19" s="16">
        <v>44356</v>
      </c>
      <c r="C19" s="17" t="s">
        <v>228</v>
      </c>
      <c r="D19" s="18" t="s">
        <v>229</v>
      </c>
      <c r="E19" s="18" t="s">
        <v>231</v>
      </c>
      <c r="F19" s="19">
        <v>102</v>
      </c>
      <c r="G19" s="20"/>
      <c r="H19" s="129"/>
      <c r="I19" s="130"/>
      <c r="J19" s="128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3267326.7</v>
      </c>
    </row>
    <row r="21" spans="1:18" x14ac:dyDescent="0.25">
      <c r="A21" s="126"/>
      <c r="B21" s="126"/>
      <c r="C21" s="94"/>
      <c r="D21" s="94"/>
      <c r="E21" s="94"/>
      <c r="F21" s="94"/>
      <c r="G21" s="94"/>
      <c r="H21" s="23"/>
      <c r="I21" s="23"/>
      <c r="J21" s="24"/>
    </row>
    <row r="22" spans="1:18" x14ac:dyDescent="0.25">
      <c r="A22" s="94"/>
      <c r="B22" s="94"/>
      <c r="C22" s="94"/>
      <c r="D22" s="94"/>
      <c r="E22" s="94"/>
      <c r="F22" s="94"/>
      <c r="H22" s="25" t="s">
        <v>28</v>
      </c>
      <c r="I22" s="26">
        <f>I18*1%</f>
        <v>0</v>
      </c>
      <c r="J22" s="24">
        <f>J20*1%</f>
        <v>32673.267000000003</v>
      </c>
    </row>
    <row r="23" spans="1:18" x14ac:dyDescent="0.25">
      <c r="A23" s="94"/>
      <c r="B23" s="94"/>
      <c r="C23" s="94"/>
      <c r="D23" s="94"/>
      <c r="E23" s="94"/>
      <c r="F23" s="94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3299999.9670000002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41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 xml:space="preserve"> 17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G27" sqref="G27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233</v>
      </c>
    </row>
    <row r="13" spans="1:10" x14ac:dyDescent="0.25">
      <c r="H13" s="3" t="s">
        <v>11</v>
      </c>
      <c r="I13" s="7" t="s">
        <v>10</v>
      </c>
      <c r="J13" s="9" t="s">
        <v>237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3" t="s">
        <v>21</v>
      </c>
      <c r="G17" s="9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44322</v>
      </c>
      <c r="C18" s="17" t="s">
        <v>232</v>
      </c>
      <c r="D18" s="18" t="s">
        <v>234</v>
      </c>
      <c r="E18" s="18" t="s">
        <v>235</v>
      </c>
      <c r="F18" s="19">
        <v>153</v>
      </c>
      <c r="G18" s="20"/>
      <c r="H18" s="121">
        <v>15009900.9</v>
      </c>
      <c r="I18" s="122"/>
      <c r="J18" s="95">
        <f>H18</f>
        <v>15009900.9</v>
      </c>
    </row>
    <row r="19" spans="1:18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4"/>
      <c r="I19" s="125"/>
      <c r="J19" s="21">
        <f>SUM(J18)</f>
        <v>15009900.9</v>
      </c>
    </row>
    <row r="20" spans="1:18" x14ac:dyDescent="0.25">
      <c r="A20" s="126"/>
      <c r="B20" s="126"/>
      <c r="C20" s="94"/>
      <c r="D20" s="94"/>
      <c r="E20" s="94"/>
      <c r="F20" s="94"/>
      <c r="G20" s="94"/>
      <c r="H20" s="23"/>
      <c r="I20" s="23"/>
      <c r="J20" s="24"/>
    </row>
    <row r="21" spans="1:18" x14ac:dyDescent="0.25">
      <c r="A21" s="94"/>
      <c r="B21" s="94"/>
      <c r="C21" s="94"/>
      <c r="D21" s="94"/>
      <c r="E21" s="94"/>
      <c r="F21" s="94"/>
      <c r="H21" s="25" t="s">
        <v>28</v>
      </c>
      <c r="I21" s="26">
        <f>I18*1%</f>
        <v>0</v>
      </c>
      <c r="J21" s="24">
        <f>J19*1%</f>
        <v>150099.00900000002</v>
      </c>
    </row>
    <row r="22" spans="1:18" x14ac:dyDescent="0.25">
      <c r="A22" s="94"/>
      <c r="B22" s="94"/>
      <c r="C22" s="94"/>
      <c r="D22" s="94"/>
      <c r="E22" s="94"/>
      <c r="F22" s="94"/>
      <c r="H22" s="25" t="s">
        <v>29</v>
      </c>
      <c r="I22" s="24">
        <f>I20*10%</f>
        <v>0</v>
      </c>
      <c r="J22" s="24">
        <f>J20*10%</f>
        <v>0</v>
      </c>
    </row>
    <row r="23" spans="1:18" ht="16.5" thickBot="1" x14ac:dyDescent="0.3">
      <c r="E23" s="1"/>
      <c r="F23" s="1"/>
      <c r="H23" s="27" t="s">
        <v>30</v>
      </c>
      <c r="I23" s="28">
        <v>0</v>
      </c>
      <c r="J23" s="28">
        <v>0</v>
      </c>
      <c r="R23" s="2" t="s">
        <v>31</v>
      </c>
    </row>
    <row r="24" spans="1:18" x14ac:dyDescent="0.25">
      <c r="E24" s="1"/>
      <c r="F24" s="1"/>
      <c r="H24" s="29" t="s">
        <v>32</v>
      </c>
      <c r="I24" s="30">
        <f>I19+I21</f>
        <v>0</v>
      </c>
      <c r="J24" s="30">
        <f>J19+J21</f>
        <v>15159999.909</v>
      </c>
    </row>
    <row r="25" spans="1:18" x14ac:dyDescent="0.25">
      <c r="E25" s="1"/>
      <c r="F25" s="1"/>
      <c r="H25" s="29"/>
      <c r="I25" s="30"/>
      <c r="J25" s="30"/>
    </row>
    <row r="26" spans="1:18" x14ac:dyDescent="0.25">
      <c r="A26" s="1" t="s">
        <v>236</v>
      </c>
      <c r="D26" s="1"/>
      <c r="E26" s="1"/>
      <c r="F26" s="1"/>
      <c r="G26" s="1"/>
      <c r="H26" s="29"/>
      <c r="I26" s="29"/>
      <c r="J26" s="30"/>
    </row>
    <row r="27" spans="1:18" x14ac:dyDescent="0.25">
      <c r="A27" s="31"/>
      <c r="D27" s="1"/>
      <c r="E27" s="1"/>
      <c r="F27" s="1"/>
      <c r="G27" s="1"/>
      <c r="H27" s="29"/>
      <c r="I27" s="29"/>
      <c r="J27" s="30"/>
    </row>
    <row r="28" spans="1:18" x14ac:dyDescent="0.25">
      <c r="D28" s="1"/>
      <c r="E28" s="1"/>
      <c r="F28" s="1"/>
      <c r="G28" s="1"/>
      <c r="H28" s="29"/>
      <c r="I28" s="29"/>
      <c r="J28" s="30"/>
    </row>
    <row r="29" spans="1:18" x14ac:dyDescent="0.25">
      <c r="A29" s="32" t="s">
        <v>33</v>
      </c>
    </row>
    <row r="30" spans="1:18" x14ac:dyDescent="0.25">
      <c r="A30" s="33" t="s">
        <v>34</v>
      </c>
      <c r="B30" s="34"/>
      <c r="C30" s="34"/>
      <c r="D30" s="10"/>
      <c r="E30" s="10"/>
      <c r="F30" s="10"/>
    </row>
    <row r="31" spans="1:18" x14ac:dyDescent="0.25">
      <c r="A31" s="33" t="s">
        <v>35</v>
      </c>
      <c r="B31" s="34"/>
      <c r="C31" s="34"/>
      <c r="D31" s="10"/>
      <c r="E31" s="10"/>
      <c r="F31" s="10"/>
    </row>
    <row r="32" spans="1:18" x14ac:dyDescent="0.25">
      <c r="A32" s="35" t="s">
        <v>36</v>
      </c>
      <c r="B32" s="36"/>
      <c r="C32" s="36"/>
      <c r="D32" s="10"/>
      <c r="E32" s="10"/>
      <c r="F32" s="10"/>
    </row>
    <row r="33" spans="1:10" x14ac:dyDescent="0.25">
      <c r="A33" s="37" t="s">
        <v>0</v>
      </c>
      <c r="B33" s="38"/>
      <c r="C33" s="38"/>
      <c r="D33" s="10"/>
      <c r="E33" s="10"/>
      <c r="F33" s="10"/>
    </row>
    <row r="34" spans="1:10" x14ac:dyDescent="0.25">
      <c r="A34" s="39"/>
      <c r="B34" s="39"/>
      <c r="C34" s="39"/>
    </row>
    <row r="35" spans="1:10" x14ac:dyDescent="0.25">
      <c r="A35" s="40"/>
      <c r="B35" s="40"/>
      <c r="C35" s="40"/>
    </row>
    <row r="36" spans="1:10" x14ac:dyDescent="0.25">
      <c r="H36" s="41" t="s">
        <v>37</v>
      </c>
      <c r="I36" s="113" t="str">
        <f>+J13</f>
        <v>17 Juni 2021</v>
      </c>
      <c r="J36" s="114"/>
    </row>
    <row r="39" spans="1:10" ht="18" customHeight="1" x14ac:dyDescent="0.25"/>
    <row r="40" spans="1:10" ht="17.25" customHeight="1" x14ac:dyDescent="0.25"/>
    <row r="42" spans="1:10" x14ac:dyDescent="0.25">
      <c r="H42" s="115" t="s">
        <v>38</v>
      </c>
      <c r="I42" s="115"/>
      <c r="J42" s="115"/>
    </row>
  </sheetData>
  <mergeCells count="7">
    <mergeCell ref="H42:J42"/>
    <mergeCell ref="A10:J10"/>
    <mergeCell ref="H17:I17"/>
    <mergeCell ref="H18:I18"/>
    <mergeCell ref="A19:I19"/>
    <mergeCell ref="A20:B20"/>
    <mergeCell ref="I36:J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25" workbookViewId="0">
      <selection activeCell="E30" sqref="E30:E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238</v>
      </c>
    </row>
    <row r="13" spans="1:10" x14ac:dyDescent="0.25">
      <c r="H13" s="3" t="s">
        <v>11</v>
      </c>
      <c r="I13" s="7" t="s">
        <v>10</v>
      </c>
      <c r="J13" s="9" t="s">
        <v>249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3" t="s">
        <v>21</v>
      </c>
      <c r="G17" s="9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44363</v>
      </c>
      <c r="C18" s="17" t="s">
        <v>239</v>
      </c>
      <c r="D18" s="18" t="s">
        <v>58</v>
      </c>
      <c r="E18" s="18" t="s">
        <v>56</v>
      </c>
      <c r="F18" s="19">
        <v>49</v>
      </c>
      <c r="G18" s="20"/>
      <c r="H18" s="121">
        <v>2178217.7999999998</v>
      </c>
      <c r="I18" s="122"/>
      <c r="J18" s="127">
        <f>H18</f>
        <v>2178217.7999999998</v>
      </c>
    </row>
    <row r="19" spans="1:18" ht="53.25" customHeight="1" x14ac:dyDescent="0.25">
      <c r="A19" s="15">
        <v>2</v>
      </c>
      <c r="B19" s="16">
        <v>44363</v>
      </c>
      <c r="C19" s="17" t="s">
        <v>240</v>
      </c>
      <c r="D19" s="18" t="s">
        <v>55</v>
      </c>
      <c r="E19" s="18" t="s">
        <v>56</v>
      </c>
      <c r="F19" s="19">
        <v>70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44363</v>
      </c>
      <c r="C20" s="17" t="s">
        <v>241</v>
      </c>
      <c r="D20" s="18" t="s">
        <v>242</v>
      </c>
      <c r="E20" s="18" t="s">
        <v>56</v>
      </c>
      <c r="F20" s="19">
        <v>90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2178217.7999999998</v>
      </c>
    </row>
    <row r="22" spans="1:18" x14ac:dyDescent="0.25">
      <c r="A22" s="126"/>
      <c r="B22" s="126"/>
      <c r="C22" s="94"/>
      <c r="D22" s="94"/>
      <c r="E22" s="94"/>
      <c r="F22" s="94"/>
      <c r="G22" s="94"/>
      <c r="H22" s="23"/>
      <c r="I22" s="23"/>
      <c r="J22" s="24"/>
    </row>
    <row r="23" spans="1:18" x14ac:dyDescent="0.25">
      <c r="A23" s="94"/>
      <c r="B23" s="94"/>
      <c r="C23" s="94"/>
      <c r="D23" s="94"/>
      <c r="E23" s="94"/>
      <c r="F23" s="94"/>
      <c r="H23" s="25" t="s">
        <v>28</v>
      </c>
      <c r="I23" s="26">
        <f>I18*1%</f>
        <v>0</v>
      </c>
      <c r="J23" s="24">
        <f>J21*1%</f>
        <v>21782.178</v>
      </c>
    </row>
    <row r="24" spans="1:18" x14ac:dyDescent="0.25">
      <c r="A24" s="94"/>
      <c r="B24" s="94"/>
      <c r="C24" s="94"/>
      <c r="D24" s="94"/>
      <c r="E24" s="94"/>
      <c r="F24" s="94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2199999.9779999997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61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 xml:space="preserve"> 18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9"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70</v>
      </c>
    </row>
    <row r="13" spans="1:10" x14ac:dyDescent="0.25">
      <c r="H13" s="3" t="s">
        <v>11</v>
      </c>
      <c r="I13" s="7" t="s">
        <v>10</v>
      </c>
      <c r="J13" s="9" t="s">
        <v>71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3" t="s">
        <v>21</v>
      </c>
      <c r="G17" s="1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44335</v>
      </c>
      <c r="C18" s="17" t="s">
        <v>54</v>
      </c>
      <c r="D18" s="18" t="s">
        <v>55</v>
      </c>
      <c r="E18" s="18" t="s">
        <v>56</v>
      </c>
      <c r="F18" s="19">
        <v>102</v>
      </c>
      <c r="G18" s="20"/>
      <c r="H18" s="121">
        <v>2178218</v>
      </c>
      <c r="I18" s="122"/>
      <c r="J18" s="127">
        <f>H18</f>
        <v>2178218</v>
      </c>
    </row>
    <row r="19" spans="1:18" ht="53.25" customHeight="1" x14ac:dyDescent="0.25">
      <c r="A19" s="15">
        <v>2</v>
      </c>
      <c r="B19" s="16">
        <v>44335</v>
      </c>
      <c r="C19" s="17" t="s">
        <v>57</v>
      </c>
      <c r="D19" s="18" t="s">
        <v>58</v>
      </c>
      <c r="E19" s="18" t="s">
        <v>56</v>
      </c>
      <c r="F19" s="19">
        <v>51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44335</v>
      </c>
      <c r="C20" s="17" t="s">
        <v>59</v>
      </c>
      <c r="D20" s="18" t="s">
        <v>60</v>
      </c>
      <c r="E20" s="18" t="s">
        <v>56</v>
      </c>
      <c r="F20" s="19">
        <v>98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2178218</v>
      </c>
    </row>
    <row r="22" spans="1:18" x14ac:dyDescent="0.25">
      <c r="A22" s="126"/>
      <c r="B22" s="126"/>
      <c r="C22" s="22"/>
      <c r="D22" s="22"/>
      <c r="E22" s="22"/>
      <c r="F22" s="22"/>
      <c r="G22" s="22"/>
      <c r="H22" s="23"/>
      <c r="I22" s="23"/>
      <c r="J22" s="24"/>
    </row>
    <row r="23" spans="1:18" x14ac:dyDescent="0.25">
      <c r="A23" s="22"/>
      <c r="B23" s="22"/>
      <c r="C23" s="22"/>
      <c r="D23" s="22"/>
      <c r="E23" s="22"/>
      <c r="F23" s="22"/>
      <c r="H23" s="25" t="s">
        <v>28</v>
      </c>
      <c r="I23" s="26">
        <f>I18*1%</f>
        <v>0</v>
      </c>
      <c r="J23" s="24">
        <f>J21*1%</f>
        <v>21782.18</v>
      </c>
    </row>
    <row r="24" spans="1:18" x14ac:dyDescent="0.25">
      <c r="A24" s="22"/>
      <c r="B24" s="22"/>
      <c r="C24" s="22"/>
      <c r="D24" s="22"/>
      <c r="E24" s="22"/>
      <c r="F24" s="22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2200000.1800000002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61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>02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workbookViewId="0">
      <selection activeCell="H18" sqref="H18:I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243</v>
      </c>
    </row>
    <row r="13" spans="1:10" x14ac:dyDescent="0.25">
      <c r="H13" s="3" t="s">
        <v>11</v>
      </c>
      <c r="I13" s="7" t="s">
        <v>10</v>
      </c>
      <c r="J13" s="9" t="s">
        <v>249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3" t="s">
        <v>21</v>
      </c>
      <c r="G17" s="9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44363</v>
      </c>
      <c r="C18" s="17" t="s">
        <v>244</v>
      </c>
      <c r="D18" s="18" t="s">
        <v>146</v>
      </c>
      <c r="E18" s="18" t="s">
        <v>147</v>
      </c>
      <c r="F18" s="19">
        <v>30</v>
      </c>
      <c r="G18" s="20"/>
      <c r="H18" s="121">
        <v>1485148.5</v>
      </c>
      <c r="I18" s="122"/>
      <c r="J18" s="127">
        <f>H18</f>
        <v>1485148.5</v>
      </c>
    </row>
    <row r="19" spans="1:18" ht="53.25" customHeight="1" x14ac:dyDescent="0.25">
      <c r="A19" s="15">
        <v>2</v>
      </c>
      <c r="B19" s="16">
        <v>44363</v>
      </c>
      <c r="C19" s="17" t="s">
        <v>245</v>
      </c>
      <c r="D19" s="18" t="s">
        <v>246</v>
      </c>
      <c r="E19" s="18" t="s">
        <v>147</v>
      </c>
      <c r="F19" s="19">
        <v>48</v>
      </c>
      <c r="G19" s="20"/>
      <c r="H19" s="131"/>
      <c r="I19" s="132"/>
      <c r="J19" s="133"/>
    </row>
    <row r="20" spans="1:18" ht="53.25" customHeight="1" x14ac:dyDescent="0.25">
      <c r="A20" s="15">
        <v>3</v>
      </c>
      <c r="B20" s="16">
        <v>44363</v>
      </c>
      <c r="C20" s="17" t="s">
        <v>247</v>
      </c>
      <c r="D20" s="18" t="s">
        <v>248</v>
      </c>
      <c r="E20" s="18" t="s">
        <v>147</v>
      </c>
      <c r="F20" s="19">
        <v>39</v>
      </c>
      <c r="G20" s="20"/>
      <c r="H20" s="129"/>
      <c r="I20" s="130"/>
      <c r="J20" s="128"/>
    </row>
    <row r="21" spans="1:18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SUM(J18)</f>
        <v>1485148.5</v>
      </c>
    </row>
    <row r="22" spans="1:18" x14ac:dyDescent="0.25">
      <c r="A22" s="126"/>
      <c r="B22" s="126"/>
      <c r="C22" s="94"/>
      <c r="D22" s="94"/>
      <c r="E22" s="94"/>
      <c r="F22" s="94"/>
      <c r="G22" s="94"/>
      <c r="H22" s="23"/>
      <c r="I22" s="23"/>
      <c r="J22" s="24"/>
    </row>
    <row r="23" spans="1:18" x14ac:dyDescent="0.25">
      <c r="A23" s="94"/>
      <c r="B23" s="94"/>
      <c r="C23" s="94"/>
      <c r="D23" s="94"/>
      <c r="E23" s="94"/>
      <c r="F23" s="94"/>
      <c r="H23" s="25" t="s">
        <v>28</v>
      </c>
      <c r="I23" s="26">
        <f>I18*1%</f>
        <v>0</v>
      </c>
      <c r="J23" s="24">
        <f>J21*1%</f>
        <v>14851.485000000001</v>
      </c>
    </row>
    <row r="24" spans="1:18" x14ac:dyDescent="0.25">
      <c r="A24" s="94"/>
      <c r="B24" s="94"/>
      <c r="C24" s="94"/>
      <c r="D24" s="94"/>
      <c r="E24" s="94"/>
      <c r="F24" s="94"/>
      <c r="H24" s="25" t="s">
        <v>29</v>
      </c>
      <c r="I24" s="24">
        <f>I22*10%</f>
        <v>0</v>
      </c>
      <c r="J24" s="24">
        <f>J22*10%</f>
        <v>0</v>
      </c>
    </row>
    <row r="25" spans="1:18" ht="16.5" thickBot="1" x14ac:dyDescent="0.3">
      <c r="E25" s="1"/>
      <c r="F25" s="1"/>
      <c r="H25" s="27" t="s">
        <v>30</v>
      </c>
      <c r="I25" s="28">
        <v>0</v>
      </c>
      <c r="J25" s="28">
        <v>0</v>
      </c>
      <c r="R25" s="2" t="s">
        <v>31</v>
      </c>
    </row>
    <row r="26" spans="1:18" x14ac:dyDescent="0.25">
      <c r="E26" s="1"/>
      <c r="F26" s="1"/>
      <c r="H26" s="29" t="s">
        <v>32</v>
      </c>
      <c r="I26" s="30">
        <f>I21+I23</f>
        <v>0</v>
      </c>
      <c r="J26" s="30">
        <f>J21+J23</f>
        <v>1499999.9850000001</v>
      </c>
    </row>
    <row r="27" spans="1:18" x14ac:dyDescent="0.25">
      <c r="E27" s="1"/>
      <c r="F27" s="1"/>
      <c r="H27" s="29"/>
      <c r="I27" s="30"/>
      <c r="J27" s="30"/>
    </row>
    <row r="28" spans="1:18" x14ac:dyDescent="0.25">
      <c r="A28" s="1" t="s">
        <v>150</v>
      </c>
      <c r="D28" s="1"/>
      <c r="E28" s="1"/>
      <c r="F28" s="1"/>
      <c r="G28" s="1"/>
      <c r="H28" s="29"/>
      <c r="I28" s="29"/>
      <c r="J28" s="30"/>
    </row>
    <row r="29" spans="1:18" x14ac:dyDescent="0.25">
      <c r="A29" s="31"/>
      <c r="D29" s="1"/>
      <c r="E29" s="1"/>
      <c r="F29" s="1"/>
      <c r="G29" s="1"/>
      <c r="H29" s="29"/>
      <c r="I29" s="29"/>
      <c r="J29" s="30"/>
    </row>
    <row r="30" spans="1:18" x14ac:dyDescent="0.25">
      <c r="D30" s="1"/>
      <c r="E30" s="1"/>
      <c r="F30" s="1"/>
      <c r="G30" s="1"/>
      <c r="H30" s="29"/>
      <c r="I30" s="29"/>
      <c r="J30" s="30"/>
    </row>
    <row r="31" spans="1:18" x14ac:dyDescent="0.25">
      <c r="A31" s="32" t="s">
        <v>33</v>
      </c>
    </row>
    <row r="32" spans="1:18" x14ac:dyDescent="0.25">
      <c r="A32" s="33" t="s">
        <v>34</v>
      </c>
      <c r="B32" s="34"/>
      <c r="C32" s="34"/>
      <c r="D32" s="10"/>
      <c r="E32" s="10"/>
      <c r="F32" s="10"/>
    </row>
    <row r="33" spans="1:10" x14ac:dyDescent="0.25">
      <c r="A33" s="33" t="s">
        <v>35</v>
      </c>
      <c r="B33" s="34"/>
      <c r="C33" s="34"/>
      <c r="D33" s="10"/>
      <c r="E33" s="10"/>
      <c r="F33" s="10"/>
    </row>
    <row r="34" spans="1:10" x14ac:dyDescent="0.25">
      <c r="A34" s="35" t="s">
        <v>36</v>
      </c>
      <c r="B34" s="36"/>
      <c r="C34" s="36"/>
      <c r="D34" s="10"/>
      <c r="E34" s="10"/>
      <c r="F34" s="10"/>
    </row>
    <row r="35" spans="1:10" x14ac:dyDescent="0.25">
      <c r="A35" s="37" t="s">
        <v>0</v>
      </c>
      <c r="B35" s="38"/>
      <c r="C35" s="38"/>
      <c r="D35" s="10"/>
      <c r="E35" s="10"/>
      <c r="F35" s="10"/>
    </row>
    <row r="36" spans="1:10" x14ac:dyDescent="0.25">
      <c r="A36" s="39"/>
      <c r="B36" s="39"/>
      <c r="C36" s="39"/>
    </row>
    <row r="37" spans="1:10" x14ac:dyDescent="0.25">
      <c r="A37" s="40"/>
      <c r="B37" s="40"/>
      <c r="C37" s="40"/>
    </row>
    <row r="38" spans="1:10" x14ac:dyDescent="0.25">
      <c r="H38" s="41" t="s">
        <v>37</v>
      </c>
      <c r="I38" s="113" t="str">
        <f>+J13</f>
        <v xml:space="preserve"> 18 Juni 2021</v>
      </c>
      <c r="J38" s="114"/>
    </row>
    <row r="41" spans="1:10" ht="18" customHeight="1" x14ac:dyDescent="0.25"/>
    <row r="42" spans="1:10" ht="17.25" customHeight="1" x14ac:dyDescent="0.25"/>
    <row r="44" spans="1:10" x14ac:dyDescent="0.25">
      <c r="H44" s="115" t="s">
        <v>38</v>
      </c>
      <c r="I44" s="115"/>
      <c r="J44" s="115"/>
    </row>
  </sheetData>
  <mergeCells count="8">
    <mergeCell ref="I38:J38"/>
    <mergeCell ref="H44:J44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252</v>
      </c>
    </row>
    <row r="13" spans="1:9" x14ac:dyDescent="0.25">
      <c r="G13" s="3" t="s">
        <v>11</v>
      </c>
      <c r="H13" s="7" t="s">
        <v>10</v>
      </c>
      <c r="I13" s="9" t="s">
        <v>253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6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44361</v>
      </c>
      <c r="C18" s="17"/>
      <c r="D18" s="18" t="s">
        <v>250</v>
      </c>
      <c r="E18" s="18" t="s">
        <v>105</v>
      </c>
      <c r="F18" s="19">
        <v>1</v>
      </c>
      <c r="G18" s="121">
        <v>7500000</v>
      </c>
      <c r="H18" s="122"/>
      <c r="I18" s="98">
        <f>G18</f>
        <v>7500000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7500000</v>
      </c>
    </row>
    <row r="20" spans="1:17" x14ac:dyDescent="0.25">
      <c r="A20" s="126"/>
      <c r="B20" s="126"/>
      <c r="C20" s="97"/>
      <c r="D20" s="97"/>
      <c r="E20" s="97"/>
      <c r="F20" s="97"/>
      <c r="G20" s="23"/>
      <c r="H20" s="23"/>
      <c r="I20" s="24"/>
    </row>
    <row r="21" spans="1:17" x14ac:dyDescent="0.25">
      <c r="A21" s="97"/>
      <c r="B21" s="97"/>
      <c r="C21" s="97"/>
      <c r="D21" s="97"/>
      <c r="E21" s="97"/>
      <c r="F21" s="97"/>
      <c r="G21" s="25" t="s">
        <v>28</v>
      </c>
      <c r="H21" s="26" t="e">
        <f>#REF!*1%</f>
        <v>#REF!</v>
      </c>
      <c r="I21" s="24">
        <f>I19*1%</f>
        <v>75000</v>
      </c>
    </row>
    <row r="22" spans="1:17" x14ac:dyDescent="0.25">
      <c r="A22" s="97"/>
      <c r="B22" s="97"/>
      <c r="C22" s="97"/>
      <c r="D22" s="97"/>
      <c r="E22" s="97"/>
      <c r="F22" s="97"/>
      <c r="G22" s="25" t="s">
        <v>29</v>
      </c>
      <c r="H22" s="24">
        <f>H20*10%</f>
        <v>0</v>
      </c>
      <c r="I22" s="24">
        <f>I19*50%</f>
        <v>3750000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3750000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3825000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251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21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257</v>
      </c>
    </row>
    <row r="13" spans="1:9" x14ac:dyDescent="0.25">
      <c r="G13" s="3" t="s">
        <v>11</v>
      </c>
      <c r="H13" s="7" t="s">
        <v>10</v>
      </c>
      <c r="I13" s="9" t="s">
        <v>253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6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44363</v>
      </c>
      <c r="C18" s="17"/>
      <c r="D18" s="18" t="s">
        <v>254</v>
      </c>
      <c r="E18" s="18" t="s">
        <v>255</v>
      </c>
      <c r="F18" s="19">
        <v>1</v>
      </c>
      <c r="G18" s="121">
        <v>1200000</v>
      </c>
      <c r="H18" s="122"/>
      <c r="I18" s="98">
        <f>G18</f>
        <v>1200000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1200000</v>
      </c>
    </row>
    <row r="20" spans="1:17" x14ac:dyDescent="0.25">
      <c r="A20" s="126"/>
      <c r="B20" s="126"/>
      <c r="C20" s="97"/>
      <c r="D20" s="97"/>
      <c r="E20" s="97"/>
      <c r="F20" s="97"/>
      <c r="G20" s="23"/>
      <c r="H20" s="23"/>
      <c r="I20" s="24"/>
    </row>
    <row r="21" spans="1:17" x14ac:dyDescent="0.25">
      <c r="A21" s="97"/>
      <c r="B21" s="97"/>
      <c r="C21" s="97"/>
      <c r="D21" s="97"/>
      <c r="E21" s="97"/>
      <c r="F21" s="97"/>
      <c r="G21" s="25" t="s">
        <v>28</v>
      </c>
      <c r="H21" s="26" t="e">
        <f>#REF!*1%</f>
        <v>#REF!</v>
      </c>
      <c r="I21" s="24">
        <f>I19*1%</f>
        <v>12000</v>
      </c>
    </row>
    <row r="22" spans="1:17" x14ac:dyDescent="0.25">
      <c r="A22" s="97"/>
      <c r="B22" s="97"/>
      <c r="C22" s="97"/>
      <c r="D22" s="97"/>
      <c r="E22" s="97"/>
      <c r="F22" s="97"/>
      <c r="G22" s="25" t="s">
        <v>29</v>
      </c>
      <c r="H22" s="24">
        <f>H20*10%</f>
        <v>0</v>
      </c>
      <c r="I22" s="24">
        <f>I19*50%</f>
        <v>600000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600000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612000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256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21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258</v>
      </c>
    </row>
    <row r="13" spans="1:9" x14ac:dyDescent="0.25">
      <c r="G13" s="3" t="s">
        <v>11</v>
      </c>
      <c r="H13" s="7" t="s">
        <v>10</v>
      </c>
      <c r="I13" s="9" t="s">
        <v>253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6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44361</v>
      </c>
      <c r="C18" s="17"/>
      <c r="D18" s="18" t="s">
        <v>259</v>
      </c>
      <c r="E18" s="18" t="s">
        <v>189</v>
      </c>
      <c r="F18" s="19">
        <v>1</v>
      </c>
      <c r="G18" s="121">
        <v>3400000</v>
      </c>
      <c r="H18" s="122"/>
      <c r="I18" s="98">
        <f>G18</f>
        <v>3400000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3400000</v>
      </c>
    </row>
    <row r="20" spans="1:17" x14ac:dyDescent="0.25">
      <c r="A20" s="126"/>
      <c r="B20" s="126"/>
      <c r="C20" s="97"/>
      <c r="D20" s="97"/>
      <c r="E20" s="97"/>
      <c r="F20" s="97"/>
      <c r="G20" s="23"/>
      <c r="H20" s="23"/>
      <c r="I20" s="24"/>
    </row>
    <row r="21" spans="1:17" x14ac:dyDescent="0.25">
      <c r="A21" s="97"/>
      <c r="B21" s="97"/>
      <c r="C21" s="97"/>
      <c r="D21" s="97"/>
      <c r="E21" s="97"/>
      <c r="F21" s="97"/>
      <c r="G21" s="25" t="s">
        <v>28</v>
      </c>
      <c r="H21" s="26" t="e">
        <f>#REF!*1%</f>
        <v>#REF!</v>
      </c>
      <c r="I21" s="24">
        <f>I19*1%</f>
        <v>34000</v>
      </c>
    </row>
    <row r="22" spans="1:17" x14ac:dyDescent="0.25">
      <c r="A22" s="97"/>
      <c r="B22" s="97"/>
      <c r="C22" s="97"/>
      <c r="D22" s="97"/>
      <c r="E22" s="97"/>
      <c r="F22" s="97"/>
      <c r="G22" s="25" t="s">
        <v>29</v>
      </c>
      <c r="H22" s="24">
        <f>H20*10%</f>
        <v>0</v>
      </c>
      <c r="I22" s="24">
        <f>I19*50%</f>
        <v>1700000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1700000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1734000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260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21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261</v>
      </c>
    </row>
    <row r="13" spans="1:9" x14ac:dyDescent="0.25">
      <c r="G13" s="3" t="s">
        <v>11</v>
      </c>
      <c r="H13" s="7" t="s">
        <v>10</v>
      </c>
      <c r="I13" s="9" t="s">
        <v>262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9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44366</v>
      </c>
      <c r="C18" s="17"/>
      <c r="D18" s="18" t="s">
        <v>263</v>
      </c>
      <c r="E18" s="18" t="s">
        <v>47</v>
      </c>
      <c r="F18" s="19">
        <v>1</v>
      </c>
      <c r="G18" s="121">
        <v>2200000</v>
      </c>
      <c r="H18" s="122"/>
      <c r="I18" s="101">
        <f>G18</f>
        <v>2200000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2200000</v>
      </c>
    </row>
    <row r="20" spans="1:17" x14ac:dyDescent="0.25">
      <c r="A20" s="126"/>
      <c r="B20" s="126"/>
      <c r="C20" s="100"/>
      <c r="D20" s="100"/>
      <c r="E20" s="100"/>
      <c r="F20" s="100"/>
      <c r="G20" s="23"/>
      <c r="H20" s="23"/>
      <c r="I20" s="24"/>
    </row>
    <row r="21" spans="1:17" x14ac:dyDescent="0.25">
      <c r="A21" s="100"/>
      <c r="B21" s="100"/>
      <c r="C21" s="100"/>
      <c r="D21" s="100"/>
      <c r="E21" s="100"/>
      <c r="F21" s="100"/>
      <c r="G21" s="25" t="s">
        <v>28</v>
      </c>
      <c r="H21" s="26" t="e">
        <f>#REF!*1%</f>
        <v>#REF!</v>
      </c>
      <c r="I21" s="24">
        <f>I19*1%</f>
        <v>22000</v>
      </c>
    </row>
    <row r="22" spans="1:17" x14ac:dyDescent="0.25">
      <c r="A22" s="100"/>
      <c r="B22" s="100"/>
      <c r="C22" s="100"/>
      <c r="D22" s="100"/>
      <c r="E22" s="100"/>
      <c r="F22" s="100"/>
      <c r="G22" s="25" t="s">
        <v>29</v>
      </c>
      <c r="H22" s="24">
        <f>H20*10%</f>
        <v>0</v>
      </c>
      <c r="I22" s="24">
        <f>I19*50%</f>
        <v>1100000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1100000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1122000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22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264</v>
      </c>
    </row>
    <row r="13" spans="1:9" x14ac:dyDescent="0.25">
      <c r="G13" s="3" t="s">
        <v>11</v>
      </c>
      <c r="H13" s="7" t="s">
        <v>10</v>
      </c>
      <c r="I13" s="9" t="s">
        <v>262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99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44365</v>
      </c>
      <c r="C18" s="17"/>
      <c r="D18" s="18" t="s">
        <v>265</v>
      </c>
      <c r="E18" s="18" t="s">
        <v>230</v>
      </c>
      <c r="F18" s="19">
        <v>1</v>
      </c>
      <c r="G18" s="121">
        <v>2200000</v>
      </c>
      <c r="H18" s="122"/>
      <c r="I18" s="101">
        <f>G18</f>
        <v>2200000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2200000</v>
      </c>
    </row>
    <row r="20" spans="1:17" x14ac:dyDescent="0.25">
      <c r="A20" s="126"/>
      <c r="B20" s="126"/>
      <c r="C20" s="100"/>
      <c r="D20" s="100"/>
      <c r="E20" s="100"/>
      <c r="F20" s="100"/>
      <c r="G20" s="23"/>
      <c r="H20" s="23"/>
      <c r="I20" s="24"/>
    </row>
    <row r="21" spans="1:17" x14ac:dyDescent="0.25">
      <c r="A21" s="100"/>
      <c r="B21" s="100"/>
      <c r="C21" s="100"/>
      <c r="D21" s="100"/>
      <c r="E21" s="100"/>
      <c r="F21" s="100"/>
      <c r="G21" s="25" t="s">
        <v>28</v>
      </c>
      <c r="H21" s="26" t="e">
        <f>#REF!*1%</f>
        <v>#REF!</v>
      </c>
      <c r="I21" s="24">
        <f>I19*1%</f>
        <v>22000</v>
      </c>
    </row>
    <row r="22" spans="1:17" x14ac:dyDescent="0.25">
      <c r="A22" s="100"/>
      <c r="B22" s="100"/>
      <c r="C22" s="100"/>
      <c r="D22" s="100"/>
      <c r="E22" s="100"/>
      <c r="F22" s="100"/>
      <c r="G22" s="25" t="s">
        <v>29</v>
      </c>
      <c r="H22" s="24">
        <f>H20*10%</f>
        <v>0</v>
      </c>
      <c r="I22" s="24">
        <f>I19*50%</f>
        <v>1100000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1100000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I23+I21</f>
        <v>1122000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22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4" sqref="I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266</v>
      </c>
    </row>
    <row r="13" spans="1:9" x14ac:dyDescent="0.25">
      <c r="G13" s="3" t="s">
        <v>11</v>
      </c>
      <c r="H13" s="7" t="s">
        <v>10</v>
      </c>
      <c r="I13" s="9" t="s">
        <v>267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2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44357</v>
      </c>
      <c r="C18" s="17" t="s">
        <v>268</v>
      </c>
      <c r="D18" s="18" t="s">
        <v>269</v>
      </c>
      <c r="E18" s="18" t="s">
        <v>216</v>
      </c>
      <c r="F18" s="19">
        <v>1</v>
      </c>
      <c r="G18" s="121">
        <v>850000</v>
      </c>
      <c r="H18" s="122"/>
      <c r="I18" s="104">
        <f>G18</f>
        <v>850000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850000</v>
      </c>
    </row>
    <row r="20" spans="1:17" x14ac:dyDescent="0.25">
      <c r="A20" s="126"/>
      <c r="B20" s="126"/>
      <c r="C20" s="103"/>
      <c r="D20" s="103"/>
      <c r="E20" s="103"/>
      <c r="F20" s="103"/>
      <c r="G20" s="23"/>
      <c r="H20" s="23"/>
      <c r="I20" s="24"/>
    </row>
    <row r="21" spans="1:17" x14ac:dyDescent="0.25">
      <c r="A21" s="103"/>
      <c r="B21" s="103"/>
      <c r="C21" s="103"/>
      <c r="D21" s="103"/>
      <c r="E21" s="103"/>
      <c r="F21" s="103"/>
      <c r="G21" s="25" t="s">
        <v>28</v>
      </c>
      <c r="H21" s="26" t="e">
        <f>#REF!*1%</f>
        <v>#REF!</v>
      </c>
      <c r="I21" s="24">
        <f>I19*1%</f>
        <v>8500</v>
      </c>
    </row>
    <row r="22" spans="1:17" x14ac:dyDescent="0.25">
      <c r="A22" s="103"/>
      <c r="B22" s="103"/>
      <c r="C22" s="103"/>
      <c r="D22" s="103"/>
      <c r="E22" s="103"/>
      <c r="F22" s="103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858500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270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23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4" sqref="I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271</v>
      </c>
    </row>
    <row r="13" spans="1:9" x14ac:dyDescent="0.25">
      <c r="G13" s="3" t="s">
        <v>11</v>
      </c>
      <c r="H13" s="7" t="s">
        <v>10</v>
      </c>
      <c r="I13" s="9" t="s">
        <v>267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2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44358</v>
      </c>
      <c r="C18" s="17"/>
      <c r="D18" s="18" t="s">
        <v>272</v>
      </c>
      <c r="E18" s="18" t="s">
        <v>273</v>
      </c>
      <c r="F18" s="19">
        <v>1</v>
      </c>
      <c r="G18" s="121">
        <v>5200000</v>
      </c>
      <c r="H18" s="122"/>
      <c r="I18" s="104">
        <f>G18</f>
        <v>5200000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5200000</v>
      </c>
    </row>
    <row r="20" spans="1:17" x14ac:dyDescent="0.25">
      <c r="A20" s="126"/>
      <c r="B20" s="126"/>
      <c r="C20" s="103"/>
      <c r="D20" s="103"/>
      <c r="E20" s="103"/>
      <c r="F20" s="103"/>
      <c r="G20" s="23"/>
      <c r="H20" s="23"/>
      <c r="I20" s="24"/>
    </row>
    <row r="21" spans="1:17" x14ac:dyDescent="0.25">
      <c r="A21" s="103"/>
      <c r="B21" s="103"/>
      <c r="C21" s="103"/>
      <c r="D21" s="103"/>
      <c r="E21" s="103"/>
      <c r="F21" s="103"/>
      <c r="G21" s="25" t="s">
        <v>28</v>
      </c>
      <c r="H21" s="26" t="e">
        <f>#REF!*1%</f>
        <v>#REF!</v>
      </c>
      <c r="I21" s="24">
        <f>I19*1%</f>
        <v>52000</v>
      </c>
    </row>
    <row r="22" spans="1:17" x14ac:dyDescent="0.25">
      <c r="A22" s="103"/>
      <c r="B22" s="103"/>
      <c r="C22" s="103"/>
      <c r="D22" s="103"/>
      <c r="E22" s="103"/>
      <c r="F22" s="103"/>
      <c r="G22" s="25" t="s">
        <v>29</v>
      </c>
      <c r="H22" s="24">
        <f>H20*10%</f>
        <v>0</v>
      </c>
      <c r="I22" s="24">
        <f>I19*50%</f>
        <v>2600000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2600000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2652000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274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23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24" sqref="I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275</v>
      </c>
    </row>
    <row r="13" spans="1:9" x14ac:dyDescent="0.25">
      <c r="G13" s="3" t="s">
        <v>11</v>
      </c>
      <c r="H13" s="7" t="s">
        <v>10</v>
      </c>
      <c r="I13" s="9" t="s">
        <v>267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2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44361</v>
      </c>
      <c r="C18" s="17"/>
      <c r="D18" s="18" t="s">
        <v>276</v>
      </c>
      <c r="E18" s="18" t="s">
        <v>47</v>
      </c>
      <c r="F18" s="19">
        <v>1</v>
      </c>
      <c r="G18" s="121">
        <v>3800000</v>
      </c>
      <c r="H18" s="122"/>
      <c r="I18" s="104">
        <f>G18</f>
        <v>3800000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3800000</v>
      </c>
    </row>
    <row r="20" spans="1:17" x14ac:dyDescent="0.25">
      <c r="A20" s="126"/>
      <c r="B20" s="126"/>
      <c r="C20" s="103"/>
      <c r="D20" s="103"/>
      <c r="E20" s="103"/>
      <c r="F20" s="103"/>
      <c r="G20" s="23"/>
      <c r="H20" s="23"/>
      <c r="I20" s="24"/>
    </row>
    <row r="21" spans="1:17" x14ac:dyDescent="0.25">
      <c r="A21" s="103"/>
      <c r="B21" s="103"/>
      <c r="C21" s="103"/>
      <c r="D21" s="103"/>
      <c r="E21" s="103"/>
      <c r="F21" s="103"/>
      <c r="G21" s="25" t="s">
        <v>28</v>
      </c>
      <c r="H21" s="26" t="e">
        <f>#REF!*1%</f>
        <v>#REF!</v>
      </c>
      <c r="I21" s="24">
        <f>I19*1%</f>
        <v>38000</v>
      </c>
    </row>
    <row r="22" spans="1:17" x14ac:dyDescent="0.25">
      <c r="A22" s="103"/>
      <c r="B22" s="103"/>
      <c r="C22" s="103"/>
      <c r="D22" s="103"/>
      <c r="E22" s="103"/>
      <c r="F22" s="103"/>
      <c r="G22" s="25" t="s">
        <v>29</v>
      </c>
      <c r="H22" s="24">
        <f>H20*10%</f>
        <v>0</v>
      </c>
      <c r="I22" s="24">
        <f>I19*50%</f>
        <v>1900000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1900000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1938000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277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23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22" workbookViewId="0">
      <selection activeCell="G40" sqref="G4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278</v>
      </c>
    </row>
    <row r="13" spans="1:10" x14ac:dyDescent="0.25">
      <c r="H13" s="3" t="s">
        <v>11</v>
      </c>
      <c r="I13" s="7" t="s">
        <v>10</v>
      </c>
      <c r="J13" s="9" t="s">
        <v>267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2" t="s">
        <v>21</v>
      </c>
      <c r="G17" s="102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44363</v>
      </c>
      <c r="C18" s="17" t="s">
        <v>279</v>
      </c>
      <c r="D18" s="18" t="s">
        <v>199</v>
      </c>
      <c r="E18" s="18" t="s">
        <v>25</v>
      </c>
      <c r="F18" s="19">
        <v>57</v>
      </c>
      <c r="G18" s="20"/>
      <c r="H18" s="121">
        <v>3267327</v>
      </c>
      <c r="I18" s="122"/>
      <c r="J18" s="127">
        <f>H18</f>
        <v>3267327</v>
      </c>
    </row>
    <row r="19" spans="1:18" ht="53.25" customHeight="1" x14ac:dyDescent="0.25">
      <c r="A19" s="15">
        <v>2</v>
      </c>
      <c r="B19" s="16">
        <v>44363</v>
      </c>
      <c r="C19" s="17" t="s">
        <v>280</v>
      </c>
      <c r="D19" s="18" t="s">
        <v>52</v>
      </c>
      <c r="E19" s="18" t="s">
        <v>25</v>
      </c>
      <c r="F19" s="19">
        <v>71</v>
      </c>
      <c r="G19" s="20"/>
      <c r="H19" s="131"/>
      <c r="I19" s="132"/>
      <c r="J19" s="133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3267327</v>
      </c>
    </row>
    <row r="21" spans="1:18" x14ac:dyDescent="0.25">
      <c r="A21" s="126"/>
      <c r="B21" s="126"/>
      <c r="C21" s="103"/>
      <c r="D21" s="103"/>
      <c r="E21" s="103"/>
      <c r="F21" s="103"/>
      <c r="G21" s="103"/>
      <c r="H21" s="23"/>
      <c r="I21" s="23"/>
      <c r="J21" s="24"/>
    </row>
    <row r="22" spans="1:18" x14ac:dyDescent="0.25">
      <c r="A22" s="103"/>
      <c r="B22" s="103"/>
      <c r="C22" s="103"/>
      <c r="D22" s="103"/>
      <c r="E22" s="103"/>
      <c r="F22" s="103"/>
      <c r="H22" s="25" t="s">
        <v>28</v>
      </c>
      <c r="I22" s="26">
        <f>I18*1%</f>
        <v>0</v>
      </c>
      <c r="J22" s="24">
        <f>J20*1%</f>
        <v>32673.27</v>
      </c>
    </row>
    <row r="23" spans="1:18" x14ac:dyDescent="0.25">
      <c r="A23" s="103"/>
      <c r="B23" s="103"/>
      <c r="C23" s="103"/>
      <c r="D23" s="103"/>
      <c r="E23" s="103"/>
      <c r="F23" s="103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3300000.27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41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 xml:space="preserve"> 23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L16" sqref="L1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66</v>
      </c>
    </row>
    <row r="13" spans="1:10" x14ac:dyDescent="0.25">
      <c r="H13" s="3" t="s">
        <v>11</v>
      </c>
      <c r="I13" s="7" t="s">
        <v>10</v>
      </c>
      <c r="J13" s="9" t="s">
        <v>71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3" t="s">
        <v>21</v>
      </c>
      <c r="G17" s="1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44343</v>
      </c>
      <c r="C18" s="17" t="s">
        <v>62</v>
      </c>
      <c r="D18" s="18" t="s">
        <v>63</v>
      </c>
      <c r="E18" s="18" t="s">
        <v>56</v>
      </c>
      <c r="F18" s="19">
        <v>57</v>
      </c>
      <c r="G18" s="20"/>
      <c r="H18" s="121">
        <v>1782178</v>
      </c>
      <c r="I18" s="122"/>
      <c r="J18" s="42">
        <f>H18</f>
        <v>1782178</v>
      </c>
    </row>
    <row r="19" spans="1:18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4"/>
      <c r="I19" s="125"/>
      <c r="J19" s="21">
        <f>SUM(J18)</f>
        <v>1782178</v>
      </c>
    </row>
    <row r="20" spans="1:18" x14ac:dyDescent="0.25">
      <c r="A20" s="126"/>
      <c r="B20" s="126"/>
      <c r="C20" s="22"/>
      <c r="D20" s="22"/>
      <c r="E20" s="22"/>
      <c r="F20" s="22"/>
      <c r="G20" s="22"/>
      <c r="H20" s="23"/>
      <c r="I20" s="23"/>
      <c r="J20" s="24"/>
    </row>
    <row r="21" spans="1:18" x14ac:dyDescent="0.25">
      <c r="A21" s="22"/>
      <c r="B21" s="22"/>
      <c r="C21" s="22"/>
      <c r="D21" s="22"/>
      <c r="E21" s="22"/>
      <c r="F21" s="22"/>
      <c r="H21" s="25" t="s">
        <v>28</v>
      </c>
      <c r="I21" s="26">
        <f>I18*1%</f>
        <v>0</v>
      </c>
      <c r="J21" s="24">
        <f>J19*1%</f>
        <v>17821.78</v>
      </c>
    </row>
    <row r="22" spans="1:18" x14ac:dyDescent="0.25">
      <c r="A22" s="22"/>
      <c r="B22" s="22"/>
      <c r="C22" s="22"/>
      <c r="D22" s="22"/>
      <c r="E22" s="22"/>
      <c r="F22" s="22"/>
      <c r="H22" s="25" t="s">
        <v>29</v>
      </c>
      <c r="I22" s="24">
        <f>I20*10%</f>
        <v>0</v>
      </c>
      <c r="J22" s="24">
        <f>J20*10%</f>
        <v>0</v>
      </c>
    </row>
    <row r="23" spans="1:18" ht="16.5" thickBot="1" x14ac:dyDescent="0.3">
      <c r="E23" s="1"/>
      <c r="F23" s="1"/>
      <c r="H23" s="27" t="s">
        <v>30</v>
      </c>
      <c r="I23" s="28">
        <v>0</v>
      </c>
      <c r="J23" s="28">
        <v>0</v>
      </c>
      <c r="R23" s="2" t="s">
        <v>31</v>
      </c>
    </row>
    <row r="24" spans="1:18" x14ac:dyDescent="0.25">
      <c r="E24" s="1"/>
      <c r="F24" s="1"/>
      <c r="H24" s="29" t="s">
        <v>32</v>
      </c>
      <c r="I24" s="30">
        <f>I19+I21</f>
        <v>0</v>
      </c>
      <c r="J24" s="30">
        <f>J19+J21</f>
        <v>1799999.78</v>
      </c>
    </row>
    <row r="25" spans="1:18" x14ac:dyDescent="0.25">
      <c r="E25" s="1"/>
      <c r="F25" s="1"/>
      <c r="H25" s="29"/>
      <c r="I25" s="30"/>
      <c r="J25" s="30"/>
    </row>
    <row r="26" spans="1:18" x14ac:dyDescent="0.25">
      <c r="A26" s="1" t="s">
        <v>64</v>
      </c>
      <c r="D26" s="1"/>
      <c r="E26" s="1"/>
      <c r="F26" s="1"/>
      <c r="G26" s="1"/>
      <c r="H26" s="29"/>
      <c r="I26" s="29"/>
      <c r="J26" s="30"/>
    </row>
    <row r="27" spans="1:18" x14ac:dyDescent="0.25">
      <c r="A27" s="31"/>
      <c r="D27" s="1"/>
      <c r="E27" s="1"/>
      <c r="F27" s="1"/>
      <c r="G27" s="1"/>
      <c r="H27" s="29"/>
      <c r="I27" s="29"/>
      <c r="J27" s="30"/>
    </row>
    <row r="28" spans="1:18" x14ac:dyDescent="0.25">
      <c r="D28" s="1"/>
      <c r="E28" s="1"/>
      <c r="F28" s="1"/>
      <c r="G28" s="1"/>
      <c r="H28" s="29"/>
      <c r="I28" s="29"/>
      <c r="J28" s="30"/>
    </row>
    <row r="29" spans="1:18" x14ac:dyDescent="0.25">
      <c r="A29" s="32" t="s">
        <v>33</v>
      </c>
    </row>
    <row r="30" spans="1:18" x14ac:dyDescent="0.25">
      <c r="A30" s="33" t="s">
        <v>34</v>
      </c>
      <c r="B30" s="34"/>
      <c r="C30" s="34"/>
      <c r="D30" s="10"/>
      <c r="E30" s="10"/>
      <c r="F30" s="10"/>
    </row>
    <row r="31" spans="1:18" x14ac:dyDescent="0.25">
      <c r="A31" s="33" t="s">
        <v>35</v>
      </c>
      <c r="B31" s="34"/>
      <c r="C31" s="34"/>
      <c r="D31" s="10"/>
      <c r="E31" s="10"/>
      <c r="F31" s="10"/>
    </row>
    <row r="32" spans="1:18" x14ac:dyDescent="0.25">
      <c r="A32" s="35" t="s">
        <v>36</v>
      </c>
      <c r="B32" s="36"/>
      <c r="C32" s="36"/>
      <c r="D32" s="10"/>
      <c r="E32" s="10"/>
      <c r="F32" s="10"/>
    </row>
    <row r="33" spans="1:10" x14ac:dyDescent="0.25">
      <c r="A33" s="37" t="s">
        <v>0</v>
      </c>
      <c r="B33" s="38"/>
      <c r="C33" s="38"/>
      <c r="D33" s="10"/>
      <c r="E33" s="10"/>
      <c r="F33" s="10"/>
    </row>
    <row r="34" spans="1:10" x14ac:dyDescent="0.25">
      <c r="A34" s="39"/>
      <c r="B34" s="39"/>
      <c r="C34" s="39"/>
    </row>
    <row r="35" spans="1:10" x14ac:dyDescent="0.25">
      <c r="A35" s="40"/>
      <c r="B35" s="40"/>
      <c r="C35" s="40"/>
    </row>
    <row r="36" spans="1:10" x14ac:dyDescent="0.25">
      <c r="H36" s="41" t="s">
        <v>37</v>
      </c>
      <c r="I36" s="113" t="str">
        <f>+J13</f>
        <v>02 Juni 2021</v>
      </c>
      <c r="J36" s="114"/>
    </row>
    <row r="39" spans="1:10" ht="18" customHeight="1" x14ac:dyDescent="0.25"/>
    <row r="40" spans="1:10" ht="17.25" customHeight="1" x14ac:dyDescent="0.25"/>
    <row r="42" spans="1:10" x14ac:dyDescent="0.25">
      <c r="H42" s="115" t="s">
        <v>38</v>
      </c>
      <c r="I42" s="115"/>
      <c r="J42" s="115"/>
    </row>
  </sheetData>
  <mergeCells count="7">
    <mergeCell ref="I36:J36"/>
    <mergeCell ref="H42:J42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H16" sqref="H1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281</v>
      </c>
    </row>
    <row r="13" spans="1:10" x14ac:dyDescent="0.25">
      <c r="H13" s="3" t="s">
        <v>11</v>
      </c>
      <c r="I13" s="7" t="s">
        <v>10</v>
      </c>
      <c r="J13" s="9" t="s">
        <v>267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2" t="s">
        <v>21</v>
      </c>
      <c r="G17" s="102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44363</v>
      </c>
      <c r="C18" s="17" t="s">
        <v>282</v>
      </c>
      <c r="D18" s="18" t="s">
        <v>141</v>
      </c>
      <c r="E18" s="18" t="s">
        <v>44</v>
      </c>
      <c r="F18" s="19">
        <v>60</v>
      </c>
      <c r="G18" s="20"/>
      <c r="H18" s="121">
        <v>3019801.9</v>
      </c>
      <c r="I18" s="122"/>
      <c r="J18" s="127">
        <f>H18</f>
        <v>3019801.9</v>
      </c>
    </row>
    <row r="19" spans="1:18" ht="53.25" customHeight="1" x14ac:dyDescent="0.25">
      <c r="A19" s="15">
        <v>2</v>
      </c>
      <c r="B19" s="16">
        <v>44363</v>
      </c>
      <c r="C19" s="17" t="s">
        <v>283</v>
      </c>
      <c r="D19" s="18" t="s">
        <v>46</v>
      </c>
      <c r="E19" s="18" t="s">
        <v>47</v>
      </c>
      <c r="F19" s="19">
        <v>91</v>
      </c>
      <c r="G19" s="20"/>
      <c r="H19" s="131"/>
      <c r="I19" s="132"/>
      <c r="J19" s="133"/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SUM(J18)</f>
        <v>3019801.9</v>
      </c>
    </row>
    <row r="21" spans="1:18" x14ac:dyDescent="0.25">
      <c r="A21" s="126"/>
      <c r="B21" s="126"/>
      <c r="C21" s="103"/>
      <c r="D21" s="103"/>
      <c r="E21" s="103"/>
      <c r="F21" s="103"/>
      <c r="G21" s="103"/>
      <c r="H21" s="23"/>
      <c r="I21" s="23"/>
      <c r="J21" s="24"/>
    </row>
    <row r="22" spans="1:18" x14ac:dyDescent="0.25">
      <c r="A22" s="103"/>
      <c r="B22" s="103"/>
      <c r="C22" s="103"/>
      <c r="D22" s="103"/>
      <c r="E22" s="103"/>
      <c r="F22" s="103"/>
      <c r="H22" s="25" t="s">
        <v>28</v>
      </c>
      <c r="I22" s="26">
        <f>I18*1%</f>
        <v>0</v>
      </c>
      <c r="J22" s="24">
        <f>J20*1%</f>
        <v>30198.019</v>
      </c>
    </row>
    <row r="23" spans="1:18" x14ac:dyDescent="0.25">
      <c r="A23" s="103"/>
      <c r="B23" s="103"/>
      <c r="C23" s="103"/>
      <c r="D23" s="103"/>
      <c r="E23" s="103"/>
      <c r="F23" s="103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3049999.9189999998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48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 xml:space="preserve"> 23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I37:J37"/>
    <mergeCell ref="H43:J43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7" workbookViewId="0">
      <selection activeCell="M15" sqref="M15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4.7109375" style="2" customWidth="1"/>
    <col min="5" max="5" width="12.710937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7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68"/>
    </row>
    <row r="4" spans="1:16" x14ac:dyDescent="0.25">
      <c r="A4" s="4" t="s">
        <v>2</v>
      </c>
      <c r="B4" s="68"/>
    </row>
    <row r="5" spans="1:16" x14ac:dyDescent="0.25">
      <c r="A5" s="4" t="s">
        <v>3</v>
      </c>
      <c r="B5" s="68"/>
    </row>
    <row r="6" spans="1:16" x14ac:dyDescent="0.25">
      <c r="A6" s="4" t="s">
        <v>4</v>
      </c>
      <c r="B6" s="68"/>
    </row>
    <row r="7" spans="1:16" x14ac:dyDescent="0.25">
      <c r="A7" s="4" t="s">
        <v>5</v>
      </c>
      <c r="B7" s="68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6" x14ac:dyDescent="0.25">
      <c r="A12" s="2" t="s">
        <v>7</v>
      </c>
      <c r="B12" s="2" t="s">
        <v>284</v>
      </c>
      <c r="H12" s="3" t="s">
        <v>9</v>
      </c>
      <c r="I12" s="7" t="s">
        <v>10</v>
      </c>
      <c r="J12" s="8" t="s">
        <v>285</v>
      </c>
    </row>
    <row r="13" spans="1:16" x14ac:dyDescent="0.25">
      <c r="B13" s="2" t="s">
        <v>182</v>
      </c>
      <c r="H13" s="3" t="s">
        <v>11</v>
      </c>
      <c r="I13" s="7" t="s">
        <v>10</v>
      </c>
      <c r="J13" s="9" t="s">
        <v>286</v>
      </c>
    </row>
    <row r="14" spans="1:16" x14ac:dyDescent="0.25">
      <c r="B14" s="2" t="s">
        <v>183</v>
      </c>
      <c r="H14" s="3" t="s">
        <v>12</v>
      </c>
      <c r="I14" s="7" t="s">
        <v>10</v>
      </c>
      <c r="J14" s="2" t="s">
        <v>13</v>
      </c>
    </row>
    <row r="15" spans="1:16" x14ac:dyDescent="0.25">
      <c r="B15" s="2" t="s">
        <v>184</v>
      </c>
    </row>
    <row r="16" spans="1:16" x14ac:dyDescent="0.25">
      <c r="B16" s="69"/>
      <c r="C16" s="69"/>
      <c r="D16" s="69"/>
      <c r="J16" s="70"/>
      <c r="P16" s="2" t="s">
        <v>31</v>
      </c>
    </row>
    <row r="17" spans="1:19" x14ac:dyDescent="0.25">
      <c r="A17" s="2" t="s">
        <v>14</v>
      </c>
      <c r="B17" s="2" t="s">
        <v>15</v>
      </c>
    </row>
    <row r="18" spans="1:19" ht="16.5" thickBot="1" x14ac:dyDescent="0.3">
      <c r="F18" s="10"/>
      <c r="G18" s="10"/>
    </row>
    <row r="19" spans="1:19" ht="20.100000000000001" customHeight="1" x14ac:dyDescent="0.25">
      <c r="A19" s="71" t="s">
        <v>16</v>
      </c>
      <c r="B19" s="72" t="s">
        <v>17</v>
      </c>
      <c r="C19" s="72" t="s">
        <v>18</v>
      </c>
      <c r="D19" s="72" t="s">
        <v>19</v>
      </c>
      <c r="E19" s="72" t="s">
        <v>20</v>
      </c>
      <c r="F19" s="72" t="s">
        <v>21</v>
      </c>
      <c r="G19" s="88" t="s">
        <v>22</v>
      </c>
      <c r="H19" s="135" t="s">
        <v>23</v>
      </c>
      <c r="I19" s="136"/>
      <c r="J19" s="73" t="s">
        <v>24</v>
      </c>
    </row>
    <row r="20" spans="1:19" ht="51.75" customHeight="1" x14ac:dyDescent="0.25">
      <c r="A20" s="15">
        <v>1</v>
      </c>
      <c r="B20" s="83">
        <v>44337</v>
      </c>
      <c r="C20" s="84" t="s">
        <v>187</v>
      </c>
      <c r="D20" s="74" t="s">
        <v>188</v>
      </c>
      <c r="E20" s="18" t="s">
        <v>189</v>
      </c>
      <c r="F20" s="20">
        <v>3</v>
      </c>
      <c r="G20" s="89">
        <v>64</v>
      </c>
      <c r="H20" s="121">
        <v>500000</v>
      </c>
      <c r="I20" s="122"/>
      <c r="J20" s="75">
        <f>+H20</f>
        <v>500000</v>
      </c>
    </row>
    <row r="21" spans="1:19" ht="25.5" customHeight="1" thickBot="1" x14ac:dyDescent="0.3">
      <c r="A21" s="123" t="s">
        <v>27</v>
      </c>
      <c r="B21" s="124"/>
      <c r="C21" s="124"/>
      <c r="D21" s="124"/>
      <c r="E21" s="124"/>
      <c r="F21" s="124"/>
      <c r="G21" s="124"/>
      <c r="H21" s="124"/>
      <c r="I21" s="125"/>
      <c r="J21" s="21">
        <f>J20</f>
        <v>500000</v>
      </c>
    </row>
    <row r="22" spans="1:19" x14ac:dyDescent="0.25">
      <c r="A22" s="126"/>
      <c r="B22" s="126"/>
      <c r="C22" s="126"/>
      <c r="D22" s="126"/>
      <c r="E22" s="105"/>
      <c r="F22" s="105"/>
      <c r="G22" s="105"/>
      <c r="H22" s="23"/>
      <c r="I22" s="23"/>
      <c r="J22" s="24"/>
    </row>
    <row r="23" spans="1:19" x14ac:dyDescent="0.25">
      <c r="A23" s="105"/>
      <c r="B23" s="105"/>
      <c r="C23" s="105"/>
      <c r="D23" s="105"/>
      <c r="E23" s="105"/>
      <c r="F23" s="105"/>
      <c r="G23" s="105"/>
      <c r="H23" s="25" t="s">
        <v>175</v>
      </c>
      <c r="I23" s="25"/>
      <c r="J23" s="24">
        <f>J21*1%</f>
        <v>5000</v>
      </c>
    </row>
    <row r="24" spans="1:19" x14ac:dyDescent="0.25">
      <c r="A24" s="105"/>
      <c r="B24" s="105"/>
      <c r="C24" s="105"/>
      <c r="D24" s="105"/>
      <c r="E24" s="105"/>
      <c r="F24" s="105"/>
      <c r="G24" s="105"/>
      <c r="H24" s="25" t="s">
        <v>29</v>
      </c>
      <c r="I24" s="25"/>
      <c r="J24" s="24">
        <f>J22*1%</f>
        <v>0</v>
      </c>
    </row>
    <row r="25" spans="1:19" ht="16.5" thickBot="1" x14ac:dyDescent="0.3">
      <c r="E25" s="1"/>
      <c r="F25" s="1"/>
      <c r="G25" s="1"/>
      <c r="H25" s="27" t="s">
        <v>30</v>
      </c>
      <c r="I25" s="27"/>
      <c r="J25" s="28">
        <v>0</v>
      </c>
      <c r="K25" s="76"/>
      <c r="S25" s="2" t="s">
        <v>31</v>
      </c>
    </row>
    <row r="26" spans="1:19" x14ac:dyDescent="0.25">
      <c r="E26" s="1"/>
      <c r="F26" s="1"/>
      <c r="G26" s="1"/>
      <c r="H26" s="29" t="s">
        <v>32</v>
      </c>
      <c r="I26" s="29"/>
      <c r="J26" s="30">
        <f>J21+J23</f>
        <v>505000</v>
      </c>
    </row>
    <row r="27" spans="1:19" x14ac:dyDescent="0.25">
      <c r="A27" s="1" t="s">
        <v>190</v>
      </c>
      <c r="E27" s="1"/>
      <c r="F27" s="1"/>
      <c r="G27" s="1"/>
      <c r="H27" s="29"/>
      <c r="I27" s="29"/>
      <c r="J27" s="30"/>
    </row>
    <row r="28" spans="1:19" x14ac:dyDescent="0.25">
      <c r="A28" s="31"/>
      <c r="E28" s="1"/>
      <c r="F28" s="1"/>
      <c r="G28" s="1"/>
      <c r="H28" s="29"/>
      <c r="I28" s="29"/>
      <c r="J28" s="30"/>
    </row>
    <row r="29" spans="1:19" x14ac:dyDescent="0.25">
      <c r="E29" s="1"/>
      <c r="F29" s="1"/>
      <c r="G29" s="1"/>
      <c r="H29" s="29"/>
      <c r="I29" s="29"/>
      <c r="J29" s="30"/>
    </row>
    <row r="30" spans="1:19" x14ac:dyDescent="0.25">
      <c r="A30" s="77" t="s">
        <v>33</v>
      </c>
    </row>
    <row r="31" spans="1:19" x14ac:dyDescent="0.25">
      <c r="A31" s="78" t="s">
        <v>34</v>
      </c>
      <c r="B31" s="34"/>
      <c r="C31" s="34"/>
      <c r="D31" s="34"/>
      <c r="E31" s="10"/>
    </row>
    <row r="32" spans="1:19" x14ac:dyDescent="0.25">
      <c r="A32" s="79" t="s">
        <v>35</v>
      </c>
      <c r="B32" s="34"/>
      <c r="C32" s="34"/>
      <c r="D32" s="10"/>
      <c r="E32" s="10"/>
    </row>
    <row r="33" spans="1:10" x14ac:dyDescent="0.25">
      <c r="A33" s="80" t="s">
        <v>36</v>
      </c>
      <c r="B33" s="36"/>
      <c r="C33" s="36"/>
      <c r="D33" s="81"/>
      <c r="E33" s="10"/>
    </row>
    <row r="34" spans="1:10" x14ac:dyDescent="0.25">
      <c r="A34" s="78" t="s">
        <v>0</v>
      </c>
      <c r="B34" s="38"/>
      <c r="C34" s="38"/>
      <c r="D34" s="36"/>
      <c r="E34" s="10"/>
    </row>
    <row r="35" spans="1:10" x14ac:dyDescent="0.25">
      <c r="A35" s="39"/>
      <c r="B35" s="39"/>
      <c r="C35" s="39"/>
      <c r="D35" s="39"/>
    </row>
    <row r="36" spans="1:10" x14ac:dyDescent="0.25">
      <c r="A36" s="40"/>
      <c r="B36" s="40"/>
      <c r="C36" s="40"/>
      <c r="D36" s="82"/>
    </row>
    <row r="37" spans="1:10" x14ac:dyDescent="0.25">
      <c r="H37" s="41" t="s">
        <v>176</v>
      </c>
      <c r="I37" s="113" t="str">
        <f>+J13</f>
        <v xml:space="preserve"> 24 Juni 2021</v>
      </c>
      <c r="J37" s="113"/>
    </row>
    <row r="44" spans="1:10" x14ac:dyDescent="0.25">
      <c r="H44" s="134" t="s">
        <v>38</v>
      </c>
      <c r="I44" s="134"/>
      <c r="J44" s="134"/>
    </row>
  </sheetData>
  <mergeCells count="7">
    <mergeCell ref="H44:J44"/>
    <mergeCell ref="A10:J10"/>
    <mergeCell ref="H19:I19"/>
    <mergeCell ref="H20:I20"/>
    <mergeCell ref="A21:I21"/>
    <mergeCell ref="A22:D22"/>
    <mergeCell ref="I37:J37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287</v>
      </c>
    </row>
    <row r="13" spans="1:9" x14ac:dyDescent="0.25">
      <c r="G13" s="3" t="s">
        <v>11</v>
      </c>
      <c r="H13" s="7" t="s">
        <v>10</v>
      </c>
      <c r="I13" s="9" t="s">
        <v>288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6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44369</v>
      </c>
      <c r="C18" s="17" t="s">
        <v>289</v>
      </c>
      <c r="D18" s="18" t="s">
        <v>291</v>
      </c>
      <c r="E18" s="18" t="s">
        <v>273</v>
      </c>
      <c r="F18" s="19">
        <v>1</v>
      </c>
      <c r="G18" s="121">
        <v>3200000</v>
      </c>
      <c r="H18" s="122"/>
      <c r="I18" s="108">
        <f>G18</f>
        <v>3200000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3200000</v>
      </c>
    </row>
    <row r="20" spans="1:17" x14ac:dyDescent="0.25">
      <c r="A20" s="126"/>
      <c r="B20" s="126"/>
      <c r="C20" s="107"/>
      <c r="D20" s="107"/>
      <c r="E20" s="107"/>
      <c r="F20" s="107"/>
      <c r="G20" s="23"/>
      <c r="H20" s="23"/>
      <c r="I20" s="24"/>
    </row>
    <row r="21" spans="1:17" x14ac:dyDescent="0.25">
      <c r="A21" s="107"/>
      <c r="B21" s="107"/>
      <c r="C21" s="107"/>
      <c r="D21" s="107"/>
      <c r="E21" s="107"/>
      <c r="F21" s="107"/>
      <c r="G21" s="25" t="s">
        <v>28</v>
      </c>
      <c r="H21" s="26" t="e">
        <f>#REF!*1%</f>
        <v>#REF!</v>
      </c>
      <c r="I21" s="24">
        <f>I19*1%</f>
        <v>32000</v>
      </c>
    </row>
    <row r="22" spans="1:17" x14ac:dyDescent="0.25">
      <c r="A22" s="107"/>
      <c r="B22" s="107"/>
      <c r="C22" s="107"/>
      <c r="D22" s="107"/>
      <c r="E22" s="107"/>
      <c r="F22" s="107"/>
      <c r="G22" s="25" t="s">
        <v>29</v>
      </c>
      <c r="H22" s="24">
        <f>H20*10%</f>
        <v>0</v>
      </c>
      <c r="I22" s="24">
        <f>I19*50%</f>
        <v>1600000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f>I19-I22</f>
        <v>1600000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1632000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290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29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K18" sqref="K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292</v>
      </c>
    </row>
    <row r="13" spans="1:9" x14ac:dyDescent="0.25">
      <c r="G13" s="3" t="s">
        <v>11</v>
      </c>
      <c r="H13" s="7" t="s">
        <v>10</v>
      </c>
      <c r="I13" s="9" t="s">
        <v>288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06" t="s">
        <v>85</v>
      </c>
      <c r="G17" s="119" t="s">
        <v>23</v>
      </c>
      <c r="H17" s="120"/>
      <c r="I17" s="14" t="s">
        <v>24</v>
      </c>
    </row>
    <row r="18" spans="1:17" ht="78.75" customHeight="1" x14ac:dyDescent="0.25">
      <c r="A18" s="15">
        <v>1</v>
      </c>
      <c r="B18" s="16">
        <v>44370</v>
      </c>
      <c r="C18" s="17" t="s">
        <v>293</v>
      </c>
      <c r="D18" s="18" t="s">
        <v>294</v>
      </c>
      <c r="E18" s="18" t="s">
        <v>56</v>
      </c>
      <c r="F18" s="19">
        <v>1</v>
      </c>
      <c r="G18" s="121">
        <v>1302000</v>
      </c>
      <c r="H18" s="122"/>
      <c r="I18" s="108">
        <f>G18</f>
        <v>1302000</v>
      </c>
      <c r="K18"/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1302000</v>
      </c>
    </row>
    <row r="20" spans="1:17" x14ac:dyDescent="0.25">
      <c r="A20" s="126"/>
      <c r="B20" s="126"/>
      <c r="C20" s="107"/>
      <c r="D20" s="107"/>
      <c r="E20" s="107"/>
      <c r="F20" s="107"/>
      <c r="G20" s="23"/>
      <c r="H20" s="23"/>
      <c r="I20" s="24"/>
    </row>
    <row r="21" spans="1:17" x14ac:dyDescent="0.25">
      <c r="A21" s="107"/>
      <c r="B21" s="107"/>
      <c r="C21" s="107"/>
      <c r="D21" s="107"/>
      <c r="E21" s="107"/>
      <c r="F21" s="107"/>
      <c r="G21" s="25" t="s">
        <v>28</v>
      </c>
      <c r="H21" s="26" t="e">
        <f>#REF!*1%</f>
        <v>#REF!</v>
      </c>
      <c r="I21" s="24">
        <f>I19*1%</f>
        <v>13020</v>
      </c>
    </row>
    <row r="22" spans="1:17" x14ac:dyDescent="0.25">
      <c r="A22" s="107"/>
      <c r="B22" s="107"/>
      <c r="C22" s="107"/>
      <c r="D22" s="107"/>
      <c r="E22" s="107"/>
      <c r="F22" s="107"/>
      <c r="G22" s="25" t="s">
        <v>29</v>
      </c>
      <c r="H22" s="24">
        <f>H20*10%</f>
        <v>0</v>
      </c>
      <c r="I22" s="24"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67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1315020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295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 xml:space="preserve"> 29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5"/>
  <sheetViews>
    <sheetView topLeftCell="A10" workbookViewId="0">
      <selection activeCell="G21" sqref="G21:H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296</v>
      </c>
      <c r="G12" s="3" t="s">
        <v>9</v>
      </c>
      <c r="H12" s="7" t="s">
        <v>10</v>
      </c>
      <c r="I12" s="8" t="s">
        <v>300</v>
      </c>
    </row>
    <row r="13" spans="1:9" x14ac:dyDescent="0.25">
      <c r="B13" s="2" t="s">
        <v>297</v>
      </c>
      <c r="G13" s="3" t="s">
        <v>11</v>
      </c>
      <c r="H13" s="7" t="s">
        <v>10</v>
      </c>
      <c r="I13" s="9" t="s">
        <v>301</v>
      </c>
    </row>
    <row r="14" spans="1:9" x14ac:dyDescent="0.25">
      <c r="B14" s="2" t="s">
        <v>298</v>
      </c>
      <c r="G14" s="3" t="s">
        <v>12</v>
      </c>
      <c r="H14" s="7" t="s">
        <v>10</v>
      </c>
      <c r="I14" s="2" t="s">
        <v>13</v>
      </c>
    </row>
    <row r="15" spans="1:9" x14ac:dyDescent="0.25">
      <c r="B15" s="2" t="s">
        <v>299</v>
      </c>
      <c r="H15" s="7"/>
    </row>
    <row r="16" spans="1:9" x14ac:dyDescent="0.25">
      <c r="H16" s="7"/>
    </row>
    <row r="17" spans="1:17" x14ac:dyDescent="0.25">
      <c r="A17" s="2" t="s">
        <v>14</v>
      </c>
      <c r="B17" s="8" t="s">
        <v>15</v>
      </c>
      <c r="C17" s="8"/>
      <c r="H17" s="7"/>
    </row>
    <row r="18" spans="1:17" ht="16.5" thickBot="1" x14ac:dyDescent="0.3"/>
    <row r="19" spans="1:17" ht="20.100000000000001" customHeight="1" x14ac:dyDescent="0.25">
      <c r="A19" s="11" t="s">
        <v>16</v>
      </c>
      <c r="B19" s="12" t="s">
        <v>17</v>
      </c>
      <c r="C19" s="12" t="s">
        <v>18</v>
      </c>
      <c r="D19" s="12" t="s">
        <v>19</v>
      </c>
      <c r="E19" s="12" t="s">
        <v>20</v>
      </c>
      <c r="F19" s="109" t="s">
        <v>306</v>
      </c>
      <c r="G19" s="119" t="s">
        <v>23</v>
      </c>
      <c r="H19" s="120"/>
      <c r="I19" s="14" t="s">
        <v>24</v>
      </c>
    </row>
    <row r="20" spans="1:17" ht="53.25" customHeight="1" x14ac:dyDescent="0.25">
      <c r="A20" s="15">
        <v>1</v>
      </c>
      <c r="B20" s="16">
        <v>44372</v>
      </c>
      <c r="C20" s="17" t="s">
        <v>302</v>
      </c>
      <c r="D20" s="18" t="s">
        <v>304</v>
      </c>
      <c r="E20" s="18" t="s">
        <v>102</v>
      </c>
      <c r="F20" s="19">
        <v>1</v>
      </c>
      <c r="G20" s="137">
        <v>2500000</v>
      </c>
      <c r="H20" s="138"/>
      <c r="I20" s="112">
        <f>G20</f>
        <v>2500000</v>
      </c>
    </row>
    <row r="21" spans="1:17" ht="53.25" customHeight="1" x14ac:dyDescent="0.25">
      <c r="A21" s="15">
        <v>2</v>
      </c>
      <c r="B21" s="16">
        <v>44372</v>
      </c>
      <c r="C21" s="17" t="s">
        <v>303</v>
      </c>
      <c r="D21" s="18" t="s">
        <v>305</v>
      </c>
      <c r="E21" s="18" t="s">
        <v>102</v>
      </c>
      <c r="F21" s="19">
        <v>1</v>
      </c>
      <c r="G21" s="129">
        <v>1900000</v>
      </c>
      <c r="H21" s="130"/>
      <c r="I21" s="111">
        <f>G21</f>
        <v>1900000</v>
      </c>
    </row>
    <row r="22" spans="1:17" ht="25.5" customHeight="1" thickBot="1" x14ac:dyDescent="0.3">
      <c r="A22" s="123" t="s">
        <v>27</v>
      </c>
      <c r="B22" s="124"/>
      <c r="C22" s="124"/>
      <c r="D22" s="124"/>
      <c r="E22" s="124"/>
      <c r="F22" s="124"/>
      <c r="G22" s="124"/>
      <c r="H22" s="125"/>
      <c r="I22" s="21">
        <f>I20+I21</f>
        <v>4400000</v>
      </c>
    </row>
    <row r="23" spans="1:17" x14ac:dyDescent="0.25">
      <c r="A23" s="126"/>
      <c r="B23" s="126"/>
      <c r="C23" s="110"/>
      <c r="D23" s="110"/>
      <c r="E23" s="110"/>
      <c r="F23" s="110"/>
      <c r="G23" s="23"/>
      <c r="H23" s="23"/>
      <c r="I23" s="24"/>
    </row>
    <row r="24" spans="1:17" x14ac:dyDescent="0.25">
      <c r="A24" s="110"/>
      <c r="B24" s="110"/>
      <c r="C24" s="110"/>
      <c r="D24" s="110"/>
      <c r="E24" s="110"/>
      <c r="F24" s="110"/>
      <c r="G24" s="25" t="s">
        <v>28</v>
      </c>
      <c r="H24" s="26">
        <f>H20*1%</f>
        <v>0</v>
      </c>
      <c r="I24" s="24">
        <f>I22*1%</f>
        <v>44000</v>
      </c>
    </row>
    <row r="25" spans="1:17" x14ac:dyDescent="0.25">
      <c r="A25" s="110"/>
      <c r="B25" s="110"/>
      <c r="C25" s="110"/>
      <c r="D25" s="110"/>
      <c r="E25" s="110"/>
      <c r="F25" s="110"/>
      <c r="G25" s="25" t="s">
        <v>29</v>
      </c>
      <c r="H25" s="24">
        <f>H23*10%</f>
        <v>0</v>
      </c>
      <c r="I25" s="24">
        <f>I23*10%</f>
        <v>0</v>
      </c>
    </row>
    <row r="26" spans="1:17" ht="16.5" thickBot="1" x14ac:dyDescent="0.3">
      <c r="E26" s="1"/>
      <c r="F26" s="1"/>
      <c r="G26" s="27" t="s">
        <v>30</v>
      </c>
      <c r="H26" s="28">
        <v>0</v>
      </c>
      <c r="I26" s="28">
        <v>0</v>
      </c>
      <c r="Q26" s="2" t="s">
        <v>31</v>
      </c>
    </row>
    <row r="27" spans="1:17" x14ac:dyDescent="0.25">
      <c r="E27" s="1"/>
      <c r="F27" s="1"/>
      <c r="G27" s="29" t="s">
        <v>32</v>
      </c>
      <c r="H27" s="30">
        <f>H22+H24</f>
        <v>0</v>
      </c>
      <c r="I27" s="30">
        <f>I22+I24</f>
        <v>4444000</v>
      </c>
    </row>
    <row r="28" spans="1:17" x14ac:dyDescent="0.25">
      <c r="E28" s="1"/>
      <c r="F28" s="1"/>
      <c r="G28" s="29"/>
      <c r="H28" s="30"/>
      <c r="I28" s="30"/>
    </row>
    <row r="29" spans="1:17" x14ac:dyDescent="0.25">
      <c r="A29" s="1" t="s">
        <v>307</v>
      </c>
      <c r="D29" s="1"/>
      <c r="E29" s="1"/>
      <c r="F29" s="1"/>
      <c r="G29" s="29"/>
      <c r="H29" s="29"/>
      <c r="I29" s="30"/>
    </row>
    <row r="30" spans="1:17" x14ac:dyDescent="0.25">
      <c r="A30" s="31"/>
      <c r="D30" s="1"/>
      <c r="E30" s="1"/>
      <c r="F30" s="1"/>
      <c r="G30" s="29"/>
      <c r="H30" s="29"/>
      <c r="I30" s="30"/>
    </row>
    <row r="31" spans="1:17" x14ac:dyDescent="0.25">
      <c r="D31" s="1"/>
      <c r="E31" s="1"/>
      <c r="F31" s="1"/>
      <c r="G31" s="29"/>
      <c r="H31" s="29"/>
      <c r="I31" s="30"/>
    </row>
    <row r="32" spans="1:17" x14ac:dyDescent="0.25">
      <c r="A32" s="32" t="s">
        <v>33</v>
      </c>
    </row>
    <row r="33" spans="1:9" x14ac:dyDescent="0.25">
      <c r="A33" s="33" t="s">
        <v>34</v>
      </c>
      <c r="B33" s="34"/>
      <c r="C33" s="34"/>
      <c r="D33" s="10"/>
      <c r="E33" s="10"/>
      <c r="F33" s="10"/>
    </row>
    <row r="34" spans="1:9" x14ac:dyDescent="0.25">
      <c r="A34" s="33" t="s">
        <v>35</v>
      </c>
      <c r="B34" s="34"/>
      <c r="C34" s="34"/>
      <c r="D34" s="10"/>
      <c r="E34" s="10"/>
      <c r="F34" s="10"/>
    </row>
    <row r="35" spans="1:9" x14ac:dyDescent="0.25">
      <c r="A35" s="35" t="s">
        <v>36</v>
      </c>
      <c r="B35" s="36"/>
      <c r="C35" s="36"/>
      <c r="D35" s="10"/>
      <c r="E35" s="10"/>
      <c r="F35" s="10"/>
    </row>
    <row r="36" spans="1:9" x14ac:dyDescent="0.25">
      <c r="A36" s="37" t="s">
        <v>0</v>
      </c>
      <c r="B36" s="38"/>
      <c r="C36" s="38"/>
      <c r="D36" s="10"/>
      <c r="E36" s="10"/>
      <c r="F36" s="10"/>
    </row>
    <row r="37" spans="1:9" x14ac:dyDescent="0.25">
      <c r="A37" s="39"/>
      <c r="B37" s="39"/>
      <c r="C37" s="39"/>
    </row>
    <row r="38" spans="1:9" x14ac:dyDescent="0.25">
      <c r="A38" s="40"/>
      <c r="B38" s="40"/>
      <c r="C38" s="40"/>
    </row>
    <row r="39" spans="1:9" x14ac:dyDescent="0.25">
      <c r="G39" s="41" t="s">
        <v>37</v>
      </c>
      <c r="H39" s="113" t="str">
        <f>+I13</f>
        <v xml:space="preserve"> 30 Juni 2021</v>
      </c>
      <c r="I39" s="114"/>
    </row>
    <row r="42" spans="1:9" ht="18" customHeight="1" x14ac:dyDescent="0.25"/>
    <row r="43" spans="1:9" ht="17.25" customHeight="1" x14ac:dyDescent="0.25"/>
    <row r="45" spans="1:9" x14ac:dyDescent="0.25">
      <c r="G45" s="115" t="s">
        <v>38</v>
      </c>
      <c r="H45" s="115"/>
      <c r="I45" s="115"/>
    </row>
  </sheetData>
  <mergeCells count="8">
    <mergeCell ref="H39:I39"/>
    <mergeCell ref="G45:I45"/>
    <mergeCell ref="G20:H20"/>
    <mergeCell ref="G21:H21"/>
    <mergeCell ref="A10:I10"/>
    <mergeCell ref="G19:H19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3" workbookViewId="0">
      <selection activeCell="N20" sqref="N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2" spans="1:10" x14ac:dyDescent="0.25">
      <c r="A12" s="2" t="s">
        <v>7</v>
      </c>
      <c r="B12" s="2" t="s">
        <v>74</v>
      </c>
      <c r="H12" s="3" t="s">
        <v>9</v>
      </c>
      <c r="I12" s="7" t="s">
        <v>10</v>
      </c>
      <c r="J12" s="8" t="s">
        <v>72</v>
      </c>
    </row>
    <row r="13" spans="1:10" x14ac:dyDescent="0.25">
      <c r="H13" s="3" t="s">
        <v>11</v>
      </c>
      <c r="I13" s="7" t="s">
        <v>10</v>
      </c>
      <c r="J13" s="9" t="s">
        <v>73</v>
      </c>
    </row>
    <row r="14" spans="1:10" x14ac:dyDescent="0.25">
      <c r="H14" s="3" t="s">
        <v>12</v>
      </c>
      <c r="I14" s="7" t="s">
        <v>10</v>
      </c>
      <c r="J14" s="2" t="s">
        <v>13</v>
      </c>
    </row>
    <row r="15" spans="1:10" x14ac:dyDescent="0.25">
      <c r="A15" s="2" t="s">
        <v>14</v>
      </c>
      <c r="B15" s="8" t="s">
        <v>15</v>
      </c>
      <c r="C15" s="8"/>
      <c r="I15" s="7"/>
    </row>
    <row r="16" spans="1:10" ht="16.5" thickBot="1" x14ac:dyDescent="0.3">
      <c r="G16" s="10"/>
    </row>
    <row r="17" spans="1:18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3" t="s">
        <v>21</v>
      </c>
      <c r="G17" s="43" t="s">
        <v>22</v>
      </c>
      <c r="H17" s="119" t="s">
        <v>23</v>
      </c>
      <c r="I17" s="120"/>
      <c r="J17" s="14" t="s">
        <v>24</v>
      </c>
    </row>
    <row r="18" spans="1:18" ht="53.25" customHeight="1" x14ac:dyDescent="0.25">
      <c r="A18" s="15">
        <v>1</v>
      </c>
      <c r="B18" s="16">
        <v>44340</v>
      </c>
      <c r="C18" s="17" t="s">
        <v>75</v>
      </c>
      <c r="D18" s="18" t="s">
        <v>79</v>
      </c>
      <c r="E18" s="18" t="s">
        <v>78</v>
      </c>
      <c r="F18" s="19">
        <v>2</v>
      </c>
      <c r="G18" s="20">
        <v>223</v>
      </c>
      <c r="H18" s="121">
        <v>2900000</v>
      </c>
      <c r="I18" s="122"/>
      <c r="J18" s="45">
        <f>H18</f>
        <v>2900000</v>
      </c>
    </row>
    <row r="19" spans="1:18" ht="53.25" customHeight="1" x14ac:dyDescent="0.25">
      <c r="A19" s="15">
        <v>1</v>
      </c>
      <c r="B19" s="16">
        <v>44340</v>
      </c>
      <c r="C19" s="17" t="s">
        <v>76</v>
      </c>
      <c r="D19" s="18" t="s">
        <v>77</v>
      </c>
      <c r="E19" s="18" t="s">
        <v>78</v>
      </c>
      <c r="F19" s="19">
        <v>2</v>
      </c>
      <c r="G19" s="20">
        <v>223</v>
      </c>
      <c r="H19" s="121">
        <v>3400000</v>
      </c>
      <c r="I19" s="122"/>
      <c r="J19" s="45">
        <f>H19</f>
        <v>3400000</v>
      </c>
    </row>
    <row r="20" spans="1:18" ht="25.5" customHeight="1" thickBot="1" x14ac:dyDescent="0.3">
      <c r="A20" s="123" t="s">
        <v>27</v>
      </c>
      <c r="B20" s="124"/>
      <c r="C20" s="124"/>
      <c r="D20" s="124"/>
      <c r="E20" s="124"/>
      <c r="F20" s="124"/>
      <c r="G20" s="124"/>
      <c r="H20" s="124"/>
      <c r="I20" s="125"/>
      <c r="J20" s="21">
        <f>SUM(J18:J19)</f>
        <v>6300000</v>
      </c>
    </row>
    <row r="21" spans="1:18" x14ac:dyDescent="0.25">
      <c r="A21" s="126"/>
      <c r="B21" s="126"/>
      <c r="C21" s="44"/>
      <c r="D21" s="44"/>
      <c r="E21" s="44"/>
      <c r="F21" s="44"/>
      <c r="G21" s="44"/>
      <c r="H21" s="23"/>
      <c r="I21" s="23"/>
      <c r="J21" s="24"/>
    </row>
    <row r="22" spans="1:18" x14ac:dyDescent="0.25">
      <c r="A22" s="44"/>
      <c r="B22" s="44"/>
      <c r="C22" s="44"/>
      <c r="D22" s="44"/>
      <c r="E22" s="44"/>
      <c r="F22" s="44"/>
      <c r="H22" s="25" t="s">
        <v>28</v>
      </c>
      <c r="I22" s="26">
        <f>I19*1%</f>
        <v>0</v>
      </c>
      <c r="J22" s="24">
        <f>J20*1%</f>
        <v>63000</v>
      </c>
    </row>
    <row r="23" spans="1:18" x14ac:dyDescent="0.25">
      <c r="A23" s="44"/>
      <c r="B23" s="44"/>
      <c r="C23" s="44"/>
      <c r="D23" s="44"/>
      <c r="E23" s="44"/>
      <c r="F23" s="44"/>
      <c r="H23" s="25" t="s">
        <v>29</v>
      </c>
      <c r="I23" s="24">
        <f>I21*10%</f>
        <v>0</v>
      </c>
      <c r="J23" s="24">
        <f>J21*10%</f>
        <v>0</v>
      </c>
    </row>
    <row r="24" spans="1:18" ht="16.5" thickBot="1" x14ac:dyDescent="0.3">
      <c r="E24" s="1"/>
      <c r="F24" s="1"/>
      <c r="H24" s="27" t="s">
        <v>30</v>
      </c>
      <c r="I24" s="28">
        <v>0</v>
      </c>
      <c r="J24" s="28">
        <v>0</v>
      </c>
      <c r="R24" s="2" t="s">
        <v>31</v>
      </c>
    </row>
    <row r="25" spans="1:18" x14ac:dyDescent="0.25">
      <c r="E25" s="1"/>
      <c r="F25" s="1"/>
      <c r="H25" s="29" t="s">
        <v>32</v>
      </c>
      <c r="I25" s="30">
        <f>I20+I22</f>
        <v>0</v>
      </c>
      <c r="J25" s="30">
        <f>J20+J22</f>
        <v>6363000</v>
      </c>
    </row>
    <row r="26" spans="1:18" x14ac:dyDescent="0.25">
      <c r="E26" s="1"/>
      <c r="F26" s="1"/>
      <c r="H26" s="29"/>
      <c r="I26" s="30"/>
      <c r="J26" s="30"/>
    </row>
    <row r="27" spans="1:18" x14ac:dyDescent="0.25">
      <c r="A27" s="1" t="s">
        <v>80</v>
      </c>
      <c r="D27" s="1"/>
      <c r="E27" s="1"/>
      <c r="F27" s="1"/>
      <c r="G27" s="1"/>
      <c r="H27" s="29"/>
      <c r="I27" s="29"/>
      <c r="J27" s="30"/>
    </row>
    <row r="28" spans="1:18" x14ac:dyDescent="0.25">
      <c r="A28" s="31"/>
      <c r="D28" s="1"/>
      <c r="E28" s="1"/>
      <c r="F28" s="1"/>
      <c r="G28" s="1"/>
      <c r="H28" s="29"/>
      <c r="I28" s="29"/>
      <c r="J28" s="30"/>
    </row>
    <row r="29" spans="1:18" x14ac:dyDescent="0.25">
      <c r="D29" s="1"/>
      <c r="E29" s="1"/>
      <c r="F29" s="1"/>
      <c r="G29" s="1"/>
      <c r="H29" s="29"/>
      <c r="I29" s="29"/>
      <c r="J29" s="30"/>
    </row>
    <row r="30" spans="1:18" x14ac:dyDescent="0.25">
      <c r="A30" s="32" t="s">
        <v>33</v>
      </c>
    </row>
    <row r="31" spans="1:18" x14ac:dyDescent="0.25">
      <c r="A31" s="33" t="s">
        <v>34</v>
      </c>
      <c r="B31" s="34"/>
      <c r="C31" s="34"/>
      <c r="D31" s="10"/>
      <c r="E31" s="10"/>
      <c r="F31" s="10"/>
    </row>
    <row r="32" spans="1:18" x14ac:dyDescent="0.25">
      <c r="A32" s="33" t="s">
        <v>35</v>
      </c>
      <c r="B32" s="34"/>
      <c r="C32" s="34"/>
      <c r="D32" s="10"/>
      <c r="E32" s="10"/>
      <c r="F32" s="10"/>
    </row>
    <row r="33" spans="1:10" x14ac:dyDescent="0.25">
      <c r="A33" s="35" t="s">
        <v>36</v>
      </c>
      <c r="B33" s="36"/>
      <c r="C33" s="36"/>
      <c r="D33" s="10"/>
      <c r="E33" s="10"/>
      <c r="F33" s="10"/>
    </row>
    <row r="34" spans="1:10" x14ac:dyDescent="0.25">
      <c r="A34" s="37" t="s">
        <v>0</v>
      </c>
      <c r="B34" s="38"/>
      <c r="C34" s="38"/>
      <c r="D34" s="10"/>
      <c r="E34" s="10"/>
      <c r="F34" s="10"/>
    </row>
    <row r="35" spans="1:10" x14ac:dyDescent="0.25">
      <c r="A35" s="39"/>
      <c r="B35" s="39"/>
      <c r="C35" s="39"/>
    </row>
    <row r="36" spans="1:10" x14ac:dyDescent="0.25">
      <c r="A36" s="40"/>
      <c r="B36" s="40"/>
      <c r="C36" s="40"/>
    </row>
    <row r="37" spans="1:10" x14ac:dyDescent="0.25">
      <c r="H37" s="41" t="s">
        <v>37</v>
      </c>
      <c r="I37" s="113" t="str">
        <f>+J13</f>
        <v>04 Juni 2021</v>
      </c>
      <c r="J37" s="114"/>
    </row>
    <row r="40" spans="1:10" ht="18" customHeight="1" x14ac:dyDescent="0.25"/>
    <row r="41" spans="1:10" ht="17.25" customHeight="1" x14ac:dyDescent="0.25"/>
    <row r="43" spans="1:10" x14ac:dyDescent="0.25">
      <c r="H43" s="115" t="s">
        <v>38</v>
      </c>
      <c r="I43" s="115"/>
      <c r="J43" s="115"/>
    </row>
  </sheetData>
  <mergeCells count="8">
    <mergeCell ref="H43:J43"/>
    <mergeCell ref="H18:I18"/>
    <mergeCell ref="A10:J10"/>
    <mergeCell ref="H17:I17"/>
    <mergeCell ref="H19:I19"/>
    <mergeCell ref="A20:I20"/>
    <mergeCell ref="A21:B21"/>
    <mergeCell ref="I37:J37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8.5703125" style="2" customWidth="1"/>
    <col min="4" max="4" width="29.42578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82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6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44345</v>
      </c>
      <c r="C18" s="17"/>
      <c r="D18" s="18" t="s">
        <v>87</v>
      </c>
      <c r="E18" s="18" t="s">
        <v>84</v>
      </c>
      <c r="F18" s="19">
        <v>1</v>
      </c>
      <c r="G18" s="121">
        <v>750000</v>
      </c>
      <c r="H18" s="122"/>
      <c r="I18" s="48">
        <f>G18</f>
        <v>750000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750000</v>
      </c>
    </row>
    <row r="20" spans="1:17" x14ac:dyDescent="0.25">
      <c r="A20" s="126"/>
      <c r="B20" s="126"/>
      <c r="C20" s="47"/>
      <c r="D20" s="47"/>
      <c r="E20" s="47"/>
      <c r="F20" s="47"/>
      <c r="G20" s="23"/>
      <c r="H20" s="23"/>
      <c r="I20" s="24"/>
    </row>
    <row r="21" spans="1:17" x14ac:dyDescent="0.25">
      <c r="A21" s="47"/>
      <c r="B21" s="47"/>
      <c r="C21" s="47"/>
      <c r="D21" s="47"/>
      <c r="E21" s="47"/>
      <c r="F21" s="47"/>
      <c r="G21" s="25" t="s">
        <v>28</v>
      </c>
      <c r="H21" s="26" t="e">
        <f>#REF!*1%</f>
        <v>#REF!</v>
      </c>
      <c r="I21" s="24">
        <f>I19*1%</f>
        <v>7500</v>
      </c>
    </row>
    <row r="22" spans="1:17" x14ac:dyDescent="0.25">
      <c r="A22" s="47"/>
      <c r="B22" s="47"/>
      <c r="C22" s="47"/>
      <c r="D22" s="47"/>
      <c r="E22" s="47"/>
      <c r="F22" s="47"/>
      <c r="G22" s="25" t="s">
        <v>29</v>
      </c>
      <c r="H22" s="24">
        <f>H20*10%</f>
        <v>0</v>
      </c>
      <c r="I22" s="24">
        <f>I20*10%</f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757500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86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H36:I36"/>
    <mergeCell ref="G43:I43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8.5703125" style="2" customWidth="1"/>
    <col min="4" max="4" width="29.42578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88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6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44378</v>
      </c>
      <c r="C18" s="17"/>
      <c r="D18" s="18" t="s">
        <v>89</v>
      </c>
      <c r="E18" s="18" t="s">
        <v>90</v>
      </c>
      <c r="F18" s="19">
        <v>1</v>
      </c>
      <c r="G18" s="121">
        <v>900000</v>
      </c>
      <c r="H18" s="122"/>
      <c r="I18" s="48">
        <f>G18</f>
        <v>900000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900000</v>
      </c>
    </row>
    <row r="20" spans="1:17" x14ac:dyDescent="0.25">
      <c r="A20" s="126"/>
      <c r="B20" s="126"/>
      <c r="C20" s="47"/>
      <c r="D20" s="47"/>
      <c r="E20" s="47"/>
      <c r="F20" s="47"/>
      <c r="G20" s="23"/>
      <c r="H20" s="23"/>
      <c r="I20" s="24"/>
    </row>
    <row r="21" spans="1:17" x14ac:dyDescent="0.25">
      <c r="A21" s="47"/>
      <c r="B21" s="47"/>
      <c r="C21" s="47"/>
      <c r="D21" s="47"/>
      <c r="E21" s="47"/>
      <c r="F21" s="47"/>
      <c r="G21" s="25" t="s">
        <v>28</v>
      </c>
      <c r="H21" s="26" t="e">
        <f>#REF!*1%</f>
        <v>#REF!</v>
      </c>
      <c r="I21" s="24">
        <f>I19*1%</f>
        <v>9000</v>
      </c>
    </row>
    <row r="22" spans="1:17" x14ac:dyDescent="0.25">
      <c r="A22" s="47"/>
      <c r="B22" s="47"/>
      <c r="C22" s="47"/>
      <c r="D22" s="47"/>
      <c r="E22" s="47"/>
      <c r="F22" s="47"/>
      <c r="G22" s="25" t="s">
        <v>29</v>
      </c>
      <c r="H22" s="24">
        <f>H20*10%</f>
        <v>0</v>
      </c>
      <c r="I22" s="24">
        <f>I20*10%</f>
        <v>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v>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I19+I21</f>
        <v>909000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91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140625" style="2" customWidth="1"/>
    <col min="4" max="4" width="32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116" t="s">
        <v>6</v>
      </c>
      <c r="B10" s="117"/>
      <c r="C10" s="117"/>
      <c r="D10" s="117"/>
      <c r="E10" s="117"/>
      <c r="F10" s="117"/>
      <c r="G10" s="117"/>
      <c r="H10" s="117"/>
      <c r="I10" s="118"/>
    </row>
    <row r="12" spans="1:9" x14ac:dyDescent="0.25">
      <c r="A12" s="2" t="s">
        <v>7</v>
      </c>
      <c r="B12" s="2" t="s">
        <v>81</v>
      </c>
      <c r="G12" s="3" t="s">
        <v>9</v>
      </c>
      <c r="H12" s="7" t="s">
        <v>10</v>
      </c>
      <c r="I12" s="8" t="s">
        <v>92</v>
      </c>
    </row>
    <row r="13" spans="1:9" x14ac:dyDescent="0.25">
      <c r="G13" s="3" t="s">
        <v>11</v>
      </c>
      <c r="H13" s="7" t="s">
        <v>10</v>
      </c>
      <c r="I13" s="9" t="s">
        <v>83</v>
      </c>
    </row>
    <row r="14" spans="1:9" x14ac:dyDescent="0.25">
      <c r="G14" s="3" t="s">
        <v>12</v>
      </c>
      <c r="H14" s="7" t="s">
        <v>10</v>
      </c>
      <c r="I14" s="2" t="s">
        <v>13</v>
      </c>
    </row>
    <row r="15" spans="1:9" x14ac:dyDescent="0.25">
      <c r="A15" s="2" t="s">
        <v>14</v>
      </c>
      <c r="B15" s="8" t="s">
        <v>15</v>
      </c>
      <c r="C15" s="8"/>
      <c r="H15" s="7"/>
    </row>
    <row r="16" spans="1:9" ht="16.5" thickBot="1" x14ac:dyDescent="0.3"/>
    <row r="17" spans="1:17" ht="20.100000000000001" customHeight="1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46" t="s">
        <v>85</v>
      </c>
      <c r="G17" s="119" t="s">
        <v>23</v>
      </c>
      <c r="H17" s="120"/>
      <c r="I17" s="14" t="s">
        <v>24</v>
      </c>
    </row>
    <row r="18" spans="1:17" ht="60" customHeight="1" x14ac:dyDescent="0.25">
      <c r="A18" s="15">
        <v>1</v>
      </c>
      <c r="B18" s="16">
        <v>44345</v>
      </c>
      <c r="C18" s="17"/>
      <c r="D18" s="18" t="s">
        <v>93</v>
      </c>
      <c r="E18" s="18" t="s">
        <v>84</v>
      </c>
      <c r="F18" s="19">
        <v>1</v>
      </c>
      <c r="G18" s="121">
        <v>1300000</v>
      </c>
      <c r="H18" s="122"/>
      <c r="I18" s="48">
        <f>G18</f>
        <v>1300000</v>
      </c>
    </row>
    <row r="19" spans="1:17" ht="25.5" customHeight="1" thickBot="1" x14ac:dyDescent="0.3">
      <c r="A19" s="123" t="s">
        <v>27</v>
      </c>
      <c r="B19" s="124"/>
      <c r="C19" s="124"/>
      <c r="D19" s="124"/>
      <c r="E19" s="124"/>
      <c r="F19" s="124"/>
      <c r="G19" s="124"/>
      <c r="H19" s="125"/>
      <c r="I19" s="21">
        <f>SUM(I18:I18)</f>
        <v>1300000</v>
      </c>
    </row>
    <row r="20" spans="1:17" x14ac:dyDescent="0.25">
      <c r="A20" s="126"/>
      <c r="B20" s="126"/>
      <c r="C20" s="47"/>
      <c r="D20" s="47"/>
      <c r="E20" s="47"/>
      <c r="F20" s="47"/>
      <c r="G20" s="23"/>
      <c r="H20" s="23"/>
      <c r="I20" s="24"/>
    </row>
    <row r="21" spans="1:17" x14ac:dyDescent="0.25">
      <c r="A21" s="47"/>
      <c r="B21" s="47"/>
      <c r="C21" s="47"/>
      <c r="D21" s="47"/>
      <c r="E21" s="47"/>
      <c r="F21" s="47"/>
      <c r="G21" s="25" t="s">
        <v>28</v>
      </c>
      <c r="H21" s="26" t="e">
        <f>#REF!*1%</f>
        <v>#REF!</v>
      </c>
      <c r="I21" s="24">
        <f>I19*1%</f>
        <v>13000</v>
      </c>
    </row>
    <row r="22" spans="1:17" x14ac:dyDescent="0.25">
      <c r="A22" s="47"/>
      <c r="B22" s="47"/>
      <c r="C22" s="47"/>
      <c r="D22" s="47"/>
      <c r="E22" s="47"/>
      <c r="F22" s="47"/>
      <c r="G22" s="25" t="s">
        <v>29</v>
      </c>
      <c r="H22" s="24">
        <f>H20*10%</f>
        <v>0</v>
      </c>
      <c r="I22" s="24">
        <v>650000</v>
      </c>
    </row>
    <row r="23" spans="1:17" ht="16.5" thickBot="1" x14ac:dyDescent="0.3">
      <c r="E23" s="1"/>
      <c r="F23" s="1"/>
      <c r="G23" s="27" t="s">
        <v>30</v>
      </c>
      <c r="H23" s="28">
        <v>0</v>
      </c>
      <c r="I23" s="28">
        <f>I19-I22</f>
        <v>650000</v>
      </c>
      <c r="Q23" s="2" t="s">
        <v>31</v>
      </c>
    </row>
    <row r="24" spans="1:17" x14ac:dyDescent="0.25">
      <c r="E24" s="1"/>
      <c r="F24" s="1"/>
      <c r="G24" s="29" t="s">
        <v>32</v>
      </c>
      <c r="H24" s="30" t="e">
        <f>H19+H21</f>
        <v>#REF!</v>
      </c>
      <c r="I24" s="30">
        <f>I21+I23</f>
        <v>663000</v>
      </c>
    </row>
    <row r="25" spans="1:17" x14ac:dyDescent="0.25">
      <c r="E25" s="1"/>
      <c r="F25" s="1"/>
      <c r="G25" s="29"/>
      <c r="H25" s="30"/>
      <c r="I25" s="30"/>
    </row>
    <row r="26" spans="1:17" x14ac:dyDescent="0.25">
      <c r="A26" s="1" t="s">
        <v>94</v>
      </c>
      <c r="D26" s="1"/>
      <c r="E26" s="1"/>
      <c r="F26" s="1"/>
      <c r="G26" s="29"/>
      <c r="H26" s="29"/>
      <c r="I26" s="30"/>
    </row>
    <row r="27" spans="1:17" x14ac:dyDescent="0.25">
      <c r="A27" s="31"/>
      <c r="D27" s="1"/>
      <c r="E27" s="1"/>
      <c r="F27" s="1"/>
      <c r="G27" s="29"/>
      <c r="H27" s="29"/>
      <c r="I27" s="30"/>
    </row>
    <row r="28" spans="1:17" x14ac:dyDescent="0.25">
      <c r="D28" s="1"/>
      <c r="E28" s="1"/>
      <c r="F28" s="1"/>
      <c r="G28" s="29"/>
      <c r="H28" s="29"/>
      <c r="I28" s="30"/>
    </row>
    <row r="29" spans="1:17" x14ac:dyDescent="0.25">
      <c r="A29" s="32" t="s">
        <v>33</v>
      </c>
    </row>
    <row r="30" spans="1:17" x14ac:dyDescent="0.25">
      <c r="A30" s="33" t="s">
        <v>34</v>
      </c>
      <c r="B30" s="34"/>
      <c r="C30" s="34"/>
      <c r="D30" s="10"/>
      <c r="E30" s="10"/>
      <c r="F30" s="10"/>
    </row>
    <row r="31" spans="1:17" x14ac:dyDescent="0.25">
      <c r="A31" s="33" t="s">
        <v>35</v>
      </c>
      <c r="B31" s="34"/>
      <c r="C31" s="34"/>
      <c r="D31" s="10"/>
      <c r="E31" s="10"/>
      <c r="F31" s="10"/>
    </row>
    <row r="32" spans="1:17" x14ac:dyDescent="0.25">
      <c r="A32" s="35" t="s">
        <v>36</v>
      </c>
      <c r="B32" s="36"/>
      <c r="C32" s="36"/>
      <c r="D32" s="10"/>
      <c r="E32" s="10"/>
      <c r="F32" s="10"/>
    </row>
    <row r="33" spans="1:9" x14ac:dyDescent="0.25">
      <c r="A33" s="37" t="s">
        <v>0</v>
      </c>
      <c r="B33" s="38"/>
      <c r="C33" s="38"/>
      <c r="D33" s="10"/>
      <c r="E33" s="10"/>
      <c r="F33" s="10"/>
    </row>
    <row r="34" spans="1:9" x14ac:dyDescent="0.25">
      <c r="A34" s="39"/>
      <c r="B34" s="39"/>
      <c r="C34" s="39"/>
    </row>
    <row r="35" spans="1:9" x14ac:dyDescent="0.25">
      <c r="A35" s="40"/>
      <c r="B35" s="40"/>
      <c r="C35" s="40"/>
    </row>
    <row r="36" spans="1:9" x14ac:dyDescent="0.25">
      <c r="G36" s="41" t="s">
        <v>37</v>
      </c>
      <c r="H36" s="113" t="str">
        <f>+I13</f>
        <v>07 Juni 2021</v>
      </c>
      <c r="I36" s="114"/>
    </row>
    <row r="40" spans="1:9" ht="18" customHeight="1" x14ac:dyDescent="0.25"/>
    <row r="41" spans="1:9" ht="17.25" customHeight="1" x14ac:dyDescent="0.25"/>
    <row r="43" spans="1:9" x14ac:dyDescent="0.25">
      <c r="G43" s="115" t="s">
        <v>38</v>
      </c>
      <c r="H43" s="115"/>
      <c r="I43" s="115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91_Marugame_Solo</vt:lpstr>
      <vt:lpstr>92_Marugame_Cirebon&amp;semarang</vt:lpstr>
      <vt:lpstr>93_Marugame_Jogja</vt:lpstr>
      <vt:lpstr>94_Marugame_Bandung</vt:lpstr>
      <vt:lpstr>95_Marugame_Bandung</vt:lpstr>
      <vt:lpstr>96_jAPFA</vt:lpstr>
      <vt:lpstr>97_W6_Bekasi</vt:lpstr>
      <vt:lpstr>98_W6_Serpong</vt:lpstr>
      <vt:lpstr>99_W6_Bekasi</vt:lpstr>
      <vt:lpstr>100_W6_Magelang</vt:lpstr>
      <vt:lpstr>101_W6_Magelang</vt:lpstr>
      <vt:lpstr>102_W6_Bandung</vt:lpstr>
      <vt:lpstr>103_W6_Kapuk</vt:lpstr>
      <vt:lpstr>104_W6_Pekanbaru</vt:lpstr>
      <vt:lpstr>105_W6_Jakarta Barat</vt:lpstr>
      <vt:lpstr>106_W6_Cilacap</vt:lpstr>
      <vt:lpstr>107_W6_Cengkareng</vt:lpstr>
      <vt:lpstr>108_W6_Denpasar</vt:lpstr>
      <vt:lpstr>109_W6_Sleman</vt:lpstr>
      <vt:lpstr>110_W6_Lampung</vt:lpstr>
      <vt:lpstr>111_W6_Cirebon</vt:lpstr>
      <vt:lpstr>112_Marugame_Cirebon</vt:lpstr>
      <vt:lpstr>113_Marugame_Bogor</vt:lpstr>
      <vt:lpstr>114_Marugame_Bandung</vt:lpstr>
      <vt:lpstr>115_Marugame_Karawang</vt:lpstr>
      <vt:lpstr>116_PT.Smart_Jakarta</vt:lpstr>
      <vt:lpstr>117_W6_Mix</vt:lpstr>
      <vt:lpstr>118_PT. Putra_Kudus</vt:lpstr>
      <vt:lpstr>119_Adyawinsa_Malang</vt:lpstr>
      <vt:lpstr>120_Marugame_CirebonSemarang</vt:lpstr>
      <vt:lpstr>121_Marugame_Jogja</vt:lpstr>
      <vt:lpstr>122_W6_Mix</vt:lpstr>
      <vt:lpstr>123_W6_Mix</vt:lpstr>
      <vt:lpstr>124_W6_Mix </vt:lpstr>
      <vt:lpstr>125_W6_tanggerang</vt:lpstr>
      <vt:lpstr>126_Marugame</vt:lpstr>
      <vt:lpstr>127_Marugame </vt:lpstr>
      <vt:lpstr>128_Marugame_Batam</vt:lpstr>
      <vt:lpstr>129_Marugame_Bandung</vt:lpstr>
      <vt:lpstr>130_Marugame_Bogor</vt:lpstr>
      <vt:lpstr>131_W6_Pekanbaru</vt:lpstr>
      <vt:lpstr>132_W6_Depok</vt:lpstr>
      <vt:lpstr>133_W6_Malang</vt:lpstr>
      <vt:lpstr>134_W6_Semarang</vt:lpstr>
      <vt:lpstr>135_W6_Surakarta</vt:lpstr>
      <vt:lpstr>136_W6_Tanggerang</vt:lpstr>
      <vt:lpstr>137_W6_Surabaya</vt:lpstr>
      <vt:lpstr>138_W6_Semarang</vt:lpstr>
      <vt:lpstr>139_Marugame_Jogja</vt:lpstr>
      <vt:lpstr>140_Marugame_cirebon-semarang</vt:lpstr>
      <vt:lpstr>141_Fokus_Malang</vt:lpstr>
      <vt:lpstr>142_W6_Surabaya</vt:lpstr>
      <vt:lpstr>143_W6_Bandung</vt:lpstr>
      <vt:lpstr>144_Ocean_Cakung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2021-12-02T04:05:35Z</dcterms:modified>
</cp:coreProperties>
</file>