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1" activeTab="64"/>
  </bookViews>
  <sheets>
    <sheet name="145_Adyawinsa_Pontianak" sheetId="63" r:id="rId1"/>
    <sheet name="146_Adyawinsa_ Pontianak" sheetId="64" r:id="rId2"/>
    <sheet name="147_Adyawinsa_Bali" sheetId="65" r:id="rId3"/>
    <sheet name="148_Lini_Monokwari" sheetId="66" r:id="rId4"/>
    <sheet name="149_Dua Berlian_Malang" sheetId="67" r:id="rId5"/>
    <sheet name="150_W6_Lampung" sheetId="68" r:id="rId6"/>
    <sheet name="151_W6_tanggerang" sheetId="69" r:id="rId7"/>
    <sheet name="152_W6_Cirebon" sheetId="70" r:id="rId8"/>
    <sheet name="153_W6_tanggerang" sheetId="71" r:id="rId9"/>
    <sheet name="154_W6_Sleman" sheetId="72" r:id="rId10"/>
    <sheet name="155_W6_Bogor" sheetId="73" r:id="rId11"/>
    <sheet name="156_IGM_Purwokerto" sheetId="74" r:id="rId12"/>
    <sheet name="157_IGM_SBY&amp;Mlg" sheetId="75" r:id="rId13"/>
    <sheet name="158_W6_tanggeranG" sheetId="76" r:id="rId14"/>
    <sheet name="159_W6_bandung" sheetId="77" r:id="rId15"/>
    <sheet name="160_W6_Cikarang" sheetId="78" r:id="rId16"/>
    <sheet name="161_W6_Depok&amp;Pulogadung" sheetId="79" r:id="rId17"/>
    <sheet name="162_W6_Denpasar" sheetId="80" r:id="rId18"/>
    <sheet name="163_W6_tanggerang" sheetId="81" r:id="rId19"/>
    <sheet name="164_W6_tanggerang" sheetId="82" r:id="rId20"/>
    <sheet name="165_W6_Jakarta Utara" sheetId="83" r:id="rId21"/>
    <sheet name="166_W6_Bandar Lampung" sheetId="84" r:id="rId22"/>
    <sheet name="167_W6_Jember" sheetId="85" r:id="rId23"/>
    <sheet name="168_Sicepat_Batam" sheetId="86" r:id="rId24"/>
    <sheet name="169_W6_Malang" sheetId="87" r:id="rId25"/>
    <sheet name="170_W6_Palembang" sheetId="88" r:id="rId26"/>
    <sheet name="171_W6_Sidoarjo" sheetId="89" r:id="rId27"/>
    <sheet name="172_Marugame_Bandung" sheetId="90" r:id="rId28"/>
    <sheet name="173_Marugame_Bandung" sheetId="91" r:id="rId29"/>
    <sheet name="174_W6_Jakarta" sheetId="92" r:id="rId30"/>
    <sheet name="175_W6_Jakarta " sheetId="93" r:id="rId31"/>
    <sheet name="176_W6_Jakarta" sheetId="94" r:id="rId32"/>
    <sheet name="177_W6_Jakarta" sheetId="95" r:id="rId33"/>
    <sheet name="178_W6_Jakarta " sheetId="96" r:id="rId34"/>
    <sheet name="179_W6_Pulogadung" sheetId="97" r:id="rId35"/>
    <sheet name="180_W6_Jakarta" sheetId="98" r:id="rId36"/>
    <sheet name="181_W6_Jakarta" sheetId="99" r:id="rId37"/>
    <sheet name="182_W6_Jakarta" sheetId="100" r:id="rId38"/>
    <sheet name="183_W6_Jakarta" sheetId="101" r:id="rId39"/>
    <sheet name="184_W6_PasanggahanMeruya" sheetId="102" r:id="rId40"/>
    <sheet name="185_W6_Gading Serpong" sheetId="103" r:id="rId41"/>
    <sheet name="186_W6_Pamulang" sheetId="104" r:id="rId42"/>
    <sheet name="187_W6_Pasarbaru Tanggerang" sheetId="105" r:id="rId43"/>
    <sheet name="188_W6_Surabaya" sheetId="106" r:id="rId44"/>
    <sheet name="189_W6_Jakarta" sheetId="107" r:id="rId45"/>
    <sheet name="190_W6_Ancol" sheetId="108" r:id="rId46"/>
    <sheet name="191_W6_Bogor" sheetId="109" r:id="rId47"/>
    <sheet name="192_W6_Bekasi" sheetId="112" r:id="rId48"/>
    <sheet name="193_W6_Jakarta Selatan" sheetId="113" r:id="rId49"/>
    <sheet name="194_W6_Dunung Sindur" sheetId="114" r:id="rId50"/>
    <sheet name="195_W6_Serpong" sheetId="115" r:id="rId51"/>
    <sheet name="196_W6_Kalimalang" sheetId="116" r:id="rId52"/>
    <sheet name="197_W6_Marunda" sheetId="117" r:id="rId53"/>
    <sheet name="198_W6_Bekasi" sheetId="118" r:id="rId54"/>
    <sheet name="199_W6_Jakarta Selatan" sheetId="119" r:id="rId55"/>
    <sheet name="200_W6_Depok" sheetId="120" r:id="rId56"/>
    <sheet name="201_W6_Depok " sheetId="121" r:id="rId57"/>
    <sheet name="202_W6_Tanggerang" sheetId="122" r:id="rId58"/>
    <sheet name="203_W6_Bekasi" sheetId="123" r:id="rId59"/>
    <sheet name="204_W6_Tanggerang" sheetId="124" r:id="rId60"/>
    <sheet name="205_W6_Serpong" sheetId="125" r:id="rId61"/>
    <sheet name="206_W6_Depok, Ciracas" sheetId="126" r:id="rId62"/>
    <sheet name="207_W6_Depok" sheetId="127" r:id="rId63"/>
    <sheet name="208_W6_Lampung" sheetId="128" r:id="rId64"/>
    <sheet name="209_Sicepat_Batam 7-16 Juli 21" sheetId="110" r:id="rId65"/>
    <sheet name="210_Mahajaya_Malang" sheetId="129" r:id="rId66"/>
    <sheet name="211_IGM_Jember" sheetId="111" r:id="rId67"/>
    <sheet name="213_Marugame_Surabaya" sheetId="130" r:id="rId68"/>
    <sheet name="214_W6_Medan" sheetId="132" r:id="rId69"/>
    <sheet name="215_W6_Cianjur" sheetId="133" r:id="rId70"/>
    <sheet name="216_W6_Tanggerang" sheetId="134" r:id="rId71"/>
    <sheet name="217_W6_Serpong" sheetId="135" r:id="rId72"/>
    <sheet name="218_W6_Pulogadung" sheetId="136" r:id="rId73"/>
    <sheet name="219_W6_Bogor &amp; Bandung" sheetId="137" r:id="rId74"/>
    <sheet name="Sheet2" sheetId="131" r:id="rId75"/>
  </sheets>
  <definedNames>
    <definedName name="_xlnm.Print_Titles" localSheetId="64">'209_Sicepat_Batam 7-16 Juli 21'!$2:$17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37" l="1"/>
  <c r="I23" i="137"/>
  <c r="H36" i="137"/>
  <c r="H22" i="137"/>
  <c r="H21" i="137"/>
  <c r="H24" i="137" s="1"/>
  <c r="I18" i="137"/>
  <c r="I19" i="137" s="1"/>
  <c r="H36" i="136"/>
  <c r="H22" i="136"/>
  <c r="H21" i="136"/>
  <c r="H24" i="136" s="1"/>
  <c r="I18" i="136"/>
  <c r="I19" i="136" s="1"/>
  <c r="H36" i="135"/>
  <c r="H22" i="135"/>
  <c r="H21" i="135"/>
  <c r="H24" i="135" s="1"/>
  <c r="I18" i="135"/>
  <c r="I19" i="135" s="1"/>
  <c r="I24" i="134"/>
  <c r="H36" i="134"/>
  <c r="H22" i="134"/>
  <c r="H21" i="134"/>
  <c r="H24" i="134" s="1"/>
  <c r="I18" i="134"/>
  <c r="I19" i="134" s="1"/>
  <c r="H36" i="133"/>
  <c r="H22" i="133"/>
  <c r="H21" i="133"/>
  <c r="H24" i="133" s="1"/>
  <c r="I19" i="133"/>
  <c r="I23" i="133" s="1"/>
  <c r="I18" i="133"/>
  <c r="I24" i="132"/>
  <c r="I23" i="132"/>
  <c r="I21" i="137" l="1"/>
  <c r="I21" i="136"/>
  <c r="I24" i="136" s="1"/>
  <c r="I21" i="135"/>
  <c r="I24" i="135" s="1"/>
  <c r="I21" i="134"/>
  <c r="I21" i="133"/>
  <c r="I24" i="133" s="1"/>
  <c r="H36" i="132" l="1"/>
  <c r="H22" i="132"/>
  <c r="H21" i="132"/>
  <c r="H24" i="132" s="1"/>
  <c r="I18" i="132"/>
  <c r="I19" i="132" s="1"/>
  <c r="I21" i="132" l="1"/>
  <c r="I36" i="130" l="1"/>
  <c r="J22" i="130"/>
  <c r="I22" i="130"/>
  <c r="I21" i="130"/>
  <c r="I24" i="130" s="1"/>
  <c r="J18" i="130"/>
  <c r="J19" i="130" s="1"/>
  <c r="J18" i="111"/>
  <c r="J21" i="130" l="1"/>
  <c r="J24" i="130" s="1"/>
  <c r="I24" i="129"/>
  <c r="H36" i="129"/>
  <c r="H24" i="129"/>
  <c r="H22" i="129"/>
  <c r="H21" i="129"/>
  <c r="I18" i="129"/>
  <c r="I19" i="129" s="1"/>
  <c r="I21" i="129" s="1"/>
  <c r="I24" i="128" l="1"/>
  <c r="H36" i="128"/>
  <c r="H22" i="128"/>
  <c r="H21" i="128"/>
  <c r="H24" i="128" s="1"/>
  <c r="I18" i="128"/>
  <c r="I19" i="128" s="1"/>
  <c r="I24" i="127"/>
  <c r="H36" i="127"/>
  <c r="H22" i="127"/>
  <c r="H21" i="127"/>
  <c r="H24" i="127" s="1"/>
  <c r="I18" i="127"/>
  <c r="I19" i="127" s="1"/>
  <c r="I24" i="126"/>
  <c r="I23" i="126"/>
  <c r="H36" i="126"/>
  <c r="H22" i="126"/>
  <c r="H21" i="126"/>
  <c r="H24" i="126" s="1"/>
  <c r="I18" i="126"/>
  <c r="I19" i="126" s="1"/>
  <c r="H36" i="125"/>
  <c r="H22" i="125"/>
  <c r="H21" i="125"/>
  <c r="H24" i="125" s="1"/>
  <c r="I18" i="125"/>
  <c r="I19" i="125" s="1"/>
  <c r="H36" i="124"/>
  <c r="H22" i="124"/>
  <c r="H21" i="124"/>
  <c r="H24" i="124" s="1"/>
  <c r="I18" i="124"/>
  <c r="I19" i="124" s="1"/>
  <c r="H36" i="123"/>
  <c r="H22" i="123"/>
  <c r="H21" i="123"/>
  <c r="H24" i="123" s="1"/>
  <c r="I18" i="123"/>
  <c r="I19" i="123" s="1"/>
  <c r="H36" i="122"/>
  <c r="H24" i="122"/>
  <c r="H22" i="122"/>
  <c r="H21" i="122"/>
  <c r="I18" i="122"/>
  <c r="I19" i="122" s="1"/>
  <c r="H36" i="121"/>
  <c r="H24" i="121"/>
  <c r="H22" i="121"/>
  <c r="H21" i="121"/>
  <c r="I19" i="121"/>
  <c r="I21" i="121" s="1"/>
  <c r="I18" i="121"/>
  <c r="H36" i="120"/>
  <c r="H24" i="120"/>
  <c r="H22" i="120"/>
  <c r="H21" i="120"/>
  <c r="I18" i="120"/>
  <c r="I19" i="120" s="1"/>
  <c r="I21" i="120" s="1"/>
  <c r="H36" i="119"/>
  <c r="H22" i="119"/>
  <c r="H21" i="119"/>
  <c r="H24" i="119" s="1"/>
  <c r="I18" i="119"/>
  <c r="I19" i="119" s="1"/>
  <c r="H36" i="118"/>
  <c r="H24" i="118"/>
  <c r="H22" i="118"/>
  <c r="H21" i="118"/>
  <c r="I18" i="118"/>
  <c r="I19" i="118" s="1"/>
  <c r="H36" i="117"/>
  <c r="H24" i="117"/>
  <c r="H22" i="117"/>
  <c r="H21" i="117"/>
  <c r="I18" i="117"/>
  <c r="I19" i="117" s="1"/>
  <c r="I21" i="117" s="1"/>
  <c r="H36" i="116"/>
  <c r="H22" i="116"/>
  <c r="H21" i="116"/>
  <c r="H24" i="116" s="1"/>
  <c r="I18" i="116"/>
  <c r="I19" i="116" s="1"/>
  <c r="H36" i="115"/>
  <c r="H22" i="115"/>
  <c r="H21" i="115"/>
  <c r="H24" i="115" s="1"/>
  <c r="I18" i="115"/>
  <c r="I19" i="115" s="1"/>
  <c r="H36" i="114"/>
  <c r="H22" i="114"/>
  <c r="H21" i="114"/>
  <c r="H24" i="114" s="1"/>
  <c r="I19" i="114"/>
  <c r="I18" i="114"/>
  <c r="H36" i="113"/>
  <c r="H22" i="113"/>
  <c r="H21" i="113"/>
  <c r="H24" i="113" s="1"/>
  <c r="I18" i="113"/>
  <c r="I19" i="113" s="1"/>
  <c r="I24" i="112"/>
  <c r="I21" i="128" l="1"/>
  <c r="I21" i="127"/>
  <c r="I21" i="126"/>
  <c r="I21" i="125"/>
  <c r="I24" i="125" s="1"/>
  <c r="I21" i="124"/>
  <c r="I24" i="124" s="1"/>
  <c r="I21" i="123"/>
  <c r="I24" i="123" s="1"/>
  <c r="I21" i="122"/>
  <c r="I24" i="122" s="1"/>
  <c r="I24" i="121"/>
  <c r="I24" i="120"/>
  <c r="I21" i="119"/>
  <c r="I24" i="119"/>
  <c r="I21" i="118"/>
  <c r="I24" i="118"/>
  <c r="I24" i="117"/>
  <c r="I21" i="116"/>
  <c r="I24" i="116"/>
  <c r="I21" i="115"/>
  <c r="I24" i="115" s="1"/>
  <c r="I21" i="114"/>
  <c r="I24" i="114" s="1"/>
  <c r="I21" i="113"/>
  <c r="I24" i="113" s="1"/>
  <c r="H36" i="112" l="1"/>
  <c r="H22" i="112"/>
  <c r="H21" i="112"/>
  <c r="H24" i="112" s="1"/>
  <c r="I18" i="112"/>
  <c r="I19" i="112" s="1"/>
  <c r="I21" i="112" l="1"/>
  <c r="I36" i="111" l="1"/>
  <c r="J22" i="111"/>
  <c r="I22" i="111"/>
  <c r="I21" i="111"/>
  <c r="I24" i="111" s="1"/>
  <c r="J19" i="111"/>
  <c r="I31" i="110"/>
  <c r="I30" i="110"/>
  <c r="I33" i="110" s="1"/>
  <c r="J27" i="110"/>
  <c r="J26" i="110"/>
  <c r="J25" i="110"/>
  <c r="J24" i="110"/>
  <c r="J23" i="110"/>
  <c r="J22" i="110"/>
  <c r="J21" i="110"/>
  <c r="J20" i="110"/>
  <c r="J19" i="110"/>
  <c r="A19" i="110"/>
  <c r="A20" i="110" s="1"/>
  <c r="A21" i="110" s="1"/>
  <c r="A22" i="110" s="1"/>
  <c r="A23" i="110" s="1"/>
  <c r="A24" i="110" s="1"/>
  <c r="A25" i="110" s="1"/>
  <c r="A26" i="110" s="1"/>
  <c r="A27" i="110" s="1"/>
  <c r="J18" i="110"/>
  <c r="J21" i="111" l="1"/>
  <c r="J24" i="111" s="1"/>
  <c r="J28" i="110"/>
  <c r="J30" i="110" s="1"/>
  <c r="J33" i="110" s="1"/>
  <c r="I44" i="110" l="1"/>
  <c r="H36" i="109" l="1"/>
  <c r="H22" i="109"/>
  <c r="H21" i="109"/>
  <c r="H24" i="109" s="1"/>
  <c r="I18" i="109"/>
  <c r="I19" i="109" s="1"/>
  <c r="I24" i="108"/>
  <c r="I23" i="108"/>
  <c r="I21" i="109" l="1"/>
  <c r="I23" i="109"/>
  <c r="I24" i="109" s="1"/>
  <c r="H36" i="108" l="1"/>
  <c r="H22" i="108"/>
  <c r="H21" i="108"/>
  <c r="H24" i="108" s="1"/>
  <c r="I18" i="108"/>
  <c r="I19" i="108" s="1"/>
  <c r="H36" i="107"/>
  <c r="H24" i="107"/>
  <c r="H22" i="107"/>
  <c r="H21" i="107"/>
  <c r="I18" i="107"/>
  <c r="I19" i="107" s="1"/>
  <c r="I24" i="106"/>
  <c r="H36" i="106"/>
  <c r="H22" i="106"/>
  <c r="H21" i="106"/>
  <c r="H24" i="106" s="1"/>
  <c r="I18" i="106"/>
  <c r="I19" i="106" s="1"/>
  <c r="H36" i="105"/>
  <c r="H22" i="105"/>
  <c r="H21" i="105"/>
  <c r="H24" i="105" s="1"/>
  <c r="I18" i="105"/>
  <c r="I19" i="105" s="1"/>
  <c r="H36" i="104"/>
  <c r="H22" i="104"/>
  <c r="H21" i="104"/>
  <c r="H24" i="104" s="1"/>
  <c r="I19" i="104"/>
  <c r="I23" i="104" s="1"/>
  <c r="I18" i="104"/>
  <c r="H36" i="103"/>
  <c r="H22" i="103"/>
  <c r="H21" i="103"/>
  <c r="H24" i="103" s="1"/>
  <c r="I19" i="103"/>
  <c r="I21" i="103" s="1"/>
  <c r="I18" i="103"/>
  <c r="I24" i="102"/>
  <c r="I23" i="102"/>
  <c r="H36" i="102"/>
  <c r="H24" i="102"/>
  <c r="H22" i="102"/>
  <c r="H21" i="102"/>
  <c r="I18" i="102"/>
  <c r="I19" i="102" s="1"/>
  <c r="H36" i="101"/>
  <c r="H22" i="101"/>
  <c r="H21" i="101"/>
  <c r="H24" i="101" s="1"/>
  <c r="I18" i="101"/>
  <c r="I19" i="101" s="1"/>
  <c r="H36" i="100"/>
  <c r="H22" i="100"/>
  <c r="H21" i="100"/>
  <c r="H24" i="100" s="1"/>
  <c r="I18" i="100"/>
  <c r="I19" i="100" s="1"/>
  <c r="H36" i="99"/>
  <c r="H22" i="99"/>
  <c r="I21" i="99"/>
  <c r="I24" i="99" s="1"/>
  <c r="H21" i="99"/>
  <c r="H24" i="99" s="1"/>
  <c r="I19" i="99"/>
  <c r="I18" i="99"/>
  <c r="H36" i="98"/>
  <c r="H24" i="98"/>
  <c r="H22" i="98"/>
  <c r="H21" i="98"/>
  <c r="I18" i="98"/>
  <c r="I19" i="98" s="1"/>
  <c r="H36" i="97"/>
  <c r="H24" i="97"/>
  <c r="H22" i="97"/>
  <c r="H21" i="97"/>
  <c r="I18" i="97"/>
  <c r="I19" i="97" s="1"/>
  <c r="H36" i="96"/>
  <c r="H22" i="96"/>
  <c r="H21" i="96"/>
  <c r="H24" i="96" s="1"/>
  <c r="I18" i="96"/>
  <c r="I19" i="96" s="1"/>
  <c r="H36" i="95"/>
  <c r="H24" i="95"/>
  <c r="H22" i="95"/>
  <c r="H21" i="95"/>
  <c r="I18" i="95"/>
  <c r="I19" i="95" s="1"/>
  <c r="H36" i="94"/>
  <c r="H24" i="94"/>
  <c r="H22" i="94"/>
  <c r="H21" i="94"/>
  <c r="I19" i="94"/>
  <c r="I21" i="94" s="1"/>
  <c r="I18" i="94"/>
  <c r="I21" i="108" l="1"/>
  <c r="I21" i="107"/>
  <c r="I24" i="107"/>
  <c r="I21" i="106"/>
  <c r="I21" i="105"/>
  <c r="I23" i="105"/>
  <c r="I21" i="104"/>
  <c r="I24" i="104" s="1"/>
  <c r="I24" i="103"/>
  <c r="I23" i="103"/>
  <c r="I21" i="102"/>
  <c r="I21" i="101"/>
  <c r="I24" i="101" s="1"/>
  <c r="I24" i="100"/>
  <c r="I21" i="100"/>
  <c r="I21" i="98"/>
  <c r="I24" i="98" s="1"/>
  <c r="I21" i="97"/>
  <c r="I24" i="97" s="1"/>
  <c r="I21" i="96"/>
  <c r="I24" i="96"/>
  <c r="I21" i="95"/>
  <c r="I24" i="95"/>
  <c r="I24" i="94"/>
  <c r="I24" i="105" l="1"/>
  <c r="H36" i="93" l="1"/>
  <c r="H22" i="93"/>
  <c r="H21" i="93"/>
  <c r="H24" i="93" s="1"/>
  <c r="I19" i="93"/>
  <c r="I21" i="93" s="1"/>
  <c r="I24" i="93" s="1"/>
  <c r="I18" i="93"/>
  <c r="I24" i="92"/>
  <c r="H36" i="92" l="1"/>
  <c r="H22" i="92"/>
  <c r="H21" i="92"/>
  <c r="H24" i="92" s="1"/>
  <c r="I18" i="92"/>
  <c r="I19" i="92" s="1"/>
  <c r="I21" i="92" s="1"/>
  <c r="J19" i="91" l="1"/>
  <c r="I36" i="91"/>
  <c r="J22" i="91"/>
  <c r="I22" i="91"/>
  <c r="I21" i="91"/>
  <c r="I24" i="91" s="1"/>
  <c r="J18" i="91"/>
  <c r="J18" i="90"/>
  <c r="J20" i="90" s="1"/>
  <c r="I37" i="90"/>
  <c r="J23" i="90"/>
  <c r="I23" i="90"/>
  <c r="I22" i="90"/>
  <c r="I25" i="90" s="1"/>
  <c r="J21" i="91" l="1"/>
  <c r="J24" i="91" s="1"/>
  <c r="J22" i="90"/>
  <c r="J25" i="90" s="1"/>
  <c r="N26" i="86" l="1"/>
  <c r="H36" i="89" l="1"/>
  <c r="I23" i="89"/>
  <c r="I24" i="89" s="1"/>
  <c r="H22" i="89"/>
  <c r="H21" i="89"/>
  <c r="H24" i="89" s="1"/>
  <c r="I18" i="89"/>
  <c r="I19" i="89" s="1"/>
  <c r="I21" i="89" s="1"/>
  <c r="I24" i="88"/>
  <c r="I23" i="88"/>
  <c r="H36" i="88"/>
  <c r="H22" i="88"/>
  <c r="H21" i="88"/>
  <c r="H24" i="88" s="1"/>
  <c r="I18" i="88"/>
  <c r="I19" i="88" s="1"/>
  <c r="I21" i="88" l="1"/>
  <c r="I24" i="87" l="1"/>
  <c r="I23" i="87"/>
  <c r="H36" i="87"/>
  <c r="H22" i="87"/>
  <c r="H21" i="87"/>
  <c r="H24" i="87" s="1"/>
  <c r="I18" i="87"/>
  <c r="I19" i="87" s="1"/>
  <c r="I21" i="87" s="1"/>
  <c r="J19" i="86" l="1"/>
  <c r="J20" i="86"/>
  <c r="J21" i="86"/>
  <c r="J22" i="86"/>
  <c r="J18" i="86"/>
  <c r="J23" i="86" l="1"/>
  <c r="I39" i="86"/>
  <c r="I26" i="86"/>
  <c r="I25" i="86"/>
  <c r="I28" i="86" s="1"/>
  <c r="J25" i="86"/>
  <c r="J28" i="86" s="1"/>
  <c r="I24" i="85" l="1"/>
  <c r="H36" i="85" l="1"/>
  <c r="I23" i="85"/>
  <c r="H22" i="85"/>
  <c r="H21" i="85"/>
  <c r="H24" i="85" s="1"/>
  <c r="I18" i="85"/>
  <c r="I19" i="85" s="1"/>
  <c r="I21" i="85" s="1"/>
  <c r="H36" i="84" l="1"/>
  <c r="I23" i="84"/>
  <c r="H22" i="84"/>
  <c r="H21" i="84"/>
  <c r="H24" i="84" s="1"/>
  <c r="I19" i="84"/>
  <c r="I21" i="84" s="1"/>
  <c r="I18" i="84"/>
  <c r="I18" i="83"/>
  <c r="H36" i="83"/>
  <c r="I23" i="83"/>
  <c r="H22" i="83"/>
  <c r="H21" i="83"/>
  <c r="H24" i="83" s="1"/>
  <c r="I19" i="83"/>
  <c r="H36" i="82"/>
  <c r="I23" i="82"/>
  <c r="H22" i="82"/>
  <c r="H21" i="82"/>
  <c r="H24" i="82" s="1"/>
  <c r="I19" i="82"/>
  <c r="H36" i="81"/>
  <c r="I23" i="81"/>
  <c r="H22" i="81"/>
  <c r="H21" i="81"/>
  <c r="H24" i="81" s="1"/>
  <c r="I19" i="81"/>
  <c r="I24" i="84" l="1"/>
  <c r="I21" i="83"/>
  <c r="I24" i="83" s="1"/>
  <c r="I21" i="82"/>
  <c r="I24" i="82" s="1"/>
  <c r="I21" i="81"/>
  <c r="I24" i="81" s="1"/>
  <c r="I24" i="80"/>
  <c r="H36" i="80"/>
  <c r="I23" i="80"/>
  <c r="H22" i="80"/>
  <c r="H21" i="80"/>
  <c r="H24" i="80" s="1"/>
  <c r="I18" i="80"/>
  <c r="I19" i="80" s="1"/>
  <c r="I20" i="79"/>
  <c r="I18" i="79"/>
  <c r="H37" i="79"/>
  <c r="I24" i="79"/>
  <c r="H23" i="79"/>
  <c r="H22" i="79"/>
  <c r="H25" i="79" s="1"/>
  <c r="H36" i="78"/>
  <c r="I23" i="78"/>
  <c r="H22" i="78"/>
  <c r="H21" i="78"/>
  <c r="H24" i="78" s="1"/>
  <c r="I18" i="78"/>
  <c r="I19" i="78" s="1"/>
  <c r="I21" i="80" l="1"/>
  <c r="I22" i="79"/>
  <c r="I25" i="79" s="1"/>
  <c r="I21" i="78"/>
  <c r="I24" i="78" s="1"/>
  <c r="I18" i="77" l="1"/>
  <c r="H36" i="77"/>
  <c r="I23" i="77"/>
  <c r="H22" i="77"/>
  <c r="H21" i="77"/>
  <c r="H24" i="77" s="1"/>
  <c r="I19" i="77"/>
  <c r="I21" i="77" l="1"/>
  <c r="I24" i="77" s="1"/>
  <c r="H36" i="76" l="1"/>
  <c r="I23" i="76"/>
  <c r="H22" i="76"/>
  <c r="H21" i="76"/>
  <c r="H24" i="76" s="1"/>
  <c r="I19" i="76"/>
  <c r="I21" i="76" l="1"/>
  <c r="I24" i="76" s="1"/>
  <c r="J20" i="75"/>
  <c r="J18" i="75"/>
  <c r="I37" i="75"/>
  <c r="J23" i="75"/>
  <c r="I23" i="75"/>
  <c r="I22" i="75"/>
  <c r="I25" i="75" s="1"/>
  <c r="J19" i="75"/>
  <c r="J24" i="74"/>
  <c r="J18" i="74"/>
  <c r="J19" i="74" s="1"/>
  <c r="I36" i="74"/>
  <c r="J22" i="74"/>
  <c r="I22" i="74"/>
  <c r="I21" i="74"/>
  <c r="I24" i="74" s="1"/>
  <c r="J22" i="75" l="1"/>
  <c r="J25" i="75" s="1"/>
  <c r="J21" i="74"/>
  <c r="I24" i="73" l="1"/>
  <c r="H36" i="73" l="1"/>
  <c r="H24" i="73"/>
  <c r="H22" i="73"/>
  <c r="H21" i="73"/>
  <c r="I18" i="73"/>
  <c r="I19" i="73" s="1"/>
  <c r="I21" i="73" l="1"/>
  <c r="I24" i="72"/>
  <c r="I23" i="72"/>
  <c r="I22" i="72"/>
  <c r="H36" i="72" l="1"/>
  <c r="H22" i="72"/>
  <c r="H21" i="72"/>
  <c r="H24" i="72" s="1"/>
  <c r="I19" i="72"/>
  <c r="I21" i="72" s="1"/>
  <c r="I18" i="72"/>
  <c r="I24" i="71" l="1"/>
  <c r="H36" i="71"/>
  <c r="H22" i="71"/>
  <c r="H21" i="71"/>
  <c r="H24" i="71" s="1"/>
  <c r="I18" i="71"/>
  <c r="I19" i="71" s="1"/>
  <c r="I21" i="71" s="1"/>
  <c r="I24" i="70"/>
  <c r="H36" i="70"/>
  <c r="I23" i="70"/>
  <c r="H22" i="70"/>
  <c r="H21" i="70"/>
  <c r="H24" i="70" s="1"/>
  <c r="I18" i="70"/>
  <c r="I19" i="70" s="1"/>
  <c r="I21" i="70" s="1"/>
  <c r="I18" i="68"/>
  <c r="I24" i="68" s="1"/>
  <c r="H36" i="69" l="1"/>
  <c r="I23" i="69"/>
  <c r="H22" i="69"/>
  <c r="H21" i="69"/>
  <c r="H24" i="69" s="1"/>
  <c r="I18" i="69"/>
  <c r="I19" i="69" s="1"/>
  <c r="I21" i="69" s="1"/>
  <c r="I28" i="68"/>
  <c r="H39" i="68"/>
  <c r="H29" i="68"/>
  <c r="H27" i="68"/>
  <c r="H26" i="68"/>
  <c r="I26" i="68"/>
  <c r="I29" i="68" s="1"/>
  <c r="I24" i="69" l="1"/>
  <c r="I18" i="67"/>
  <c r="H36" i="67" l="1"/>
  <c r="I22" i="67"/>
  <c r="H22" i="67"/>
  <c r="H21" i="67"/>
  <c r="H24" i="67" s="1"/>
  <c r="I19" i="67"/>
  <c r="I21" i="67" l="1"/>
  <c r="I24" i="67" s="1"/>
  <c r="I36" i="66"/>
  <c r="J22" i="66"/>
  <c r="I22" i="66"/>
  <c r="I21" i="66"/>
  <c r="I24" i="66" s="1"/>
  <c r="J18" i="66"/>
  <c r="J19" i="66" s="1"/>
  <c r="J21" i="66" l="1"/>
  <c r="J24" i="66" s="1"/>
  <c r="I37" i="65" l="1"/>
  <c r="J24" i="65"/>
  <c r="J20" i="65"/>
  <c r="J21" i="65" s="1"/>
  <c r="J23" i="65" l="1"/>
  <c r="J26" i="65" s="1"/>
  <c r="J21" i="63"/>
  <c r="J21" i="64"/>
  <c r="I37" i="64"/>
  <c r="J24" i="64"/>
  <c r="J20" i="64"/>
  <c r="J23" i="64" l="1"/>
  <c r="J26" i="64" l="1"/>
  <c r="I37" i="63" l="1"/>
  <c r="J24" i="63"/>
  <c r="J20" i="63"/>
  <c r="J23" i="63" l="1"/>
  <c r="J26" i="63" s="1"/>
</calcChain>
</file>

<file path=xl/sharedStrings.xml><?xml version="1.0" encoding="utf-8"?>
<sst xmlns="http://schemas.openxmlformats.org/spreadsheetml/2006/main" count="3403" uniqueCount="384">
  <si>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</si>
  <si>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</si>
  <si>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</si>
  <si>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</si>
  <si>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</si>
  <si>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</si>
  <si>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</si>
  <si>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</si>
  <si>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</si>
  <si>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</si>
  <si>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</si>
  <si>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</si>
  <si>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</si>
  <si>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</si>
  <si>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</si>
  <si>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</si>
  <si>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</si>
  <si>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</si>
  <si>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</si>
  <si>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</si>
  <si>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</si>
  <si>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</si>
  <si>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</si>
  <si>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</si>
  <si>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</si>
  <si>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DP</t>
  </si>
  <si>
    <t>Pelunasan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</si>
  <si>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</si>
  <si>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</si>
  <si>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</si>
  <si>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</si>
  <si>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</si>
  <si>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</si>
  <si>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Dede Komalasari</t>
  </si>
  <si>
    <t>PPN 1 %</t>
  </si>
  <si>
    <t xml:space="preserve">Bekasi, </t>
  </si>
  <si>
    <t>: PT. Adyawinsa electrical and power</t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</si>
  <si>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</si>
  <si>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</si>
  <si>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</si>
  <si>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 xml:space="preserve"> 145/PCI/K1/VII/21</t>
  </si>
  <si>
    <t xml:space="preserve"> 01 Juli 2021</t>
  </si>
  <si>
    <t>Pengiriman Barang Tujuan  Pontianak</t>
  </si>
  <si>
    <t>Pontianak</t>
  </si>
  <si>
    <t>BKI032210020990</t>
  </si>
  <si>
    <t>BKI032210021287</t>
  </si>
  <si>
    <t xml:space="preserve"> 146/PCI/K1/VII/21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</si>
  <si>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Belas Ribu Rupiah.</t>
    </r>
  </si>
  <si>
    <t xml:space="preserve"> 147/PCI/K1/VII/21</t>
  </si>
  <si>
    <t xml:space="preserve"> 02 Juli 2021</t>
  </si>
  <si>
    <t>BKI032210021642</t>
  </si>
  <si>
    <t>: PT. Fokus Indo Lighting</t>
  </si>
  <si>
    <t>Pengiriman Barang Tujuan Gianyar</t>
  </si>
  <si>
    <t>Bali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</si>
  <si>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Belas Ribu Rupiah.</t>
    </r>
  </si>
  <si>
    <t>: PT. LINI TRANS LOGISTIK</t>
  </si>
  <si>
    <t>PPN 1%</t>
  </si>
  <si>
    <t>Bekasi,</t>
  </si>
  <si>
    <t xml:space="preserve"> 148/PCI/K1/VII/21</t>
  </si>
  <si>
    <t>BKI032210023580</t>
  </si>
  <si>
    <t>Pengiriman Barang Tujuan Manokwari Selatan</t>
  </si>
  <si>
    <t>Papua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</si>
  <si>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Puluh Enam Ribu Empat Ratus Enam Puluh Rupiah.</t>
    </r>
  </si>
  <si>
    <t xml:space="preserve">: PT. Dua Berlian </t>
  </si>
  <si>
    <t>BKI032210023077</t>
  </si>
  <si>
    <t>Malang</t>
  </si>
  <si>
    <t>QTY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</si>
  <si>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Lima Puluh Dua Ribu Rupiah.</t>
    </r>
  </si>
  <si>
    <t xml:space="preserve"> 149/PCI/K1/VII/21</t>
  </si>
  <si>
    <t xml:space="preserve"> 06 Juli 2021</t>
  </si>
  <si>
    <t>:  Bpk. Tri Agung</t>
  </si>
  <si>
    <t>Pengiriman Barang Tujuan   PT. PANGAN AGRO LESTARI</t>
  </si>
  <si>
    <t>: PT. Tibeka Logistik Indonesia</t>
  </si>
  <si>
    <t xml:space="preserve"> 150/PCI/K1/VII/21</t>
  </si>
  <si>
    <t>SDI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</si>
  <si>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Enam Ratus Lima Puluh Ribu Rupiah.</t>
    </r>
  </si>
  <si>
    <t xml:space="preserve"> 151/PCI/K1/VII/21</t>
  </si>
  <si>
    <t>Pengiriman Barang                          PT. American Standar (DO/W6/2021/06/0115A)               CDD</t>
  </si>
  <si>
    <t>Tanggerang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</si>
  <si>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Sepuluh Ribu Rupiah.</t>
    </r>
  </si>
  <si>
    <t>BKI032210023473</t>
  </si>
  <si>
    <t>BKI032210023168</t>
  </si>
  <si>
    <t>BKI032210023176</t>
  </si>
  <si>
    <t>BKI032210023184</t>
  </si>
  <si>
    <t>BKI032210023192</t>
  </si>
  <si>
    <t>BKI032210023200</t>
  </si>
  <si>
    <t>BKI032210023499</t>
  </si>
  <si>
    <t>SDI PALEMBANG</t>
  </si>
  <si>
    <t>SDI PADANG</t>
  </si>
  <si>
    <t>SDI PEKANBARU</t>
  </si>
  <si>
    <t>SDI MEDAN</t>
  </si>
  <si>
    <t>SDI ACEH</t>
  </si>
  <si>
    <t>Pengiriman Barang  PT. Sociola (DO/W6/2021/06/01069)  CDE</t>
  </si>
  <si>
    <t>Pengiriman Barang                          PT. American Standar (DO/W6/2021/06/010DA)               CDD</t>
  </si>
  <si>
    <t>BKI032210023465</t>
  </si>
  <si>
    <t>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</si>
  <si>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Enam Belas Ribu Rupiah.</t>
    </r>
  </si>
  <si>
    <t xml:space="preserve"> 153/PCI/K1/VII/21</t>
  </si>
  <si>
    <t>Pengiriman Barang                          PT. American Standar (DO/W6/2021/06/010D9)               CDE</t>
  </si>
  <si>
    <t>BKI032210023457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</si>
  <si>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Tiga Puluh Tujuh Ribu Tiga Ratus Rupiah.</t>
    </r>
  </si>
  <si>
    <t xml:space="preserve"> 152/PCI/K1/VII/21</t>
  </si>
  <si>
    <t xml:space="preserve"> 154/PCI/K1/VII/21</t>
  </si>
  <si>
    <t>Pengiriman Barang                          PT. American Standar (DO/W6/2021/06/01011)               CDD</t>
  </si>
  <si>
    <t>BKI032210023218</t>
  </si>
  <si>
    <t>Sleman Jogja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</si>
  <si>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Sembilan Puluh Delapan Ribu Lima Ratus Rupiah.</t>
    </r>
  </si>
  <si>
    <t>Pengiriman Barang                          PT. Indo Mobil (DO/W6/2021/07/0007A)               CDD</t>
  </si>
  <si>
    <t>Bogor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</si>
  <si>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Lima Puluh Sembilan Ribu Lima Ratus Rupiah.</t>
    </r>
  </si>
  <si>
    <t xml:space="preserve"> 155/PCI/K1/VII/21</t>
  </si>
  <si>
    <t xml:space="preserve"> 07 Juli 2021</t>
  </si>
  <si>
    <t>: PT. Indofarma Global Medika</t>
  </si>
  <si>
    <t xml:space="preserve"> 156/PCI/K1/VII/21</t>
  </si>
  <si>
    <t>BKI032210021543</t>
  </si>
  <si>
    <t>Pengiriman Barang Tujuan Indofarma Global Medika</t>
  </si>
  <si>
    <t>Purwokerto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</si>
  <si>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Delapan Ribu Tujuh Ratus Enam Puluh Lima Rupiah.</t>
    </r>
  </si>
  <si>
    <t xml:space="preserve"> 157/PCI/K1/VII/21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</si>
  <si>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</si>
  <si>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Ribu Empat Ratus Dua Puluh Empat Rupiah.</t>
    </r>
  </si>
  <si>
    <t>BKI032210021519</t>
  </si>
  <si>
    <t>BKI032210021535</t>
  </si>
  <si>
    <t xml:space="preserve"> 158/PCI/K1/VII/21</t>
  </si>
  <si>
    <t xml:space="preserve"> 09 Juli 2021</t>
  </si>
  <si>
    <t>BKI032210023721</t>
  </si>
  <si>
    <t>Pengiriman Barang                          PT. American Standar (DO/W6/2021/06/015F8)               CDDL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</si>
  <si>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Sebelas Ribu Rupiah.</t>
    </r>
  </si>
  <si>
    <t xml:space="preserve"> 159/PCI/K1/VII/21</t>
  </si>
  <si>
    <t>Pengiriman Barang                          PT. Inaco (DO/W6/2021/06/015E2/R/02)               CDDL</t>
  </si>
  <si>
    <t>Bandung</t>
  </si>
  <si>
    <t>BKI032210023713</t>
  </si>
  <si>
    <t>BKI032210024257</t>
  </si>
  <si>
    <t>Pengiriman Barang                          PT. ARGHA KARYA (DO/W6/2021/07/001DA)               CDD</t>
  </si>
  <si>
    <t>Cikarang</t>
  </si>
  <si>
    <t xml:space="preserve"> 160/PCI/K1/VII/21</t>
  </si>
  <si>
    <t>Pengiriman Barang                          PT. ARGHA KARYA (DO/W6/2021/06/00DF4/R/01)               CDD</t>
  </si>
  <si>
    <t>BKI032210023069</t>
  </si>
  <si>
    <t>BKI032210023036</t>
  </si>
  <si>
    <t>Polugadung</t>
  </si>
  <si>
    <t>Depok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</si>
  <si>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Rupiah.</t>
    </r>
  </si>
  <si>
    <t xml:space="preserve"> 161/PCI/K1/VII/21</t>
  </si>
  <si>
    <t xml:space="preserve"> 162/PCI/K1/VII/21</t>
  </si>
  <si>
    <t>BKI032210021600</t>
  </si>
  <si>
    <t>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</si>
  <si>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Sembilan Puluh Tujuh Ribu Rupiah.</t>
    </r>
  </si>
  <si>
    <t>Pengiriman Barang                          PT. American Standar (DO/W6/2021/06/00926)               CDD</t>
  </si>
  <si>
    <t xml:space="preserve"> 163/PCI/K1/VII/21</t>
  </si>
  <si>
    <t>Pengiriman Barang                          PT. American Standar (DO/W6/2021/06/015FA)               CDD</t>
  </si>
  <si>
    <t>BKI032210023739</t>
  </si>
  <si>
    <t xml:space="preserve"> 164/PCI/K1/VII/21</t>
  </si>
  <si>
    <t>Pengiriman Barang                          PT. American Standar (DO/W6/2021/06/015F9)               CDD</t>
  </si>
  <si>
    <t xml:space="preserve"> 165/PCI/K1/VII/21</t>
  </si>
  <si>
    <t>Pengiriman Barang                          PT. American Standar (DO/W6/2021/06/01159)               CDD</t>
  </si>
  <si>
    <t>Jakarta Utara</t>
  </si>
  <si>
    <t>BKI032210023481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</si>
  <si>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Lima Puluh Sembilan Ribu Rupiah.</t>
    </r>
  </si>
  <si>
    <t xml:space="preserve"> 166/PCI/K1/VII/21</t>
  </si>
  <si>
    <t>Pengiriman Barang                          PT. American Standar (DO/W6/2021/06/01681)               CDD</t>
  </si>
  <si>
    <t>Bandar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</si>
  <si>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Puluh Ribu Rupiah.</t>
    </r>
  </si>
  <si>
    <t>BKI032210023747</t>
  </si>
  <si>
    <t>Jember</t>
  </si>
  <si>
    <t xml:space="preserve"> 167/PCI/K1/VII/21</t>
  </si>
  <si>
    <t xml:space="preserve"> 10 Juli 2021</t>
  </si>
  <si>
    <t>BKI032210024182</t>
  </si>
  <si>
    <t>Pengiriman Barang                          PT. Nutrifood (DO/W6/2021/07/0013F)              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</si>
  <si>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Delapan Ribu Lima Ratus Rupiah.</t>
    </r>
  </si>
  <si>
    <t xml:space="preserve"> 168/PCI/K1/VII/21</t>
  </si>
  <si>
    <t>: PT. Sicepat Express Indonesia</t>
  </si>
  <si>
    <t>BKI032210023804</t>
  </si>
  <si>
    <t>BKI032210023812</t>
  </si>
  <si>
    <t>BKI032210024224</t>
  </si>
  <si>
    <t>BKI032210024232</t>
  </si>
  <si>
    <t>BKI032210024778</t>
  </si>
  <si>
    <t>BATAM KOTA</t>
  </si>
  <si>
    <t>SICEPAT EXPRESBATAMORCHARD         (SORTATION)</t>
  </si>
  <si>
    <t xml:space="preserve"> 169/PCI/K1/VII/21</t>
  </si>
  <si>
    <t xml:space="preserve"> 14 Juli 2021</t>
  </si>
  <si>
    <t>BKI03221002460</t>
  </si>
  <si>
    <t>Pengiriman Barang                          PT. American Standar (DO/W6/2021/07/001FF)               CDE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</si>
  <si>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Tiga Puluh Dua Ribu Rupiah.</t>
    </r>
  </si>
  <si>
    <t>Palembang</t>
  </si>
  <si>
    <t>Pengiriman Barang                          PT. Sociola (DO/W6/2021/07/00201)               CDD</t>
  </si>
  <si>
    <t xml:space="preserve"> 170/PCI/K1/VII/21</t>
  </si>
  <si>
    <t>BKI032210024570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</si>
  <si>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Sembilan Puluh Lima Ribu Rupiah.</t>
    </r>
  </si>
  <si>
    <t>Sidoarjo</t>
  </si>
  <si>
    <t>Pengiriman Barang                          PT. YCH (DO/W6/2021/07/0022D)               CDE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</si>
  <si>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Tiga Puluh Ribu Rupiah.</t>
    </r>
  </si>
  <si>
    <t xml:space="preserve"> 171/PCI/K1/VII/21</t>
  </si>
  <si>
    <t>BKI032210024679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</si>
  <si>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Sebelas Ribu Empat Ratus Tujuh Puluh Rupiah.</t>
    </r>
  </si>
  <si>
    <t xml:space="preserve"> 15 Juli 2021</t>
  </si>
  <si>
    <t>: PT. Sriboga Marugame Indonesia</t>
  </si>
  <si>
    <t>Pengiriman Barang Tujuan M025 Riau Bandung</t>
  </si>
  <si>
    <t xml:space="preserve"> 172/PCI/K1/VII/21</t>
  </si>
  <si>
    <t xml:space="preserve"> 16 Juli 2021</t>
  </si>
  <si>
    <t>BKI032210024737</t>
  </si>
  <si>
    <t>BKI032210024745</t>
  </si>
  <si>
    <t>Pengiriman Barang Tujuan M021 Paragon Mall</t>
  </si>
  <si>
    <t>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</si>
  <si>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</si>
  <si>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 xml:space="preserve"> 173/PCI/K1/VII/21</t>
  </si>
  <si>
    <t>BKI032210025841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</si>
  <si>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Ribu Rupiah.</t>
    </r>
  </si>
  <si>
    <t xml:space="preserve"> 174/PCI/K1/VII/21</t>
  </si>
  <si>
    <t xml:space="preserve"> 17 Juli 2021</t>
  </si>
  <si>
    <t>BKI032210023788</t>
  </si>
  <si>
    <t>Pengiriman Barang                          PT. American Standar (DO/W6/2021/06/01685)               CARRY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</si>
  <si>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</si>
  <si>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Empat Puluh Dua Ribu Empat  Ratus Rupiah.</t>
    </r>
  </si>
  <si>
    <t>BKI032210024067</t>
  </si>
  <si>
    <t>Pengiriman Barang                          PT. American Standar (DO/W6/2021/07/0002C)               CARRY</t>
  </si>
  <si>
    <t xml:space="preserve"> 175/PCI/K1/VII/21</t>
  </si>
  <si>
    <t>Pengiriman Barang                          PT. American Standar (DO/W6/2021/07/0002B)               CARRY</t>
  </si>
  <si>
    <t>BKI032210024083</t>
  </si>
  <si>
    <t xml:space="preserve"> 176/PCI/K1/VII/21</t>
  </si>
  <si>
    <t xml:space="preserve"> 177/PCI/K1/VII/21</t>
  </si>
  <si>
    <t>Pengiriman Barang                          PT. American Standar (DO/W6/2021/07/0002A)               CARRY</t>
  </si>
  <si>
    <t>BKI032210024109</t>
  </si>
  <si>
    <t xml:space="preserve"> 178/PCI/K1/VII/21</t>
  </si>
  <si>
    <t>Pengiriman Barang                          PT. American Standar (DO/W6/2021/07/0002D)               CARRY</t>
  </si>
  <si>
    <t>BKI032210024018</t>
  </si>
  <si>
    <t>Pulogadung</t>
  </si>
  <si>
    <t>BKI032210026054</t>
  </si>
  <si>
    <t>Pengiriman Barang                          PT. American Standar (DO/W6/2021/07/006A1)               CDDL</t>
  </si>
  <si>
    <t xml:space="preserve"> 179/PCI/K1/VII/21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</si>
  <si>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Ribu Rupiah.</t>
    </r>
  </si>
  <si>
    <t xml:space="preserve"> 180/PCI/K1/VII/21</t>
  </si>
  <si>
    <t>Pengiriman Barang                          PT. American Standar (DO/W6/2021/06/01682)               CARRY</t>
  </si>
  <si>
    <t>BKI032210023762</t>
  </si>
  <si>
    <t xml:space="preserve"> 181/PCI/K1/VII/21</t>
  </si>
  <si>
    <t>Pengiriman Barang                          PT. American Standar (DO/W6/2021/06/01683)               CARRY</t>
  </si>
  <si>
    <t>BKI032210023754</t>
  </si>
  <si>
    <t>Pengiriman Barang                          PT. American Standar (DO/W6/2021/06/01684)               CARRY</t>
  </si>
  <si>
    <t xml:space="preserve"> 182/PCI/K1/VII/21</t>
  </si>
  <si>
    <t>BKI032210023770</t>
  </si>
  <si>
    <t xml:space="preserve"> 183/PCI/K1/VII/21</t>
  </si>
  <si>
    <t>BKI032210023796</t>
  </si>
  <si>
    <t>Pengiriman Barang                          PT. American Standar (DO/W6/2021/06/01686)               CARRY</t>
  </si>
  <si>
    <t>BKI032210026021</t>
  </si>
  <si>
    <t>Pengiriman Barang                          PT. American Standar (DO/W6/2021/07/005FC)               CDE</t>
  </si>
  <si>
    <t>Pasanggrahan Meruya</t>
  </si>
  <si>
    <t xml:space="preserve"> 184/PCI/K1/VII/21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</si>
  <si>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Tujuh Ribu Rupiah.</t>
    </r>
  </si>
  <si>
    <t xml:space="preserve"> 185/PCI/K1/VII/21</t>
  </si>
  <si>
    <t>Pengiriman Barang                          PT. American Standar (DO/W6/2021/07/005FB)               CDE</t>
  </si>
  <si>
    <t>Gading Serpong</t>
  </si>
  <si>
    <t>BKI032210026013</t>
  </si>
  <si>
    <t xml:space="preserve"> 186/PCI/K1/VII/21</t>
  </si>
  <si>
    <t>Pamulang</t>
  </si>
  <si>
    <t>Pengiriman Barang                          PT. American Standar (DO/W6/2021/07/005FA)               CDD</t>
  </si>
  <si>
    <t>BKI032210025999</t>
  </si>
  <si>
    <t xml:space="preserve"> 187/PCI/K1/VII/21</t>
  </si>
  <si>
    <t>Pengiriman Barang                          PT. American Standar (DO/W6/2021/07/005FD)               CDD</t>
  </si>
  <si>
    <t>Pasarbaru Tanggerang</t>
  </si>
  <si>
    <t>BKI032210026005</t>
  </si>
  <si>
    <t>Pengiriman Barang                          PT. American Standar (DO/W6/2021/07/004E9/R/01)              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</si>
  <si>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Tiga Puluh Satu Ribu Rupiah.</t>
    </r>
  </si>
  <si>
    <t>BKI032210025825</t>
  </si>
  <si>
    <t xml:space="preserve"> 188/PCI/K1/VII/21</t>
  </si>
  <si>
    <t xml:space="preserve"> 189/PCI/K1/VII/21</t>
  </si>
  <si>
    <t>Pengiriman Barang                          PT. American Standar (DO/W6/2021/07/0002E)               CARRY</t>
  </si>
  <si>
    <t>BKI032210024091</t>
  </si>
  <si>
    <t xml:space="preserve"> 190/PCI/K1/VII/21</t>
  </si>
  <si>
    <t>Ancol</t>
  </si>
  <si>
    <t>Pengiriman Barang                          PT. Indomobil (DO/W6/2021/07/0047D)               CDD</t>
  </si>
  <si>
    <t>Pengiriman Barang                          PT. Indomobil (DO/W6/2021/07/0047C)               CDD</t>
  </si>
  <si>
    <t xml:space="preserve"> 191/PCI/K1/VII/21</t>
  </si>
  <si>
    <t>BKI032210025189</t>
  </si>
  <si>
    <t>BKI032210025254</t>
  </si>
  <si>
    <t>BKI032210025353</t>
  </si>
  <si>
    <t>BKI032210025437</t>
  </si>
  <si>
    <t>BKI032210025593</t>
  </si>
  <si>
    <t>BKI032210025486</t>
  </si>
  <si>
    <t>BKI032210025627</t>
  </si>
  <si>
    <t>BKI032210026047</t>
  </si>
  <si>
    <t>BKI032210026195</t>
  </si>
  <si>
    <t>BKI032210026377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</si>
  <si>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Satu Juta Tujuh Ratus Tujuh Puluh Lima Ribu Enam Ratus Rupiah.</t>
    </r>
  </si>
  <si>
    <t xml:space="preserve"> 192/PCI/K1/VII/21</t>
  </si>
  <si>
    <t>Pengiriman Barang                          PT. American Standar (DO/W6/2021/07/0099B)               CDE</t>
  </si>
  <si>
    <t>BEKASI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</si>
  <si>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Ribu Rupiah.</t>
    </r>
  </si>
  <si>
    <t xml:space="preserve"> 24 Juli 2021</t>
  </si>
  <si>
    <t xml:space="preserve"> 07 Agustus 2021</t>
  </si>
  <si>
    <t xml:space="preserve"> 193/PCI/K1/VII/21</t>
  </si>
  <si>
    <t>Pengiriman Barang                          PT. American Standar (DO/W6/2021/07/0099E)               CDD</t>
  </si>
  <si>
    <t>Jakarta Selatan</t>
  </si>
  <si>
    <t>Pengiriman Barang                          PT. American Standar (DO/W6/2021/07/0099F/R/01)               CDDL</t>
  </si>
  <si>
    <t>Gunung Sindur</t>
  </si>
  <si>
    <t xml:space="preserve"> 194/PCI/K1/VII/21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</si>
  <si>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Ribi Rupiah.</t>
    </r>
  </si>
  <si>
    <t xml:space="preserve"> 195/PCI/K1/VII/21</t>
  </si>
  <si>
    <t>Pengiriman Barang                          PT. American Standar (DO/W6/2021/07/0099C)               CDD</t>
  </si>
  <si>
    <t>Serpong</t>
  </si>
  <si>
    <t xml:space="preserve"> 196/PCI/K1/VII/21</t>
  </si>
  <si>
    <t>Pengiriman Barang                          PT. American Standar (DO/W6/2021/07/00888)               CDD</t>
  </si>
  <si>
    <t>Kalimalang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</si>
  <si>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Enam Ribu Lima Ratus Rupiah.</t>
    </r>
  </si>
  <si>
    <t xml:space="preserve"> 197/PCI/K1/VII/21</t>
  </si>
  <si>
    <t>Pengiriman Barang                          PT. 3M (DO/W6/2021/07/00804)               CDD</t>
  </si>
  <si>
    <t>Marunda</t>
  </si>
  <si>
    <t>Pengiriman Barang                          PT. 3M (DO/W6/2021/07/00805)               CDD</t>
  </si>
  <si>
    <t>Bekasi</t>
  </si>
  <si>
    <t xml:space="preserve"> 198/PCI/K1/VII/21</t>
  </si>
  <si>
    <t>Pengiriman Barang                          PT. 3M (DO/W6/2021/07/00806)               CDD</t>
  </si>
  <si>
    <t xml:space="preserve"> 199/PCI/K1/VII/21</t>
  </si>
  <si>
    <t xml:space="preserve"> 200/PCI/K1/VII/21</t>
  </si>
  <si>
    <t>Pengiriman Barang                          PT. Logos (DO/W6/2021/07/0072F)              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</si>
  <si>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Rupiah.</t>
    </r>
  </si>
  <si>
    <t xml:space="preserve"> 201/PCI/K1/VII/21</t>
  </si>
  <si>
    <t>Pengiriman Barang                          PT. Logos (DO/W6/2021/07/0072E)               CDD</t>
  </si>
  <si>
    <t>Pengiriman Barang                          PT. Logos (DO/W6/2021/07/0072D)               CDD</t>
  </si>
  <si>
    <t xml:space="preserve"> 202/PCI/K1/VII/21</t>
  </si>
  <si>
    <t xml:space="preserve"> 203/PCI/K1/VII/21</t>
  </si>
  <si>
    <t>Pengiriman Barang                          PT. Logos (DO/W6/2021/07/00731)               CDDL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</si>
  <si>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Enam Ribu Rupiah.</t>
    </r>
  </si>
  <si>
    <t xml:space="preserve"> 204/PCI/K1/VII/21</t>
  </si>
  <si>
    <t>Pengiriman Barang                          PT. American Standar (DO/W6/2021/07/00A9A)               CDDL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</si>
  <si>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Dua Belas Ribu Rupiah.</t>
    </r>
  </si>
  <si>
    <t xml:space="preserve"> 205/PCI/K1/VII/21</t>
  </si>
  <si>
    <t>Pengiriman Barang                          PT. American Standar (DO/W6/2021/07/00A82)               CDD</t>
  </si>
  <si>
    <t xml:space="preserve"> 206/PCI/K1/VII/21</t>
  </si>
  <si>
    <t>Depok, Depok, Ciracas</t>
  </si>
  <si>
    <t>Pengiriman Barang                          PT. Logos (DO/W6/2021/07/00864)               CDD</t>
  </si>
  <si>
    <t xml:space="preserve"> 207/PCI/K1/VII/21</t>
  </si>
  <si>
    <t>Pengiriman Barang                          PT. American Standar (DO/W6/2021/07/00889)               CDE</t>
  </si>
  <si>
    <t>Pengiriman Barang                          PT. American Standar (DO/W6/2021/07/006A8)               CDE</t>
  </si>
  <si>
    <t>Lampung</t>
  </si>
  <si>
    <t xml:space="preserve"> 208/PCI/K1/VII/21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</si>
  <si>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Tujuh Puluh Lima Ribu Rupiah.</t>
    </r>
  </si>
  <si>
    <t xml:space="preserve"> 209/PCI/K1/VII/21</t>
  </si>
  <si>
    <t xml:space="preserve"> 26 Juli 2021</t>
  </si>
  <si>
    <t>: PT. Maha Jaya Plastindo Indonesia</t>
  </si>
  <si>
    <t xml:space="preserve"> 210/PCI/K1/VII/21</t>
  </si>
  <si>
    <t xml:space="preserve"> 09 Agustus 2021</t>
  </si>
  <si>
    <t>BKI032210027052</t>
  </si>
  <si>
    <t>Pengiriman Barang Tujuan PT. Otsuka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</si>
  <si>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Enam Puluh Ribu Rupiah.</t>
    </r>
  </si>
  <si>
    <t xml:space="preserve"> 211/PCI/K1/VII/21</t>
  </si>
  <si>
    <t xml:space="preserve"> 27 Juli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</si>
  <si>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Tujuh Puluh Dua Ribu Enam Ratus Sembilan Puluh Rupiah.</t>
    </r>
  </si>
  <si>
    <t>TEMA 3A</t>
  </si>
  <si>
    <t>AYO BERHITUNG</t>
  </si>
  <si>
    <t>Menulis bilangan dalam bentuk panjang.</t>
  </si>
  <si>
    <t>Kerjakan seperti contoh</t>
  </si>
  <si>
    <t>2.543 = ….. + ….. + ….. + …..</t>
  </si>
  <si>
    <t>3.456 = ….. + ….. + ….. + …..</t>
  </si>
  <si>
    <t>1.234 = ….. + ….. + ….. + …..</t>
  </si>
  <si>
    <t>6.542 = ….. + ….. + ….. + …..</t>
  </si>
  <si>
    <t>6.543 = …. + ….. + ….. + …..</t>
  </si>
  <si>
    <t>Contoh : 2.345 = 2000+300+40+5</t>
  </si>
  <si>
    <t xml:space="preserve"> 213/PCI/K1/VII/21</t>
  </si>
  <si>
    <t>BKI032210026369</t>
  </si>
  <si>
    <t>Pengiriman Barang Tujuan M996 Genstore Marugame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</si>
  <si>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Ribu Rupiah.</t>
    </r>
  </si>
  <si>
    <t>BKI032210021949</t>
  </si>
  <si>
    <t>Pengiriman Barang                          PT. Sociolla (DO/W6/2021/06/0066D/R/02)               CDE</t>
  </si>
  <si>
    <t>Medan</t>
  </si>
  <si>
    <t xml:space="preserve"> 214/PCI/K1/VII/21</t>
  </si>
  <si>
    <t xml:space="preserve"> 31 Juli 2021</t>
  </si>
  <si>
    <t xml:space="preserve"> 14 Agustus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</si>
  <si>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Ratus Empat Puluh Lima Ribu Rupiah.</t>
    </r>
  </si>
  <si>
    <t>Cianjur</t>
  </si>
  <si>
    <t xml:space="preserve"> 215/PCI/K1/VII/21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</si>
  <si>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Dua Belas Ribu Rupiah.</t>
    </r>
  </si>
  <si>
    <t>BKI032210021303</t>
  </si>
  <si>
    <t>Pengiriman Barang                          PT. Fumakila (DO/W6/2021/06/0016E/R/01)               CDD</t>
  </si>
  <si>
    <t xml:space="preserve"> 216/PCI/K1/VII/21</t>
  </si>
  <si>
    <t>BKI032210027227</t>
  </si>
  <si>
    <t>Pengiriman Barang                          PT. American Standar (DO/W6/2021/07/00A81)               CDD</t>
  </si>
  <si>
    <t xml:space="preserve"> 217/PCI/K1/VII/21</t>
  </si>
  <si>
    <t>Pengiriman Barang                          PT. American Standar (DO/W6/2021/07/00A83)               CDD</t>
  </si>
  <si>
    <t>BKI032210027201</t>
  </si>
  <si>
    <t xml:space="preserve"> 218/PCI/K1/VII/21</t>
  </si>
  <si>
    <t>Pengiriman Barang                          PT. American Standar (DO/W6/2021/07/00D83)               CDDL</t>
  </si>
  <si>
    <t xml:space="preserve"> 219/PCI/K1/VII/21</t>
  </si>
  <si>
    <t>BKI032210027250</t>
  </si>
  <si>
    <t>Pengiriman Barang                          PT. American Standar (DO/W6/2021/07/00B53)               CDD</t>
  </si>
  <si>
    <t>BOGOR &amp;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</si>
  <si>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Enam Belas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</si>
</sst>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/mm/yy;@"/>
    <numFmt numFmtId="170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6" fillId="0" borderId="0" xfId="0" applyFont="1"/>
    <xf numFmtId="166" fontId="3" fillId="0" borderId="0" xfId="0" quotePrefix="1" applyNumberFormat="1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3" fillId="0" borderId="0" xfId="0" applyFont="1" applyAlignment="1"/>
    <xf numFmtId="166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65" fontId="3" fillId="3" borderId="15" xfId="0" applyNumberFormat="1" applyFont="1" applyFill="1" applyBorder="1" applyAlignment="1">
      <alignment horizontal="center" vertical="center"/>
    </xf>
    <xf numFmtId="9" fontId="3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169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3" fillId="3" borderId="16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5" fontId="3" fillId="3" borderId="21" xfId="0" quotePrefix="1" applyNumberFormat="1" applyFont="1" applyFill="1" applyBorder="1" applyAlignment="1">
      <alignment horizontal="center" vertical="center"/>
    </xf>
    <xf numFmtId="15" fontId="3" fillId="3" borderId="21" xfId="0" quotePrefix="1" applyNumberFormat="1" applyFont="1" applyFill="1" applyBorder="1" applyAlignment="1">
      <alignment horizontal="center" vertical="center" wrapText="1"/>
    </xf>
    <xf numFmtId="165" fontId="3" fillId="3" borderId="2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170" fontId="3" fillId="3" borderId="12" xfId="2" applyNumberFormat="1" applyFont="1" applyFill="1" applyBorder="1" applyAlignment="1">
      <alignment horizontal="center" vertical="center"/>
    </xf>
    <xf numFmtId="170" fontId="3" fillId="0" borderId="22" xfId="2" applyNumberFormat="1" applyFont="1" applyBorder="1" applyAlignment="1">
      <alignment vertical="center"/>
    </xf>
    <xf numFmtId="170" fontId="3" fillId="0" borderId="0" xfId="0" applyNumberFormat="1" applyFont="1"/>
    <xf numFmtId="167" fontId="3" fillId="0" borderId="0" xfId="0" applyNumberFormat="1" applyFont="1"/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165" fontId="3" fillId="0" borderId="15" xfId="1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3" fillId="3" borderId="16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170" fontId="3" fillId="0" borderId="0" xfId="2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3" fillId="3" borderId="11" xfId="0" quotePrefix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5" fontId="3" fillId="0" borderId="13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0" fontId="3" fillId="0" borderId="1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16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65" fontId="3" fillId="0" borderId="26" xfId="1" applyNumberFormat="1" applyFont="1" applyBorder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3" borderId="21" xfId="1" applyNumberFormat="1" applyFont="1" applyFill="1" applyBorder="1" applyAlignment="1">
      <alignment horizontal="center" vertical="center" wrapText="1"/>
    </xf>
    <xf numFmtId="165" fontId="3" fillId="3" borderId="12" xfId="1" applyNumberFormat="1" applyFont="1" applyFill="1" applyBorder="1" applyAlignment="1">
      <alignment horizontal="center" vertical="center" wrapText="1"/>
    </xf>
    <xf numFmtId="15" fontId="3" fillId="3" borderId="21" xfId="0" quotePrefix="1" applyNumberFormat="1" applyFont="1" applyFill="1" applyBorder="1" applyAlignment="1">
      <alignment horizontal="center" vertical="center"/>
    </xf>
    <xf numFmtId="15" fontId="3" fillId="3" borderId="12" xfId="0" quotePrefix="1" applyNumberFormat="1" applyFont="1" applyFill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9" xfId="1" applyNumberFormat="1" applyFont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33</xdr:row>
      <xdr:rowOff>190500</xdr:rowOff>
    </xdr:from>
    <xdr:to>
      <xdr:col>16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5450" y="7581900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10639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802957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33</xdr:row>
      <xdr:rowOff>190500</xdr:rowOff>
    </xdr:from>
    <xdr:to>
      <xdr:col>15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5450" y="8239125"/>
          <a:ext cx="1850091" cy="10582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45</xdr:row>
      <xdr:rowOff>95250</xdr:rowOff>
    </xdr:from>
    <xdr:to>
      <xdr:col>17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33</xdr:row>
      <xdr:rowOff>133350</xdr:rowOff>
    </xdr:from>
    <xdr:to>
      <xdr:col>15</xdr:col>
      <xdr:colOff>390525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38</xdr:row>
      <xdr:rowOff>191804</xdr:rowOff>
    </xdr:from>
    <xdr:to>
      <xdr:col>10</xdr:col>
      <xdr:colOff>523875</xdr:colOff>
      <xdr:row>45</xdr:row>
      <xdr:rowOff>38099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9850154"/>
          <a:ext cx="2762250" cy="129409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33</xdr:row>
      <xdr:rowOff>190500</xdr:rowOff>
    </xdr:from>
    <xdr:to>
      <xdr:col>15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7581900"/>
          <a:ext cx="1850091" cy="105826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85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964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85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964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45</xdr:row>
      <xdr:rowOff>95250</xdr:rowOff>
    </xdr:from>
    <xdr:to>
      <xdr:col>16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133350</xdr:rowOff>
    </xdr:from>
    <xdr:to>
      <xdr:col>14</xdr:col>
      <xdr:colOff>552450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50</xdr:row>
      <xdr:rowOff>95250</xdr:rowOff>
    </xdr:from>
    <xdr:to>
      <xdr:col>17</xdr:col>
      <xdr:colOff>221316</xdr:colOff>
      <xdr:row>55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33</xdr:row>
      <xdr:rowOff>19050</xdr:rowOff>
    </xdr:from>
    <xdr:to>
      <xdr:col>16</xdr:col>
      <xdr:colOff>142875</xdr:colOff>
      <xdr:row>38</xdr:row>
      <xdr:rowOff>47624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82150" y="128206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44</xdr:row>
      <xdr:rowOff>29879</xdr:rowOff>
    </xdr:from>
    <xdr:to>
      <xdr:col>10</xdr:col>
      <xdr:colOff>276225</xdr:colOff>
      <xdr:row>50</xdr:row>
      <xdr:rowOff>76199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5031754"/>
          <a:ext cx="2762250" cy="1294095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7" workbookViewId="0">
      <selection activeCell="N25" sqref="N25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2.71093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42578125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29"/>
    </row>
    <row r="4" spans="1:16" x14ac:dyDescent="0.25">
      <c r="A4" s="4" t="s">
        <v>2</v>
      </c>
      <c r="B4" s="29"/>
    </row>
    <row r="5" spans="1:16" x14ac:dyDescent="0.25">
      <c r="A5" s="4" t="s">
        <v>3</v>
      </c>
      <c r="B5" s="29"/>
    </row>
    <row r="6" spans="1:16" x14ac:dyDescent="0.25">
      <c r="A6" s="4" t="s">
        <v>4</v>
      </c>
      <c r="B6" s="29"/>
    </row>
    <row r="7" spans="1:16" x14ac:dyDescent="0.25">
      <c r="A7" s="4" t="s">
        <v>5</v>
      </c>
      <c r="B7" s="29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6" x14ac:dyDescent="0.25">
      <c r="A12" s="2" t="s">
        <v>7</v>
      </c>
      <c r="B12" s="2" t="s">
        <v>36</v>
      </c>
      <c r="H12" s="3" t="s">
        <v>8</v>
      </c>
      <c r="I12" s="7" t="s">
        <v>9</v>
      </c>
      <c r="J12" s="8" t="s">
        <v>40</v>
      </c>
    </row>
    <row r="13" spans="1:16" x14ac:dyDescent="0.25">
      <c r="B13" s="2" t="s">
        <v>37</v>
      </c>
      <c r="H13" s="3" t="s">
        <v>10</v>
      </c>
      <c r="I13" s="7" t="s">
        <v>9</v>
      </c>
      <c r="J13" s="9" t="s">
        <v>41</v>
      </c>
    </row>
    <row r="14" spans="1:16" x14ac:dyDescent="0.25">
      <c r="B14" s="2" t="s">
        <v>38</v>
      </c>
      <c r="H14" s="3" t="s">
        <v>11</v>
      </c>
      <c r="I14" s="7" t="s">
        <v>9</v>
      </c>
      <c r="J14" s="2" t="s">
        <v>12</v>
      </c>
    </row>
    <row r="15" spans="1:16" x14ac:dyDescent="0.25">
      <c r="B15" s="2" t="s">
        <v>39</v>
      </c>
    </row>
    <row r="16" spans="1:16" x14ac:dyDescent="0.25">
      <c r="B16" s="30"/>
      <c r="C16" s="30"/>
      <c r="D16" s="30"/>
      <c r="J16" s="31"/>
      <c r="P16" s="2" t="s">
        <v>27</v>
      </c>
    </row>
    <row r="17" spans="1:19" x14ac:dyDescent="0.25">
      <c r="A17" s="2" t="s">
        <v>13</v>
      </c>
      <c r="B17" s="2" t="s">
        <v>14</v>
      </c>
    </row>
    <row r="18" spans="1:19" ht="16.5" thickBot="1" x14ac:dyDescent="0.3">
      <c r="F18" s="10"/>
      <c r="G18" s="10"/>
    </row>
    <row r="19" spans="1:19" ht="20.100000000000001" customHeight="1" x14ac:dyDescent="0.25">
      <c r="A19" s="32" t="s">
        <v>15</v>
      </c>
      <c r="B19" s="33" t="s">
        <v>16</v>
      </c>
      <c r="C19" s="33" t="s">
        <v>17</v>
      </c>
      <c r="D19" s="33" t="s">
        <v>18</v>
      </c>
      <c r="E19" s="33" t="s">
        <v>19</v>
      </c>
      <c r="F19" s="33" t="s">
        <v>20</v>
      </c>
      <c r="G19" s="46" t="s">
        <v>21</v>
      </c>
      <c r="H19" s="128" t="s">
        <v>22</v>
      </c>
      <c r="I19" s="129"/>
      <c r="J19" s="34" t="s">
        <v>23</v>
      </c>
    </row>
    <row r="20" spans="1:19" ht="51.75" customHeight="1" x14ac:dyDescent="0.25">
      <c r="A20" s="11">
        <v>1</v>
      </c>
      <c r="B20" s="44">
        <v>44350</v>
      </c>
      <c r="C20" s="45" t="s">
        <v>44</v>
      </c>
      <c r="D20" s="35" t="s">
        <v>42</v>
      </c>
      <c r="E20" s="12" t="s">
        <v>43</v>
      </c>
      <c r="F20" s="13">
        <v>50</v>
      </c>
      <c r="G20" s="51">
        <v>160</v>
      </c>
      <c r="H20" s="130">
        <v>1300000</v>
      </c>
      <c r="I20" s="131"/>
      <c r="J20" s="36">
        <f>+H20</f>
        <v>1300000</v>
      </c>
    </row>
    <row r="21" spans="1:19" ht="25.5" customHeight="1" thickBot="1" x14ac:dyDescent="0.3">
      <c r="A21" s="132" t="s">
        <v>24</v>
      </c>
      <c r="B21" s="133"/>
      <c r="C21" s="133"/>
      <c r="D21" s="133"/>
      <c r="E21" s="133"/>
      <c r="F21" s="133"/>
      <c r="G21" s="133"/>
      <c r="H21" s="133"/>
      <c r="I21" s="134"/>
      <c r="J21" s="14">
        <f>J20</f>
        <v>1300000</v>
      </c>
    </row>
    <row r="22" spans="1:19" x14ac:dyDescent="0.25">
      <c r="A22" s="135"/>
      <c r="B22" s="135"/>
      <c r="C22" s="135"/>
      <c r="D22" s="135"/>
      <c r="E22" s="48"/>
      <c r="F22" s="48"/>
      <c r="G22" s="48"/>
      <c r="H22" s="15"/>
      <c r="I22" s="15"/>
      <c r="J22" s="16"/>
    </row>
    <row r="23" spans="1:19" x14ac:dyDescent="0.25">
      <c r="A23" s="48"/>
      <c r="B23" s="48"/>
      <c r="C23" s="48"/>
      <c r="D23" s="48"/>
      <c r="E23" s="48"/>
      <c r="F23" s="48"/>
      <c r="G23" s="48"/>
      <c r="H23" s="17" t="s">
        <v>34</v>
      </c>
      <c r="I23" s="17"/>
      <c r="J23" s="16">
        <f>J21*1%</f>
        <v>13000</v>
      </c>
    </row>
    <row r="24" spans="1:19" x14ac:dyDescent="0.25">
      <c r="A24" s="48"/>
      <c r="B24" s="48"/>
      <c r="C24" s="48"/>
      <c r="D24" s="48"/>
      <c r="E24" s="48"/>
      <c r="F24" s="48"/>
      <c r="G24" s="48"/>
      <c r="H24" s="17" t="s">
        <v>25</v>
      </c>
      <c r="I24" s="17"/>
      <c r="J24" s="16">
        <f>J22*1%</f>
        <v>0</v>
      </c>
    </row>
    <row r="25" spans="1:19" ht="16.5" thickBot="1" x14ac:dyDescent="0.3">
      <c r="E25" s="1"/>
      <c r="F25" s="1"/>
      <c r="G25" s="1"/>
      <c r="H25" s="18" t="s">
        <v>26</v>
      </c>
      <c r="I25" s="18"/>
      <c r="J25" s="19">
        <v>0</v>
      </c>
      <c r="K25" s="37"/>
      <c r="S25" s="2" t="s">
        <v>27</v>
      </c>
    </row>
    <row r="26" spans="1:19" x14ac:dyDescent="0.25">
      <c r="E26" s="1"/>
      <c r="F26" s="1"/>
      <c r="G26" s="1"/>
      <c r="H26" s="20" t="s">
        <v>28</v>
      </c>
      <c r="I26" s="20"/>
      <c r="J26" s="21">
        <f>J21+J23</f>
        <v>1313000</v>
      </c>
    </row>
    <row r="27" spans="1:19" x14ac:dyDescent="0.25">
      <c r="A27" s="1" t="s">
        <v>47</v>
      </c>
      <c r="E27" s="1"/>
      <c r="F27" s="1"/>
      <c r="G27" s="1"/>
      <c r="H27" s="20"/>
      <c r="I27" s="20"/>
      <c r="J27" s="21"/>
    </row>
    <row r="28" spans="1:19" x14ac:dyDescent="0.25">
      <c r="A28" s="22"/>
      <c r="E28" s="1"/>
      <c r="F28" s="1"/>
      <c r="G28" s="1"/>
      <c r="H28" s="20"/>
      <c r="I28" s="20"/>
      <c r="J28" s="21"/>
    </row>
    <row r="29" spans="1:19" x14ac:dyDescent="0.25">
      <c r="E29" s="1"/>
      <c r="F29" s="1"/>
      <c r="G29" s="1"/>
      <c r="H29" s="20"/>
      <c r="I29" s="20"/>
      <c r="J29" s="21"/>
    </row>
    <row r="30" spans="1:19" x14ac:dyDescent="0.25">
      <c r="A30" s="38" t="s">
        <v>29</v>
      </c>
    </row>
    <row r="31" spans="1:19" x14ac:dyDescent="0.25">
      <c r="A31" s="39" t="s">
        <v>30</v>
      </c>
      <c r="B31" s="23"/>
      <c r="C31" s="23"/>
      <c r="D31" s="23"/>
      <c r="E31" s="10"/>
    </row>
    <row r="32" spans="1:19" x14ac:dyDescent="0.25">
      <c r="A32" s="40" t="s">
        <v>31</v>
      </c>
      <c r="B32" s="23"/>
      <c r="C32" s="23"/>
      <c r="D32" s="10"/>
      <c r="E32" s="10"/>
    </row>
    <row r="33" spans="1:10" x14ac:dyDescent="0.25">
      <c r="A33" s="41" t="s">
        <v>32</v>
      </c>
      <c r="B33" s="24"/>
      <c r="C33" s="24"/>
      <c r="D33" s="42"/>
      <c r="E33" s="10"/>
    </row>
    <row r="34" spans="1:10" x14ac:dyDescent="0.25">
      <c r="A34" s="39" t="s">
        <v>0</v>
      </c>
      <c r="B34" s="25"/>
      <c r="C34" s="25"/>
      <c r="D34" s="24"/>
      <c r="E34" s="10"/>
    </row>
    <row r="35" spans="1:10" x14ac:dyDescent="0.25">
      <c r="A35" s="26"/>
      <c r="B35" s="26"/>
      <c r="C35" s="26"/>
      <c r="D35" s="26"/>
    </row>
    <row r="36" spans="1:10" x14ac:dyDescent="0.25">
      <c r="A36" s="27"/>
      <c r="B36" s="27"/>
      <c r="C36" s="27"/>
      <c r="D36" s="43"/>
    </row>
    <row r="37" spans="1:10" x14ac:dyDescent="0.25">
      <c r="H37" s="28" t="s">
        <v>35</v>
      </c>
      <c r="I37" s="136" t="str">
        <f>+J13</f>
        <v xml:space="preserve"> 01 Juli 2021</v>
      </c>
      <c r="J37" s="136"/>
    </row>
    <row r="44" spans="1:10" x14ac:dyDescent="0.25">
      <c r="H44" s="124" t="s">
        <v>33</v>
      </c>
      <c r="I44" s="124"/>
      <c r="J44" s="124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L24" sqref="L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102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1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44371</v>
      </c>
      <c r="C18" s="75" t="s">
        <v>104</v>
      </c>
      <c r="D18" s="12" t="s">
        <v>103</v>
      </c>
      <c r="E18" s="12" t="s">
        <v>105</v>
      </c>
      <c r="F18" s="61">
        <v>1</v>
      </c>
      <c r="G18" s="130">
        <v>2350000</v>
      </c>
      <c r="H18" s="131"/>
      <c r="I18" s="76">
        <f>G18</f>
        <v>2350000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2350000</v>
      </c>
    </row>
    <row r="20" spans="1:17" x14ac:dyDescent="0.25">
      <c r="A20" s="135"/>
      <c r="B20" s="135"/>
      <c r="C20" s="70"/>
      <c r="D20" s="70"/>
      <c r="E20" s="70"/>
      <c r="F20" s="70"/>
      <c r="G20" s="15"/>
      <c r="H20" s="15"/>
      <c r="I20" s="16"/>
    </row>
    <row r="21" spans="1:17" x14ac:dyDescent="0.25">
      <c r="A21" s="70"/>
      <c r="B21" s="70"/>
      <c r="C21" s="70"/>
      <c r="D21" s="70"/>
      <c r="E21" s="70"/>
      <c r="F21" s="70"/>
      <c r="G21" s="17" t="s">
        <v>56</v>
      </c>
      <c r="H21" s="65" t="e">
        <f>#REF!*1%</f>
        <v>#REF!</v>
      </c>
      <c r="I21" s="16">
        <f>I19*1%</f>
        <v>23500</v>
      </c>
    </row>
    <row r="22" spans="1:17" x14ac:dyDescent="0.25">
      <c r="A22" s="70"/>
      <c r="B22" s="70"/>
      <c r="C22" s="70"/>
      <c r="D22" s="70"/>
      <c r="E22" s="70"/>
      <c r="F22" s="70"/>
      <c r="G22" s="17" t="s">
        <v>25</v>
      </c>
      <c r="H22" s="16">
        <f>H20*10%</f>
        <v>0</v>
      </c>
      <c r="I22" s="16">
        <f>I19*50%</f>
        <v>1175000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1175000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1198500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110</v>
      </c>
    </row>
    <row r="13" spans="1:9" x14ac:dyDescent="0.25">
      <c r="G13" s="3" t="s">
        <v>10</v>
      </c>
      <c r="H13" s="7" t="s">
        <v>9</v>
      </c>
      <c r="I13" s="9" t="s">
        <v>111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3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/>
      <c r="D18" s="12" t="s">
        <v>107</v>
      </c>
      <c r="E18" s="12" t="s">
        <v>108</v>
      </c>
      <c r="F18" s="61">
        <v>1</v>
      </c>
      <c r="G18" s="130">
        <v>950000</v>
      </c>
      <c r="H18" s="131"/>
      <c r="I18" s="78">
        <f>G18</f>
        <v>950000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950000</v>
      </c>
    </row>
    <row r="20" spans="1:17" x14ac:dyDescent="0.25">
      <c r="A20" s="135"/>
      <c r="B20" s="135"/>
      <c r="C20" s="72"/>
      <c r="D20" s="72"/>
      <c r="E20" s="72"/>
      <c r="F20" s="72"/>
      <c r="G20" s="15"/>
      <c r="H20" s="15"/>
      <c r="I20" s="16"/>
    </row>
    <row r="21" spans="1:17" x14ac:dyDescent="0.25">
      <c r="A21" s="72"/>
      <c r="B21" s="72"/>
      <c r="C21" s="72"/>
      <c r="D21" s="72"/>
      <c r="E21" s="72"/>
      <c r="F21" s="72"/>
      <c r="G21" s="17" t="s">
        <v>56</v>
      </c>
      <c r="H21" s="65" t="e">
        <f>#REF!*1%</f>
        <v>#REF!</v>
      </c>
      <c r="I21" s="16">
        <f>I19*1%</f>
        <v>9500</v>
      </c>
    </row>
    <row r="22" spans="1:17" x14ac:dyDescent="0.25">
      <c r="A22" s="72"/>
      <c r="B22" s="72"/>
      <c r="C22" s="72"/>
      <c r="D22" s="72"/>
      <c r="E22" s="72"/>
      <c r="F22" s="72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959500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112</v>
      </c>
      <c r="H12" s="3" t="s">
        <v>8</v>
      </c>
      <c r="I12" s="7" t="s">
        <v>9</v>
      </c>
      <c r="J12" s="8" t="s">
        <v>113</v>
      </c>
    </row>
    <row r="13" spans="1:10" x14ac:dyDescent="0.25">
      <c r="H13" s="3" t="s">
        <v>10</v>
      </c>
      <c r="I13" s="7" t="s">
        <v>9</v>
      </c>
      <c r="J13" s="9" t="s">
        <v>111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0" t="s">
        <v>20</v>
      </c>
      <c r="G17" s="80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44350</v>
      </c>
      <c r="C18" s="75" t="s">
        <v>114</v>
      </c>
      <c r="D18" s="12" t="s">
        <v>115</v>
      </c>
      <c r="E18" s="12" t="s">
        <v>116</v>
      </c>
      <c r="F18" s="82">
        <v>31</v>
      </c>
      <c r="G18" s="13">
        <v>151</v>
      </c>
      <c r="H18" s="130">
        <v>1500</v>
      </c>
      <c r="I18" s="131"/>
      <c r="J18" s="81">
        <f>G18*H18</f>
        <v>226500</v>
      </c>
    </row>
    <row r="19" spans="1:18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3"/>
      <c r="I19" s="134"/>
      <c r="J19" s="14">
        <f>SUM(J18)</f>
        <v>226500</v>
      </c>
    </row>
    <row r="20" spans="1:18" x14ac:dyDescent="0.25">
      <c r="A20" s="135"/>
      <c r="B20" s="135"/>
      <c r="C20" s="79"/>
      <c r="D20" s="79"/>
      <c r="E20" s="79"/>
      <c r="F20" s="79"/>
      <c r="G20" s="79"/>
      <c r="H20" s="15"/>
      <c r="I20" s="15"/>
      <c r="J20" s="16"/>
    </row>
    <row r="21" spans="1:18" x14ac:dyDescent="0.25">
      <c r="A21" s="79"/>
      <c r="B21" s="79"/>
      <c r="C21" s="79"/>
      <c r="D21" s="79"/>
      <c r="E21" s="79"/>
      <c r="F21" s="79"/>
      <c r="H21" s="17" t="s">
        <v>56</v>
      </c>
      <c r="I21" s="65">
        <f>I18*1%</f>
        <v>0</v>
      </c>
      <c r="J21" s="16">
        <f>J19*1%</f>
        <v>2265</v>
      </c>
    </row>
    <row r="22" spans="1:18" x14ac:dyDescent="0.25">
      <c r="A22" s="79"/>
      <c r="B22" s="79"/>
      <c r="C22" s="79"/>
      <c r="D22" s="79"/>
      <c r="E22" s="79"/>
      <c r="F22" s="79"/>
      <c r="H22" s="17" t="s">
        <v>25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26</v>
      </c>
      <c r="I23" s="19">
        <v>0</v>
      </c>
      <c r="J23" s="19">
        <v>0</v>
      </c>
      <c r="R23" s="2" t="s">
        <v>27</v>
      </c>
    </row>
    <row r="24" spans="1:18" x14ac:dyDescent="0.25">
      <c r="E24" s="1"/>
      <c r="F24" s="1"/>
      <c r="H24" s="20" t="s">
        <v>28</v>
      </c>
      <c r="I24" s="21">
        <f>I19+I21</f>
        <v>0</v>
      </c>
      <c r="J24" s="21">
        <f>J19+J21</f>
        <v>228765</v>
      </c>
    </row>
    <row r="25" spans="1:18" x14ac:dyDescent="0.25">
      <c r="E25" s="1"/>
      <c r="F25" s="1"/>
      <c r="H25" s="20"/>
      <c r="I25" s="21"/>
      <c r="J25" s="21"/>
    </row>
    <row r="26" spans="1:18" x14ac:dyDescent="0.25">
      <c r="A26" s="1" t="s">
        <v>117</v>
      </c>
      <c r="D26" s="1"/>
      <c r="E26" s="1"/>
      <c r="F26" s="1"/>
      <c r="G26" s="1"/>
      <c r="H26" s="20"/>
      <c r="I26" s="20"/>
      <c r="J26" s="21"/>
    </row>
    <row r="27" spans="1:18" x14ac:dyDescent="0.25">
      <c r="A27" s="22"/>
      <c r="D27" s="1"/>
      <c r="E27" s="1"/>
      <c r="F27" s="1"/>
      <c r="G27" s="1"/>
      <c r="H27" s="20"/>
      <c r="I27" s="20"/>
      <c r="J27" s="21"/>
    </row>
    <row r="28" spans="1:18" x14ac:dyDescent="0.25">
      <c r="D28" s="1"/>
      <c r="E28" s="1"/>
      <c r="F28" s="1"/>
      <c r="G28" s="1"/>
      <c r="H28" s="20"/>
      <c r="I28" s="20"/>
      <c r="J28" s="21"/>
    </row>
    <row r="29" spans="1:18" x14ac:dyDescent="0.25">
      <c r="A29" s="66" t="s">
        <v>29</v>
      </c>
    </row>
    <row r="30" spans="1:18" x14ac:dyDescent="0.25">
      <c r="A30" s="67" t="s">
        <v>30</v>
      </c>
      <c r="B30" s="23"/>
      <c r="C30" s="23"/>
      <c r="D30" s="10"/>
      <c r="E30" s="10"/>
      <c r="F30" s="10"/>
    </row>
    <row r="31" spans="1:18" x14ac:dyDescent="0.25">
      <c r="A31" s="67" t="s">
        <v>31</v>
      </c>
      <c r="B31" s="23"/>
      <c r="C31" s="23"/>
      <c r="D31" s="10"/>
      <c r="E31" s="10"/>
      <c r="F31" s="10"/>
    </row>
    <row r="32" spans="1:18" x14ac:dyDescent="0.25">
      <c r="A32" s="68" t="s">
        <v>32</v>
      </c>
      <c r="B32" s="24"/>
      <c r="C32" s="24"/>
      <c r="D32" s="10"/>
      <c r="E32" s="10"/>
      <c r="F32" s="10"/>
    </row>
    <row r="33" spans="1:10" x14ac:dyDescent="0.25">
      <c r="A33" s="69" t="s">
        <v>0</v>
      </c>
      <c r="B33" s="25"/>
      <c r="C33" s="25"/>
      <c r="D33" s="10"/>
      <c r="E33" s="10"/>
      <c r="F33" s="10"/>
    </row>
    <row r="34" spans="1:10" x14ac:dyDescent="0.25">
      <c r="A34" s="26"/>
      <c r="B34" s="26"/>
      <c r="C34" s="26"/>
    </row>
    <row r="35" spans="1:10" x14ac:dyDescent="0.25">
      <c r="A35" s="27"/>
      <c r="B35" s="27"/>
      <c r="C35" s="27"/>
    </row>
    <row r="36" spans="1:10" x14ac:dyDescent="0.25">
      <c r="H36" s="28" t="s">
        <v>57</v>
      </c>
      <c r="I36" s="136" t="str">
        <f>+J13</f>
        <v xml:space="preserve"> 07 Juli 2021</v>
      </c>
      <c r="J36" s="141"/>
    </row>
    <row r="39" spans="1:10" ht="18" customHeight="1" x14ac:dyDescent="0.25"/>
    <row r="40" spans="1:10" ht="17.25" customHeight="1" x14ac:dyDescent="0.25"/>
    <row r="42" spans="1:10" x14ac:dyDescent="0.25">
      <c r="H42" s="137" t="s">
        <v>33</v>
      </c>
      <c r="I42" s="137"/>
      <c r="J42" s="13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J12" sqref="J12: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112</v>
      </c>
      <c r="H12" s="3" t="s">
        <v>8</v>
      </c>
      <c r="I12" s="7" t="s">
        <v>9</v>
      </c>
      <c r="J12" s="8" t="s">
        <v>118</v>
      </c>
    </row>
    <row r="13" spans="1:10" x14ac:dyDescent="0.25">
      <c r="H13" s="3" t="s">
        <v>10</v>
      </c>
      <c r="I13" s="7" t="s">
        <v>9</v>
      </c>
      <c r="J13" s="9" t="s">
        <v>111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0" t="s">
        <v>20</v>
      </c>
      <c r="G17" s="80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44351</v>
      </c>
      <c r="C18" s="75" t="s">
        <v>121</v>
      </c>
      <c r="D18" s="12" t="s">
        <v>115</v>
      </c>
      <c r="E18" s="12" t="s">
        <v>119</v>
      </c>
      <c r="F18" s="82">
        <v>61</v>
      </c>
      <c r="G18" s="13">
        <v>252</v>
      </c>
      <c r="H18" s="130">
        <v>1200</v>
      </c>
      <c r="I18" s="131"/>
      <c r="J18" s="81">
        <f>G18*H18</f>
        <v>302400</v>
      </c>
    </row>
    <row r="19" spans="1:18" ht="53.25" customHeight="1" x14ac:dyDescent="0.25">
      <c r="A19" s="11">
        <v>2</v>
      </c>
      <c r="B19" s="74">
        <v>44350</v>
      </c>
      <c r="C19" s="75" t="s">
        <v>122</v>
      </c>
      <c r="D19" s="12" t="s">
        <v>115</v>
      </c>
      <c r="E19" s="12" t="s">
        <v>65</v>
      </c>
      <c r="F19" s="82">
        <v>18</v>
      </c>
      <c r="G19" s="13">
        <v>100</v>
      </c>
      <c r="H19" s="130">
        <v>2000</v>
      </c>
      <c r="I19" s="131"/>
      <c r="J19" s="81">
        <f>G19*H19</f>
        <v>200000</v>
      </c>
    </row>
    <row r="20" spans="1:18" ht="25.5" customHeight="1" thickBot="1" x14ac:dyDescent="0.3">
      <c r="A20" s="132" t="s">
        <v>24</v>
      </c>
      <c r="B20" s="133"/>
      <c r="C20" s="133"/>
      <c r="D20" s="133"/>
      <c r="E20" s="133"/>
      <c r="F20" s="133"/>
      <c r="G20" s="133"/>
      <c r="H20" s="133"/>
      <c r="I20" s="134"/>
      <c r="J20" s="14">
        <f>SUM(J18:J19)</f>
        <v>502400</v>
      </c>
    </row>
    <row r="21" spans="1:18" x14ac:dyDescent="0.25">
      <c r="A21" s="135"/>
      <c r="B21" s="135"/>
      <c r="C21" s="79"/>
      <c r="D21" s="79"/>
      <c r="E21" s="79"/>
      <c r="F21" s="79"/>
      <c r="G21" s="79"/>
      <c r="H21" s="15"/>
      <c r="I21" s="15"/>
      <c r="J21" s="16"/>
    </row>
    <row r="22" spans="1:18" x14ac:dyDescent="0.25">
      <c r="A22" s="79"/>
      <c r="B22" s="79"/>
      <c r="C22" s="79"/>
      <c r="D22" s="79"/>
      <c r="E22" s="79"/>
      <c r="F22" s="79"/>
      <c r="H22" s="17" t="s">
        <v>56</v>
      </c>
      <c r="I22" s="65">
        <f>I19*1%</f>
        <v>0</v>
      </c>
      <c r="J22" s="16">
        <f>J20*1%</f>
        <v>5024</v>
      </c>
    </row>
    <row r="23" spans="1:18" x14ac:dyDescent="0.25">
      <c r="A23" s="79"/>
      <c r="B23" s="79"/>
      <c r="C23" s="79"/>
      <c r="D23" s="79"/>
      <c r="E23" s="79"/>
      <c r="F23" s="79"/>
      <c r="H23" s="17" t="s">
        <v>25</v>
      </c>
      <c r="I23" s="16">
        <f>I21*10%</f>
        <v>0</v>
      </c>
      <c r="J23" s="16">
        <f>J21*10%</f>
        <v>0</v>
      </c>
    </row>
    <row r="24" spans="1:18" ht="16.5" thickBot="1" x14ac:dyDescent="0.3">
      <c r="E24" s="1"/>
      <c r="F24" s="1"/>
      <c r="H24" s="18" t="s">
        <v>26</v>
      </c>
      <c r="I24" s="19">
        <v>0</v>
      </c>
      <c r="J24" s="19">
        <v>0</v>
      </c>
      <c r="R24" s="2" t="s">
        <v>27</v>
      </c>
    </row>
    <row r="25" spans="1:18" x14ac:dyDescent="0.25">
      <c r="E25" s="1"/>
      <c r="F25" s="1"/>
      <c r="H25" s="20" t="s">
        <v>28</v>
      </c>
      <c r="I25" s="21">
        <f>I20+I22</f>
        <v>0</v>
      </c>
      <c r="J25" s="21">
        <f>J20+J22</f>
        <v>507424</v>
      </c>
    </row>
    <row r="26" spans="1:18" x14ac:dyDescent="0.25">
      <c r="E26" s="1"/>
      <c r="F26" s="1"/>
      <c r="H26" s="20"/>
      <c r="I26" s="21"/>
      <c r="J26" s="21"/>
    </row>
    <row r="27" spans="1:18" x14ac:dyDescent="0.25">
      <c r="A27" s="1" t="s">
        <v>120</v>
      </c>
      <c r="D27" s="1"/>
      <c r="E27" s="1"/>
      <c r="F27" s="1"/>
      <c r="G27" s="1"/>
      <c r="H27" s="20"/>
      <c r="I27" s="20"/>
      <c r="J27" s="21"/>
    </row>
    <row r="28" spans="1:18" x14ac:dyDescent="0.25">
      <c r="A28" s="22"/>
      <c r="D28" s="1"/>
      <c r="E28" s="1"/>
      <c r="F28" s="1"/>
      <c r="G28" s="1"/>
      <c r="H28" s="20"/>
      <c r="I28" s="20"/>
      <c r="J28" s="21"/>
    </row>
    <row r="29" spans="1:18" x14ac:dyDescent="0.25">
      <c r="D29" s="1"/>
      <c r="E29" s="1"/>
      <c r="F29" s="1"/>
      <c r="G29" s="1"/>
      <c r="H29" s="20"/>
      <c r="I29" s="20"/>
      <c r="J29" s="21"/>
    </row>
    <row r="30" spans="1:18" x14ac:dyDescent="0.25">
      <c r="A30" s="66" t="s">
        <v>29</v>
      </c>
    </row>
    <row r="31" spans="1:18" x14ac:dyDescent="0.25">
      <c r="A31" s="67" t="s">
        <v>30</v>
      </c>
      <c r="B31" s="23"/>
      <c r="C31" s="23"/>
      <c r="D31" s="10"/>
      <c r="E31" s="10"/>
      <c r="F31" s="10"/>
    </row>
    <row r="32" spans="1:18" x14ac:dyDescent="0.25">
      <c r="A32" s="67" t="s">
        <v>31</v>
      </c>
      <c r="B32" s="23"/>
      <c r="C32" s="23"/>
      <c r="D32" s="10"/>
      <c r="E32" s="10"/>
      <c r="F32" s="10"/>
    </row>
    <row r="33" spans="1:10" x14ac:dyDescent="0.25">
      <c r="A33" s="68" t="s">
        <v>32</v>
      </c>
      <c r="B33" s="24"/>
      <c r="C33" s="24"/>
      <c r="D33" s="10"/>
      <c r="E33" s="10"/>
      <c r="F33" s="10"/>
    </row>
    <row r="34" spans="1:10" x14ac:dyDescent="0.25">
      <c r="A34" s="69" t="s">
        <v>0</v>
      </c>
      <c r="B34" s="25"/>
      <c r="C34" s="25"/>
      <c r="D34" s="10"/>
      <c r="E34" s="10"/>
      <c r="F34" s="10"/>
    </row>
    <row r="35" spans="1:10" x14ac:dyDescent="0.25">
      <c r="A35" s="26"/>
      <c r="B35" s="26"/>
      <c r="C35" s="26"/>
    </row>
    <row r="36" spans="1:10" x14ac:dyDescent="0.25">
      <c r="A36" s="27"/>
      <c r="B36" s="27"/>
      <c r="C36" s="27"/>
    </row>
    <row r="37" spans="1:10" x14ac:dyDescent="0.25">
      <c r="H37" s="28" t="s">
        <v>57</v>
      </c>
      <c r="I37" s="136" t="str">
        <f>+J13</f>
        <v xml:space="preserve"> 07 Juli 2021</v>
      </c>
      <c r="J37" s="141"/>
    </row>
    <row r="40" spans="1:10" ht="18" customHeight="1" x14ac:dyDescent="0.25"/>
    <row r="41" spans="1:10" ht="17.25" customHeight="1" x14ac:dyDescent="0.25"/>
    <row r="43" spans="1:10" x14ac:dyDescent="0.25">
      <c r="H43" s="137" t="s">
        <v>33</v>
      </c>
      <c r="I43" s="137"/>
      <c r="J43" s="137"/>
    </row>
  </sheetData>
  <mergeCells count="8">
    <mergeCell ref="H43:J43"/>
    <mergeCell ref="H18:I18"/>
    <mergeCell ref="A10:J10"/>
    <mergeCell ref="H17:I17"/>
    <mergeCell ref="H19:I19"/>
    <mergeCell ref="A20:I20"/>
    <mergeCell ref="A21:B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123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44376</v>
      </c>
      <c r="C18" s="75" t="s">
        <v>125</v>
      </c>
      <c r="D18" s="12" t="s">
        <v>126</v>
      </c>
      <c r="E18" s="12" t="s">
        <v>78</v>
      </c>
      <c r="F18" s="61">
        <v>1</v>
      </c>
      <c r="G18" s="130">
        <v>1000000</v>
      </c>
      <c r="H18" s="131"/>
      <c r="I18" s="85">
        <v>1100000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1100000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11000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1111000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127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128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44376</v>
      </c>
      <c r="C18" s="75" t="s">
        <v>131</v>
      </c>
      <c r="D18" s="12" t="s">
        <v>129</v>
      </c>
      <c r="E18" s="12" t="s">
        <v>130</v>
      </c>
      <c r="F18" s="61">
        <v>1</v>
      </c>
      <c r="G18" s="130">
        <v>1600000</v>
      </c>
      <c r="H18" s="131"/>
      <c r="I18" s="85">
        <f>G18</f>
        <v>1600000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1600000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16000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1616000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96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135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132</v>
      </c>
      <c r="D18" s="12" t="s">
        <v>133</v>
      </c>
      <c r="E18" s="12" t="s">
        <v>134</v>
      </c>
      <c r="F18" s="61">
        <v>1</v>
      </c>
      <c r="G18" s="130">
        <v>950000</v>
      </c>
      <c r="H18" s="131"/>
      <c r="I18" s="85">
        <f>G18</f>
        <v>950000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950000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9500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959500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8" workbookViewId="0">
      <selection activeCell="D18" sqref="D18:D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142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151">
        <v>44369</v>
      </c>
      <c r="C18" s="75" t="s">
        <v>137</v>
      </c>
      <c r="D18" s="149" t="s">
        <v>136</v>
      </c>
      <c r="E18" s="12" t="s">
        <v>139</v>
      </c>
      <c r="F18" s="61">
        <v>1</v>
      </c>
      <c r="G18" s="130">
        <v>900000</v>
      </c>
      <c r="H18" s="131"/>
      <c r="I18" s="146">
        <f>G18</f>
        <v>900000</v>
      </c>
      <c r="K18"/>
    </row>
    <row r="19" spans="1:17" ht="78.75" customHeight="1" x14ac:dyDescent="0.25">
      <c r="A19" s="11">
        <v>2</v>
      </c>
      <c r="B19" s="152"/>
      <c r="C19" s="75" t="s">
        <v>138</v>
      </c>
      <c r="D19" s="150"/>
      <c r="E19" s="12" t="s">
        <v>140</v>
      </c>
      <c r="F19" s="61">
        <v>1</v>
      </c>
      <c r="G19" s="144"/>
      <c r="H19" s="145"/>
      <c r="I19" s="148"/>
      <c r="K19"/>
    </row>
    <row r="20" spans="1:17" ht="25.5" customHeight="1" thickBot="1" x14ac:dyDescent="0.3">
      <c r="A20" s="132" t="s">
        <v>24</v>
      </c>
      <c r="B20" s="133"/>
      <c r="C20" s="133"/>
      <c r="D20" s="133"/>
      <c r="E20" s="133"/>
      <c r="F20" s="133"/>
      <c r="G20" s="133"/>
      <c r="H20" s="134"/>
      <c r="I20" s="14">
        <f>I18</f>
        <v>900000</v>
      </c>
    </row>
    <row r="21" spans="1:17" x14ac:dyDescent="0.25">
      <c r="A21" s="135"/>
      <c r="B21" s="135"/>
      <c r="C21" s="83"/>
      <c r="D21" s="83"/>
      <c r="E21" s="83"/>
      <c r="F21" s="83"/>
      <c r="G21" s="15"/>
      <c r="H21" s="15"/>
      <c r="I21" s="16"/>
    </row>
    <row r="22" spans="1:17" x14ac:dyDescent="0.25">
      <c r="A22" s="83"/>
      <c r="B22" s="83"/>
      <c r="C22" s="83"/>
      <c r="D22" s="83"/>
      <c r="E22" s="83"/>
      <c r="F22" s="83"/>
      <c r="G22" s="17" t="s">
        <v>56</v>
      </c>
      <c r="H22" s="65" t="e">
        <f>#REF!*1%</f>
        <v>#REF!</v>
      </c>
      <c r="I22" s="16">
        <f>I20*1%</f>
        <v>9000</v>
      </c>
    </row>
    <row r="23" spans="1:17" x14ac:dyDescent="0.25">
      <c r="A23" s="83"/>
      <c r="B23" s="83"/>
      <c r="C23" s="83"/>
      <c r="D23" s="83"/>
      <c r="E23" s="83"/>
      <c r="F23" s="83"/>
      <c r="G23" s="17" t="s">
        <v>25</v>
      </c>
      <c r="H23" s="16">
        <f>H21*10%</f>
        <v>0</v>
      </c>
      <c r="I23" s="16">
        <v>0</v>
      </c>
    </row>
    <row r="24" spans="1:17" ht="16.5" thickBot="1" x14ac:dyDescent="0.3">
      <c r="E24" s="1"/>
      <c r="F24" s="1"/>
      <c r="G24" s="18" t="s">
        <v>26</v>
      </c>
      <c r="H24" s="19">
        <v>0</v>
      </c>
      <c r="I24" s="19">
        <f>I23</f>
        <v>0</v>
      </c>
      <c r="Q24" s="2" t="s">
        <v>27</v>
      </c>
    </row>
    <row r="25" spans="1:17" x14ac:dyDescent="0.25">
      <c r="E25" s="1"/>
      <c r="F25" s="1"/>
      <c r="G25" s="20" t="s">
        <v>28</v>
      </c>
      <c r="H25" s="21" t="e">
        <f>H20+H22</f>
        <v>#REF!</v>
      </c>
      <c r="I25" s="21">
        <f>I20+I22</f>
        <v>909000</v>
      </c>
    </row>
    <row r="26" spans="1:17" x14ac:dyDescent="0.25">
      <c r="E26" s="1"/>
      <c r="F26" s="1"/>
      <c r="G26" s="20"/>
      <c r="H26" s="21"/>
      <c r="I26" s="21"/>
    </row>
    <row r="27" spans="1:17" x14ac:dyDescent="0.25">
      <c r="A27" s="1" t="s">
        <v>141</v>
      </c>
      <c r="D27" s="1"/>
      <c r="E27" s="1"/>
      <c r="F27" s="1"/>
      <c r="G27" s="20"/>
      <c r="H27" s="20"/>
      <c r="I27" s="21"/>
    </row>
    <row r="28" spans="1:17" x14ac:dyDescent="0.25">
      <c r="A28" s="22"/>
      <c r="D28" s="1"/>
      <c r="E28" s="1"/>
      <c r="F28" s="1"/>
      <c r="G28" s="20"/>
      <c r="H28" s="20"/>
      <c r="I28" s="21"/>
    </row>
    <row r="29" spans="1:17" x14ac:dyDescent="0.25">
      <c r="D29" s="1"/>
      <c r="E29" s="1"/>
      <c r="F29" s="1"/>
      <c r="G29" s="20"/>
      <c r="H29" s="20"/>
      <c r="I29" s="21"/>
    </row>
    <row r="30" spans="1:17" x14ac:dyDescent="0.25">
      <c r="A30" s="66" t="s">
        <v>29</v>
      </c>
    </row>
    <row r="31" spans="1:17" x14ac:dyDescent="0.25">
      <c r="A31" s="67" t="s">
        <v>30</v>
      </c>
      <c r="B31" s="23"/>
      <c r="C31" s="23"/>
      <c r="D31" s="10"/>
      <c r="E31" s="10"/>
      <c r="F31" s="10"/>
    </row>
    <row r="32" spans="1:17" x14ac:dyDescent="0.25">
      <c r="A32" s="67" t="s">
        <v>31</v>
      </c>
      <c r="B32" s="23"/>
      <c r="C32" s="23"/>
      <c r="D32" s="10"/>
      <c r="E32" s="10"/>
      <c r="F32" s="10"/>
    </row>
    <row r="33" spans="1:9" x14ac:dyDescent="0.25">
      <c r="A33" s="68" t="s">
        <v>32</v>
      </c>
      <c r="B33" s="24"/>
      <c r="C33" s="24"/>
      <c r="D33" s="10"/>
      <c r="E33" s="10"/>
      <c r="F33" s="10"/>
    </row>
    <row r="34" spans="1:9" x14ac:dyDescent="0.25">
      <c r="A34" s="69" t="s">
        <v>0</v>
      </c>
      <c r="B34" s="25"/>
      <c r="C34" s="25"/>
      <c r="D34" s="10"/>
      <c r="E34" s="10"/>
      <c r="F34" s="10"/>
    </row>
    <row r="35" spans="1:9" x14ac:dyDescent="0.25">
      <c r="A35" s="26"/>
      <c r="B35" s="26"/>
      <c r="C35" s="26"/>
    </row>
    <row r="36" spans="1:9" x14ac:dyDescent="0.25">
      <c r="A36" s="27"/>
      <c r="B36" s="27"/>
      <c r="C36" s="27"/>
    </row>
    <row r="37" spans="1:9" x14ac:dyDescent="0.25">
      <c r="G37" s="28" t="s">
        <v>57</v>
      </c>
      <c r="H37" s="136" t="str">
        <f>+I13</f>
        <v xml:space="preserve"> 09 Juli 2021</v>
      </c>
      <c r="I37" s="141"/>
    </row>
    <row r="41" spans="1:9" ht="18" customHeight="1" x14ac:dyDescent="0.25"/>
    <row r="42" spans="1:9" ht="17.25" customHeight="1" x14ac:dyDescent="0.25"/>
    <row r="44" spans="1:9" x14ac:dyDescent="0.25">
      <c r="G44" s="137" t="s">
        <v>33</v>
      </c>
      <c r="H44" s="137"/>
      <c r="I44" s="137"/>
    </row>
  </sheetData>
  <mergeCells count="10">
    <mergeCell ref="A10:I10"/>
    <mergeCell ref="G17:H17"/>
    <mergeCell ref="A20:H20"/>
    <mergeCell ref="A21:B21"/>
    <mergeCell ref="H37:I37"/>
    <mergeCell ref="G44:I44"/>
    <mergeCell ref="D18:D19"/>
    <mergeCell ref="B18:B19"/>
    <mergeCell ref="I18:I19"/>
    <mergeCell ref="G18:H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143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58">
        <v>44358</v>
      </c>
      <c r="C18" s="75" t="s">
        <v>144</v>
      </c>
      <c r="D18" s="60" t="s">
        <v>147</v>
      </c>
      <c r="E18" s="12" t="s">
        <v>145</v>
      </c>
      <c r="F18" s="61">
        <v>1</v>
      </c>
      <c r="G18" s="130">
        <v>4700000</v>
      </c>
      <c r="H18" s="131"/>
      <c r="I18" s="85">
        <f>G18</f>
        <v>4700000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I18</f>
        <v>4700000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47000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2350000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2350000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2397000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A19:H19"/>
    <mergeCell ref="A20:B20"/>
    <mergeCell ref="H36:I36"/>
    <mergeCell ref="G43:I43"/>
    <mergeCell ref="A10:I10"/>
    <mergeCell ref="G17:H17"/>
    <mergeCell ref="G18:H18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148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44376</v>
      </c>
      <c r="C18" s="75" t="s">
        <v>150</v>
      </c>
      <c r="D18" s="12" t="s">
        <v>149</v>
      </c>
      <c r="E18" s="12" t="s">
        <v>78</v>
      </c>
      <c r="F18" s="61">
        <v>1</v>
      </c>
      <c r="G18" s="130">
        <v>1100000</v>
      </c>
      <c r="H18" s="131"/>
      <c r="I18" s="85">
        <v>1100000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1100000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11000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1111000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127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8" workbookViewId="0">
      <selection activeCell="H18" sqref="H18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3.855468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29"/>
    </row>
    <row r="4" spans="1:15" x14ac:dyDescent="0.25">
      <c r="A4" s="4" t="s">
        <v>2</v>
      </c>
      <c r="B4" s="29"/>
    </row>
    <row r="5" spans="1:15" x14ac:dyDescent="0.25">
      <c r="A5" s="4" t="s">
        <v>3</v>
      </c>
      <c r="B5" s="29"/>
    </row>
    <row r="6" spans="1:15" x14ac:dyDescent="0.25">
      <c r="A6" s="4" t="s">
        <v>4</v>
      </c>
      <c r="B6" s="29"/>
    </row>
    <row r="7" spans="1:15" x14ac:dyDescent="0.25">
      <c r="A7" s="4" t="s">
        <v>5</v>
      </c>
      <c r="B7" s="29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5" x14ac:dyDescent="0.25">
      <c r="A12" s="2" t="s">
        <v>7</v>
      </c>
      <c r="B12" s="2" t="s">
        <v>36</v>
      </c>
      <c r="H12" s="3" t="s">
        <v>8</v>
      </c>
      <c r="I12" s="7" t="s">
        <v>9</v>
      </c>
      <c r="J12" s="8" t="s">
        <v>46</v>
      </c>
    </row>
    <row r="13" spans="1:15" x14ac:dyDescent="0.25">
      <c r="B13" s="2" t="s">
        <v>37</v>
      </c>
      <c r="H13" s="3" t="s">
        <v>10</v>
      </c>
      <c r="I13" s="7" t="s">
        <v>9</v>
      </c>
      <c r="J13" s="9" t="s">
        <v>41</v>
      </c>
    </row>
    <row r="14" spans="1:15" x14ac:dyDescent="0.25">
      <c r="B14" s="2" t="s">
        <v>38</v>
      </c>
      <c r="H14" s="3" t="s">
        <v>11</v>
      </c>
      <c r="I14" s="7" t="s">
        <v>9</v>
      </c>
      <c r="J14" s="2" t="s">
        <v>12</v>
      </c>
    </row>
    <row r="15" spans="1:15" x14ac:dyDescent="0.25">
      <c r="B15" s="2" t="s">
        <v>39</v>
      </c>
    </row>
    <row r="16" spans="1:15" x14ac:dyDescent="0.25">
      <c r="B16" s="30"/>
      <c r="C16" s="30"/>
      <c r="D16" s="30"/>
      <c r="J16" s="31"/>
      <c r="O16" s="2" t="s">
        <v>27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10"/>
      <c r="G18" s="10"/>
    </row>
    <row r="19" spans="1:18" ht="20.100000000000001" customHeight="1" x14ac:dyDescent="0.25">
      <c r="A19" s="32" t="s">
        <v>15</v>
      </c>
      <c r="B19" s="33" t="s">
        <v>16</v>
      </c>
      <c r="C19" s="33" t="s">
        <v>17</v>
      </c>
      <c r="D19" s="33" t="s">
        <v>18</v>
      </c>
      <c r="E19" s="33" t="s">
        <v>19</v>
      </c>
      <c r="F19" s="33" t="s">
        <v>20</v>
      </c>
      <c r="G19" s="46" t="s">
        <v>21</v>
      </c>
      <c r="H19" s="128" t="s">
        <v>22</v>
      </c>
      <c r="I19" s="129"/>
      <c r="J19" s="34" t="s">
        <v>23</v>
      </c>
    </row>
    <row r="20" spans="1:18" ht="51.75" customHeight="1" x14ac:dyDescent="0.25">
      <c r="A20" s="11">
        <v>2</v>
      </c>
      <c r="B20" s="44">
        <v>44359</v>
      </c>
      <c r="C20" s="45" t="s">
        <v>45</v>
      </c>
      <c r="D20" s="35" t="s">
        <v>42</v>
      </c>
      <c r="E20" s="12" t="s">
        <v>43</v>
      </c>
      <c r="F20" s="13">
        <v>1</v>
      </c>
      <c r="G20" s="47"/>
      <c r="H20" s="130">
        <v>1300000</v>
      </c>
      <c r="I20" s="131"/>
      <c r="J20" s="36">
        <f>+H20</f>
        <v>1300000</v>
      </c>
    </row>
    <row r="21" spans="1:18" ht="25.5" customHeight="1" thickBot="1" x14ac:dyDescent="0.3">
      <c r="A21" s="132" t="s">
        <v>24</v>
      </c>
      <c r="B21" s="133"/>
      <c r="C21" s="133"/>
      <c r="D21" s="133"/>
      <c r="E21" s="133"/>
      <c r="F21" s="133"/>
      <c r="G21" s="133"/>
      <c r="H21" s="133"/>
      <c r="I21" s="134"/>
      <c r="J21" s="14">
        <f>J20</f>
        <v>1300000</v>
      </c>
    </row>
    <row r="22" spans="1:18" x14ac:dyDescent="0.25">
      <c r="A22" s="135"/>
      <c r="B22" s="135"/>
      <c r="C22" s="135"/>
      <c r="D22" s="135"/>
      <c r="E22" s="49"/>
      <c r="F22" s="49"/>
      <c r="G22" s="49"/>
      <c r="H22" s="15"/>
      <c r="I22" s="15"/>
      <c r="J22" s="16"/>
    </row>
    <row r="23" spans="1:18" x14ac:dyDescent="0.25">
      <c r="A23" s="49"/>
      <c r="B23" s="49"/>
      <c r="C23" s="49"/>
      <c r="D23" s="49"/>
      <c r="E23" s="49"/>
      <c r="F23" s="49"/>
      <c r="G23" s="49"/>
      <c r="H23" s="17" t="s">
        <v>34</v>
      </c>
      <c r="I23" s="17"/>
      <c r="J23" s="16">
        <f>J21*1%</f>
        <v>13000</v>
      </c>
    </row>
    <row r="24" spans="1:18" x14ac:dyDescent="0.25">
      <c r="A24" s="49"/>
      <c r="B24" s="49"/>
      <c r="C24" s="49"/>
      <c r="D24" s="49"/>
      <c r="E24" s="49"/>
      <c r="F24" s="49"/>
      <c r="G24" s="49"/>
      <c r="H24" s="17" t="s">
        <v>25</v>
      </c>
      <c r="I24" s="17"/>
      <c r="J24" s="16">
        <f>J22*1%</f>
        <v>0</v>
      </c>
    </row>
    <row r="25" spans="1:18" ht="16.5" thickBot="1" x14ac:dyDescent="0.3">
      <c r="E25" s="1"/>
      <c r="F25" s="1"/>
      <c r="G25" s="1"/>
      <c r="H25" s="18" t="s">
        <v>26</v>
      </c>
      <c r="I25" s="18"/>
      <c r="J25" s="19">
        <v>0</v>
      </c>
      <c r="K25" s="37"/>
      <c r="R25" s="2" t="s">
        <v>27</v>
      </c>
    </row>
    <row r="26" spans="1:18" x14ac:dyDescent="0.25">
      <c r="E26" s="1"/>
      <c r="F26" s="1"/>
      <c r="G26" s="1"/>
      <c r="H26" s="20" t="s">
        <v>28</v>
      </c>
      <c r="I26" s="20"/>
      <c r="J26" s="21">
        <f>J21+J23</f>
        <v>1313000</v>
      </c>
    </row>
    <row r="27" spans="1:18" x14ac:dyDescent="0.25">
      <c r="A27" s="1" t="s">
        <v>47</v>
      </c>
      <c r="E27" s="1"/>
      <c r="F27" s="1"/>
      <c r="G27" s="1"/>
      <c r="H27" s="20"/>
      <c r="I27" s="20"/>
      <c r="J27" s="21"/>
    </row>
    <row r="28" spans="1:18" x14ac:dyDescent="0.25">
      <c r="A28" s="22"/>
      <c r="E28" s="1"/>
      <c r="F28" s="1"/>
      <c r="G28" s="1"/>
      <c r="H28" s="20"/>
      <c r="I28" s="20"/>
      <c r="J28" s="21"/>
    </row>
    <row r="29" spans="1:18" x14ac:dyDescent="0.25">
      <c r="E29" s="1"/>
      <c r="F29" s="1"/>
      <c r="G29" s="1"/>
      <c r="H29" s="20"/>
      <c r="I29" s="20"/>
      <c r="J29" s="21"/>
    </row>
    <row r="30" spans="1:18" x14ac:dyDescent="0.25">
      <c r="A30" s="38" t="s">
        <v>29</v>
      </c>
    </row>
    <row r="31" spans="1:18" x14ac:dyDescent="0.25">
      <c r="A31" s="39" t="s">
        <v>30</v>
      </c>
      <c r="B31" s="23"/>
      <c r="C31" s="23"/>
      <c r="D31" s="23"/>
      <c r="E31" s="10"/>
    </row>
    <row r="32" spans="1:18" x14ac:dyDescent="0.25">
      <c r="A32" s="40" t="s">
        <v>31</v>
      </c>
      <c r="B32" s="23"/>
      <c r="C32" s="23"/>
      <c r="D32" s="10"/>
      <c r="E32" s="10"/>
    </row>
    <row r="33" spans="1:10" x14ac:dyDescent="0.25">
      <c r="A33" s="41" t="s">
        <v>32</v>
      </c>
      <c r="B33" s="24"/>
      <c r="C33" s="24"/>
      <c r="D33" s="42"/>
      <c r="E33" s="10"/>
    </row>
    <row r="34" spans="1:10" x14ac:dyDescent="0.25">
      <c r="A34" s="39" t="s">
        <v>0</v>
      </c>
      <c r="B34" s="25"/>
      <c r="C34" s="25"/>
      <c r="D34" s="24"/>
      <c r="E34" s="10"/>
    </row>
    <row r="35" spans="1:10" x14ac:dyDescent="0.25">
      <c r="A35" s="26"/>
      <c r="B35" s="26"/>
      <c r="C35" s="26"/>
      <c r="D35" s="26"/>
    </row>
    <row r="36" spans="1:10" x14ac:dyDescent="0.25">
      <c r="A36" s="27"/>
      <c r="B36" s="27"/>
      <c r="C36" s="27"/>
      <c r="D36" s="43"/>
    </row>
    <row r="37" spans="1:10" x14ac:dyDescent="0.25">
      <c r="H37" s="28" t="s">
        <v>35</v>
      </c>
      <c r="I37" s="136" t="str">
        <f>+J13</f>
        <v xml:space="preserve"> 01 Juli 2021</v>
      </c>
      <c r="J37" s="136"/>
    </row>
    <row r="44" spans="1:10" x14ac:dyDescent="0.25">
      <c r="H44" s="124" t="s">
        <v>33</v>
      </c>
      <c r="I44" s="124"/>
      <c r="J44" s="124"/>
    </row>
  </sheetData>
  <mergeCells count="7">
    <mergeCell ref="I37:J37"/>
    <mergeCell ref="H44:J44"/>
    <mergeCell ref="A10:J10"/>
    <mergeCell ref="H19:I19"/>
    <mergeCell ref="H20:I20"/>
    <mergeCell ref="A21:I21"/>
    <mergeCell ref="A22:D22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151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44376</v>
      </c>
      <c r="C18" s="75"/>
      <c r="D18" s="12" t="s">
        <v>152</v>
      </c>
      <c r="E18" s="12" t="s">
        <v>78</v>
      </c>
      <c r="F18" s="61">
        <v>1</v>
      </c>
      <c r="G18" s="130">
        <v>1100000</v>
      </c>
      <c r="H18" s="131"/>
      <c r="I18" s="85">
        <v>1100000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1100000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11000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1111000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127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153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44373</v>
      </c>
      <c r="C18" s="75" t="s">
        <v>156</v>
      </c>
      <c r="D18" s="12" t="s">
        <v>154</v>
      </c>
      <c r="E18" s="12" t="s">
        <v>155</v>
      </c>
      <c r="F18" s="61">
        <v>1</v>
      </c>
      <c r="G18" s="130">
        <v>900000</v>
      </c>
      <c r="H18" s="131"/>
      <c r="I18" s="85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450000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450000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459000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157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158</v>
      </c>
    </row>
    <row r="13" spans="1:9" x14ac:dyDescent="0.25">
      <c r="G13" s="3" t="s">
        <v>10</v>
      </c>
      <c r="H13" s="7" t="s">
        <v>9</v>
      </c>
      <c r="I13" s="9" t="s">
        <v>124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4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162</v>
      </c>
      <c r="D18" s="12" t="s">
        <v>159</v>
      </c>
      <c r="E18" s="12" t="s">
        <v>160</v>
      </c>
      <c r="F18" s="61">
        <v>1</v>
      </c>
      <c r="G18" s="130">
        <v>4000000</v>
      </c>
      <c r="H18" s="131"/>
      <c r="I18" s="85">
        <f>G18</f>
        <v>4000000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4000000</v>
      </c>
    </row>
    <row r="20" spans="1:17" x14ac:dyDescent="0.25">
      <c r="A20" s="135"/>
      <c r="B20" s="135"/>
      <c r="C20" s="83"/>
      <c r="D20" s="83"/>
      <c r="E20" s="83"/>
      <c r="F20" s="83"/>
      <c r="G20" s="15"/>
      <c r="H20" s="15"/>
      <c r="I20" s="16"/>
    </row>
    <row r="21" spans="1:17" x14ac:dyDescent="0.25">
      <c r="A21" s="83"/>
      <c r="B21" s="83"/>
      <c r="C21" s="83"/>
      <c r="D21" s="83"/>
      <c r="E21" s="83"/>
      <c r="F21" s="83"/>
      <c r="G21" s="17" t="s">
        <v>56</v>
      </c>
      <c r="H21" s="65" t="e">
        <f>#REF!*1%</f>
        <v>#REF!</v>
      </c>
      <c r="I21" s="16">
        <f>I19*1%</f>
        <v>40000</v>
      </c>
    </row>
    <row r="22" spans="1:17" x14ac:dyDescent="0.25">
      <c r="A22" s="83"/>
      <c r="B22" s="83"/>
      <c r="C22" s="83"/>
      <c r="D22" s="83"/>
      <c r="E22" s="83"/>
      <c r="F22" s="83"/>
      <c r="G22" s="17" t="s">
        <v>25</v>
      </c>
      <c r="H22" s="16">
        <f>H20*10%</f>
        <v>0</v>
      </c>
      <c r="I22" s="16">
        <v>2000000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2000000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2040000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161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09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164</v>
      </c>
    </row>
    <row r="13" spans="1:9" x14ac:dyDescent="0.25">
      <c r="G13" s="3" t="s">
        <v>10</v>
      </c>
      <c r="H13" s="7" t="s">
        <v>9</v>
      </c>
      <c r="I13" s="9" t="s">
        <v>165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87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44380</v>
      </c>
      <c r="C18" s="75" t="s">
        <v>166</v>
      </c>
      <c r="D18" s="12" t="s">
        <v>167</v>
      </c>
      <c r="E18" s="12" t="s">
        <v>163</v>
      </c>
      <c r="F18" s="61">
        <v>1</v>
      </c>
      <c r="G18" s="130">
        <v>3350000</v>
      </c>
      <c r="H18" s="131"/>
      <c r="I18" s="88">
        <f>G18</f>
        <v>3350000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3350000</v>
      </c>
    </row>
    <row r="20" spans="1:17" x14ac:dyDescent="0.25">
      <c r="A20" s="135"/>
      <c r="B20" s="135"/>
      <c r="C20" s="86"/>
      <c r="D20" s="86"/>
      <c r="E20" s="86"/>
      <c r="F20" s="86"/>
      <c r="G20" s="15"/>
      <c r="H20" s="15"/>
      <c r="I20" s="16"/>
    </row>
    <row r="21" spans="1:17" x14ac:dyDescent="0.25">
      <c r="A21" s="86"/>
      <c r="B21" s="86"/>
      <c r="C21" s="86"/>
      <c r="D21" s="86"/>
      <c r="E21" s="86"/>
      <c r="F21" s="86"/>
      <c r="G21" s="17" t="s">
        <v>56</v>
      </c>
      <c r="H21" s="65" t="e">
        <f>#REF!*1%</f>
        <v>#REF!</v>
      </c>
      <c r="I21" s="16">
        <f>I19*1%</f>
        <v>33500</v>
      </c>
    </row>
    <row r="22" spans="1:17" x14ac:dyDescent="0.25">
      <c r="A22" s="86"/>
      <c r="B22" s="86"/>
      <c r="C22" s="86"/>
      <c r="D22" s="86"/>
      <c r="E22" s="86"/>
      <c r="F22" s="86"/>
      <c r="G22" s="17" t="s">
        <v>25</v>
      </c>
      <c r="H22" s="16">
        <f>H20*10%</f>
        <v>0</v>
      </c>
      <c r="I22" s="16">
        <v>1675000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I22</f>
        <v>1675000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1708500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168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10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A13" workbookViewId="0">
      <selection activeCell="D24" sqref="D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6" style="2" customWidth="1"/>
    <col min="7" max="7" width="5.28515625" style="2" customWidth="1"/>
    <col min="8" max="8" width="14.140625" style="3" bestFit="1" customWidth="1"/>
    <col min="9" max="9" width="1.5703125" style="3" customWidth="1"/>
    <col min="10" max="10" width="18.140625" style="2" customWidth="1"/>
    <col min="11" max="13" width="9.140625" style="2"/>
    <col min="14" max="14" width="11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170</v>
      </c>
      <c r="H12" s="3" t="s">
        <v>8</v>
      </c>
      <c r="I12" s="7" t="s">
        <v>9</v>
      </c>
      <c r="J12" s="8" t="s">
        <v>169</v>
      </c>
    </row>
    <row r="13" spans="1:10" x14ac:dyDescent="0.25">
      <c r="H13" s="3" t="s">
        <v>10</v>
      </c>
      <c r="I13" s="7" t="s">
        <v>9</v>
      </c>
      <c r="J13" s="9" t="s">
        <v>194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/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0" t="s">
        <v>20</v>
      </c>
      <c r="G17" s="90" t="s">
        <v>21</v>
      </c>
      <c r="H17" s="138" t="s">
        <v>22</v>
      </c>
      <c r="I17" s="139"/>
      <c r="J17" s="57" t="s">
        <v>23</v>
      </c>
    </row>
    <row r="18" spans="1:18" ht="43.5" customHeight="1" x14ac:dyDescent="0.25">
      <c r="A18" s="11">
        <v>1</v>
      </c>
      <c r="B18" s="74">
        <v>44382</v>
      </c>
      <c r="C18" s="75" t="s">
        <v>171</v>
      </c>
      <c r="D18" s="12" t="s">
        <v>177</v>
      </c>
      <c r="E18" s="12" t="s">
        <v>176</v>
      </c>
      <c r="F18" s="61">
        <v>7</v>
      </c>
      <c r="G18" s="93">
        <v>115</v>
      </c>
      <c r="H18" s="153">
        <v>7000</v>
      </c>
      <c r="I18" s="154"/>
      <c r="J18" s="91">
        <f>G18*H18</f>
        <v>805000</v>
      </c>
      <c r="L18"/>
    </row>
    <row r="19" spans="1:18" ht="43.5" customHeight="1" x14ac:dyDescent="0.25">
      <c r="A19" s="11">
        <v>2</v>
      </c>
      <c r="B19" s="74">
        <v>44382</v>
      </c>
      <c r="C19" s="75" t="s">
        <v>172</v>
      </c>
      <c r="D19" s="12" t="s">
        <v>177</v>
      </c>
      <c r="E19" s="12" t="s">
        <v>176</v>
      </c>
      <c r="F19" s="61">
        <v>7</v>
      </c>
      <c r="G19" s="61">
        <v>166</v>
      </c>
      <c r="H19" s="153">
        <v>7000</v>
      </c>
      <c r="I19" s="154"/>
      <c r="J19" s="91">
        <f t="shared" ref="J19:J22" si="0">G19*H19</f>
        <v>1162000</v>
      </c>
      <c r="L19"/>
    </row>
    <row r="20" spans="1:18" ht="43.5" customHeight="1" x14ac:dyDescent="0.25">
      <c r="A20" s="11">
        <v>3</v>
      </c>
      <c r="B20" s="74">
        <v>44383</v>
      </c>
      <c r="C20" s="75" t="s">
        <v>173</v>
      </c>
      <c r="D20" s="12" t="s">
        <v>177</v>
      </c>
      <c r="E20" s="12" t="s">
        <v>176</v>
      </c>
      <c r="F20" s="61">
        <v>11</v>
      </c>
      <c r="G20" s="93">
        <v>186</v>
      </c>
      <c r="H20" s="153">
        <v>7000</v>
      </c>
      <c r="I20" s="154"/>
      <c r="J20" s="91">
        <f t="shared" si="0"/>
        <v>1302000</v>
      </c>
      <c r="L20"/>
    </row>
    <row r="21" spans="1:18" ht="43.5" customHeight="1" x14ac:dyDescent="0.25">
      <c r="A21" s="11">
        <v>4</v>
      </c>
      <c r="B21" s="74">
        <v>44383</v>
      </c>
      <c r="C21" s="75" t="s">
        <v>174</v>
      </c>
      <c r="D21" s="12" t="s">
        <v>177</v>
      </c>
      <c r="E21" s="12" t="s">
        <v>176</v>
      </c>
      <c r="F21" s="61">
        <v>5</v>
      </c>
      <c r="G21" s="93">
        <v>83</v>
      </c>
      <c r="H21" s="153">
        <v>7000</v>
      </c>
      <c r="I21" s="154"/>
      <c r="J21" s="91">
        <f t="shared" si="0"/>
        <v>581000</v>
      </c>
      <c r="L21"/>
    </row>
    <row r="22" spans="1:18" ht="43.5" customHeight="1" x14ac:dyDescent="0.25">
      <c r="A22" s="11">
        <v>5</v>
      </c>
      <c r="B22" s="74">
        <v>44384</v>
      </c>
      <c r="C22" s="75" t="s">
        <v>175</v>
      </c>
      <c r="D22" s="12" t="s">
        <v>177</v>
      </c>
      <c r="E22" s="12" t="s">
        <v>176</v>
      </c>
      <c r="F22" s="61">
        <v>20</v>
      </c>
      <c r="G22" s="92">
        <v>371</v>
      </c>
      <c r="H22" s="153">
        <v>7000</v>
      </c>
      <c r="I22" s="154"/>
      <c r="J22" s="91">
        <f t="shared" si="0"/>
        <v>2597000</v>
      </c>
      <c r="L22"/>
    </row>
    <row r="23" spans="1:18" ht="25.5" customHeight="1" thickBot="1" x14ac:dyDescent="0.3">
      <c r="A23" s="132" t="s">
        <v>24</v>
      </c>
      <c r="B23" s="133"/>
      <c r="C23" s="133"/>
      <c r="D23" s="133"/>
      <c r="E23" s="133"/>
      <c r="F23" s="133"/>
      <c r="G23" s="133"/>
      <c r="H23" s="133"/>
      <c r="I23" s="134"/>
      <c r="J23" s="14">
        <f>SUM(J18:J22)</f>
        <v>6447000</v>
      </c>
    </row>
    <row r="24" spans="1:18" x14ac:dyDescent="0.25">
      <c r="A24" s="135"/>
      <c r="B24" s="135"/>
      <c r="C24" s="89"/>
      <c r="D24" s="89"/>
      <c r="E24" s="89"/>
      <c r="F24" s="89"/>
      <c r="G24" s="89"/>
      <c r="H24" s="15"/>
      <c r="I24" s="15"/>
      <c r="J24" s="16"/>
    </row>
    <row r="25" spans="1:18" x14ac:dyDescent="0.25">
      <c r="A25" s="89"/>
      <c r="B25" s="89"/>
      <c r="C25" s="89"/>
      <c r="D25" s="89"/>
      <c r="E25" s="89"/>
      <c r="F25" s="89"/>
      <c r="G25" s="89"/>
      <c r="H25" s="17" t="s">
        <v>56</v>
      </c>
      <c r="I25" s="65" t="e">
        <f>#REF!*1%</f>
        <v>#REF!</v>
      </c>
      <c r="J25" s="16">
        <f>J23*1%</f>
        <v>64470</v>
      </c>
    </row>
    <row r="26" spans="1:18" x14ac:dyDescent="0.25">
      <c r="A26" s="89"/>
      <c r="B26" s="89"/>
      <c r="C26" s="89"/>
      <c r="D26" s="89"/>
      <c r="E26" s="89"/>
      <c r="F26" s="89"/>
      <c r="G26" s="89"/>
      <c r="H26" s="17" t="s">
        <v>25</v>
      </c>
      <c r="I26" s="16">
        <f>I24*10%</f>
        <v>0</v>
      </c>
      <c r="J26" s="16">
        <v>0</v>
      </c>
      <c r="N26" s="100">
        <f>16000*5.69</f>
        <v>91040</v>
      </c>
    </row>
    <row r="27" spans="1:18" ht="16.5" thickBot="1" x14ac:dyDescent="0.3">
      <c r="E27" s="1"/>
      <c r="F27" s="1"/>
      <c r="G27" s="1"/>
      <c r="H27" s="18" t="s">
        <v>26</v>
      </c>
      <c r="I27" s="19">
        <v>0</v>
      </c>
      <c r="J27" s="19">
        <v>0</v>
      </c>
      <c r="R27" s="2" t="s">
        <v>27</v>
      </c>
    </row>
    <row r="28" spans="1:18" x14ac:dyDescent="0.25">
      <c r="E28" s="1"/>
      <c r="F28" s="1"/>
      <c r="G28" s="1"/>
      <c r="H28" s="20" t="s">
        <v>28</v>
      </c>
      <c r="I28" s="21" t="e">
        <f>I23+I25</f>
        <v>#REF!</v>
      </c>
      <c r="J28" s="21">
        <f>J23+J25</f>
        <v>6511470</v>
      </c>
    </row>
    <row r="29" spans="1:18" x14ac:dyDescent="0.25">
      <c r="E29" s="1"/>
      <c r="F29" s="1"/>
      <c r="G29" s="1"/>
      <c r="H29" s="20"/>
      <c r="I29" s="21"/>
      <c r="J29" s="21"/>
    </row>
    <row r="30" spans="1:18" x14ac:dyDescent="0.25">
      <c r="A30" s="1" t="s">
        <v>193</v>
      </c>
      <c r="D30" s="1"/>
      <c r="E30" s="1"/>
      <c r="F30" s="1"/>
      <c r="G30" s="1"/>
      <c r="H30" s="20"/>
      <c r="I30" s="20"/>
      <c r="J30" s="21"/>
    </row>
    <row r="31" spans="1:18" x14ac:dyDescent="0.25">
      <c r="A31" s="22"/>
      <c r="D31" s="1"/>
      <c r="E31" s="1"/>
      <c r="F31" s="1"/>
      <c r="G31" s="1"/>
      <c r="H31" s="20"/>
      <c r="I31" s="20"/>
      <c r="J31" s="21"/>
    </row>
    <row r="32" spans="1:18" x14ac:dyDescent="0.25">
      <c r="D32" s="1"/>
      <c r="E32" s="1"/>
      <c r="F32" s="1"/>
      <c r="G32" s="1"/>
      <c r="H32" s="20"/>
      <c r="I32" s="20"/>
      <c r="J32" s="21"/>
    </row>
    <row r="33" spans="1:10" x14ac:dyDescent="0.25">
      <c r="A33" s="66" t="s">
        <v>29</v>
      </c>
    </row>
    <row r="34" spans="1:10" x14ac:dyDescent="0.25">
      <c r="A34" s="67" t="s">
        <v>30</v>
      </c>
      <c r="B34" s="23"/>
      <c r="C34" s="23"/>
      <c r="D34" s="10"/>
      <c r="E34" s="10"/>
      <c r="F34" s="10"/>
      <c r="G34" s="10"/>
    </row>
    <row r="35" spans="1:10" x14ac:dyDescent="0.25">
      <c r="A35" s="67" t="s">
        <v>31</v>
      </c>
      <c r="B35" s="23"/>
      <c r="C35" s="23"/>
      <c r="D35" s="10"/>
      <c r="E35" s="10"/>
      <c r="F35" s="10"/>
      <c r="G35" s="10"/>
    </row>
    <row r="36" spans="1:10" x14ac:dyDescent="0.25">
      <c r="A36" s="68" t="s">
        <v>32</v>
      </c>
      <c r="B36" s="24"/>
      <c r="C36" s="24"/>
      <c r="D36" s="10"/>
      <c r="E36" s="10"/>
      <c r="F36" s="10"/>
      <c r="G36" s="10"/>
    </row>
    <row r="37" spans="1:10" x14ac:dyDescent="0.25">
      <c r="A37" s="69" t="s">
        <v>0</v>
      </c>
      <c r="B37" s="25"/>
      <c r="C37" s="25"/>
      <c r="D37" s="10"/>
      <c r="E37" s="10"/>
      <c r="F37" s="10"/>
      <c r="G37" s="10"/>
    </row>
    <row r="38" spans="1:10" x14ac:dyDescent="0.25">
      <c r="A38" s="27"/>
      <c r="B38" s="27"/>
      <c r="C38" s="27"/>
    </row>
    <row r="39" spans="1:10" x14ac:dyDescent="0.25">
      <c r="H39" s="28" t="s">
        <v>57</v>
      </c>
      <c r="I39" s="136" t="str">
        <f>+J13</f>
        <v xml:space="preserve"> 15 Juli 2021</v>
      </c>
      <c r="J39" s="141"/>
    </row>
    <row r="43" spans="1:10" ht="18" customHeight="1" x14ac:dyDescent="0.25"/>
    <row r="44" spans="1:10" ht="17.25" customHeight="1" x14ac:dyDescent="0.25"/>
    <row r="46" spans="1:10" x14ac:dyDescent="0.25">
      <c r="H46" s="137" t="s">
        <v>33</v>
      </c>
      <c r="I46" s="137"/>
      <c r="J46" s="137"/>
    </row>
  </sheetData>
  <mergeCells count="11">
    <mergeCell ref="A10:J10"/>
    <mergeCell ref="H17:I17"/>
    <mergeCell ref="A23:I23"/>
    <mergeCell ref="A24:B24"/>
    <mergeCell ref="I39:J39"/>
    <mergeCell ref="H46:J46"/>
    <mergeCell ref="H18:I18"/>
    <mergeCell ref="H19:I19"/>
    <mergeCell ref="H20:I20"/>
    <mergeCell ref="H21:I21"/>
    <mergeCell ref="H22:I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178</v>
      </c>
    </row>
    <row r="13" spans="1:9" x14ac:dyDescent="0.25">
      <c r="G13" s="3" t="s">
        <v>10</v>
      </c>
      <c r="H13" s="7" t="s">
        <v>9</v>
      </c>
      <c r="I13" s="9" t="s">
        <v>179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5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44382</v>
      </c>
      <c r="C18" s="75" t="s">
        <v>180</v>
      </c>
      <c r="D18" s="12" t="s">
        <v>181</v>
      </c>
      <c r="E18" s="12" t="s">
        <v>65</v>
      </c>
      <c r="F18" s="61">
        <v>1</v>
      </c>
      <c r="G18" s="130">
        <v>3200000</v>
      </c>
      <c r="H18" s="131"/>
      <c r="I18" s="96">
        <f>G18</f>
        <v>3200000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3200000</v>
      </c>
    </row>
    <row r="20" spans="1:17" x14ac:dyDescent="0.25">
      <c r="A20" s="135"/>
      <c r="B20" s="135"/>
      <c r="C20" s="94"/>
      <c r="D20" s="94"/>
      <c r="E20" s="94"/>
      <c r="F20" s="94"/>
      <c r="G20" s="15"/>
      <c r="H20" s="15"/>
      <c r="I20" s="16"/>
    </row>
    <row r="21" spans="1:17" x14ac:dyDescent="0.25">
      <c r="A21" s="94"/>
      <c r="B21" s="94"/>
      <c r="C21" s="94"/>
      <c r="D21" s="94"/>
      <c r="E21" s="94"/>
      <c r="F21" s="94"/>
      <c r="G21" s="17" t="s">
        <v>56</v>
      </c>
      <c r="H21" s="65" t="e">
        <f>#REF!*1%</f>
        <v>#REF!</v>
      </c>
      <c r="I21" s="16">
        <f>I19*1%</f>
        <v>32000</v>
      </c>
    </row>
    <row r="22" spans="1:17" x14ac:dyDescent="0.25">
      <c r="A22" s="94"/>
      <c r="B22" s="94"/>
      <c r="C22" s="94"/>
      <c r="D22" s="94"/>
      <c r="E22" s="94"/>
      <c r="F22" s="94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3232000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182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185</v>
      </c>
    </row>
    <row r="13" spans="1:9" x14ac:dyDescent="0.25">
      <c r="G13" s="3" t="s">
        <v>10</v>
      </c>
      <c r="H13" s="7" t="s">
        <v>9</v>
      </c>
      <c r="I13" s="9" t="s">
        <v>179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5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44382</v>
      </c>
      <c r="C18" s="75" t="s">
        <v>186</v>
      </c>
      <c r="D18" s="12" t="s">
        <v>184</v>
      </c>
      <c r="E18" s="12" t="s">
        <v>183</v>
      </c>
      <c r="F18" s="61">
        <v>1</v>
      </c>
      <c r="G18" s="130">
        <v>4500000</v>
      </c>
      <c r="H18" s="131"/>
      <c r="I18" s="96">
        <f>G18</f>
        <v>4500000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4500000</v>
      </c>
    </row>
    <row r="20" spans="1:17" x14ac:dyDescent="0.25">
      <c r="A20" s="135"/>
      <c r="B20" s="135"/>
      <c r="C20" s="94"/>
      <c r="D20" s="94"/>
      <c r="E20" s="94"/>
      <c r="F20" s="94"/>
      <c r="G20" s="15"/>
      <c r="H20" s="15"/>
      <c r="I20" s="16"/>
    </row>
    <row r="21" spans="1:17" x14ac:dyDescent="0.25">
      <c r="A21" s="94"/>
      <c r="B21" s="94"/>
      <c r="C21" s="94"/>
      <c r="D21" s="94"/>
      <c r="E21" s="94"/>
      <c r="F21" s="94"/>
      <c r="G21" s="17" t="s">
        <v>56</v>
      </c>
      <c r="H21" s="65" t="e">
        <f>#REF!*1%</f>
        <v>#REF!</v>
      </c>
      <c r="I21" s="16">
        <f>I19*1%</f>
        <v>45000</v>
      </c>
    </row>
    <row r="22" spans="1:17" x14ac:dyDescent="0.25">
      <c r="A22" s="94"/>
      <c r="B22" s="94"/>
      <c r="C22" s="94"/>
      <c r="D22" s="94"/>
      <c r="E22" s="94"/>
      <c r="F22" s="94"/>
      <c r="G22" s="17" t="s">
        <v>25</v>
      </c>
      <c r="H22" s="16">
        <f>H20*10%</f>
        <v>0</v>
      </c>
      <c r="I22" s="16">
        <v>2250000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2250000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2295000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187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191</v>
      </c>
    </row>
    <row r="13" spans="1:9" x14ac:dyDescent="0.25">
      <c r="G13" s="3" t="s">
        <v>10</v>
      </c>
      <c r="H13" s="7" t="s">
        <v>9</v>
      </c>
      <c r="I13" s="9" t="s">
        <v>179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5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44382</v>
      </c>
      <c r="C18" s="75" t="s">
        <v>192</v>
      </c>
      <c r="D18" s="12" t="s">
        <v>189</v>
      </c>
      <c r="E18" s="12" t="s">
        <v>188</v>
      </c>
      <c r="F18" s="61">
        <v>1</v>
      </c>
      <c r="G18" s="130">
        <v>3000000</v>
      </c>
      <c r="H18" s="131"/>
      <c r="I18" s="96">
        <f>G18</f>
        <v>3000000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3000000</v>
      </c>
    </row>
    <row r="20" spans="1:17" x14ac:dyDescent="0.25">
      <c r="A20" s="135"/>
      <c r="B20" s="135"/>
      <c r="C20" s="94"/>
      <c r="D20" s="94"/>
      <c r="E20" s="94"/>
      <c r="F20" s="94"/>
      <c r="G20" s="15"/>
      <c r="H20" s="15"/>
      <c r="I20" s="16"/>
    </row>
    <row r="21" spans="1:17" x14ac:dyDescent="0.25">
      <c r="A21" s="94"/>
      <c r="B21" s="94"/>
      <c r="C21" s="94"/>
      <c r="D21" s="94"/>
      <c r="E21" s="94"/>
      <c r="F21" s="94"/>
      <c r="G21" s="17" t="s">
        <v>56</v>
      </c>
      <c r="H21" s="65" t="e">
        <f>#REF!*1%</f>
        <v>#REF!</v>
      </c>
      <c r="I21" s="16">
        <f>I19*1%</f>
        <v>30000</v>
      </c>
    </row>
    <row r="22" spans="1:17" x14ac:dyDescent="0.25">
      <c r="A22" s="94"/>
      <c r="B22" s="94"/>
      <c r="C22" s="94"/>
      <c r="D22" s="94"/>
      <c r="E22" s="94"/>
      <c r="F22" s="94"/>
      <c r="G22" s="17" t="s">
        <v>25</v>
      </c>
      <c r="H22" s="16">
        <f>H20*10%</f>
        <v>0</v>
      </c>
      <c r="I22" s="16">
        <v>1500000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f>I22</f>
        <v>1500000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1530000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190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4" workbookViewId="0">
      <selection activeCell="G27" sqref="G2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195</v>
      </c>
      <c r="H12" s="3" t="s">
        <v>8</v>
      </c>
      <c r="I12" s="7" t="s">
        <v>9</v>
      </c>
      <c r="J12" s="8" t="s">
        <v>197</v>
      </c>
    </row>
    <row r="13" spans="1:10" x14ac:dyDescent="0.25">
      <c r="H13" s="3" t="s">
        <v>10</v>
      </c>
      <c r="I13" s="7" t="s">
        <v>9</v>
      </c>
      <c r="J13" s="9" t="s">
        <v>198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8" t="s">
        <v>20</v>
      </c>
      <c r="G17" s="98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44384</v>
      </c>
      <c r="C18" s="75" t="s">
        <v>199</v>
      </c>
      <c r="D18" s="12" t="s">
        <v>196</v>
      </c>
      <c r="E18" s="12" t="s">
        <v>130</v>
      </c>
      <c r="F18" s="61">
        <v>42</v>
      </c>
      <c r="G18" s="13"/>
      <c r="H18" s="130">
        <v>3465347</v>
      </c>
      <c r="I18" s="131"/>
      <c r="J18" s="146">
        <f>H18</f>
        <v>3465347</v>
      </c>
    </row>
    <row r="19" spans="1:18" ht="53.25" customHeight="1" x14ac:dyDescent="0.25">
      <c r="A19" s="11">
        <v>2</v>
      </c>
      <c r="B19" s="74">
        <v>44384</v>
      </c>
      <c r="C19" s="75" t="s">
        <v>200</v>
      </c>
      <c r="D19" s="12" t="s">
        <v>201</v>
      </c>
      <c r="E19" s="12" t="s">
        <v>202</v>
      </c>
      <c r="F19" s="61">
        <v>28</v>
      </c>
      <c r="G19" s="13"/>
      <c r="H19" s="142"/>
      <c r="I19" s="143"/>
      <c r="J19" s="147"/>
    </row>
    <row r="20" spans="1:18" ht="25.5" customHeight="1" thickBot="1" x14ac:dyDescent="0.3">
      <c r="A20" s="132" t="s">
        <v>24</v>
      </c>
      <c r="B20" s="133"/>
      <c r="C20" s="133"/>
      <c r="D20" s="133"/>
      <c r="E20" s="133"/>
      <c r="F20" s="133"/>
      <c r="G20" s="133"/>
      <c r="H20" s="133"/>
      <c r="I20" s="134"/>
      <c r="J20" s="14">
        <f>SUM(J18)</f>
        <v>3465347</v>
      </c>
    </row>
    <row r="21" spans="1:18" x14ac:dyDescent="0.25">
      <c r="A21" s="135"/>
      <c r="B21" s="135"/>
      <c r="C21" s="97"/>
      <c r="D21" s="97"/>
      <c r="E21" s="97"/>
      <c r="F21" s="97"/>
      <c r="G21" s="97"/>
      <c r="H21" s="15"/>
      <c r="I21" s="15"/>
      <c r="J21" s="16"/>
    </row>
    <row r="22" spans="1:18" x14ac:dyDescent="0.25">
      <c r="A22" s="97"/>
      <c r="B22" s="97"/>
      <c r="C22" s="97"/>
      <c r="D22" s="97"/>
      <c r="E22" s="97"/>
      <c r="F22" s="97"/>
      <c r="H22" s="17" t="s">
        <v>56</v>
      </c>
      <c r="I22" s="65">
        <f>I18*1%</f>
        <v>0</v>
      </c>
      <c r="J22" s="16">
        <f>J20*1%</f>
        <v>34653.47</v>
      </c>
    </row>
    <row r="23" spans="1:18" x14ac:dyDescent="0.25">
      <c r="A23" s="97"/>
      <c r="B23" s="97"/>
      <c r="C23" s="97"/>
      <c r="D23" s="97"/>
      <c r="E23" s="97"/>
      <c r="F23" s="97"/>
      <c r="H23" s="17" t="s">
        <v>25</v>
      </c>
      <c r="I23" s="16">
        <f>I21*10%</f>
        <v>0</v>
      </c>
      <c r="J23" s="16">
        <f>J21*10%</f>
        <v>0</v>
      </c>
    </row>
    <row r="24" spans="1:18" ht="16.5" thickBot="1" x14ac:dyDescent="0.3">
      <c r="E24" s="1"/>
      <c r="F24" s="1"/>
      <c r="H24" s="18" t="s">
        <v>26</v>
      </c>
      <c r="I24" s="19">
        <v>0</v>
      </c>
      <c r="J24" s="19">
        <v>0</v>
      </c>
      <c r="R24" s="2" t="s">
        <v>27</v>
      </c>
    </row>
    <row r="25" spans="1:18" x14ac:dyDescent="0.25">
      <c r="E25" s="1"/>
      <c r="F25" s="1"/>
      <c r="H25" s="20" t="s">
        <v>28</v>
      </c>
      <c r="I25" s="21">
        <f>I20+I22</f>
        <v>0</v>
      </c>
      <c r="J25" s="21">
        <f>J20+J22</f>
        <v>3500000.47</v>
      </c>
    </row>
    <row r="26" spans="1:18" x14ac:dyDescent="0.25">
      <c r="E26" s="1"/>
      <c r="F26" s="1"/>
      <c r="H26" s="20"/>
      <c r="I26" s="21"/>
      <c r="J26" s="21"/>
    </row>
    <row r="27" spans="1:18" x14ac:dyDescent="0.25">
      <c r="A27" s="1" t="s">
        <v>203</v>
      </c>
      <c r="D27" s="1"/>
      <c r="E27" s="1"/>
      <c r="F27" s="1"/>
      <c r="G27" s="1"/>
      <c r="H27" s="20"/>
      <c r="I27" s="20"/>
      <c r="J27" s="21"/>
    </row>
    <row r="28" spans="1:18" x14ac:dyDescent="0.25">
      <c r="A28" s="22"/>
      <c r="D28" s="1"/>
      <c r="E28" s="1"/>
      <c r="F28" s="1"/>
      <c r="G28" s="1"/>
      <c r="H28" s="20"/>
      <c r="I28" s="20"/>
      <c r="J28" s="21"/>
    </row>
    <row r="29" spans="1:18" x14ac:dyDescent="0.25">
      <c r="D29" s="1"/>
      <c r="E29" s="1"/>
      <c r="F29" s="1"/>
      <c r="G29" s="1"/>
      <c r="H29" s="20"/>
      <c r="I29" s="20"/>
      <c r="J29" s="21"/>
    </row>
    <row r="30" spans="1:18" x14ac:dyDescent="0.25">
      <c r="A30" s="66" t="s">
        <v>29</v>
      </c>
    </row>
    <row r="31" spans="1:18" x14ac:dyDescent="0.25">
      <c r="A31" s="67" t="s">
        <v>30</v>
      </c>
      <c r="B31" s="23"/>
      <c r="C31" s="23"/>
      <c r="D31" s="10"/>
      <c r="E31" s="10"/>
      <c r="F31" s="10"/>
    </row>
    <row r="32" spans="1:18" x14ac:dyDescent="0.25">
      <c r="A32" s="67" t="s">
        <v>31</v>
      </c>
      <c r="B32" s="23"/>
      <c r="C32" s="23"/>
      <c r="D32" s="10"/>
      <c r="E32" s="10"/>
      <c r="F32" s="10"/>
    </row>
    <row r="33" spans="1:10" x14ac:dyDescent="0.25">
      <c r="A33" s="68" t="s">
        <v>32</v>
      </c>
      <c r="B33" s="24"/>
      <c r="C33" s="24"/>
      <c r="D33" s="10"/>
      <c r="E33" s="10"/>
      <c r="F33" s="10"/>
    </row>
    <row r="34" spans="1:10" x14ac:dyDescent="0.25">
      <c r="A34" s="69" t="s">
        <v>0</v>
      </c>
      <c r="B34" s="25"/>
      <c r="C34" s="25"/>
      <c r="D34" s="10"/>
      <c r="E34" s="10"/>
      <c r="F34" s="10"/>
    </row>
    <row r="35" spans="1:10" x14ac:dyDescent="0.25">
      <c r="A35" s="26"/>
      <c r="B35" s="26"/>
      <c r="C35" s="26"/>
    </row>
    <row r="36" spans="1:10" x14ac:dyDescent="0.25">
      <c r="A36" s="27"/>
      <c r="B36" s="27"/>
      <c r="C36" s="27"/>
    </row>
    <row r="37" spans="1:10" x14ac:dyDescent="0.25">
      <c r="H37" s="28" t="s">
        <v>57</v>
      </c>
      <c r="I37" s="136" t="str">
        <f>+J13</f>
        <v xml:space="preserve"> 16 Juli 2021</v>
      </c>
      <c r="J37" s="141"/>
    </row>
    <row r="40" spans="1:10" ht="18" customHeight="1" x14ac:dyDescent="0.25"/>
    <row r="41" spans="1:10" ht="17.25" customHeight="1" x14ac:dyDescent="0.25"/>
    <row r="43" spans="1:10" x14ac:dyDescent="0.25">
      <c r="H43" s="137" t="s">
        <v>33</v>
      </c>
      <c r="I43" s="137"/>
      <c r="J43" s="137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1" workbookViewId="0">
      <selection activeCell="M19" sqref="M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195</v>
      </c>
      <c r="H12" s="3" t="s">
        <v>8</v>
      </c>
      <c r="I12" s="7" t="s">
        <v>9</v>
      </c>
      <c r="J12" s="8" t="s">
        <v>204</v>
      </c>
    </row>
    <row r="13" spans="1:10" x14ac:dyDescent="0.25">
      <c r="H13" s="3" t="s">
        <v>10</v>
      </c>
      <c r="I13" s="7" t="s">
        <v>9</v>
      </c>
      <c r="J13" s="9" t="s">
        <v>198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98" t="s">
        <v>20</v>
      </c>
      <c r="G17" s="98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44391</v>
      </c>
      <c r="C18" s="75" t="s">
        <v>205</v>
      </c>
      <c r="D18" s="12" t="s">
        <v>196</v>
      </c>
      <c r="E18" s="12" t="s">
        <v>130</v>
      </c>
      <c r="F18" s="61">
        <v>30</v>
      </c>
      <c r="G18" s="13"/>
      <c r="H18" s="130">
        <v>1683168</v>
      </c>
      <c r="I18" s="131"/>
      <c r="J18" s="99">
        <f>H18</f>
        <v>1683168</v>
      </c>
    </row>
    <row r="19" spans="1:18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3"/>
      <c r="I19" s="134"/>
      <c r="J19" s="14">
        <f>SUM(J18)</f>
        <v>1683168</v>
      </c>
    </row>
    <row r="20" spans="1:18" x14ac:dyDescent="0.25">
      <c r="A20" s="135"/>
      <c r="B20" s="135"/>
      <c r="C20" s="97"/>
      <c r="D20" s="97"/>
      <c r="E20" s="97"/>
      <c r="F20" s="97"/>
      <c r="G20" s="97"/>
      <c r="H20" s="15"/>
      <c r="I20" s="15"/>
      <c r="J20" s="16"/>
    </row>
    <row r="21" spans="1:18" x14ac:dyDescent="0.25">
      <c r="A21" s="97"/>
      <c r="B21" s="97"/>
      <c r="C21" s="97"/>
      <c r="D21" s="97"/>
      <c r="E21" s="97"/>
      <c r="F21" s="97"/>
      <c r="H21" s="17" t="s">
        <v>56</v>
      </c>
      <c r="I21" s="65">
        <f>I18*1%</f>
        <v>0</v>
      </c>
      <c r="J21" s="16">
        <f>J19*1%</f>
        <v>16831.68</v>
      </c>
    </row>
    <row r="22" spans="1:18" x14ac:dyDescent="0.25">
      <c r="A22" s="97"/>
      <c r="B22" s="97"/>
      <c r="C22" s="97"/>
      <c r="D22" s="97"/>
      <c r="E22" s="97"/>
      <c r="F22" s="97"/>
      <c r="H22" s="17" t="s">
        <v>25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26</v>
      </c>
      <c r="I23" s="19">
        <v>0</v>
      </c>
      <c r="J23" s="19">
        <v>0</v>
      </c>
      <c r="R23" s="2" t="s">
        <v>27</v>
      </c>
    </row>
    <row r="24" spans="1:18" x14ac:dyDescent="0.25">
      <c r="E24" s="1"/>
      <c r="F24" s="1"/>
      <c r="H24" s="20" t="s">
        <v>28</v>
      </c>
      <c r="I24" s="21">
        <f>I19+I21</f>
        <v>0</v>
      </c>
      <c r="J24" s="21">
        <f>J19+J21</f>
        <v>1699999.68</v>
      </c>
    </row>
    <row r="25" spans="1:18" x14ac:dyDescent="0.25">
      <c r="E25" s="1"/>
      <c r="F25" s="1"/>
      <c r="H25" s="20"/>
      <c r="I25" s="21"/>
      <c r="J25" s="21"/>
    </row>
    <row r="26" spans="1:18" x14ac:dyDescent="0.25">
      <c r="A26" s="1" t="s">
        <v>206</v>
      </c>
      <c r="D26" s="1"/>
      <c r="E26" s="1"/>
      <c r="F26" s="1"/>
      <c r="G26" s="1"/>
      <c r="H26" s="20"/>
      <c r="I26" s="20"/>
      <c r="J26" s="21"/>
    </row>
    <row r="27" spans="1:18" x14ac:dyDescent="0.25">
      <c r="A27" s="22"/>
      <c r="D27" s="1"/>
      <c r="E27" s="1"/>
      <c r="F27" s="1"/>
      <c r="G27" s="1"/>
      <c r="H27" s="20"/>
      <c r="I27" s="20"/>
      <c r="J27" s="21"/>
    </row>
    <row r="28" spans="1:18" x14ac:dyDescent="0.25">
      <c r="D28" s="1"/>
      <c r="E28" s="1"/>
      <c r="F28" s="1"/>
      <c r="G28" s="1"/>
      <c r="H28" s="20"/>
      <c r="I28" s="20"/>
      <c r="J28" s="21"/>
    </row>
    <row r="29" spans="1:18" x14ac:dyDescent="0.25">
      <c r="A29" s="66" t="s">
        <v>29</v>
      </c>
    </row>
    <row r="30" spans="1:18" x14ac:dyDescent="0.25">
      <c r="A30" s="67" t="s">
        <v>30</v>
      </c>
      <c r="B30" s="23"/>
      <c r="C30" s="23"/>
      <c r="D30" s="10"/>
      <c r="E30" s="10"/>
      <c r="F30" s="10"/>
    </row>
    <row r="31" spans="1:18" x14ac:dyDescent="0.25">
      <c r="A31" s="67" t="s">
        <v>31</v>
      </c>
      <c r="B31" s="23"/>
      <c r="C31" s="23"/>
      <c r="D31" s="10"/>
      <c r="E31" s="10"/>
      <c r="F31" s="10"/>
    </row>
    <row r="32" spans="1:18" x14ac:dyDescent="0.25">
      <c r="A32" s="68" t="s">
        <v>32</v>
      </c>
      <c r="B32" s="24"/>
      <c r="C32" s="24"/>
      <c r="D32" s="10"/>
      <c r="E32" s="10"/>
      <c r="F32" s="10"/>
    </row>
    <row r="33" spans="1:10" x14ac:dyDescent="0.25">
      <c r="A33" s="69" t="s">
        <v>0</v>
      </c>
      <c r="B33" s="25"/>
      <c r="C33" s="25"/>
      <c r="D33" s="10"/>
      <c r="E33" s="10"/>
      <c r="F33" s="10"/>
    </row>
    <row r="34" spans="1:10" x14ac:dyDescent="0.25">
      <c r="A34" s="26"/>
      <c r="B34" s="26"/>
      <c r="C34" s="26"/>
    </row>
    <row r="35" spans="1:10" x14ac:dyDescent="0.25">
      <c r="A35" s="27"/>
      <c r="B35" s="27"/>
      <c r="C35" s="27"/>
    </row>
    <row r="36" spans="1:10" x14ac:dyDescent="0.25">
      <c r="H36" s="28" t="s">
        <v>57</v>
      </c>
      <c r="I36" s="136" t="str">
        <f>+J13</f>
        <v xml:space="preserve"> 16 Juli 2021</v>
      </c>
      <c r="J36" s="141"/>
    </row>
    <row r="39" spans="1:10" ht="18" customHeight="1" x14ac:dyDescent="0.25"/>
    <row r="40" spans="1:10" ht="17.25" customHeight="1" x14ac:dyDescent="0.25"/>
    <row r="42" spans="1:10" x14ac:dyDescent="0.25">
      <c r="H42" s="137" t="s">
        <v>33</v>
      </c>
      <c r="I42" s="137"/>
      <c r="J42" s="137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1" workbookViewId="0">
      <selection activeCell="J12" sqref="J12:J13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3.855468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7.85546875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29"/>
    </row>
    <row r="4" spans="1:15" x14ac:dyDescent="0.25">
      <c r="A4" s="4" t="s">
        <v>2</v>
      </c>
      <c r="B4" s="29"/>
    </row>
    <row r="5" spans="1:15" x14ac:dyDescent="0.25">
      <c r="A5" s="4" t="s">
        <v>3</v>
      </c>
      <c r="B5" s="29"/>
    </row>
    <row r="6" spans="1:15" x14ac:dyDescent="0.25">
      <c r="A6" s="4" t="s">
        <v>4</v>
      </c>
      <c r="B6" s="29"/>
    </row>
    <row r="7" spans="1:15" x14ac:dyDescent="0.25">
      <c r="A7" s="4" t="s">
        <v>5</v>
      </c>
      <c r="B7" s="29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5" x14ac:dyDescent="0.25">
      <c r="A12" s="2" t="s">
        <v>7</v>
      </c>
      <c r="B12" s="2" t="s">
        <v>51</v>
      </c>
      <c r="H12" s="3" t="s">
        <v>8</v>
      </c>
      <c r="I12" s="7" t="s">
        <v>9</v>
      </c>
      <c r="J12" s="8" t="s">
        <v>48</v>
      </c>
    </row>
    <row r="13" spans="1:15" x14ac:dyDescent="0.25">
      <c r="B13" s="2" t="s">
        <v>37</v>
      </c>
      <c r="H13" s="3" t="s">
        <v>10</v>
      </c>
      <c r="I13" s="7" t="s">
        <v>9</v>
      </c>
      <c r="J13" s="9" t="s">
        <v>49</v>
      </c>
    </row>
    <row r="14" spans="1:15" x14ac:dyDescent="0.25">
      <c r="B14" s="2" t="s">
        <v>38</v>
      </c>
      <c r="H14" s="3" t="s">
        <v>11</v>
      </c>
      <c r="I14" s="7" t="s">
        <v>9</v>
      </c>
      <c r="J14" s="2" t="s">
        <v>12</v>
      </c>
    </row>
    <row r="15" spans="1:15" x14ac:dyDescent="0.25">
      <c r="B15" s="2" t="s">
        <v>39</v>
      </c>
    </row>
    <row r="16" spans="1:15" x14ac:dyDescent="0.25">
      <c r="B16" s="30"/>
      <c r="C16" s="30"/>
      <c r="D16" s="30"/>
      <c r="J16" s="31"/>
      <c r="O16" s="2" t="s">
        <v>27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10"/>
      <c r="G18" s="10"/>
    </row>
    <row r="19" spans="1:18" ht="20.100000000000001" customHeight="1" x14ac:dyDescent="0.25">
      <c r="A19" s="32" t="s">
        <v>15</v>
      </c>
      <c r="B19" s="33" t="s">
        <v>16</v>
      </c>
      <c r="C19" s="33" t="s">
        <v>17</v>
      </c>
      <c r="D19" s="33" t="s">
        <v>18</v>
      </c>
      <c r="E19" s="33" t="s">
        <v>19</v>
      </c>
      <c r="F19" s="33" t="s">
        <v>20</v>
      </c>
      <c r="G19" s="46" t="s">
        <v>21</v>
      </c>
      <c r="H19" s="128" t="s">
        <v>22</v>
      </c>
      <c r="I19" s="129"/>
      <c r="J19" s="34" t="s">
        <v>23</v>
      </c>
    </row>
    <row r="20" spans="1:18" ht="51.75" customHeight="1" x14ac:dyDescent="0.25">
      <c r="A20" s="11">
        <v>2</v>
      </c>
      <c r="B20" s="44">
        <v>44359</v>
      </c>
      <c r="C20" s="45" t="s">
        <v>50</v>
      </c>
      <c r="D20" s="35" t="s">
        <v>52</v>
      </c>
      <c r="E20" s="12" t="s">
        <v>53</v>
      </c>
      <c r="F20" s="13">
        <v>6</v>
      </c>
      <c r="G20" s="47">
        <v>216</v>
      </c>
      <c r="H20" s="130">
        <v>1800000</v>
      </c>
      <c r="I20" s="131"/>
      <c r="J20" s="36">
        <f>+H20</f>
        <v>1800000</v>
      </c>
    </row>
    <row r="21" spans="1:18" ht="25.5" customHeight="1" thickBot="1" x14ac:dyDescent="0.3">
      <c r="A21" s="132" t="s">
        <v>24</v>
      </c>
      <c r="B21" s="133"/>
      <c r="C21" s="133"/>
      <c r="D21" s="133"/>
      <c r="E21" s="133"/>
      <c r="F21" s="133"/>
      <c r="G21" s="133"/>
      <c r="H21" s="133"/>
      <c r="I21" s="134"/>
      <c r="J21" s="14">
        <f>J20</f>
        <v>1800000</v>
      </c>
    </row>
    <row r="22" spans="1:18" x14ac:dyDescent="0.25">
      <c r="A22" s="135"/>
      <c r="B22" s="135"/>
      <c r="C22" s="135"/>
      <c r="D22" s="135"/>
      <c r="E22" s="50"/>
      <c r="F22" s="50"/>
      <c r="G22" s="50"/>
      <c r="H22" s="15"/>
      <c r="I22" s="15"/>
      <c r="J22" s="16"/>
    </row>
    <row r="23" spans="1:18" x14ac:dyDescent="0.25">
      <c r="A23" s="50"/>
      <c r="B23" s="50"/>
      <c r="C23" s="50"/>
      <c r="D23" s="50"/>
      <c r="E23" s="50"/>
      <c r="F23" s="50"/>
      <c r="G23" s="50"/>
      <c r="H23" s="17" t="s">
        <v>34</v>
      </c>
      <c r="I23" s="17"/>
      <c r="J23" s="16">
        <f>J21*1%</f>
        <v>18000</v>
      </c>
    </row>
    <row r="24" spans="1:18" x14ac:dyDescent="0.25">
      <c r="A24" s="50"/>
      <c r="B24" s="50"/>
      <c r="C24" s="50"/>
      <c r="D24" s="50"/>
      <c r="E24" s="50"/>
      <c r="F24" s="50"/>
      <c r="G24" s="50"/>
      <c r="H24" s="17" t="s">
        <v>25</v>
      </c>
      <c r="I24" s="17"/>
      <c r="J24" s="16">
        <f>J22*1%</f>
        <v>0</v>
      </c>
    </row>
    <row r="25" spans="1:18" ht="16.5" thickBot="1" x14ac:dyDescent="0.3">
      <c r="E25" s="1"/>
      <c r="F25" s="1"/>
      <c r="G25" s="1"/>
      <c r="H25" s="18" t="s">
        <v>26</v>
      </c>
      <c r="I25" s="18"/>
      <c r="J25" s="19">
        <v>0</v>
      </c>
      <c r="K25" s="37"/>
      <c r="R25" s="2" t="s">
        <v>27</v>
      </c>
    </row>
    <row r="26" spans="1:18" x14ac:dyDescent="0.25">
      <c r="E26" s="1"/>
      <c r="F26" s="1"/>
      <c r="G26" s="1"/>
      <c r="H26" s="20" t="s">
        <v>28</v>
      </c>
      <c r="I26" s="20"/>
      <c r="J26" s="21">
        <f>J21+J23</f>
        <v>1818000</v>
      </c>
    </row>
    <row r="27" spans="1:18" x14ac:dyDescent="0.25">
      <c r="A27" s="1" t="s">
        <v>54</v>
      </c>
      <c r="E27" s="1"/>
      <c r="F27" s="1"/>
      <c r="G27" s="1"/>
      <c r="H27" s="20"/>
      <c r="I27" s="20"/>
      <c r="J27" s="21"/>
    </row>
    <row r="28" spans="1:18" x14ac:dyDescent="0.25">
      <c r="A28" s="22"/>
      <c r="E28" s="1"/>
      <c r="F28" s="1"/>
      <c r="G28" s="1"/>
      <c r="H28" s="20"/>
      <c r="I28" s="20"/>
      <c r="J28" s="21"/>
    </row>
    <row r="29" spans="1:18" x14ac:dyDescent="0.25">
      <c r="E29" s="1"/>
      <c r="F29" s="1"/>
      <c r="G29" s="1"/>
      <c r="H29" s="20"/>
      <c r="I29" s="20"/>
      <c r="J29" s="21"/>
    </row>
    <row r="30" spans="1:18" x14ac:dyDescent="0.25">
      <c r="A30" s="38" t="s">
        <v>29</v>
      </c>
    </row>
    <row r="31" spans="1:18" x14ac:dyDescent="0.25">
      <c r="A31" s="39" t="s">
        <v>30</v>
      </c>
      <c r="B31" s="23"/>
      <c r="C31" s="23"/>
      <c r="D31" s="23"/>
      <c r="E31" s="10"/>
    </row>
    <row r="32" spans="1:18" x14ac:dyDescent="0.25">
      <c r="A32" s="40" t="s">
        <v>31</v>
      </c>
      <c r="B32" s="23"/>
      <c r="C32" s="23"/>
      <c r="D32" s="10"/>
      <c r="E32" s="10"/>
    </row>
    <row r="33" spans="1:10" x14ac:dyDescent="0.25">
      <c r="A33" s="41" t="s">
        <v>32</v>
      </c>
      <c r="B33" s="24"/>
      <c r="C33" s="24"/>
      <c r="D33" s="42"/>
      <c r="E33" s="10"/>
    </row>
    <row r="34" spans="1:10" x14ac:dyDescent="0.25">
      <c r="A34" s="39" t="s">
        <v>0</v>
      </c>
      <c r="B34" s="25"/>
      <c r="C34" s="25"/>
      <c r="D34" s="24"/>
      <c r="E34" s="10"/>
    </row>
    <row r="35" spans="1:10" x14ac:dyDescent="0.25">
      <c r="A35" s="26"/>
      <c r="B35" s="26"/>
      <c r="C35" s="26"/>
      <c r="D35" s="26"/>
    </row>
    <row r="36" spans="1:10" x14ac:dyDescent="0.25">
      <c r="A36" s="27"/>
      <c r="B36" s="27"/>
      <c r="C36" s="27"/>
      <c r="D36" s="43"/>
    </row>
    <row r="37" spans="1:10" x14ac:dyDescent="0.25">
      <c r="H37" s="28" t="s">
        <v>35</v>
      </c>
      <c r="I37" s="136" t="str">
        <f>+J13</f>
        <v xml:space="preserve"> 02 Juli 2021</v>
      </c>
      <c r="J37" s="136"/>
    </row>
    <row r="44" spans="1:10" x14ac:dyDescent="0.25">
      <c r="H44" s="124" t="s">
        <v>33</v>
      </c>
      <c r="I44" s="124"/>
      <c r="J44" s="124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207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209</v>
      </c>
      <c r="D18" s="12" t="s">
        <v>210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215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213</v>
      </c>
      <c r="D18" s="12" t="s">
        <v>214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218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217</v>
      </c>
      <c r="D18" s="12" t="s">
        <v>216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219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221</v>
      </c>
      <c r="D18" s="12" t="s">
        <v>220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222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224</v>
      </c>
      <c r="D18" s="12" t="s">
        <v>223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228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44392</v>
      </c>
      <c r="C18" s="75" t="s">
        <v>226</v>
      </c>
      <c r="D18" s="12" t="s">
        <v>227</v>
      </c>
      <c r="E18" s="12" t="s">
        <v>225</v>
      </c>
      <c r="F18" s="61">
        <v>1</v>
      </c>
      <c r="G18" s="130">
        <v>1000000</v>
      </c>
      <c r="H18" s="131"/>
      <c r="I18" s="103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1010000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229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230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232</v>
      </c>
      <c r="D18" s="12" t="s">
        <v>231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233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235</v>
      </c>
      <c r="D18" s="12" t="s">
        <v>234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237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238</v>
      </c>
      <c r="D18" s="12" t="s">
        <v>236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239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44377</v>
      </c>
      <c r="C18" s="75" t="s">
        <v>240</v>
      </c>
      <c r="D18" s="12" t="s">
        <v>241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6" workbookViewId="0">
      <selection activeCell="J29" sqref="J2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2.85546875" style="2" customWidth="1"/>
    <col min="6" max="6" width="6.140625" style="2" customWidth="1"/>
    <col min="7" max="7" width="9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55</v>
      </c>
      <c r="H12" s="3" t="s">
        <v>8</v>
      </c>
      <c r="I12" s="7" t="s">
        <v>9</v>
      </c>
      <c r="J12" s="8" t="s">
        <v>58</v>
      </c>
    </row>
    <row r="13" spans="1:10" x14ac:dyDescent="0.25">
      <c r="H13" s="3" t="s">
        <v>10</v>
      </c>
      <c r="I13" s="7" t="s">
        <v>9</v>
      </c>
      <c r="J13" s="9" t="s">
        <v>49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55" t="s">
        <v>20</v>
      </c>
      <c r="G17" s="55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58">
        <v>44377</v>
      </c>
      <c r="C18" s="59" t="s">
        <v>59</v>
      </c>
      <c r="D18" s="12" t="s">
        <v>60</v>
      </c>
      <c r="E18" s="60" t="s">
        <v>61</v>
      </c>
      <c r="F18" s="61">
        <v>1</v>
      </c>
      <c r="G18" s="62">
        <v>22</v>
      </c>
      <c r="H18" s="140">
        <v>93000</v>
      </c>
      <c r="I18" s="140"/>
      <c r="J18" s="63">
        <f>G18*H18</f>
        <v>2046000</v>
      </c>
      <c r="K18" s="64"/>
      <c r="L18" s="64"/>
    </row>
    <row r="19" spans="1:18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3"/>
      <c r="I19" s="134"/>
      <c r="J19" s="14">
        <f>J18</f>
        <v>2046000</v>
      </c>
    </row>
    <row r="20" spans="1:18" x14ac:dyDescent="0.25">
      <c r="A20" s="135"/>
      <c r="B20" s="135"/>
      <c r="C20" s="50"/>
      <c r="D20" s="50"/>
      <c r="E20" s="50"/>
      <c r="F20" s="50"/>
      <c r="G20" s="50"/>
      <c r="H20" s="15"/>
      <c r="I20" s="15"/>
      <c r="J20" s="16"/>
    </row>
    <row r="21" spans="1:18" x14ac:dyDescent="0.25">
      <c r="A21" s="50"/>
      <c r="B21" s="50"/>
      <c r="C21" s="50"/>
      <c r="D21" s="50"/>
      <c r="E21" s="50"/>
      <c r="F21" s="50"/>
      <c r="H21" s="17" t="s">
        <v>56</v>
      </c>
      <c r="I21" s="65" t="e">
        <f>#REF!*1%</f>
        <v>#REF!</v>
      </c>
      <c r="J21" s="16">
        <f>J19*1%</f>
        <v>20460</v>
      </c>
    </row>
    <row r="22" spans="1:18" x14ac:dyDescent="0.25">
      <c r="A22" s="50"/>
      <c r="B22" s="50"/>
      <c r="C22" s="50"/>
      <c r="D22" s="50"/>
      <c r="E22" s="50"/>
      <c r="F22" s="50"/>
      <c r="H22" s="17" t="s">
        <v>25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26</v>
      </c>
      <c r="I23" s="19">
        <v>0</v>
      </c>
      <c r="J23" s="19">
        <v>0</v>
      </c>
      <c r="R23" s="2" t="s">
        <v>27</v>
      </c>
    </row>
    <row r="24" spans="1:18" x14ac:dyDescent="0.25">
      <c r="E24" s="1"/>
      <c r="F24" s="1"/>
      <c r="H24" s="20" t="s">
        <v>28</v>
      </c>
      <c r="I24" s="21" t="e">
        <f>I19+I21</f>
        <v>#REF!</v>
      </c>
      <c r="J24" s="21">
        <f>J19+J21</f>
        <v>2066460</v>
      </c>
    </row>
    <row r="25" spans="1:18" x14ac:dyDescent="0.25">
      <c r="E25" s="1"/>
      <c r="F25" s="1"/>
      <c r="H25" s="20"/>
      <c r="I25" s="21"/>
    </row>
    <row r="26" spans="1:18" x14ac:dyDescent="0.25">
      <c r="A26" s="1" t="s">
        <v>62</v>
      </c>
      <c r="D26" s="1"/>
      <c r="E26" s="1"/>
      <c r="F26" s="1"/>
      <c r="G26" s="1"/>
      <c r="H26" s="20"/>
      <c r="I26" s="20"/>
      <c r="J26" s="21"/>
    </row>
    <row r="27" spans="1:18" x14ac:dyDescent="0.25">
      <c r="A27" s="22"/>
      <c r="D27" s="1"/>
      <c r="E27" s="1"/>
      <c r="F27" s="1"/>
      <c r="G27" s="1"/>
      <c r="H27" s="20"/>
      <c r="I27" s="20"/>
      <c r="J27" s="21"/>
    </row>
    <row r="28" spans="1:18" x14ac:dyDescent="0.25">
      <c r="D28" s="1"/>
      <c r="E28" s="1"/>
      <c r="F28" s="1"/>
      <c r="G28" s="1"/>
      <c r="H28" s="20"/>
      <c r="I28" s="20"/>
      <c r="J28" s="21"/>
    </row>
    <row r="29" spans="1:18" x14ac:dyDescent="0.25">
      <c r="A29" s="66" t="s">
        <v>29</v>
      </c>
    </row>
    <row r="30" spans="1:18" x14ac:dyDescent="0.25">
      <c r="A30" s="67" t="s">
        <v>30</v>
      </c>
      <c r="B30" s="23"/>
      <c r="C30" s="23"/>
      <c r="D30" s="10"/>
      <c r="E30" s="10"/>
      <c r="F30" s="10"/>
    </row>
    <row r="31" spans="1:18" x14ac:dyDescent="0.25">
      <c r="A31" s="67" t="s">
        <v>31</v>
      </c>
      <c r="B31" s="23"/>
      <c r="C31" s="23"/>
      <c r="D31" s="10"/>
      <c r="E31" s="10"/>
      <c r="F31" s="10"/>
    </row>
    <row r="32" spans="1:18" x14ac:dyDescent="0.25">
      <c r="A32" s="68" t="s">
        <v>32</v>
      </c>
      <c r="B32" s="24"/>
      <c r="C32" s="24"/>
      <c r="D32" s="10"/>
      <c r="E32" s="10"/>
      <c r="F32" s="10"/>
    </row>
    <row r="33" spans="1:10" x14ac:dyDescent="0.25">
      <c r="A33" s="69" t="s">
        <v>0</v>
      </c>
      <c r="B33" s="25"/>
      <c r="C33" s="25"/>
      <c r="D33" s="10"/>
      <c r="E33" s="10"/>
      <c r="F33" s="10"/>
    </row>
    <row r="34" spans="1:10" x14ac:dyDescent="0.25">
      <c r="A34" s="26"/>
      <c r="B34" s="26"/>
      <c r="C34" s="26"/>
    </row>
    <row r="35" spans="1:10" x14ac:dyDescent="0.25">
      <c r="A35" s="27"/>
      <c r="B35" s="27"/>
      <c r="C35" s="27"/>
    </row>
    <row r="36" spans="1:10" x14ac:dyDescent="0.25">
      <c r="H36" s="28" t="s">
        <v>57</v>
      </c>
      <c r="I36" s="136" t="str">
        <f>+J13</f>
        <v xml:space="preserve"> 02 Juli 2021</v>
      </c>
      <c r="J36" s="141"/>
    </row>
    <row r="39" spans="1:10" ht="18" customHeight="1" x14ac:dyDescent="0.25"/>
    <row r="40" spans="1:10" ht="17.25" customHeight="1" x14ac:dyDescent="0.25"/>
    <row r="42" spans="1:10" x14ac:dyDescent="0.25">
      <c r="H42" s="137" t="s">
        <v>33</v>
      </c>
      <c r="I42" s="137"/>
      <c r="J42" s="13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245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44391</v>
      </c>
      <c r="C18" s="75" t="s">
        <v>242</v>
      </c>
      <c r="D18" s="12" t="s">
        <v>243</v>
      </c>
      <c r="E18" s="12" t="s">
        <v>244</v>
      </c>
      <c r="F18" s="61">
        <v>1</v>
      </c>
      <c r="G18" s="130">
        <v>700000</v>
      </c>
      <c r="H18" s="131"/>
      <c r="I18" s="103">
        <f>G18</f>
        <v>700000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7000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350000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350000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357000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246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247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44391</v>
      </c>
      <c r="C18" s="75" t="s">
        <v>250</v>
      </c>
      <c r="D18" s="12" t="s">
        <v>248</v>
      </c>
      <c r="E18" s="12" t="s">
        <v>249</v>
      </c>
      <c r="F18" s="61">
        <v>1</v>
      </c>
      <c r="G18" s="130">
        <v>700000</v>
      </c>
      <c r="H18" s="131"/>
      <c r="I18" s="103">
        <f>G18</f>
        <v>700000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7000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350000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350000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357000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246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251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44391</v>
      </c>
      <c r="C18" s="75" t="s">
        <v>254</v>
      </c>
      <c r="D18" s="12" t="s">
        <v>253</v>
      </c>
      <c r="E18" s="12" t="s">
        <v>252</v>
      </c>
      <c r="F18" s="61">
        <v>1</v>
      </c>
      <c r="G18" s="130">
        <v>900000</v>
      </c>
      <c r="H18" s="131"/>
      <c r="I18" s="103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450000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450000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459000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157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255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44391</v>
      </c>
      <c r="C18" s="75" t="s">
        <v>258</v>
      </c>
      <c r="D18" s="12" t="s">
        <v>256</v>
      </c>
      <c r="E18" s="12" t="s">
        <v>257</v>
      </c>
      <c r="F18" s="61">
        <v>1</v>
      </c>
      <c r="G18" s="130">
        <v>900000</v>
      </c>
      <c r="H18" s="131"/>
      <c r="I18" s="103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450000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450000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459000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157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262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44390</v>
      </c>
      <c r="C18" s="75" t="s">
        <v>261</v>
      </c>
      <c r="D18" s="12" t="s">
        <v>259</v>
      </c>
      <c r="E18" s="12" t="s">
        <v>119</v>
      </c>
      <c r="F18" s="61">
        <v>1</v>
      </c>
      <c r="G18" s="130">
        <v>3100000</v>
      </c>
      <c r="H18" s="131"/>
      <c r="I18" s="103">
        <f>G18</f>
        <v>3100000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3100000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31000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3131000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260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263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44378</v>
      </c>
      <c r="C18" s="75" t="s">
        <v>265</v>
      </c>
      <c r="D18" s="12" t="s">
        <v>264</v>
      </c>
      <c r="E18" s="12" t="s">
        <v>211</v>
      </c>
      <c r="F18" s="61">
        <v>1</v>
      </c>
      <c r="G18" s="130">
        <v>240000</v>
      </c>
      <c r="H18" s="131"/>
      <c r="I18" s="103">
        <f>G18</f>
        <v>240000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240000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2400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242400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266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44389</v>
      </c>
      <c r="C18" s="75"/>
      <c r="D18" s="12" t="s">
        <v>268</v>
      </c>
      <c r="E18" s="12" t="s">
        <v>267</v>
      </c>
      <c r="F18" s="61">
        <v>1</v>
      </c>
      <c r="G18" s="130">
        <v>1000000</v>
      </c>
      <c r="H18" s="131"/>
      <c r="I18" s="103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500000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500000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510000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79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270</v>
      </c>
    </row>
    <row r="13" spans="1:9" x14ac:dyDescent="0.25">
      <c r="G13" s="3" t="s">
        <v>10</v>
      </c>
      <c r="H13" s="7" t="s">
        <v>9</v>
      </c>
      <c r="I13" s="9" t="s">
        <v>208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44389</v>
      </c>
      <c r="C18" s="75"/>
      <c r="D18" s="12" t="s">
        <v>269</v>
      </c>
      <c r="E18" s="12" t="s">
        <v>108</v>
      </c>
      <c r="F18" s="61">
        <v>1</v>
      </c>
      <c r="G18" s="130">
        <v>1000000</v>
      </c>
      <c r="H18" s="131"/>
      <c r="I18" s="103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101"/>
      <c r="D20" s="101"/>
      <c r="E20" s="101"/>
      <c r="F20" s="101"/>
      <c r="G20" s="15"/>
      <c r="H20" s="15"/>
      <c r="I20" s="16"/>
    </row>
    <row r="21" spans="1:17" x14ac:dyDescent="0.25">
      <c r="A21" s="101"/>
      <c r="B21" s="101"/>
      <c r="C21" s="101"/>
      <c r="D21" s="101"/>
      <c r="E21" s="101"/>
      <c r="F21" s="101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101"/>
      <c r="B22" s="101"/>
      <c r="C22" s="101"/>
      <c r="D22" s="101"/>
      <c r="E22" s="101"/>
      <c r="F22" s="101"/>
      <c r="G22" s="17" t="s">
        <v>25</v>
      </c>
      <c r="H22" s="16">
        <f>H20*10%</f>
        <v>0</v>
      </c>
      <c r="I22" s="16">
        <v>500000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500000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510000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79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17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282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44398</v>
      </c>
      <c r="C18" s="75"/>
      <c r="D18" s="12" t="s">
        <v>283</v>
      </c>
      <c r="E18" s="12" t="s">
        <v>284</v>
      </c>
      <c r="F18" s="61">
        <v>1</v>
      </c>
      <c r="G18" s="130">
        <v>700000</v>
      </c>
      <c r="H18" s="131"/>
      <c r="I18" s="110">
        <f>G18</f>
        <v>700000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7000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707000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285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288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44398</v>
      </c>
      <c r="C18" s="75"/>
      <c r="D18" s="12" t="s">
        <v>289</v>
      </c>
      <c r="E18" s="12" t="s">
        <v>290</v>
      </c>
      <c r="F18" s="61">
        <v>1</v>
      </c>
      <c r="G18" s="130">
        <v>900000</v>
      </c>
      <c r="H18" s="131"/>
      <c r="I18" s="110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I12" sqref="I12:I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2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9.5703125" style="2" customWidth="1"/>
    <col min="10" max="10" width="15.5703125" style="2" customWidth="1"/>
    <col min="11" max="11" width="11.570312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63</v>
      </c>
      <c r="G12" s="3" t="s">
        <v>8</v>
      </c>
      <c r="H12" s="7" t="s">
        <v>9</v>
      </c>
      <c r="I12" s="8" t="s">
        <v>68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70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56" t="s">
        <v>66</v>
      </c>
      <c r="G17" s="138" t="s">
        <v>22</v>
      </c>
      <c r="H17" s="139"/>
      <c r="I17" s="57" t="s">
        <v>23</v>
      </c>
    </row>
    <row r="18" spans="1:17" ht="53.25" customHeight="1" x14ac:dyDescent="0.25">
      <c r="A18" s="11">
        <v>1</v>
      </c>
      <c r="B18" s="58">
        <v>44370</v>
      </c>
      <c r="C18" s="59" t="s">
        <v>64</v>
      </c>
      <c r="D18" s="12" t="s">
        <v>71</v>
      </c>
      <c r="E18" s="60" t="s">
        <v>65</v>
      </c>
      <c r="F18" s="61">
        <v>1</v>
      </c>
      <c r="G18" s="140">
        <v>5200000</v>
      </c>
      <c r="H18" s="140"/>
      <c r="I18" s="63">
        <f>G18</f>
        <v>5200000</v>
      </c>
      <c r="J18" s="64"/>
      <c r="K18" s="64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I18</f>
        <v>5200000</v>
      </c>
    </row>
    <row r="20" spans="1:17" x14ac:dyDescent="0.25">
      <c r="A20" s="135"/>
      <c r="B20" s="135"/>
      <c r="C20" s="52"/>
      <c r="D20" s="52"/>
      <c r="E20" s="52"/>
      <c r="F20" s="52"/>
      <c r="G20" s="15"/>
      <c r="H20" s="15"/>
      <c r="I20" s="16"/>
    </row>
    <row r="21" spans="1:17" x14ac:dyDescent="0.25">
      <c r="A21" s="52"/>
      <c r="B21" s="52"/>
      <c r="C21" s="52"/>
      <c r="D21" s="52"/>
      <c r="E21" s="52"/>
      <c r="F21" s="52"/>
      <c r="G21" s="17" t="s">
        <v>56</v>
      </c>
      <c r="H21" s="65" t="e">
        <f>#REF!*1%</f>
        <v>#REF!</v>
      </c>
      <c r="I21" s="16">
        <f>I19*1%</f>
        <v>52000</v>
      </c>
    </row>
    <row r="22" spans="1:17" x14ac:dyDescent="0.25">
      <c r="A22" s="52"/>
      <c r="B22" s="52"/>
      <c r="C22" s="52"/>
      <c r="D22" s="52"/>
      <c r="E22" s="52"/>
      <c r="F22" s="52"/>
      <c r="G22" s="17" t="s">
        <v>25</v>
      </c>
      <c r="H22" s="16">
        <f>H20*10%</f>
        <v>0</v>
      </c>
      <c r="I22" s="16">
        <f>I20*10%</f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5252000</v>
      </c>
    </row>
    <row r="25" spans="1:17" x14ac:dyDescent="0.25">
      <c r="E25" s="1"/>
      <c r="F25" s="1"/>
      <c r="G25" s="20"/>
      <c r="H25" s="21"/>
    </row>
    <row r="26" spans="1:17" x14ac:dyDescent="0.25">
      <c r="A26" s="1" t="s">
        <v>67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293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44398</v>
      </c>
      <c r="C18" s="75"/>
      <c r="D18" s="12" t="s">
        <v>291</v>
      </c>
      <c r="E18" s="12" t="s">
        <v>292</v>
      </c>
      <c r="F18" s="61">
        <v>1</v>
      </c>
      <c r="G18" s="130">
        <v>1000000</v>
      </c>
      <c r="H18" s="131"/>
      <c r="I18" s="110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1010000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294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295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44398</v>
      </c>
      <c r="C18" s="75"/>
      <c r="D18" s="12" t="s">
        <v>296</v>
      </c>
      <c r="E18" s="12" t="s">
        <v>297</v>
      </c>
      <c r="F18" s="61">
        <v>1</v>
      </c>
      <c r="G18" s="130">
        <v>900000</v>
      </c>
      <c r="H18" s="131"/>
      <c r="I18" s="110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298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44396</v>
      </c>
      <c r="C18" s="75"/>
      <c r="D18" s="12" t="s">
        <v>299</v>
      </c>
      <c r="E18" s="12" t="s">
        <v>300</v>
      </c>
      <c r="F18" s="61">
        <v>1</v>
      </c>
      <c r="G18" s="130">
        <v>650000</v>
      </c>
      <c r="H18" s="131"/>
      <c r="I18" s="110">
        <f>G18</f>
        <v>650000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650000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6500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656500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301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M18" sqref="M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302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44394</v>
      </c>
      <c r="C18" s="75"/>
      <c r="D18" s="12" t="s">
        <v>303</v>
      </c>
      <c r="E18" s="12" t="s">
        <v>304</v>
      </c>
      <c r="F18" s="61">
        <v>1</v>
      </c>
      <c r="G18" s="130">
        <v>950000</v>
      </c>
      <c r="H18" s="131"/>
      <c r="I18" s="110">
        <f>G18</f>
        <v>950000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959500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307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44394</v>
      </c>
      <c r="C18" s="75"/>
      <c r="D18" s="12" t="s">
        <v>305</v>
      </c>
      <c r="E18" s="12" t="s">
        <v>306</v>
      </c>
      <c r="F18" s="61">
        <v>1</v>
      </c>
      <c r="G18" s="130">
        <v>900000</v>
      </c>
      <c r="H18" s="131"/>
      <c r="I18" s="110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309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44394</v>
      </c>
      <c r="C18" s="75"/>
      <c r="D18" s="12" t="s">
        <v>308</v>
      </c>
      <c r="E18" s="12" t="s">
        <v>290</v>
      </c>
      <c r="F18" s="61">
        <v>1</v>
      </c>
      <c r="G18" s="130">
        <v>900000</v>
      </c>
      <c r="H18" s="131"/>
      <c r="I18" s="110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310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44393</v>
      </c>
      <c r="C18" s="75"/>
      <c r="D18" s="12" t="s">
        <v>311</v>
      </c>
      <c r="E18" s="12" t="s">
        <v>140</v>
      </c>
      <c r="F18" s="61">
        <v>1</v>
      </c>
      <c r="G18" s="130">
        <v>750000</v>
      </c>
      <c r="H18" s="131"/>
      <c r="I18" s="110">
        <f>G18</f>
        <v>750000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7500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757500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313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44393</v>
      </c>
      <c r="C18" s="75"/>
      <c r="D18" s="12" t="s">
        <v>314</v>
      </c>
      <c r="E18" s="12" t="s">
        <v>140</v>
      </c>
      <c r="F18" s="61">
        <v>1</v>
      </c>
      <c r="G18" s="130">
        <v>750000</v>
      </c>
      <c r="H18" s="131"/>
      <c r="I18" s="110">
        <f>G18</f>
        <v>750000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7500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757500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312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316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44393</v>
      </c>
      <c r="C18" s="75"/>
      <c r="D18" s="12" t="s">
        <v>315</v>
      </c>
      <c r="E18" s="12" t="s">
        <v>78</v>
      </c>
      <c r="F18" s="61">
        <v>1</v>
      </c>
      <c r="G18" s="130">
        <v>950000</v>
      </c>
      <c r="H18" s="131"/>
      <c r="I18" s="110">
        <f>G18</f>
        <v>950000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959500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317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44393</v>
      </c>
      <c r="C18" s="75"/>
      <c r="D18" s="12" t="s">
        <v>318</v>
      </c>
      <c r="E18" s="12" t="s">
        <v>306</v>
      </c>
      <c r="F18" s="61">
        <v>1</v>
      </c>
      <c r="G18" s="130">
        <v>600000</v>
      </c>
      <c r="H18" s="131"/>
      <c r="I18" s="110">
        <f>G18</f>
        <v>600000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600000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6000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606000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319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16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30.28515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73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1" t="s">
        <v>66</v>
      </c>
      <c r="G17" s="138" t="s">
        <v>22</v>
      </c>
      <c r="H17" s="139"/>
      <c r="I17" s="57" t="s">
        <v>23</v>
      </c>
    </row>
    <row r="18" spans="1:17" ht="40.5" customHeight="1" x14ac:dyDescent="0.25">
      <c r="A18" s="11">
        <v>1</v>
      </c>
      <c r="B18" s="74">
        <v>44370</v>
      </c>
      <c r="C18" s="75" t="s">
        <v>81</v>
      </c>
      <c r="D18" s="12" t="s">
        <v>92</v>
      </c>
      <c r="E18" s="12" t="s">
        <v>74</v>
      </c>
      <c r="F18" s="61">
        <v>1</v>
      </c>
      <c r="G18" s="130">
        <v>15000000</v>
      </c>
      <c r="H18" s="131"/>
      <c r="I18" s="146">
        <f t="shared" ref="I18" si="0">G18</f>
        <v>15000000</v>
      </c>
      <c r="K18"/>
    </row>
    <row r="19" spans="1:17" ht="40.5" customHeight="1" x14ac:dyDescent="0.25">
      <c r="A19" s="11">
        <v>2</v>
      </c>
      <c r="B19" s="74">
        <v>44370</v>
      </c>
      <c r="C19" s="75" t="s">
        <v>82</v>
      </c>
      <c r="D19" s="12" t="s">
        <v>92</v>
      </c>
      <c r="E19" s="12" t="s">
        <v>87</v>
      </c>
      <c r="F19" s="61">
        <v>1</v>
      </c>
      <c r="G19" s="142"/>
      <c r="H19" s="143"/>
      <c r="I19" s="147"/>
      <c r="K19"/>
    </row>
    <row r="20" spans="1:17" ht="40.5" customHeight="1" x14ac:dyDescent="0.25">
      <c r="A20" s="11">
        <v>3</v>
      </c>
      <c r="B20" s="74">
        <v>44370</v>
      </c>
      <c r="C20" s="75" t="s">
        <v>83</v>
      </c>
      <c r="D20" s="12" t="s">
        <v>92</v>
      </c>
      <c r="E20" s="12" t="s">
        <v>88</v>
      </c>
      <c r="F20" s="61">
        <v>1</v>
      </c>
      <c r="G20" s="142"/>
      <c r="H20" s="143"/>
      <c r="I20" s="147"/>
      <c r="K20"/>
    </row>
    <row r="21" spans="1:17" ht="40.5" customHeight="1" x14ac:dyDescent="0.25">
      <c r="A21" s="11">
        <v>4</v>
      </c>
      <c r="B21" s="74">
        <v>44370</v>
      </c>
      <c r="C21" s="75" t="s">
        <v>84</v>
      </c>
      <c r="D21" s="12" t="s">
        <v>92</v>
      </c>
      <c r="E21" s="12" t="s">
        <v>89</v>
      </c>
      <c r="F21" s="61">
        <v>1</v>
      </c>
      <c r="G21" s="142"/>
      <c r="H21" s="143"/>
      <c r="I21" s="147"/>
      <c r="K21"/>
    </row>
    <row r="22" spans="1:17" ht="40.5" customHeight="1" x14ac:dyDescent="0.25">
      <c r="A22" s="11">
        <v>5</v>
      </c>
      <c r="B22" s="74">
        <v>44370</v>
      </c>
      <c r="C22" s="75" t="s">
        <v>85</v>
      </c>
      <c r="D22" s="12" t="s">
        <v>92</v>
      </c>
      <c r="E22" s="12" t="s">
        <v>90</v>
      </c>
      <c r="F22" s="61">
        <v>1</v>
      </c>
      <c r="G22" s="142"/>
      <c r="H22" s="143"/>
      <c r="I22" s="147"/>
      <c r="K22"/>
    </row>
    <row r="23" spans="1:17" ht="40.5" customHeight="1" x14ac:dyDescent="0.25">
      <c r="A23" s="11">
        <v>6</v>
      </c>
      <c r="B23" s="74">
        <v>44370</v>
      </c>
      <c r="C23" s="75" t="s">
        <v>86</v>
      </c>
      <c r="D23" s="12" t="s">
        <v>92</v>
      </c>
      <c r="E23" s="12" t="s">
        <v>91</v>
      </c>
      <c r="F23" s="61">
        <v>1</v>
      </c>
      <c r="G23" s="144"/>
      <c r="H23" s="145"/>
      <c r="I23" s="148"/>
      <c r="K23"/>
    </row>
    <row r="24" spans="1:17" ht="28.5" customHeight="1" thickBot="1" x14ac:dyDescent="0.3">
      <c r="A24" s="132" t="s">
        <v>24</v>
      </c>
      <c r="B24" s="133"/>
      <c r="C24" s="133"/>
      <c r="D24" s="133"/>
      <c r="E24" s="133"/>
      <c r="F24" s="133"/>
      <c r="G24" s="133"/>
      <c r="H24" s="134"/>
      <c r="I24" s="14">
        <f>SUM(I18)</f>
        <v>15000000</v>
      </c>
    </row>
    <row r="25" spans="1:17" x14ac:dyDescent="0.25">
      <c r="A25" s="135"/>
      <c r="B25" s="135"/>
      <c r="C25" s="70"/>
      <c r="D25" s="70"/>
      <c r="E25" s="70"/>
      <c r="F25" s="70"/>
      <c r="G25" s="15"/>
      <c r="H25" s="15"/>
      <c r="I25" s="16"/>
    </row>
    <row r="26" spans="1:17" x14ac:dyDescent="0.25">
      <c r="A26" s="70"/>
      <c r="B26" s="70"/>
      <c r="C26" s="70"/>
      <c r="D26" s="70"/>
      <c r="E26" s="70"/>
      <c r="F26" s="70"/>
      <c r="G26" s="17" t="s">
        <v>56</v>
      </c>
      <c r="H26" s="65" t="e">
        <f>#REF!*1%</f>
        <v>#REF!</v>
      </c>
      <c r="I26" s="16">
        <f>I24*1%</f>
        <v>150000</v>
      </c>
    </row>
    <row r="27" spans="1:17" x14ac:dyDescent="0.25">
      <c r="A27" s="70"/>
      <c r="B27" s="70"/>
      <c r="C27" s="70"/>
      <c r="D27" s="70"/>
      <c r="E27" s="70"/>
      <c r="F27" s="70"/>
      <c r="G27" s="17" t="s">
        <v>25</v>
      </c>
      <c r="H27" s="16">
        <f>H25*10%</f>
        <v>0</v>
      </c>
      <c r="I27" s="16">
        <v>7500000</v>
      </c>
    </row>
    <row r="28" spans="1:17" ht="16.5" thickBot="1" x14ac:dyDescent="0.3">
      <c r="E28" s="1"/>
      <c r="F28" s="1"/>
      <c r="G28" s="18" t="s">
        <v>26</v>
      </c>
      <c r="H28" s="19">
        <v>0</v>
      </c>
      <c r="I28" s="77">
        <f>I27</f>
        <v>7500000</v>
      </c>
      <c r="Q28" s="2" t="s">
        <v>27</v>
      </c>
    </row>
    <row r="29" spans="1:17" x14ac:dyDescent="0.25">
      <c r="E29" s="1"/>
      <c r="F29" s="1"/>
      <c r="G29" s="20" t="s">
        <v>28</v>
      </c>
      <c r="H29" s="21" t="e">
        <f>H24+H26</f>
        <v>#REF!</v>
      </c>
      <c r="I29" s="21">
        <f>I26+I28</f>
        <v>7650000</v>
      </c>
    </row>
    <row r="30" spans="1:17" ht="9" customHeight="1" x14ac:dyDescent="0.25">
      <c r="E30" s="1"/>
      <c r="F30" s="1"/>
      <c r="G30" s="20"/>
      <c r="H30" s="21"/>
      <c r="I30" s="21"/>
    </row>
    <row r="31" spans="1:17" x14ac:dyDescent="0.25">
      <c r="A31" s="1" t="s">
        <v>75</v>
      </c>
      <c r="D31" s="1"/>
      <c r="E31" s="1"/>
      <c r="F31" s="1"/>
      <c r="G31" s="20"/>
      <c r="H31" s="20"/>
      <c r="I31" s="21"/>
    </row>
    <row r="32" spans="1:17" ht="9" customHeight="1" x14ac:dyDescent="0.25">
      <c r="D32" s="1"/>
      <c r="E32" s="1"/>
      <c r="F32" s="1"/>
      <c r="G32" s="20"/>
      <c r="H32" s="20"/>
      <c r="I32" s="21"/>
    </row>
    <row r="33" spans="1:9" x14ac:dyDescent="0.25">
      <c r="A33" s="66" t="s">
        <v>29</v>
      </c>
    </row>
    <row r="34" spans="1:9" x14ac:dyDescent="0.25">
      <c r="A34" s="67" t="s">
        <v>30</v>
      </c>
      <c r="B34" s="23"/>
      <c r="C34" s="23"/>
      <c r="D34" s="10"/>
      <c r="E34" s="10"/>
      <c r="F34" s="10"/>
    </row>
    <row r="35" spans="1:9" x14ac:dyDescent="0.25">
      <c r="A35" s="67" t="s">
        <v>31</v>
      </c>
      <c r="B35" s="23"/>
      <c r="C35" s="23"/>
      <c r="D35" s="10"/>
      <c r="E35" s="10"/>
      <c r="F35" s="10"/>
    </row>
    <row r="36" spans="1:9" x14ac:dyDescent="0.25">
      <c r="A36" s="68" t="s">
        <v>32</v>
      </c>
      <c r="B36" s="24"/>
      <c r="C36" s="24"/>
      <c r="D36" s="10"/>
      <c r="E36" s="10"/>
      <c r="F36" s="10"/>
    </row>
    <row r="37" spans="1:9" x14ac:dyDescent="0.25">
      <c r="A37" s="69" t="s">
        <v>0</v>
      </c>
      <c r="B37" s="25"/>
      <c r="C37" s="25"/>
      <c r="D37" s="10"/>
      <c r="E37" s="10"/>
      <c r="F37" s="10"/>
    </row>
    <row r="38" spans="1:9" x14ac:dyDescent="0.25">
      <c r="A38" s="27"/>
      <c r="B38" s="27"/>
      <c r="C38" s="27"/>
    </row>
    <row r="39" spans="1:9" x14ac:dyDescent="0.25">
      <c r="G39" s="28" t="s">
        <v>57</v>
      </c>
      <c r="H39" s="136" t="str">
        <f>+I13</f>
        <v xml:space="preserve"> 06 Juli 2021</v>
      </c>
      <c r="I39" s="141"/>
    </row>
    <row r="43" spans="1:9" ht="18" customHeight="1" x14ac:dyDescent="0.25"/>
    <row r="44" spans="1:9" ht="17.25" customHeight="1" x14ac:dyDescent="0.25"/>
    <row r="46" spans="1:9" x14ac:dyDescent="0.25">
      <c r="G46" s="137" t="s">
        <v>33</v>
      </c>
      <c r="H46" s="137"/>
      <c r="I46" s="137"/>
    </row>
  </sheetData>
  <mergeCells count="8">
    <mergeCell ref="G46:I46"/>
    <mergeCell ref="G18:H23"/>
    <mergeCell ref="I18:I23"/>
    <mergeCell ref="A10:I10"/>
    <mergeCell ref="G17:H17"/>
    <mergeCell ref="A24:H24"/>
    <mergeCell ref="A25:B25"/>
    <mergeCell ref="H39:I3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320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44399</v>
      </c>
      <c r="C18" s="75"/>
      <c r="D18" s="12" t="s">
        <v>321</v>
      </c>
      <c r="E18" s="12" t="s">
        <v>78</v>
      </c>
      <c r="F18" s="61">
        <v>1</v>
      </c>
      <c r="G18" s="130">
        <v>1200000</v>
      </c>
      <c r="H18" s="131"/>
      <c r="I18" s="110">
        <f>G18</f>
        <v>1200000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1200000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12000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1212000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322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323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44399</v>
      </c>
      <c r="C18" s="75"/>
      <c r="D18" s="12" t="s">
        <v>324</v>
      </c>
      <c r="E18" s="12" t="s">
        <v>297</v>
      </c>
      <c r="F18" s="61">
        <v>1</v>
      </c>
      <c r="G18" s="130">
        <v>900000</v>
      </c>
      <c r="H18" s="131"/>
      <c r="I18" s="110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7" workbookViewId="0">
      <selection activeCell="F18" sqref="F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325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44396</v>
      </c>
      <c r="C18" s="75"/>
      <c r="D18" s="12" t="s">
        <v>327</v>
      </c>
      <c r="E18" s="12" t="s">
        <v>326</v>
      </c>
      <c r="F18" s="61">
        <v>3</v>
      </c>
      <c r="G18" s="130">
        <v>1000000</v>
      </c>
      <c r="H18" s="131"/>
      <c r="I18" s="110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500000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500000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510000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79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328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44396</v>
      </c>
      <c r="C18" s="75"/>
      <c r="D18" s="12" t="s">
        <v>329</v>
      </c>
      <c r="E18" s="12" t="s">
        <v>140</v>
      </c>
      <c r="F18" s="61">
        <v>1</v>
      </c>
      <c r="G18" s="130">
        <v>650000</v>
      </c>
      <c r="H18" s="131"/>
      <c r="I18" s="110">
        <f>G18</f>
        <v>650000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650000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6500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656500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301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4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332</v>
      </c>
    </row>
    <row r="13" spans="1:9" x14ac:dyDescent="0.25">
      <c r="G13" s="3" t="s">
        <v>10</v>
      </c>
      <c r="H13" s="7" t="s">
        <v>9</v>
      </c>
      <c r="I13" s="9" t="s">
        <v>286</v>
      </c>
    </row>
    <row r="14" spans="1:9" x14ac:dyDescent="0.25">
      <c r="G14" s="3" t="s">
        <v>11</v>
      </c>
      <c r="H14" s="7" t="s">
        <v>9</v>
      </c>
      <c r="I14" s="9" t="s">
        <v>287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9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44392</v>
      </c>
      <c r="C18" s="75"/>
      <c r="D18" s="12" t="s">
        <v>330</v>
      </c>
      <c r="E18" s="12" t="s">
        <v>331</v>
      </c>
      <c r="F18" s="61">
        <v>1</v>
      </c>
      <c r="G18" s="130">
        <v>2500000</v>
      </c>
      <c r="H18" s="131"/>
      <c r="I18" s="110">
        <f>G18</f>
        <v>2500000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2500000</v>
      </c>
    </row>
    <row r="20" spans="1:17" x14ac:dyDescent="0.25">
      <c r="A20" s="135"/>
      <c r="B20" s="135"/>
      <c r="C20" s="108"/>
      <c r="D20" s="108"/>
      <c r="E20" s="108"/>
      <c r="F20" s="108"/>
      <c r="G20" s="15"/>
      <c r="H20" s="15"/>
      <c r="I20" s="16"/>
    </row>
    <row r="21" spans="1:17" x14ac:dyDescent="0.25">
      <c r="A21" s="108"/>
      <c r="B21" s="108"/>
      <c r="C21" s="108"/>
      <c r="D21" s="108"/>
      <c r="E21" s="108"/>
      <c r="F21" s="108"/>
      <c r="G21" s="17" t="s">
        <v>56</v>
      </c>
      <c r="H21" s="65" t="e">
        <f>#REF!*1%</f>
        <v>#REF!</v>
      </c>
      <c r="I21" s="16">
        <f>I19*1%</f>
        <v>25000</v>
      </c>
    </row>
    <row r="22" spans="1:17" x14ac:dyDescent="0.25">
      <c r="A22" s="108"/>
      <c r="B22" s="108"/>
      <c r="C22" s="108"/>
      <c r="D22" s="108"/>
      <c r="E22" s="108"/>
      <c r="F22" s="108"/>
      <c r="G22" s="17" t="s">
        <v>25</v>
      </c>
      <c r="H22" s="16">
        <f>H20*10%</f>
        <v>0</v>
      </c>
      <c r="I22" s="16">
        <v>1250000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v>1250000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1275000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333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24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tabSelected="1" topLeftCell="A17" workbookViewId="0">
      <selection activeCell="O20" sqref="O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6" style="2" customWidth="1"/>
    <col min="7" max="7" width="5.28515625" style="2" customWidth="1"/>
    <col min="8" max="8" width="14.140625" style="3" bestFit="1" customWidth="1"/>
    <col min="9" max="9" width="1.5703125" style="3" customWidth="1"/>
    <col min="10" max="10" width="18.140625" style="2" customWidth="1"/>
    <col min="11" max="13" width="9.140625" style="2"/>
    <col min="14" max="14" width="11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170</v>
      </c>
      <c r="H12" s="3" t="s">
        <v>8</v>
      </c>
      <c r="I12" s="7" t="s">
        <v>9</v>
      </c>
      <c r="J12" s="8" t="s">
        <v>334</v>
      </c>
    </row>
    <row r="13" spans="1:10" x14ac:dyDescent="0.25">
      <c r="H13" s="3" t="s">
        <v>10</v>
      </c>
      <c r="I13" s="7" t="s">
        <v>9</v>
      </c>
      <c r="J13" s="9" t="s">
        <v>335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/>
    <row r="17" spans="1:18" ht="26.25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6" t="s">
        <v>20</v>
      </c>
      <c r="G17" s="106" t="s">
        <v>21</v>
      </c>
      <c r="H17" s="138" t="s">
        <v>22</v>
      </c>
      <c r="I17" s="139"/>
      <c r="J17" s="57" t="s">
        <v>23</v>
      </c>
    </row>
    <row r="18" spans="1:18" ht="61.5" customHeight="1" x14ac:dyDescent="0.25">
      <c r="A18" s="11">
        <v>1</v>
      </c>
      <c r="B18" s="74">
        <v>44384</v>
      </c>
      <c r="C18" s="75" t="s">
        <v>271</v>
      </c>
      <c r="D18" s="12" t="s">
        <v>177</v>
      </c>
      <c r="E18" s="12" t="s">
        <v>176</v>
      </c>
      <c r="F18" s="61">
        <v>8</v>
      </c>
      <c r="G18" s="93">
        <v>93</v>
      </c>
      <c r="H18" s="153">
        <v>7000</v>
      </c>
      <c r="I18" s="154"/>
      <c r="J18" s="107">
        <f>G18*H18</f>
        <v>651000</v>
      </c>
      <c r="L18"/>
    </row>
    <row r="19" spans="1:18" ht="61.5" customHeight="1" x14ac:dyDescent="0.25">
      <c r="A19" s="11">
        <f>A18+1</f>
        <v>2</v>
      </c>
      <c r="B19" s="74">
        <v>44385</v>
      </c>
      <c r="C19" s="75" t="s">
        <v>272</v>
      </c>
      <c r="D19" s="12" t="s">
        <v>177</v>
      </c>
      <c r="E19" s="12" t="s">
        <v>176</v>
      </c>
      <c r="F19" s="61">
        <v>16</v>
      </c>
      <c r="G19" s="61">
        <v>248</v>
      </c>
      <c r="H19" s="153">
        <v>7000</v>
      </c>
      <c r="I19" s="154"/>
      <c r="J19" s="107">
        <f>G19*H19</f>
        <v>1736000</v>
      </c>
      <c r="L19"/>
    </row>
    <row r="20" spans="1:18" ht="61.5" customHeight="1" x14ac:dyDescent="0.25">
      <c r="A20" s="11">
        <f t="shared" ref="A20:A27" si="0">A19+1</f>
        <v>3</v>
      </c>
      <c r="B20" s="74">
        <v>44386</v>
      </c>
      <c r="C20" s="75" t="s">
        <v>273</v>
      </c>
      <c r="D20" s="12" t="s">
        <v>177</v>
      </c>
      <c r="E20" s="12" t="s">
        <v>176</v>
      </c>
      <c r="F20" s="61">
        <v>28</v>
      </c>
      <c r="G20" s="93">
        <v>475</v>
      </c>
      <c r="H20" s="153">
        <v>7000</v>
      </c>
      <c r="I20" s="154"/>
      <c r="J20" s="107">
        <f t="shared" ref="J20:J27" si="1">G20*H20</f>
        <v>3325000</v>
      </c>
      <c r="L20"/>
    </row>
    <row r="21" spans="1:18" ht="61.5" customHeight="1" x14ac:dyDescent="0.25">
      <c r="A21" s="11">
        <f t="shared" si="0"/>
        <v>4</v>
      </c>
      <c r="B21" s="74">
        <v>44387</v>
      </c>
      <c r="C21" s="75" t="s">
        <v>274</v>
      </c>
      <c r="D21" s="12" t="s">
        <v>177</v>
      </c>
      <c r="E21" s="12" t="s">
        <v>176</v>
      </c>
      <c r="F21" s="61">
        <v>27</v>
      </c>
      <c r="G21" s="93">
        <v>586</v>
      </c>
      <c r="H21" s="153">
        <v>7000</v>
      </c>
      <c r="I21" s="154"/>
      <c r="J21" s="107">
        <f t="shared" si="1"/>
        <v>4102000</v>
      </c>
      <c r="L21"/>
    </row>
    <row r="22" spans="1:18" ht="61.5" customHeight="1" x14ac:dyDescent="0.25">
      <c r="A22" s="11">
        <f t="shared" si="0"/>
        <v>5</v>
      </c>
      <c r="B22" s="74">
        <v>44388</v>
      </c>
      <c r="C22" s="75" t="s">
        <v>275</v>
      </c>
      <c r="D22" s="12" t="s">
        <v>177</v>
      </c>
      <c r="E22" s="12" t="s">
        <v>176</v>
      </c>
      <c r="F22" s="61">
        <v>17</v>
      </c>
      <c r="G22" s="93">
        <v>359</v>
      </c>
      <c r="H22" s="153">
        <v>7000</v>
      </c>
      <c r="I22" s="154"/>
      <c r="J22" s="107">
        <f t="shared" si="1"/>
        <v>2513000</v>
      </c>
      <c r="L22"/>
    </row>
    <row r="23" spans="1:18" ht="61.5" customHeight="1" x14ac:dyDescent="0.25">
      <c r="A23" s="11">
        <f t="shared" si="0"/>
        <v>6</v>
      </c>
      <c r="B23" s="74">
        <v>44389</v>
      </c>
      <c r="C23" s="75" t="s">
        <v>276</v>
      </c>
      <c r="D23" s="12" t="s">
        <v>177</v>
      </c>
      <c r="E23" s="12" t="s">
        <v>176</v>
      </c>
      <c r="F23" s="61">
        <v>9</v>
      </c>
      <c r="G23" s="93">
        <v>209</v>
      </c>
      <c r="H23" s="153">
        <v>7000</v>
      </c>
      <c r="I23" s="154"/>
      <c r="J23" s="107">
        <f t="shared" si="1"/>
        <v>1463000</v>
      </c>
      <c r="L23"/>
    </row>
    <row r="24" spans="1:18" ht="61.5" customHeight="1" x14ac:dyDescent="0.25">
      <c r="A24" s="11">
        <f t="shared" si="0"/>
        <v>7</v>
      </c>
      <c r="B24" s="74">
        <v>44390</v>
      </c>
      <c r="C24" s="75" t="s">
        <v>277</v>
      </c>
      <c r="D24" s="12" t="s">
        <v>177</v>
      </c>
      <c r="E24" s="12" t="s">
        <v>176</v>
      </c>
      <c r="F24" s="61">
        <v>14</v>
      </c>
      <c r="G24" s="93">
        <v>212</v>
      </c>
      <c r="H24" s="153">
        <v>7000</v>
      </c>
      <c r="I24" s="154"/>
      <c r="J24" s="107">
        <f t="shared" si="1"/>
        <v>1484000</v>
      </c>
      <c r="L24"/>
    </row>
    <row r="25" spans="1:18" ht="61.5" customHeight="1" x14ac:dyDescent="0.25">
      <c r="A25" s="11">
        <f t="shared" si="0"/>
        <v>8</v>
      </c>
      <c r="B25" s="74">
        <v>44391</v>
      </c>
      <c r="C25" s="75" t="s">
        <v>278</v>
      </c>
      <c r="D25" s="12" t="s">
        <v>177</v>
      </c>
      <c r="E25" s="12" t="s">
        <v>176</v>
      </c>
      <c r="F25" s="61">
        <v>10</v>
      </c>
      <c r="G25" s="93">
        <v>167</v>
      </c>
      <c r="H25" s="153">
        <v>7000</v>
      </c>
      <c r="I25" s="154"/>
      <c r="J25" s="107">
        <f t="shared" si="1"/>
        <v>1169000</v>
      </c>
      <c r="L25"/>
    </row>
    <row r="26" spans="1:18" ht="55.5" customHeight="1" x14ac:dyDescent="0.25">
      <c r="A26" s="11">
        <f t="shared" si="0"/>
        <v>9</v>
      </c>
      <c r="B26" s="74">
        <v>44392</v>
      </c>
      <c r="C26" s="75" t="s">
        <v>279</v>
      </c>
      <c r="D26" s="12" t="s">
        <v>177</v>
      </c>
      <c r="E26" s="12" t="s">
        <v>176</v>
      </c>
      <c r="F26" s="61">
        <v>25</v>
      </c>
      <c r="G26" s="93">
        <v>512</v>
      </c>
      <c r="H26" s="153">
        <v>7000</v>
      </c>
      <c r="I26" s="154"/>
      <c r="J26" s="107">
        <f t="shared" si="1"/>
        <v>3584000</v>
      </c>
      <c r="L26"/>
    </row>
    <row r="27" spans="1:18" ht="61.5" customHeight="1" x14ac:dyDescent="0.25">
      <c r="A27" s="11">
        <f t="shared" si="0"/>
        <v>10</v>
      </c>
      <c r="B27" s="74">
        <v>44393</v>
      </c>
      <c r="C27" s="75" t="s">
        <v>280</v>
      </c>
      <c r="D27" s="12" t="s">
        <v>177</v>
      </c>
      <c r="E27" s="12" t="s">
        <v>176</v>
      </c>
      <c r="F27" s="61">
        <v>14</v>
      </c>
      <c r="G27" s="93">
        <v>219</v>
      </c>
      <c r="H27" s="153">
        <v>7000</v>
      </c>
      <c r="I27" s="154"/>
      <c r="J27" s="107">
        <f t="shared" si="1"/>
        <v>1533000</v>
      </c>
      <c r="L27"/>
    </row>
    <row r="28" spans="1:18" ht="32.25" customHeight="1" thickBot="1" x14ac:dyDescent="0.3">
      <c r="A28" s="132" t="s">
        <v>24</v>
      </c>
      <c r="B28" s="133"/>
      <c r="C28" s="133"/>
      <c r="D28" s="133"/>
      <c r="E28" s="133"/>
      <c r="F28" s="133"/>
      <c r="G28" s="133"/>
      <c r="H28" s="133"/>
      <c r="I28" s="134"/>
      <c r="J28" s="14">
        <f>SUM(J18:J27)</f>
        <v>21560000</v>
      </c>
    </row>
    <row r="29" spans="1:18" x14ac:dyDescent="0.25">
      <c r="A29" s="135"/>
      <c r="B29" s="135"/>
      <c r="C29" s="105"/>
      <c r="D29" s="105"/>
      <c r="E29" s="105"/>
      <c r="F29" s="105"/>
      <c r="G29" s="105"/>
      <c r="H29" s="15"/>
      <c r="I29" s="15"/>
      <c r="J29" s="16"/>
    </row>
    <row r="30" spans="1:18" x14ac:dyDescent="0.25">
      <c r="A30" s="105"/>
      <c r="B30" s="105"/>
      <c r="C30" s="105"/>
      <c r="D30" s="105"/>
      <c r="E30" s="105"/>
      <c r="F30" s="105"/>
      <c r="G30" s="105"/>
      <c r="H30" s="17" t="s">
        <v>56</v>
      </c>
      <c r="I30" s="65" t="e">
        <f>#REF!*1%</f>
        <v>#REF!</v>
      </c>
      <c r="J30" s="16">
        <f>J28*1%</f>
        <v>215600</v>
      </c>
    </row>
    <row r="31" spans="1:18" x14ac:dyDescent="0.25">
      <c r="A31" s="105"/>
      <c r="B31" s="105"/>
      <c r="C31" s="105"/>
      <c r="D31" s="105"/>
      <c r="E31" s="105"/>
      <c r="F31" s="105"/>
      <c r="G31" s="105"/>
      <c r="H31" s="17" t="s">
        <v>25</v>
      </c>
      <c r="I31" s="16">
        <f>I29*10%</f>
        <v>0</v>
      </c>
      <c r="J31" s="16">
        <v>0</v>
      </c>
    </row>
    <row r="32" spans="1:18" ht="16.5" thickBot="1" x14ac:dyDescent="0.3">
      <c r="E32" s="1"/>
      <c r="F32" s="1"/>
      <c r="G32" s="1"/>
      <c r="H32" s="18" t="s">
        <v>26</v>
      </c>
      <c r="I32" s="19">
        <v>0</v>
      </c>
      <c r="J32" s="19">
        <v>0</v>
      </c>
      <c r="R32" s="2" t="s">
        <v>27</v>
      </c>
    </row>
    <row r="33" spans="1:10" x14ac:dyDescent="0.25">
      <c r="E33" s="1"/>
      <c r="F33" s="1"/>
      <c r="G33" s="1"/>
      <c r="H33" s="20" t="s">
        <v>28</v>
      </c>
      <c r="I33" s="21" t="e">
        <f>I28+I30</f>
        <v>#REF!</v>
      </c>
      <c r="J33" s="21">
        <f>J28+J30</f>
        <v>21775600</v>
      </c>
    </row>
    <row r="34" spans="1:10" x14ac:dyDescent="0.25">
      <c r="E34" s="1"/>
      <c r="F34" s="1"/>
      <c r="G34" s="1"/>
      <c r="H34" s="20"/>
      <c r="I34" s="21"/>
      <c r="J34" s="21"/>
    </row>
    <row r="35" spans="1:10" x14ac:dyDescent="0.25">
      <c r="A35" s="1" t="s">
        <v>281</v>
      </c>
      <c r="D35" s="1"/>
      <c r="E35" s="1"/>
      <c r="F35" s="1"/>
      <c r="G35" s="1"/>
      <c r="H35" s="20"/>
      <c r="I35" s="20"/>
      <c r="J35" s="21"/>
    </row>
    <row r="36" spans="1:10" x14ac:dyDescent="0.25">
      <c r="A36" s="135"/>
      <c r="B36" s="135"/>
      <c r="C36" s="104"/>
      <c r="D36" s="104"/>
      <c r="E36" s="104"/>
      <c r="F36" s="104"/>
      <c r="G36" s="104"/>
      <c r="H36" s="15"/>
      <c r="I36" s="15"/>
      <c r="J36" s="16"/>
    </row>
    <row r="37" spans="1:10" x14ac:dyDescent="0.25">
      <c r="D37" s="1"/>
      <c r="E37" s="1"/>
      <c r="F37" s="1"/>
      <c r="G37" s="1"/>
      <c r="H37" s="20"/>
      <c r="I37" s="20"/>
      <c r="J37" s="21"/>
    </row>
    <row r="38" spans="1:10" x14ac:dyDescent="0.25">
      <c r="A38" s="66" t="s">
        <v>29</v>
      </c>
    </row>
    <row r="39" spans="1:10" x14ac:dyDescent="0.25">
      <c r="A39" s="67" t="s">
        <v>30</v>
      </c>
      <c r="B39" s="23"/>
      <c r="C39" s="23"/>
      <c r="D39" s="10"/>
      <c r="E39" s="10"/>
      <c r="F39" s="10"/>
      <c r="G39" s="10"/>
    </row>
    <row r="40" spans="1:10" x14ac:dyDescent="0.25">
      <c r="A40" s="67" t="s">
        <v>31</v>
      </c>
      <c r="B40" s="23"/>
      <c r="C40" s="23"/>
      <c r="D40" s="10"/>
      <c r="E40" s="10"/>
      <c r="F40" s="10"/>
      <c r="G40" s="10"/>
    </row>
    <row r="41" spans="1:10" x14ac:dyDescent="0.25">
      <c r="A41" s="68" t="s">
        <v>32</v>
      </c>
      <c r="B41" s="24"/>
      <c r="C41" s="24"/>
      <c r="D41" s="10"/>
      <c r="E41" s="10"/>
      <c r="F41" s="10"/>
      <c r="G41" s="10"/>
    </row>
    <row r="42" spans="1:10" x14ac:dyDescent="0.25">
      <c r="A42" s="69" t="s">
        <v>0</v>
      </c>
      <c r="B42" s="25"/>
      <c r="C42" s="25"/>
      <c r="D42" s="10"/>
      <c r="E42" s="10"/>
      <c r="F42" s="10"/>
      <c r="G42" s="10"/>
    </row>
    <row r="43" spans="1:10" x14ac:dyDescent="0.25">
      <c r="A43" s="27"/>
      <c r="B43" s="27"/>
      <c r="C43" s="27"/>
    </row>
    <row r="44" spans="1:10" x14ac:dyDescent="0.25">
      <c r="H44" s="28" t="s">
        <v>57</v>
      </c>
      <c r="I44" s="136" t="str">
        <f>+J13</f>
        <v xml:space="preserve"> 26 Juli 2021</v>
      </c>
      <c r="J44" s="141"/>
    </row>
    <row r="48" spans="1:10" ht="18" customHeight="1" x14ac:dyDescent="0.25"/>
    <row r="49" spans="8:10" ht="17.25" customHeight="1" x14ac:dyDescent="0.25"/>
    <row r="51" spans="8:10" x14ac:dyDescent="0.25">
      <c r="H51" s="137" t="s">
        <v>33</v>
      </c>
      <c r="I51" s="137"/>
      <c r="J51" s="137"/>
    </row>
  </sheetData>
  <mergeCells count="17">
    <mergeCell ref="H20:I20"/>
    <mergeCell ref="A10:J10"/>
    <mergeCell ref="H22:I22"/>
    <mergeCell ref="A36:B36"/>
    <mergeCell ref="I44:J44"/>
    <mergeCell ref="H21:I21"/>
    <mergeCell ref="H17:I17"/>
    <mergeCell ref="H18:I18"/>
    <mergeCell ref="H19:I19"/>
    <mergeCell ref="H51:J51"/>
    <mergeCell ref="H23:I23"/>
    <mergeCell ref="H24:I24"/>
    <mergeCell ref="H25:I25"/>
    <mergeCell ref="H26:I26"/>
    <mergeCell ref="H27:I27"/>
    <mergeCell ref="A28:I28"/>
    <mergeCell ref="A29:B2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J26" sqref="J2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336</v>
      </c>
      <c r="G12" s="3" t="s">
        <v>8</v>
      </c>
      <c r="H12" s="7" t="s">
        <v>9</v>
      </c>
      <c r="I12" s="8" t="s">
        <v>337</v>
      </c>
    </row>
    <row r="13" spans="1:9" x14ac:dyDescent="0.25">
      <c r="G13" s="3" t="s">
        <v>10</v>
      </c>
      <c r="H13" s="7" t="s">
        <v>9</v>
      </c>
      <c r="I13" s="9" t="s">
        <v>335</v>
      </c>
    </row>
    <row r="14" spans="1:9" x14ac:dyDescent="0.25">
      <c r="G14" s="3" t="s">
        <v>11</v>
      </c>
      <c r="H14" s="7" t="s">
        <v>9</v>
      </c>
      <c r="I14" s="9" t="s">
        <v>338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2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44396</v>
      </c>
      <c r="C18" s="75" t="s">
        <v>339</v>
      </c>
      <c r="D18" s="12" t="s">
        <v>340</v>
      </c>
      <c r="E18" s="12" t="s">
        <v>65</v>
      </c>
      <c r="F18" s="61">
        <v>1</v>
      </c>
      <c r="G18" s="130">
        <v>6000000</v>
      </c>
      <c r="H18" s="131"/>
      <c r="I18" s="113">
        <f>G18</f>
        <v>6000000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6000000</v>
      </c>
    </row>
    <row r="20" spans="1:17" x14ac:dyDescent="0.25">
      <c r="A20" s="135"/>
      <c r="B20" s="135"/>
      <c r="C20" s="111"/>
      <c r="D20" s="111"/>
      <c r="E20" s="111"/>
      <c r="F20" s="111"/>
      <c r="G20" s="15"/>
      <c r="H20" s="15"/>
      <c r="I20" s="16"/>
    </row>
    <row r="21" spans="1:17" x14ac:dyDescent="0.25">
      <c r="A21" s="111"/>
      <c r="B21" s="111"/>
      <c r="C21" s="111"/>
      <c r="D21" s="111"/>
      <c r="E21" s="111"/>
      <c r="F21" s="111"/>
      <c r="G21" s="17" t="s">
        <v>56</v>
      </c>
      <c r="H21" s="65" t="e">
        <f>#REF!*1%</f>
        <v>#REF!</v>
      </c>
      <c r="I21" s="16">
        <f>I19*1%</f>
        <v>60000</v>
      </c>
    </row>
    <row r="22" spans="1:17" x14ac:dyDescent="0.25">
      <c r="A22" s="111"/>
      <c r="B22" s="111"/>
      <c r="C22" s="111"/>
      <c r="D22" s="111"/>
      <c r="E22" s="111"/>
      <c r="F22" s="111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6060000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26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C18" sqref="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112</v>
      </c>
      <c r="H12" s="3" t="s">
        <v>8</v>
      </c>
      <c r="I12" s="7" t="s">
        <v>9</v>
      </c>
      <c r="J12" s="8" t="s">
        <v>342</v>
      </c>
    </row>
    <row r="13" spans="1:10" x14ac:dyDescent="0.25">
      <c r="H13" s="3" t="s">
        <v>10</v>
      </c>
      <c r="I13" s="7" t="s">
        <v>9</v>
      </c>
      <c r="J13" s="9" t="s">
        <v>343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06" t="s">
        <v>20</v>
      </c>
      <c r="G17" s="106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44357</v>
      </c>
      <c r="C18" s="120">
        <v>403544</v>
      </c>
      <c r="D18" s="12" t="s">
        <v>115</v>
      </c>
      <c r="E18" s="12" t="s">
        <v>163</v>
      </c>
      <c r="F18" s="61">
        <v>44</v>
      </c>
      <c r="G18" s="13">
        <v>246</v>
      </c>
      <c r="H18" s="130">
        <v>1500</v>
      </c>
      <c r="I18" s="131"/>
      <c r="J18" s="107">
        <f>G18*H18</f>
        <v>369000</v>
      </c>
    </row>
    <row r="19" spans="1:18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3"/>
      <c r="I19" s="134"/>
      <c r="J19" s="14">
        <f>SUM(J18)</f>
        <v>369000</v>
      </c>
    </row>
    <row r="20" spans="1:18" x14ac:dyDescent="0.25">
      <c r="A20" s="135"/>
      <c r="B20" s="135"/>
      <c r="C20" s="105"/>
      <c r="D20" s="105"/>
      <c r="E20" s="105"/>
      <c r="F20" s="105"/>
      <c r="G20" s="105"/>
      <c r="H20" s="15"/>
      <c r="I20" s="15"/>
      <c r="J20" s="16"/>
    </row>
    <row r="21" spans="1:18" x14ac:dyDescent="0.25">
      <c r="A21" s="105"/>
      <c r="B21" s="105"/>
      <c r="C21" s="105"/>
      <c r="D21" s="105"/>
      <c r="E21" s="105"/>
      <c r="F21" s="105"/>
      <c r="H21" s="17" t="s">
        <v>56</v>
      </c>
      <c r="I21" s="65">
        <f>I18*1%</f>
        <v>0</v>
      </c>
      <c r="J21" s="16">
        <f>J19*1%</f>
        <v>3690</v>
      </c>
    </row>
    <row r="22" spans="1:18" x14ac:dyDescent="0.25">
      <c r="A22" s="105"/>
      <c r="B22" s="105"/>
      <c r="C22" s="105"/>
      <c r="D22" s="105"/>
      <c r="E22" s="105"/>
      <c r="F22" s="105"/>
      <c r="H22" s="17" t="s">
        <v>25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26</v>
      </c>
      <c r="I23" s="19">
        <v>0</v>
      </c>
      <c r="J23" s="19">
        <v>0</v>
      </c>
      <c r="R23" s="2" t="s">
        <v>27</v>
      </c>
    </row>
    <row r="24" spans="1:18" x14ac:dyDescent="0.25">
      <c r="E24" s="1"/>
      <c r="F24" s="1"/>
      <c r="H24" s="20" t="s">
        <v>28</v>
      </c>
      <c r="I24" s="21">
        <f>I19+I21</f>
        <v>0</v>
      </c>
      <c r="J24" s="21">
        <f>J19+J21</f>
        <v>372690</v>
      </c>
    </row>
    <row r="25" spans="1:18" x14ac:dyDescent="0.25">
      <c r="E25" s="1"/>
      <c r="F25" s="1"/>
      <c r="H25" s="20"/>
      <c r="I25" s="21"/>
      <c r="J25" s="21"/>
    </row>
    <row r="26" spans="1:18" x14ac:dyDescent="0.25">
      <c r="A26" s="1" t="s">
        <v>344</v>
      </c>
      <c r="D26" s="1"/>
      <c r="E26" s="1"/>
      <c r="F26" s="1"/>
      <c r="G26" s="1"/>
      <c r="H26" s="20"/>
      <c r="I26" s="20"/>
      <c r="J26" s="21"/>
    </row>
    <row r="27" spans="1:18" x14ac:dyDescent="0.25">
      <c r="A27" s="22"/>
      <c r="D27" s="1"/>
      <c r="E27" s="1"/>
      <c r="F27" s="1"/>
      <c r="G27" s="1"/>
      <c r="H27" s="20"/>
      <c r="I27" s="20"/>
      <c r="J27" s="21"/>
    </row>
    <row r="28" spans="1:18" x14ac:dyDescent="0.25">
      <c r="D28" s="1"/>
      <c r="E28" s="1"/>
      <c r="F28" s="1"/>
      <c r="G28" s="1"/>
      <c r="H28" s="20"/>
      <c r="I28" s="20"/>
      <c r="J28" s="21"/>
    </row>
    <row r="29" spans="1:18" x14ac:dyDescent="0.25">
      <c r="A29" s="66" t="s">
        <v>29</v>
      </c>
    </row>
    <row r="30" spans="1:18" x14ac:dyDescent="0.25">
      <c r="A30" s="67" t="s">
        <v>30</v>
      </c>
      <c r="B30" s="23"/>
      <c r="C30" s="23"/>
      <c r="D30" s="10"/>
      <c r="E30" s="10"/>
      <c r="F30" s="10"/>
    </row>
    <row r="31" spans="1:18" x14ac:dyDescent="0.25">
      <c r="A31" s="67" t="s">
        <v>31</v>
      </c>
      <c r="B31" s="23"/>
      <c r="C31" s="23"/>
      <c r="D31" s="10"/>
      <c r="E31" s="10"/>
      <c r="F31" s="10"/>
    </row>
    <row r="32" spans="1:18" x14ac:dyDescent="0.25">
      <c r="A32" s="68" t="s">
        <v>32</v>
      </c>
      <c r="B32" s="24"/>
      <c r="C32" s="24"/>
      <c r="D32" s="10"/>
      <c r="E32" s="10"/>
      <c r="F32" s="10"/>
    </row>
    <row r="33" spans="1:10" x14ac:dyDescent="0.25">
      <c r="A33" s="69" t="s">
        <v>0</v>
      </c>
      <c r="B33" s="25"/>
      <c r="C33" s="25"/>
      <c r="D33" s="10"/>
      <c r="E33" s="10"/>
      <c r="F33" s="10"/>
    </row>
    <row r="34" spans="1:10" x14ac:dyDescent="0.25">
      <c r="A34" s="26"/>
      <c r="B34" s="26"/>
      <c r="C34" s="26"/>
    </row>
    <row r="35" spans="1:10" x14ac:dyDescent="0.25">
      <c r="A35" s="27"/>
      <c r="B35" s="27"/>
      <c r="C35" s="27"/>
    </row>
    <row r="36" spans="1:10" x14ac:dyDescent="0.25">
      <c r="H36" s="28" t="s">
        <v>57</v>
      </c>
      <c r="I36" s="136" t="str">
        <f>+J13</f>
        <v xml:space="preserve"> 27 Juli 2021</v>
      </c>
      <c r="J36" s="141"/>
    </row>
    <row r="39" spans="1:10" ht="18" customHeight="1" x14ac:dyDescent="0.25"/>
    <row r="40" spans="1:10" ht="17.25" customHeight="1" x14ac:dyDescent="0.25"/>
    <row r="42" spans="1:10" x14ac:dyDescent="0.25">
      <c r="H42" s="137" t="s">
        <v>33</v>
      </c>
      <c r="I42" s="137"/>
      <c r="J42" s="13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5" workbookViewId="0">
      <selection activeCell="H18" sqref="H18:I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6"/>
      <c r="J10" s="127"/>
    </row>
    <row r="12" spans="1:10" x14ac:dyDescent="0.25">
      <c r="A12" s="2" t="s">
        <v>7</v>
      </c>
      <c r="B12" s="2" t="s">
        <v>195</v>
      </c>
      <c r="H12" s="3" t="s">
        <v>8</v>
      </c>
      <c r="I12" s="7" t="s">
        <v>9</v>
      </c>
      <c r="J12" s="8" t="s">
        <v>355</v>
      </c>
    </row>
    <row r="13" spans="1:10" x14ac:dyDescent="0.25">
      <c r="H13" s="3" t="s">
        <v>10</v>
      </c>
      <c r="I13" s="7" t="s">
        <v>9</v>
      </c>
      <c r="J13" s="9" t="s">
        <v>343</v>
      </c>
    </row>
    <row r="14" spans="1:10" x14ac:dyDescent="0.25">
      <c r="H14" s="3" t="s">
        <v>11</v>
      </c>
      <c r="I14" s="7" t="s">
        <v>9</v>
      </c>
      <c r="J14" s="2" t="s">
        <v>12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5" t="s">
        <v>20</v>
      </c>
      <c r="G17" s="115" t="s">
        <v>21</v>
      </c>
      <c r="H17" s="138" t="s">
        <v>22</v>
      </c>
      <c r="I17" s="139"/>
      <c r="J17" s="57" t="s">
        <v>23</v>
      </c>
    </row>
    <row r="18" spans="1:18" ht="53.25" customHeight="1" x14ac:dyDescent="0.25">
      <c r="A18" s="11">
        <v>1</v>
      </c>
      <c r="B18" s="74">
        <v>44393</v>
      </c>
      <c r="C18" s="75" t="s">
        <v>356</v>
      </c>
      <c r="D18" s="12" t="s">
        <v>357</v>
      </c>
      <c r="E18" s="12" t="s">
        <v>119</v>
      </c>
      <c r="F18" s="61">
        <v>290</v>
      </c>
      <c r="G18" s="13"/>
      <c r="H18" s="130">
        <v>5148515</v>
      </c>
      <c r="I18" s="131"/>
      <c r="J18" s="116">
        <f>H18</f>
        <v>5148515</v>
      </c>
    </row>
    <row r="19" spans="1:18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3"/>
      <c r="I19" s="134"/>
      <c r="J19" s="14">
        <f>SUM(J18)</f>
        <v>5148515</v>
      </c>
    </row>
    <row r="20" spans="1:18" x14ac:dyDescent="0.25">
      <c r="A20" s="135"/>
      <c r="B20" s="135"/>
      <c r="C20" s="114"/>
      <c r="D20" s="114"/>
      <c r="E20" s="114"/>
      <c r="F20" s="114"/>
      <c r="G20" s="114"/>
      <c r="H20" s="15"/>
      <c r="I20" s="15"/>
      <c r="J20" s="16"/>
    </row>
    <row r="21" spans="1:18" x14ac:dyDescent="0.25">
      <c r="A21" s="114"/>
      <c r="B21" s="114"/>
      <c r="C21" s="114"/>
      <c r="D21" s="114"/>
      <c r="E21" s="114"/>
      <c r="F21" s="114"/>
      <c r="H21" s="17" t="s">
        <v>56</v>
      </c>
      <c r="I21" s="65">
        <f>I18*1%</f>
        <v>0</v>
      </c>
      <c r="J21" s="16">
        <f>J19*1%</f>
        <v>51485.15</v>
      </c>
    </row>
    <row r="22" spans="1:18" x14ac:dyDescent="0.25">
      <c r="A22" s="114"/>
      <c r="B22" s="114"/>
      <c r="C22" s="114"/>
      <c r="D22" s="114"/>
      <c r="E22" s="114"/>
      <c r="F22" s="114"/>
      <c r="H22" s="17" t="s">
        <v>25</v>
      </c>
      <c r="I22" s="16">
        <f>I20*10%</f>
        <v>0</v>
      </c>
      <c r="J22" s="16">
        <f>J20*10%</f>
        <v>0</v>
      </c>
    </row>
    <row r="23" spans="1:18" ht="16.5" thickBot="1" x14ac:dyDescent="0.3">
      <c r="E23" s="1"/>
      <c r="F23" s="1"/>
      <c r="H23" s="18" t="s">
        <v>26</v>
      </c>
      <c r="I23" s="19">
        <v>0</v>
      </c>
      <c r="J23" s="19">
        <v>0</v>
      </c>
      <c r="R23" s="2" t="s">
        <v>27</v>
      </c>
    </row>
    <row r="24" spans="1:18" x14ac:dyDescent="0.25">
      <c r="E24" s="1"/>
      <c r="F24" s="1"/>
      <c r="H24" s="20" t="s">
        <v>28</v>
      </c>
      <c r="I24" s="21">
        <f>I19+I21</f>
        <v>0</v>
      </c>
      <c r="J24" s="21">
        <f>J19+J21</f>
        <v>5200000.1500000004</v>
      </c>
    </row>
    <row r="25" spans="1:18" x14ac:dyDescent="0.25">
      <c r="E25" s="1"/>
      <c r="F25" s="1"/>
      <c r="H25" s="20"/>
      <c r="I25" s="21"/>
      <c r="J25" s="21"/>
    </row>
    <row r="26" spans="1:18" x14ac:dyDescent="0.25">
      <c r="A26" s="1" t="s">
        <v>358</v>
      </c>
      <c r="D26" s="1"/>
      <c r="E26" s="1"/>
      <c r="F26" s="1"/>
      <c r="G26" s="1"/>
      <c r="H26" s="20"/>
      <c r="I26" s="20"/>
      <c r="J26" s="21"/>
    </row>
    <row r="27" spans="1:18" x14ac:dyDescent="0.25">
      <c r="A27" s="22"/>
      <c r="D27" s="1"/>
      <c r="E27" s="1"/>
      <c r="F27" s="1"/>
      <c r="G27" s="1"/>
      <c r="H27" s="20"/>
      <c r="I27" s="20"/>
      <c r="J27" s="21"/>
    </row>
    <row r="28" spans="1:18" x14ac:dyDescent="0.25">
      <c r="D28" s="1"/>
      <c r="E28" s="1"/>
      <c r="F28" s="1"/>
      <c r="G28" s="1"/>
      <c r="H28" s="20"/>
      <c r="I28" s="20"/>
      <c r="J28" s="21"/>
    </row>
    <row r="29" spans="1:18" x14ac:dyDescent="0.25">
      <c r="A29" s="66" t="s">
        <v>29</v>
      </c>
    </row>
    <row r="30" spans="1:18" x14ac:dyDescent="0.25">
      <c r="A30" s="67" t="s">
        <v>30</v>
      </c>
      <c r="B30" s="23"/>
      <c r="C30" s="23"/>
      <c r="D30" s="10"/>
      <c r="E30" s="10"/>
      <c r="F30" s="10"/>
    </row>
    <row r="31" spans="1:18" x14ac:dyDescent="0.25">
      <c r="A31" s="67" t="s">
        <v>31</v>
      </c>
      <c r="B31" s="23"/>
      <c r="C31" s="23"/>
      <c r="D31" s="10"/>
      <c r="E31" s="10"/>
      <c r="F31" s="10"/>
    </row>
    <row r="32" spans="1:18" x14ac:dyDescent="0.25">
      <c r="A32" s="68" t="s">
        <v>32</v>
      </c>
      <c r="B32" s="24"/>
      <c r="C32" s="24"/>
      <c r="D32" s="10"/>
      <c r="E32" s="10"/>
      <c r="F32" s="10"/>
    </row>
    <row r="33" spans="1:10" x14ac:dyDescent="0.25">
      <c r="A33" s="69" t="s">
        <v>0</v>
      </c>
      <c r="B33" s="25"/>
      <c r="C33" s="25"/>
      <c r="D33" s="10"/>
      <c r="E33" s="10"/>
      <c r="F33" s="10"/>
    </row>
    <row r="34" spans="1:10" x14ac:dyDescent="0.25">
      <c r="A34" s="26"/>
      <c r="B34" s="26"/>
      <c r="C34" s="26"/>
    </row>
    <row r="35" spans="1:10" x14ac:dyDescent="0.25">
      <c r="A35" s="27"/>
      <c r="B35" s="27"/>
      <c r="C35" s="27"/>
    </row>
    <row r="36" spans="1:10" x14ac:dyDescent="0.25">
      <c r="H36" s="28" t="s">
        <v>57</v>
      </c>
      <c r="I36" s="136" t="str">
        <f>+J13</f>
        <v xml:space="preserve"> 27 Juli 2021</v>
      </c>
      <c r="J36" s="141"/>
    </row>
    <row r="39" spans="1:10" ht="18" customHeight="1" x14ac:dyDescent="0.25"/>
    <row r="40" spans="1:10" ht="17.25" customHeight="1" x14ac:dyDescent="0.25"/>
    <row r="42" spans="1:10" x14ac:dyDescent="0.25">
      <c r="H42" s="137" t="s">
        <v>33</v>
      </c>
      <c r="I42" s="137"/>
      <c r="J42" s="13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13" sqref="I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362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44354</v>
      </c>
      <c r="C18" s="75" t="s">
        <v>359</v>
      </c>
      <c r="D18" s="12" t="s">
        <v>360</v>
      </c>
      <c r="E18" s="12" t="s">
        <v>361</v>
      </c>
      <c r="F18" s="61">
        <v>1</v>
      </c>
      <c r="G18" s="130">
        <v>9500000</v>
      </c>
      <c r="H18" s="131"/>
      <c r="I18" s="119">
        <f>G18</f>
        <v>9500000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9500000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95000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4750000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4750000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4845000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365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76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1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44373</v>
      </c>
      <c r="C18" s="75" t="s">
        <v>80</v>
      </c>
      <c r="D18" s="12" t="s">
        <v>77</v>
      </c>
      <c r="E18" s="12" t="s">
        <v>78</v>
      </c>
      <c r="F18" s="61">
        <v>1</v>
      </c>
      <c r="G18" s="130">
        <v>1000000</v>
      </c>
      <c r="H18" s="131"/>
      <c r="I18" s="76">
        <f>G18</f>
        <v>1000000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1000000</v>
      </c>
    </row>
    <row r="20" spans="1:17" x14ac:dyDescent="0.25">
      <c r="A20" s="135"/>
      <c r="B20" s="135"/>
      <c r="C20" s="70"/>
      <c r="D20" s="70"/>
      <c r="E20" s="70"/>
      <c r="F20" s="70"/>
      <c r="G20" s="15"/>
      <c r="H20" s="15"/>
      <c r="I20" s="16"/>
    </row>
    <row r="21" spans="1:17" x14ac:dyDescent="0.25">
      <c r="A21" s="70"/>
      <c r="B21" s="70"/>
      <c r="C21" s="70"/>
      <c r="D21" s="70"/>
      <c r="E21" s="70"/>
      <c r="F21" s="70"/>
      <c r="G21" s="17" t="s">
        <v>56</v>
      </c>
      <c r="H21" s="65" t="e">
        <f>#REF!*1%</f>
        <v>#REF!</v>
      </c>
      <c r="I21" s="16">
        <f>I19*1%</f>
        <v>10000</v>
      </c>
    </row>
    <row r="22" spans="1:17" x14ac:dyDescent="0.25">
      <c r="A22" s="70"/>
      <c r="B22" s="70"/>
      <c r="C22" s="70"/>
      <c r="D22" s="70"/>
      <c r="E22" s="70"/>
      <c r="F22" s="70"/>
      <c r="G22" s="17" t="s">
        <v>25</v>
      </c>
      <c r="H22" s="16">
        <f>H20*10%</f>
        <v>0</v>
      </c>
      <c r="I22" s="16">
        <v>500000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I22</f>
        <v>500000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510000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79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2" sqref="I2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367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44351</v>
      </c>
      <c r="C18" s="75" t="s">
        <v>369</v>
      </c>
      <c r="D18" s="12" t="s">
        <v>370</v>
      </c>
      <c r="E18" s="12" t="s">
        <v>366</v>
      </c>
      <c r="F18" s="61">
        <v>1</v>
      </c>
      <c r="G18" s="130">
        <v>1200000</v>
      </c>
      <c r="H18" s="131"/>
      <c r="I18" s="119">
        <f>G18</f>
        <v>1200000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1200000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12000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600000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600000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I21+I23</f>
        <v>612000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368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371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44399</v>
      </c>
      <c r="C18" s="75" t="s">
        <v>372</v>
      </c>
      <c r="D18" s="12" t="s">
        <v>373</v>
      </c>
      <c r="E18" s="12" t="s">
        <v>78</v>
      </c>
      <c r="F18" s="61">
        <v>1</v>
      </c>
      <c r="G18" s="130">
        <v>1200000</v>
      </c>
      <c r="H18" s="131"/>
      <c r="I18" s="119">
        <f>G18</f>
        <v>1200000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1200000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12000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1212000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322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B18" sqref="B18: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374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44399</v>
      </c>
      <c r="C18" s="75" t="s">
        <v>376</v>
      </c>
      <c r="D18" s="12" t="s">
        <v>375</v>
      </c>
      <c r="E18" s="12" t="s">
        <v>297</v>
      </c>
      <c r="F18" s="61">
        <v>1</v>
      </c>
      <c r="G18" s="130">
        <v>900000</v>
      </c>
      <c r="H18" s="131"/>
      <c r="I18" s="119">
        <f>G18</f>
        <v>900000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900000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9000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909000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141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377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44403</v>
      </c>
      <c r="C18" s="75"/>
      <c r="D18" s="12" t="s">
        <v>378</v>
      </c>
      <c r="E18" s="12" t="s">
        <v>225</v>
      </c>
      <c r="F18" s="61">
        <v>1</v>
      </c>
      <c r="G18" s="130">
        <v>1100000</v>
      </c>
      <c r="H18" s="131"/>
      <c r="I18" s="119">
        <f>G18</f>
        <v>1100000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1100000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11000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1111000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127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K23" sqref="K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379</v>
      </c>
    </row>
    <row r="13" spans="1:9" x14ac:dyDescent="0.25">
      <c r="G13" s="3" t="s">
        <v>10</v>
      </c>
      <c r="H13" s="7" t="s">
        <v>9</v>
      </c>
      <c r="I13" s="9" t="s">
        <v>363</v>
      </c>
    </row>
    <row r="14" spans="1:9" x14ac:dyDescent="0.25">
      <c r="G14" s="3" t="s">
        <v>11</v>
      </c>
      <c r="H14" s="7" t="s">
        <v>9</v>
      </c>
      <c r="I14" s="9" t="s">
        <v>364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118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44400</v>
      </c>
      <c r="C18" s="75" t="s">
        <v>380</v>
      </c>
      <c r="D18" s="12" t="s">
        <v>381</v>
      </c>
      <c r="E18" s="12" t="s">
        <v>382</v>
      </c>
      <c r="F18" s="61">
        <v>1</v>
      </c>
      <c r="G18" s="130">
        <v>1600000</v>
      </c>
      <c r="H18" s="131"/>
      <c r="I18" s="119">
        <f>G18</f>
        <v>1600000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1600000</v>
      </c>
    </row>
    <row r="20" spans="1:17" x14ac:dyDescent="0.25">
      <c r="A20" s="135"/>
      <c r="B20" s="135"/>
      <c r="C20" s="117"/>
      <c r="D20" s="117"/>
      <c r="E20" s="117"/>
      <c r="F20" s="117"/>
      <c r="G20" s="15"/>
      <c r="H20" s="15"/>
      <c r="I20" s="16"/>
    </row>
    <row r="21" spans="1:17" x14ac:dyDescent="0.25">
      <c r="A21" s="117"/>
      <c r="B21" s="117"/>
      <c r="C21" s="117"/>
      <c r="D21" s="117"/>
      <c r="E21" s="117"/>
      <c r="F21" s="117"/>
      <c r="G21" s="17" t="s">
        <v>56</v>
      </c>
      <c r="H21" s="65" t="e">
        <f>#REF!*1%</f>
        <v>#REF!</v>
      </c>
      <c r="I21" s="16">
        <f>I19*1%</f>
        <v>16000</v>
      </c>
    </row>
    <row r="22" spans="1:17" x14ac:dyDescent="0.25">
      <c r="A22" s="117"/>
      <c r="B22" s="117"/>
      <c r="C22" s="117"/>
      <c r="D22" s="117"/>
      <c r="E22" s="117"/>
      <c r="F22" s="117"/>
      <c r="G22" s="17" t="s">
        <v>25</v>
      </c>
      <c r="H22" s="16">
        <f>H20*10%</f>
        <v>0</v>
      </c>
      <c r="I22" s="16">
        <v>800000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I19-I22</f>
        <v>800000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I23+I21</f>
        <v>816000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383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31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8" sqref="G8"/>
    </sheetView>
  </sheetViews>
  <sheetFormatPr defaultRowHeight="15" x14ac:dyDescent="0.25"/>
  <cols>
    <col min="1" max="1" width="5.7109375" customWidth="1"/>
    <col min="2" max="2" width="13.28515625" customWidth="1"/>
  </cols>
  <sheetData>
    <row r="1" spans="1:2" x14ac:dyDescent="0.25">
      <c r="B1" s="121">
        <v>44404</v>
      </c>
    </row>
    <row r="3" spans="1:2" x14ac:dyDescent="0.25">
      <c r="A3" t="s">
        <v>345</v>
      </c>
    </row>
    <row r="4" spans="1:2" x14ac:dyDescent="0.25">
      <c r="A4" t="s">
        <v>346</v>
      </c>
    </row>
    <row r="5" spans="1:2" x14ac:dyDescent="0.25">
      <c r="A5" t="s">
        <v>347</v>
      </c>
    </row>
    <row r="6" spans="1:2" x14ac:dyDescent="0.25">
      <c r="A6" t="s">
        <v>354</v>
      </c>
    </row>
    <row r="8" spans="1:2" x14ac:dyDescent="0.25">
      <c r="A8" t="s">
        <v>348</v>
      </c>
    </row>
    <row r="9" spans="1:2" x14ac:dyDescent="0.25">
      <c r="A9" s="123">
        <v>1</v>
      </c>
      <c r="B9" t="s">
        <v>349</v>
      </c>
    </row>
    <row r="10" spans="1:2" x14ac:dyDescent="0.25">
      <c r="A10" s="123">
        <v>2</v>
      </c>
      <c r="B10" t="s">
        <v>352</v>
      </c>
    </row>
    <row r="11" spans="1:2" x14ac:dyDescent="0.25">
      <c r="A11" s="123">
        <v>3</v>
      </c>
      <c r="B11" t="s">
        <v>351</v>
      </c>
    </row>
    <row r="12" spans="1:2" x14ac:dyDescent="0.25">
      <c r="A12" s="123">
        <v>4</v>
      </c>
      <c r="B12" t="s">
        <v>350</v>
      </c>
    </row>
    <row r="13" spans="1:2" x14ac:dyDescent="0.25">
      <c r="A13" s="123">
        <v>5</v>
      </c>
      <c r="B13" t="s">
        <v>353</v>
      </c>
    </row>
    <row r="14" spans="1:2" x14ac:dyDescent="0.25">
      <c r="A14" s="122"/>
    </row>
    <row r="15" spans="1:2" x14ac:dyDescent="0.25">
      <c r="A15" s="1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101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1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44373</v>
      </c>
      <c r="C18" s="75" t="s">
        <v>94</v>
      </c>
      <c r="D18" s="12" t="s">
        <v>93</v>
      </c>
      <c r="E18" s="12" t="s">
        <v>95</v>
      </c>
      <c r="F18" s="61">
        <v>1</v>
      </c>
      <c r="G18" s="130">
        <v>1600000</v>
      </c>
      <c r="H18" s="131"/>
      <c r="I18" s="76">
        <f>G18</f>
        <v>1600000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1600000</v>
      </c>
    </row>
    <row r="20" spans="1:17" x14ac:dyDescent="0.25">
      <c r="A20" s="135"/>
      <c r="B20" s="135"/>
      <c r="C20" s="70"/>
      <c r="D20" s="70"/>
      <c r="E20" s="70"/>
      <c r="F20" s="70"/>
      <c r="G20" s="15"/>
      <c r="H20" s="15"/>
      <c r="I20" s="16"/>
    </row>
    <row r="21" spans="1:17" x14ac:dyDescent="0.25">
      <c r="A21" s="70"/>
      <c r="B21" s="70"/>
      <c r="C21" s="70"/>
      <c r="D21" s="70"/>
      <c r="E21" s="70"/>
      <c r="F21" s="70"/>
      <c r="G21" s="17" t="s">
        <v>56</v>
      </c>
      <c r="H21" s="65" t="e">
        <f>#REF!*1%</f>
        <v>#REF!</v>
      </c>
      <c r="I21" s="16">
        <f>I19*1%</f>
        <v>16000</v>
      </c>
    </row>
    <row r="22" spans="1:17" x14ac:dyDescent="0.25">
      <c r="A22" s="70"/>
      <c r="B22" s="70"/>
      <c r="C22" s="70"/>
      <c r="D22" s="70"/>
      <c r="E22" s="70"/>
      <c r="F22" s="70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77">
        <f>I22</f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1616000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96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25" t="s">
        <v>6</v>
      </c>
      <c r="B10" s="126"/>
      <c r="C10" s="126"/>
      <c r="D10" s="126"/>
      <c r="E10" s="126"/>
      <c r="F10" s="126"/>
      <c r="G10" s="126"/>
      <c r="H10" s="126"/>
      <c r="I10" s="127"/>
    </row>
    <row r="12" spans="1:9" x14ac:dyDescent="0.25">
      <c r="A12" s="2" t="s">
        <v>7</v>
      </c>
      <c r="B12" s="2" t="s">
        <v>72</v>
      </c>
      <c r="G12" s="3" t="s">
        <v>8</v>
      </c>
      <c r="H12" s="7" t="s">
        <v>9</v>
      </c>
      <c r="I12" s="8" t="s">
        <v>97</v>
      </c>
    </row>
    <row r="13" spans="1:9" x14ac:dyDescent="0.25">
      <c r="G13" s="3" t="s">
        <v>10</v>
      </c>
      <c r="H13" s="7" t="s">
        <v>9</v>
      </c>
      <c r="I13" s="9" t="s">
        <v>69</v>
      </c>
    </row>
    <row r="14" spans="1:9" x14ac:dyDescent="0.25">
      <c r="G14" s="3" t="s">
        <v>11</v>
      </c>
      <c r="H14" s="7" t="s">
        <v>9</v>
      </c>
      <c r="I14" s="2" t="s">
        <v>12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ht="20.100000000000001" customHeight="1" x14ac:dyDescent="0.25">
      <c r="A17" s="53" t="s">
        <v>15</v>
      </c>
      <c r="B17" s="54" t="s">
        <v>16</v>
      </c>
      <c r="C17" s="54" t="s">
        <v>17</v>
      </c>
      <c r="D17" s="54" t="s">
        <v>18</v>
      </c>
      <c r="E17" s="54" t="s">
        <v>19</v>
      </c>
      <c r="F17" s="71" t="s">
        <v>66</v>
      </c>
      <c r="G17" s="138" t="s">
        <v>22</v>
      </c>
      <c r="H17" s="139"/>
      <c r="I17" s="57" t="s">
        <v>23</v>
      </c>
    </row>
    <row r="18" spans="1:17" ht="78.75" customHeight="1" x14ac:dyDescent="0.25">
      <c r="A18" s="11">
        <v>1</v>
      </c>
      <c r="B18" s="74">
        <v>44373</v>
      </c>
      <c r="C18" s="75" t="s">
        <v>99</v>
      </c>
      <c r="D18" s="12" t="s">
        <v>98</v>
      </c>
      <c r="E18" s="12" t="s">
        <v>78</v>
      </c>
      <c r="F18" s="61">
        <v>1</v>
      </c>
      <c r="G18" s="130">
        <v>730000</v>
      </c>
      <c r="H18" s="131"/>
      <c r="I18" s="76">
        <f>G18</f>
        <v>730000</v>
      </c>
      <c r="K18"/>
    </row>
    <row r="19" spans="1:17" ht="25.5" customHeight="1" thickBot="1" x14ac:dyDescent="0.3">
      <c r="A19" s="132" t="s">
        <v>24</v>
      </c>
      <c r="B19" s="133"/>
      <c r="C19" s="133"/>
      <c r="D19" s="133"/>
      <c r="E19" s="133"/>
      <c r="F19" s="133"/>
      <c r="G19" s="133"/>
      <c r="H19" s="134"/>
      <c r="I19" s="14">
        <f>SUM(I18:I18)</f>
        <v>730000</v>
      </c>
    </row>
    <row r="20" spans="1:17" x14ac:dyDescent="0.25">
      <c r="A20" s="135"/>
      <c r="B20" s="135"/>
      <c r="C20" s="70"/>
      <c r="D20" s="70"/>
      <c r="E20" s="70"/>
      <c r="F20" s="70"/>
      <c r="G20" s="15"/>
      <c r="H20" s="15"/>
      <c r="I20" s="16"/>
    </row>
    <row r="21" spans="1:17" x14ac:dyDescent="0.25">
      <c r="A21" s="70"/>
      <c r="B21" s="70"/>
      <c r="C21" s="70"/>
      <c r="D21" s="70"/>
      <c r="E21" s="70"/>
      <c r="F21" s="70"/>
      <c r="G21" s="17" t="s">
        <v>56</v>
      </c>
      <c r="H21" s="65" t="e">
        <f>#REF!*1%</f>
        <v>#REF!</v>
      </c>
      <c r="I21" s="16">
        <f>I19*1%</f>
        <v>7300</v>
      </c>
    </row>
    <row r="22" spans="1:17" x14ac:dyDescent="0.25">
      <c r="A22" s="70"/>
      <c r="B22" s="70"/>
      <c r="C22" s="70"/>
      <c r="D22" s="70"/>
      <c r="E22" s="70"/>
      <c r="F22" s="70"/>
      <c r="G22" s="17" t="s">
        <v>25</v>
      </c>
      <c r="H22" s="16">
        <f>H20*10%</f>
        <v>0</v>
      </c>
      <c r="I22" s="16">
        <v>0</v>
      </c>
    </row>
    <row r="23" spans="1:17" ht="16.5" thickBot="1" x14ac:dyDescent="0.3">
      <c r="E23" s="1"/>
      <c r="F23" s="1"/>
      <c r="G23" s="18" t="s">
        <v>26</v>
      </c>
      <c r="H23" s="19">
        <v>0</v>
      </c>
      <c r="I23" s="19">
        <v>0</v>
      </c>
      <c r="Q23" s="2" t="s">
        <v>27</v>
      </c>
    </row>
    <row r="24" spans="1:17" x14ac:dyDescent="0.25">
      <c r="E24" s="1"/>
      <c r="F24" s="1"/>
      <c r="G24" s="20" t="s">
        <v>28</v>
      </c>
      <c r="H24" s="21" t="e">
        <f>H19+H21</f>
        <v>#REF!</v>
      </c>
      <c r="I24" s="21">
        <f>I19+I21</f>
        <v>737300</v>
      </c>
    </row>
    <row r="25" spans="1:17" x14ac:dyDescent="0.25">
      <c r="E25" s="1"/>
      <c r="F25" s="1"/>
      <c r="G25" s="20"/>
      <c r="H25" s="21"/>
      <c r="I25" s="21"/>
    </row>
    <row r="26" spans="1:17" x14ac:dyDescent="0.25">
      <c r="A26" s="1" t="s">
        <v>100</v>
      </c>
      <c r="D26" s="1"/>
      <c r="E26" s="1"/>
      <c r="F26" s="1"/>
      <c r="G26" s="20"/>
      <c r="H26" s="20"/>
      <c r="I26" s="21"/>
    </row>
    <row r="27" spans="1:17" x14ac:dyDescent="0.25">
      <c r="A27" s="22"/>
      <c r="D27" s="1"/>
      <c r="E27" s="1"/>
      <c r="F27" s="1"/>
      <c r="G27" s="20"/>
      <c r="H27" s="20"/>
      <c r="I27" s="21"/>
    </row>
    <row r="28" spans="1:17" x14ac:dyDescent="0.25">
      <c r="D28" s="1"/>
      <c r="E28" s="1"/>
      <c r="F28" s="1"/>
      <c r="G28" s="20"/>
      <c r="H28" s="20"/>
      <c r="I28" s="21"/>
    </row>
    <row r="29" spans="1:17" x14ac:dyDescent="0.25">
      <c r="A29" s="66" t="s">
        <v>29</v>
      </c>
    </row>
    <row r="30" spans="1:17" x14ac:dyDescent="0.25">
      <c r="A30" s="67" t="s">
        <v>30</v>
      </c>
      <c r="B30" s="23"/>
      <c r="C30" s="23"/>
      <c r="D30" s="10"/>
      <c r="E30" s="10"/>
      <c r="F30" s="10"/>
    </row>
    <row r="31" spans="1:17" x14ac:dyDescent="0.25">
      <c r="A31" s="67" t="s">
        <v>31</v>
      </c>
      <c r="B31" s="23"/>
      <c r="C31" s="23"/>
      <c r="D31" s="10"/>
      <c r="E31" s="10"/>
      <c r="F31" s="10"/>
    </row>
    <row r="32" spans="1:17" x14ac:dyDescent="0.25">
      <c r="A32" s="68" t="s">
        <v>32</v>
      </c>
      <c r="B32" s="24"/>
      <c r="C32" s="24"/>
      <c r="D32" s="10"/>
      <c r="E32" s="10"/>
      <c r="F32" s="10"/>
    </row>
    <row r="33" spans="1:9" x14ac:dyDescent="0.25">
      <c r="A33" s="69" t="s">
        <v>0</v>
      </c>
      <c r="B33" s="25"/>
      <c r="C33" s="25"/>
      <c r="D33" s="10"/>
      <c r="E33" s="10"/>
      <c r="F33" s="10"/>
    </row>
    <row r="34" spans="1:9" x14ac:dyDescent="0.25">
      <c r="A34" s="26"/>
      <c r="B34" s="26"/>
      <c r="C34" s="26"/>
    </row>
    <row r="35" spans="1:9" x14ac:dyDescent="0.25">
      <c r="A35" s="27"/>
      <c r="B35" s="27"/>
      <c r="C35" s="27"/>
    </row>
    <row r="36" spans="1:9" x14ac:dyDescent="0.25">
      <c r="G36" s="28" t="s">
        <v>57</v>
      </c>
      <c r="H36" s="136" t="str">
        <f>+I13</f>
        <v xml:space="preserve"> 06 Juli 2021</v>
      </c>
      <c r="I36" s="141"/>
    </row>
    <row r="40" spans="1:9" ht="18" customHeight="1" x14ac:dyDescent="0.25"/>
    <row r="41" spans="1:9" ht="17.25" customHeight="1" x14ac:dyDescent="0.25"/>
    <row r="43" spans="1:9" x14ac:dyDescent="0.25">
      <c r="G43" s="137" t="s">
        <v>33</v>
      </c>
      <c r="H43" s="137"/>
      <c r="I43" s="137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1</vt:i4>
      </vt:variant>
    </vt:vector>
  </HeadingPairs>
  <TitlesOfParts>
    <vt:vector size="76" baseType="lpstr">
      <vt:lpstr>145_Adyawinsa_Pontianak</vt:lpstr>
      <vt:lpstr>146_Adyawinsa_ Pontianak</vt:lpstr>
      <vt:lpstr>147_Adyawinsa_Bali</vt:lpstr>
      <vt:lpstr>148_Lini_Monokwari</vt:lpstr>
      <vt:lpstr>149_Dua Berlian_Malang</vt:lpstr>
      <vt:lpstr>150_W6_Lampung</vt:lpstr>
      <vt:lpstr>151_W6_tanggerang</vt:lpstr>
      <vt:lpstr>152_W6_Cirebon</vt:lpstr>
      <vt:lpstr>153_W6_tanggerang</vt:lpstr>
      <vt:lpstr>154_W6_Sleman</vt:lpstr>
      <vt:lpstr>155_W6_Bogor</vt:lpstr>
      <vt:lpstr>156_IGM_Purwokerto</vt:lpstr>
      <vt:lpstr>157_IGM_SBY&amp;Mlg</vt:lpstr>
      <vt:lpstr>158_W6_tanggeranG</vt:lpstr>
      <vt:lpstr>159_W6_bandung</vt:lpstr>
      <vt:lpstr>160_W6_Cikarang</vt:lpstr>
      <vt:lpstr>161_W6_Depok&amp;Pulogadung</vt:lpstr>
      <vt:lpstr>162_W6_Denpasar</vt:lpstr>
      <vt:lpstr>163_W6_tanggerang</vt:lpstr>
      <vt:lpstr>164_W6_tanggerang</vt:lpstr>
      <vt:lpstr>165_W6_Jakarta Utara</vt:lpstr>
      <vt:lpstr>166_W6_Bandar Lampung</vt:lpstr>
      <vt:lpstr>167_W6_Jember</vt:lpstr>
      <vt:lpstr>168_Sicepat_Batam</vt:lpstr>
      <vt:lpstr>169_W6_Malang</vt:lpstr>
      <vt:lpstr>170_W6_Palembang</vt:lpstr>
      <vt:lpstr>171_W6_Sidoarjo</vt:lpstr>
      <vt:lpstr>172_Marugame_Bandung</vt:lpstr>
      <vt:lpstr>173_Marugame_Bandung</vt:lpstr>
      <vt:lpstr>174_W6_Jakarta</vt:lpstr>
      <vt:lpstr>175_W6_Jakarta </vt:lpstr>
      <vt:lpstr>176_W6_Jakarta</vt:lpstr>
      <vt:lpstr>177_W6_Jakarta</vt:lpstr>
      <vt:lpstr>178_W6_Jakarta </vt:lpstr>
      <vt:lpstr>179_W6_Pulogadung</vt:lpstr>
      <vt:lpstr>180_W6_Jakarta</vt:lpstr>
      <vt:lpstr>181_W6_Jakarta</vt:lpstr>
      <vt:lpstr>182_W6_Jakarta</vt:lpstr>
      <vt:lpstr>183_W6_Jakarta</vt:lpstr>
      <vt:lpstr>184_W6_PasanggahanMeruya</vt:lpstr>
      <vt:lpstr>185_W6_Gading Serpong</vt:lpstr>
      <vt:lpstr>186_W6_Pamulang</vt:lpstr>
      <vt:lpstr>187_W6_Pasarbaru Tanggerang</vt:lpstr>
      <vt:lpstr>188_W6_Surabaya</vt:lpstr>
      <vt:lpstr>189_W6_Jakarta</vt:lpstr>
      <vt:lpstr>190_W6_Ancol</vt:lpstr>
      <vt:lpstr>191_W6_Bogor</vt:lpstr>
      <vt:lpstr>192_W6_Bekasi</vt:lpstr>
      <vt:lpstr>193_W6_Jakarta Selatan</vt:lpstr>
      <vt:lpstr>194_W6_Dunung Sindur</vt:lpstr>
      <vt:lpstr>195_W6_Serpong</vt:lpstr>
      <vt:lpstr>196_W6_Kalimalang</vt:lpstr>
      <vt:lpstr>197_W6_Marunda</vt:lpstr>
      <vt:lpstr>198_W6_Bekasi</vt:lpstr>
      <vt:lpstr>199_W6_Jakarta Selatan</vt:lpstr>
      <vt:lpstr>200_W6_Depok</vt:lpstr>
      <vt:lpstr>201_W6_Depok </vt:lpstr>
      <vt:lpstr>202_W6_Tanggerang</vt:lpstr>
      <vt:lpstr>203_W6_Bekasi</vt:lpstr>
      <vt:lpstr>204_W6_Tanggerang</vt:lpstr>
      <vt:lpstr>205_W6_Serpong</vt:lpstr>
      <vt:lpstr>206_W6_Depok, Ciracas</vt:lpstr>
      <vt:lpstr>207_W6_Depok</vt:lpstr>
      <vt:lpstr>208_W6_Lampung</vt:lpstr>
      <vt:lpstr>209_Sicepat_Batam 7-16 Juli 21</vt:lpstr>
      <vt:lpstr>210_Mahajaya_Malang</vt:lpstr>
      <vt:lpstr>211_IGM_Jember</vt:lpstr>
      <vt:lpstr>213_Marugame_Surabaya</vt:lpstr>
      <vt:lpstr>214_W6_Medan</vt:lpstr>
      <vt:lpstr>215_W6_Cianjur</vt:lpstr>
      <vt:lpstr>216_W6_Tanggerang</vt:lpstr>
      <vt:lpstr>217_W6_Serpong</vt:lpstr>
      <vt:lpstr>218_W6_Pulogadung</vt:lpstr>
      <vt:lpstr>219_W6_Bogor &amp; Bandung</vt:lpstr>
      <vt:lpstr>Sheet2</vt:lpstr>
      <vt:lpstr>'209_Sicepat_Batam 7-16 Juli 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2021-11-05T07:56:55Z</dcterms:modified>
</cp:coreProperties>
</file>