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PN_Invoice\2022\"/>
    </mc:Choice>
  </mc:AlternateContent>
  <bookViews>
    <workbookView xWindow="-120" yWindow="-120" windowWidth="20730" windowHeight="11040" firstSheet="54" activeTab="58"/>
  </bookViews>
  <sheets>
    <sheet name="209_Truelogs_Jambi Pel" sheetId="2" r:id="rId1"/>
    <sheet name="210_Marugame_Bandung" sheetId="3" r:id="rId2"/>
    <sheet name="211_Freyssinet_Jambi" sheetId="4" r:id="rId3"/>
    <sheet name="212_Sicepat_Pontaiank_Feb 22" sheetId="5" r:id="rId4"/>
    <sheet name="213_Sicepat_PNK_01-23 Maret 22" sheetId="6" r:id="rId5"/>
    <sheet name="214_Sicepat_Batam Maret 2022" sheetId="7" r:id="rId6"/>
    <sheet name="215_Sicepat_Sorong Feb 22" sheetId="8" r:id="rId7"/>
    <sheet name="216_SITC_pabeanan_Ningbo" sheetId="9" r:id="rId8"/>
    <sheet name="217_Link pasifik_Malaysia" sheetId="10" r:id="rId9"/>
    <sheet name="218_Link Pasifik_Philippines" sheetId="11" r:id="rId10"/>
    <sheet name="219_Link Pasifik_India" sheetId="12" r:id="rId11"/>
    <sheet name="220_Link Pasifik_Thailand" sheetId="13" r:id="rId12"/>
    <sheet name="221_Marugame_Bandung " sheetId="14" r:id="rId13"/>
    <sheet name="222_Marugame_Cirebon" sheetId="15" r:id="rId14"/>
    <sheet name="223_W6_Tangerang" sheetId="16" r:id="rId15"/>
    <sheet name="224_W6_Tangerang" sheetId="17" r:id="rId16"/>
    <sheet name="225_W6_Tangerang" sheetId="18" r:id="rId17"/>
    <sheet name="226_W6_Tangerang" sheetId="19" r:id="rId18"/>
    <sheet name="227_W6_Tangerang " sheetId="20" r:id="rId19"/>
    <sheet name="228_W6_Tangerang " sheetId="21" r:id="rId20"/>
    <sheet name="229_W6_Tangerang  " sheetId="22" r:id="rId21"/>
    <sheet name="230_W6_Jatinegara " sheetId="23" r:id="rId22"/>
    <sheet name="231_W6_Tangerang" sheetId="24" r:id="rId23"/>
    <sheet name="232_W6_Tangerang " sheetId="25" r:id="rId24"/>
    <sheet name="233_W6_Bogor" sheetId="26" r:id="rId25"/>
    <sheet name="234_W6_Serang" sheetId="27" r:id="rId26"/>
    <sheet name="235_W6_Cibubur&amp;Jati Sampurna" sheetId="28" r:id="rId27"/>
    <sheet name="236_Pratama Trans_Riau" sheetId="29" r:id="rId28"/>
    <sheet name="237_Freyssinet_Denpasar" sheetId="30" r:id="rId29"/>
    <sheet name="238_Delta_Jawa tengah" sheetId="31" r:id="rId30"/>
    <sheet name="239_Marugame_Jogja" sheetId="32" r:id="rId31"/>
    <sheet name="240_W6_Bandung" sheetId="33" r:id="rId32"/>
    <sheet name="241_W6_Kamal Jakbar" sheetId="34" r:id="rId33"/>
    <sheet name="242_W6_Bogor" sheetId="35" r:id="rId34"/>
    <sheet name="243_W6_Cibubur" sheetId="36" r:id="rId35"/>
    <sheet name="244_W6_Duren Sawit" sheetId="37" r:id="rId36"/>
    <sheet name="245_W6_Tangerang" sheetId="38" r:id="rId37"/>
    <sheet name="246_W6_Serang" sheetId="39" r:id="rId38"/>
    <sheet name="247_W6_Lemah Abang -Karawang" sheetId="40" r:id="rId39"/>
    <sheet name="248_W6_Tj Priok" sheetId="41" r:id="rId40"/>
    <sheet name="249_W6_Tangerang" sheetId="42" r:id="rId41"/>
    <sheet name="250_W6_Manado" sheetId="43" r:id="rId42"/>
    <sheet name="251_W6_Bogor" sheetId="44" r:id="rId43"/>
    <sheet name="252_W6_Duren Sawit" sheetId="45" r:id="rId44"/>
    <sheet name="253_W6_Harapan Indah" sheetId="46" r:id="rId45"/>
    <sheet name="254_W6_Cakung " sheetId="47" r:id="rId46"/>
    <sheet name="255_W6_Tangerang" sheetId="48" r:id="rId47"/>
    <sheet name="256_W6_Tangerang" sheetId="49" r:id="rId48"/>
    <sheet name="257_W6_Serang" sheetId="50" r:id="rId49"/>
    <sheet name="258_Sicepat_BTH_20-31 Maret 22" sheetId="51" r:id="rId50"/>
    <sheet name="259_Sicepat_PNK_24-31Maret 22" sheetId="52" r:id="rId51"/>
    <sheet name="260_Sicepat_JKT-Tarakan Feb 22" sheetId="53" r:id="rId52"/>
    <sheet name="261_Sicepat_SBY-Taraka_Maret 22" sheetId="54" r:id="rId53"/>
    <sheet name="262_Trucking_Feb - Maret 22" sheetId="55" r:id="rId54"/>
    <sheet name="263_Delta_Jawa tengah" sheetId="56" r:id="rId55"/>
    <sheet name="264_Adyawinsa_Makassar" sheetId="57" r:id="rId56"/>
    <sheet name="265_Marugame_Cirebon" sheetId="58" r:id="rId57"/>
    <sheet name="266_W6_Tangerang" sheetId="59" r:id="rId58"/>
    <sheet name="267_W6_Parung Bogor" sheetId="60" r:id="rId59"/>
    <sheet name="Sheet1" sheetId="1" r:id="rId60"/>
  </sheets>
  <externalReferences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idxRatusan" localSheetId="0">{"";"seratus";"dua ratus";"tiga ratus";"empat ratus";"lima ratus";"enam ratus";"tujuh ratus";"delapan ratus";"sembilan ratus"}</definedName>
    <definedName name="idxRatusan" localSheetId="1">{"";"seratus";"dua ratus";"tiga ratus";"empat ratus";"lima ratus";"enam ratus";"tujuh ratus";"delapan ratus";"sembilan ratus"}</definedName>
    <definedName name="idxRatusan" localSheetId="2">{"";"seratus";"dua ratus";"tiga ratus";"empat ratus";"lima ratus";"enam ratus";"tujuh ratus";"delapan ratus";"sembilan ratus"}</definedName>
    <definedName name="idxRatusan" localSheetId="7">{"";"seratus";"dua ratus";"tiga ratus";"empat ratus";"lima ratus";"enam ratus";"tujuh ratus";"delapan ratus";"sembilan ratus"}</definedName>
    <definedName name="idxRatusan" localSheetId="8">{"";"seratus";"dua ratus";"tiga ratus";"empat ratus";"lima ratus";"enam ratus";"tujuh ratus";"delapan ratus";"sembilan ratus"}</definedName>
    <definedName name="idxRatusan" localSheetId="9">{"";"seratus";"dua ratus";"tiga ratus";"empat ratus";"lima ratus";"enam ratus";"tujuh ratus";"delapan ratus";"sembilan ratus"}</definedName>
    <definedName name="idxRatusan" localSheetId="10">{"";"seratus";"dua ratus";"tiga ratus";"empat ratus";"lima ratus";"enam ratus";"tujuh ratus";"delapan ratus";"sembilan ratus"}</definedName>
    <definedName name="idxRatusan" localSheetId="11">{"";"seratus";"dua ratus";"tiga ratus";"empat ratus";"lima ratus";"enam ratus";"tujuh ratus";"delapan ratus";"sembilan ratus"}</definedName>
    <definedName name="idxRatusan" localSheetId="12">{"";"seratus";"dua ratus";"tiga ratus";"empat ratus";"lima ratus";"enam ratus";"tujuh ratus";"delapan ratus";"sembilan ratus"}</definedName>
    <definedName name="idxRatusan" localSheetId="13">{"";"seratus";"dua ratus";"tiga ratus";"empat ratus";"lima ratus";"enam ratus";"tujuh ratus";"delapan ratus";"sembilan ratus"}</definedName>
    <definedName name="idxRatusan" localSheetId="14">{"";"seratus";"dua ratus";"tiga ratus";"empat ratus";"lima ratus";"enam ratus";"tujuh ratus";"delapan ratus";"sembilan ratus"}</definedName>
    <definedName name="idxRatusan" localSheetId="15">{"";"seratus";"dua ratus";"tiga ratus";"empat ratus";"lima ratus";"enam ratus";"tujuh ratus";"delapan ratus";"sembilan ratus"}</definedName>
    <definedName name="idxRatusan" localSheetId="16">{"";"seratus";"dua ratus";"tiga ratus";"empat ratus";"lima ratus";"enam ratus";"tujuh ratus";"delapan ratus";"sembilan ratus"}</definedName>
    <definedName name="idxRatusan" localSheetId="17">{"";"seratus";"dua ratus";"tiga ratus";"empat ratus";"lima ratus";"enam ratus";"tujuh ratus";"delapan ratus";"sembilan ratus"}</definedName>
    <definedName name="idxRatusan" localSheetId="18">{"";"seratus";"dua ratus";"tiga ratus";"empat ratus";"lima ratus";"enam ratus";"tujuh ratus";"delapan ratus";"sembilan ratus"}</definedName>
    <definedName name="idxRatusan" localSheetId="19">{"";"seratus";"dua ratus";"tiga ratus";"empat ratus";"lima ratus";"enam ratus";"tujuh ratus";"delapan ratus";"sembilan ratus"}</definedName>
    <definedName name="idxRatusan" localSheetId="20">{"";"seratus";"dua ratus";"tiga ratus";"empat ratus";"lima ratus";"enam ratus";"tujuh ratus";"delapan ratus";"sembilan ratus"}</definedName>
    <definedName name="idxRatusan" localSheetId="21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23">{"";"seratus";"dua ratus";"tiga ratus";"empat ratus";"lima ratus";"enam ratus";"tujuh ratus";"delapan ratus";"sembilan ratus"}</definedName>
    <definedName name="idxRatusan" localSheetId="24">{"";"seratus";"dua ratus";"tiga ratus";"empat ratus";"lima ratus";"enam ratus";"tujuh ratus";"delapan ratus";"sembilan ratus"}</definedName>
    <definedName name="idxRatusan" localSheetId="25">{"";"seratus";"dua ratus";"tiga ratus";"empat ratus";"lima ratus";"enam ratus";"tujuh ratus";"delapan ratus";"sembilan ratus"}</definedName>
    <definedName name="idxRatusan" localSheetId="26">{"";"seratus";"dua ratus";"tiga ratus";"empat ratus";"lima ratus";"enam ratus";"tujuh ratus";"delapan ratus";"sembilan ratus"}</definedName>
    <definedName name="idxRatusan" localSheetId="27">{"";"seratus";"dua ratus";"tiga ratus";"empat ratus";"lima ratus";"enam ratus";"tujuh ratus";"delapan ratus";"sembilan ratus"}</definedName>
    <definedName name="idxRatusan" localSheetId="28">{"";"seratus";"dua ratus";"tiga ratus";"empat ratus";"lima ratus";"enam ratus";"tujuh ratus";"delapan ratus";"sembilan ratus"}</definedName>
    <definedName name="idxRatusan" localSheetId="29">{"";"seratus";"dua ratus";"tiga ratus";"empat ratus";"lima ratus";"enam ratus";"tujuh ratus";"delapan ratus";"sembilan ratus"}</definedName>
    <definedName name="idxRatusan" localSheetId="30">{"";"seratus";"dua ratus";"tiga ratus";"empat ratus";"lima ratus";"enam ratus";"tujuh ratus";"delapan ratus";"sembilan ratus"}</definedName>
    <definedName name="idxRatusan" localSheetId="31">{"";"seratus";"dua ratus";"tiga ratus";"empat ratus";"lima ratus";"enam ratus";"tujuh ratus";"delapan ratus";"sembilan ratus"}</definedName>
    <definedName name="idxRatusan" localSheetId="32">{"";"seratus";"dua ratus";"tiga ratus";"empat ratus";"lima ratus";"enam ratus";"tujuh ratus";"delapan ratus";"sembilan ratus"}</definedName>
    <definedName name="idxRatusan" localSheetId="33">{"";"seratus";"dua ratus";"tiga ratus";"empat ratus";"lima ratus";"enam ratus";"tujuh ratus";"delapan ratus";"sembilan ratus"}</definedName>
    <definedName name="idxRatusan" localSheetId="34">{"";"seratus";"dua ratus";"tiga ratus";"empat ratus";"lima ratus";"enam ratus";"tujuh ratus";"delapan ratus";"sembilan ratus"}</definedName>
    <definedName name="idxRatusan" localSheetId="35">{"";"seratus";"dua ratus";"tiga ratus";"empat ratus";"lima ratus";"enam ratus";"tujuh ratus";"delapan ratus";"sembilan ratus"}</definedName>
    <definedName name="idxRatusan" localSheetId="36">{"";"seratus";"dua ratus";"tiga ratus";"empat ratus";"lima ratus";"enam ratus";"tujuh ratus";"delapan ratus";"sembilan ratus"}</definedName>
    <definedName name="idxRatusan" localSheetId="37">{"";"seratus";"dua ratus";"tiga ratus";"empat ratus";"lima ratus";"enam ratus";"tujuh ratus";"delapan ratus";"sembilan ratus"}</definedName>
    <definedName name="idxRatusan" localSheetId="38">{"";"seratus";"dua ratus";"tiga ratus";"empat ratus";"lima ratus";"enam ratus";"tujuh ratus";"delapan ratus";"sembilan ratus"}</definedName>
    <definedName name="idxRatusan" localSheetId="39">{"";"seratus";"dua ratus";"tiga ratus";"empat ratus";"lima ratus";"enam ratus";"tujuh ratus";"delapan ratus";"sembilan ratus"}</definedName>
    <definedName name="idxRatusan" localSheetId="40">{"";"seratus";"dua ratus";"tiga ratus";"empat ratus";"lima ratus";"enam ratus";"tujuh ratus";"delapan ratus";"sembilan ratus"}</definedName>
    <definedName name="idxRatusan" localSheetId="41">{"";"seratus";"dua ratus";"tiga ratus";"empat ratus";"lima ratus";"enam ratus";"tujuh ratus";"delapan ratus";"sembilan ratus"}</definedName>
    <definedName name="idxRatusan" localSheetId="42">{"";"seratus";"dua ratus";"tiga ratus";"empat ratus";"lima ratus";"enam ratus";"tujuh ratus";"delapan ratus";"sembilan ratus"}</definedName>
    <definedName name="idxRatusan" localSheetId="43">{"";"seratus";"dua ratus";"tiga ratus";"empat ratus";"lima ratus";"enam ratus";"tujuh ratus";"delapan ratus";"sembilan ratus"}</definedName>
    <definedName name="idxRatusan" localSheetId="44">{"";"seratus";"dua ratus";"tiga ratus";"empat ratus";"lima ratus";"enam ratus";"tujuh ratus";"delapan ratus";"sembilan ratus"}</definedName>
    <definedName name="idxRatusan" localSheetId="45">{"";"seratus";"dua ratus";"tiga ratus";"empat ratus";"lima ratus";"enam ratus";"tujuh ratus";"delapan ratus";"sembilan ratus"}</definedName>
    <definedName name="idxRatusan" localSheetId="46">{"";"seratus";"dua ratus";"tiga ratus";"empat ratus";"lima ratus";"enam ratus";"tujuh ratus";"delapan ratus";"sembilan ratus"}</definedName>
    <definedName name="idxRatusan" localSheetId="47">{"";"seratus";"dua ratus";"tiga ratus";"empat ratus";"lima ratus";"enam ratus";"tujuh ratus";"delapan ratus";"sembilan ratus"}</definedName>
    <definedName name="idxRatusan" localSheetId="48">{"";"seratus";"dua ratus";"tiga ratus";"empat ratus";"lima ratus";"enam ratus";"tujuh ratus";"delapan ratus";"sembilan ratus"}</definedName>
    <definedName name="idxRatusan" localSheetId="54">{"";"seratus";"dua ratus";"tiga ratus";"empat ratus";"lima ratus";"enam ratus";"tujuh ratus";"delapan ratus";"sembilan ratus"}</definedName>
    <definedName name="idxRatusan" localSheetId="56">{"";"seratus";"dua ratus";"tiga ratus";"empat ratus";"lima ratus";"enam ratus";"tujuh ratus";"delapan ratus";"sembilan ratus"}</definedName>
    <definedName name="idxRatusan" localSheetId="57">{"";"seratus";"dua ratus";"tiga ratus";"empat ratus";"lima ratus";"enam ratus";"tujuh ratus";"delapan ratus";"sembilan ratus"}</definedName>
    <definedName name="idxRatusan" localSheetId="58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"&amp;INDEX('209_Truelogs_Jambi Pel'!idxRatusan,--LEFT(TEXT(RIGHT([0]!nilai,9),REPT("0",9)),1)+1)&amp;" "&amp;IF((--MID(TEXT(RIGHT([0]!nilai,9),REPT("0",9)),2,2)+1)&lt;=20,IF(--LEFT(TEXT(RIGHT([0]!nilai,9),REPT("0",9)),3)=1," satu juta",INDEX('209_Truelogs_Jambi Pel'!idxSatuSampaiDuaPuluh,--LEFT(TEXT(RIGHT([0]!nilai,8),REPT("0",8)),2)+1)),INDEX('209_Truelogs_Jambi Pel'!idxSatuSampaiDuaPuluh,--LEFT(RIGHT([0]!nilai,8),1)+1)&amp;" puluh "&amp;INDEX('209_Truelogs_Jambi Pel'!idxSatuSampaiDuaPuluh,--LEFT(RIGHT([0]!nilai,7),1)+1))&amp;IF(OR(LEN([0]!nilai)&lt;=6,--LEFT(TEXT(RIGHT([0]!nilai,9),REPT("0",9)),3)={0;1}),""," juta")</definedName>
    <definedName name="juta" localSheetId="1">" "&amp;INDEX('210_Marugame_Bandung'!idxRatusan,--LEFT(TEXT(RIGHT([0]!nilai,9),REPT("0",9)),1)+1)&amp;" "&amp;IF((--MID(TEXT(RIGHT([0]!nilai,9),REPT("0",9)),2,2)+1)&lt;=20,IF(--LEFT(TEXT(RIGHT([0]!nilai,9),REPT("0",9)),3)=1," satu juta",INDEX('210_Marugame_Bandung'!idxSatuSampaiDuaPuluh,--LEFT(TEXT(RIGHT([0]!nilai,8),REPT("0",8)),2)+1)),INDEX('210_Marugame_Bandung'!idxSatuSampaiDuaPuluh,--LEFT(RIGHT([0]!nilai,8),1)+1)&amp;" puluh "&amp;INDEX('210_Marugame_Bandung'!idxSatuSampaiDuaPuluh,--LEFT(RIGHT([0]!nilai,7),1)+1))&amp;IF(OR(LEN([0]!nilai)&lt;=6,--LEFT(TEXT(RIGHT([0]!nilai,9),REPT("0",9)),3)={0;1}),""," juta")</definedName>
    <definedName name="juta" localSheetId="2">" "&amp;INDEX('211_Freyssinet_Jambi'!idxRatusan,--LEFT(TEXT(RIGHT(nilai,9),REPT("0",9)),1)+1)&amp;" "&amp;IF((--MID(TEXT(RIGHT(nilai,9),REPT("0",9)),2,2)+1)&lt;=20,IF(--LEFT(TEXT(RIGHT(nilai,9),REPT("0",9)),3)=1," satu juta",INDEX('211_Freyssinet_Jambi'!idxSatuSampaiDuaPuluh,--LEFT(TEXT(RIGHT(nilai,8),REPT("0",8)),2)+1)),INDEX('211_Freyssinet_Jambi'!idxSatuSampaiDuaPuluh,--LEFT(RIGHT(nilai,8),1)+1)&amp;" puluh "&amp;INDEX('211_Freyssinet_Jambi'!idxSatuSampaiDuaPuluh,--LEFT(RIGHT(nilai,7),1)+1))&amp;IF(OR(LEN(nilai)&lt;=6,--LEFT(TEXT(RIGHT(nilai,9),REPT("0",9)),3)={0;1}),""," juta")</definedName>
    <definedName name="juta" localSheetId="7">" "&amp;INDEX('216_SITC_pabeanan_Ningbo'!idxRatusan,--LEFT(TEXT(RIGHT(nilai,9),REPT("0",9)),1)+1)&amp;" "&amp;IF((--MID(TEXT(RIGHT(nilai,9),REPT("0",9)),2,2)+1)&lt;=20,IF(--LEFT(TEXT(RIGHT(nilai,9),REPT("0",9)),3)=1," satu juta",INDEX('216_SITC_pabeanan_Ningbo'!idxSatuSampaiDuaPuluh,--LEFT(TEXT(RIGHT(nilai,8),REPT("0",8)),2)+1)),INDEX('216_SITC_pabeanan_Ningbo'!idxSatuSampaiDuaPuluh,--LEFT(RIGHT(nilai,8),1)+1)&amp;" puluh "&amp;INDEX('216_SITC_pabeanan_Ningbo'!idxSatuSampaiDuaPuluh,--LEFT(RIGHT(nilai,7),1)+1))&amp;IF(OR(LEN(nilai)&lt;=6,--LEFT(TEXT(RIGHT(nilai,9),REPT("0",9)),3)={0;1}),""," juta")</definedName>
    <definedName name="juta" localSheetId="8">" "&amp;INDEX('217_Link pasifik_Malaysia'!idxRatusan,--LEFT(TEXT(RIGHT(nilai,9),REPT("0",9)),1)+1)&amp;" "&amp;IF((--MID(TEXT(RIGHT(nilai,9),REPT("0",9)),2,2)+1)&lt;=20,IF(--LEFT(TEXT(RIGHT(nilai,9),REPT("0",9)),3)=1," satu juta",INDEX('217_Link pasifik_Malaysia'!idxSatuSampaiDuaPuluh,--LEFT(TEXT(RIGHT(nilai,8),REPT("0",8)),2)+1)),INDEX('217_Link pasifik_Malaysia'!idxSatuSampaiDuaPuluh,--LEFT(RIGHT(nilai,8),1)+1)&amp;" puluh "&amp;INDEX('217_Link pasifik_Malaysia'!idxSatuSampaiDuaPuluh,--LEFT(RIGHT(nilai,7),1)+1))&amp;IF(OR(LEN(nilai)&lt;=6,--LEFT(TEXT(RIGHT(nilai,9),REPT("0",9)),3)={0;1}),""," juta")</definedName>
    <definedName name="juta" localSheetId="9">" "&amp;INDEX('218_Link Pasifik_Philippines'!idxRatusan,--LEFT(TEXT(RIGHT([0]!nilai,9),REPT("0",9)),1)+1)&amp;" "&amp;IF((--MID(TEXT(RIGHT([0]!nilai,9),REPT("0",9)),2,2)+1)&lt;=20,IF(--LEFT(TEXT(RIGHT([0]!nilai,9),REPT("0",9)),3)=1," satu juta",INDEX('218_Link Pasifik_Philippines'!idxSatuSampaiDuaPuluh,--LEFT(TEXT(RIGHT([0]!nilai,8),REPT("0",8)),2)+1)),INDEX('218_Link Pasifik_Philippines'!idxSatuSampaiDuaPuluh,--LEFT(RIGHT([0]!nilai,8),1)+1)&amp;" puluh "&amp;INDEX('218_Link Pasifik_Philippines'!idxSatuSampaiDuaPuluh,--LEFT(RIGHT([0]!nilai,7),1)+1))&amp;IF(OR(LEN([0]!nilai)&lt;=6,--LEFT(TEXT(RIGHT([0]!nilai,9),REPT("0",9)),3)={0;1}),""," juta")</definedName>
    <definedName name="juta" localSheetId="10">" "&amp;INDEX('219_Link Pasifik_India'!idxRatusan,--LEFT(TEXT(RIGHT([0]!nilai,9),REPT("0",9)),1)+1)&amp;" "&amp;IF((--MID(TEXT(RIGHT([0]!nilai,9),REPT("0",9)),2,2)+1)&lt;=20,IF(--LEFT(TEXT(RIGHT([0]!nilai,9),REPT("0",9)),3)=1," satu juta",INDEX('219_Link Pasifik_India'!idxSatuSampaiDuaPuluh,--LEFT(TEXT(RIGHT([0]!nilai,8),REPT("0",8)),2)+1)),INDEX('219_Link Pasifik_India'!idxSatuSampaiDuaPuluh,--LEFT(RIGHT([0]!nilai,8),1)+1)&amp;" puluh "&amp;INDEX('219_Link Pasifik_India'!idxSatuSampaiDuaPuluh,--LEFT(RIGHT([0]!nilai,7),1)+1))&amp;IF(OR(LEN([0]!nilai)&lt;=6,--LEFT(TEXT(RIGHT([0]!nilai,9),REPT("0",9)),3)={0;1}),""," juta")</definedName>
    <definedName name="juta" localSheetId="11">" "&amp;INDEX('220_Link Pasifik_Thailand'!idxRatusan,--LEFT(TEXT(RIGHT([0]!nilai,9),REPT("0",9)),1)+1)&amp;" "&amp;IF((--MID(TEXT(RIGHT([0]!nilai,9),REPT("0",9)),2,2)+1)&lt;=20,IF(--LEFT(TEXT(RIGHT([0]!nilai,9),REPT("0",9)),3)=1," satu juta",INDEX('220_Link Pasifik_Thailand'!idxSatuSampaiDuaPuluh,--LEFT(TEXT(RIGHT([0]!nilai,8),REPT("0",8)),2)+1)),INDEX('220_Link Pasifik_Thailand'!idxSatuSampaiDuaPuluh,--LEFT(RIGHT([0]!nilai,8),1)+1)&amp;" puluh "&amp;INDEX('220_Link Pasifik_Thailand'!idxSatuSampaiDuaPuluh,--LEFT(RIGHT([0]!nilai,7),1)+1))&amp;IF(OR(LEN([0]!nilai)&lt;=6,--LEFT(TEXT(RIGHT([0]!nilai,9),REPT("0",9)),3)={0;1}),""," juta")</definedName>
    <definedName name="juta" localSheetId="12">" "&amp;INDEX('221_Marugame_Bandung '!idxRatusan,--LEFT(TEXT(RIGHT([0]!nilai,9),REPT("0",9)),1)+1)&amp;" "&amp;IF((--MID(TEXT(RIGHT([0]!nilai,9),REPT("0",9)),2,2)+1)&lt;=20,IF(--LEFT(TEXT(RIGHT([0]!nilai,9),REPT("0",9)),3)=1," satu juta",INDEX('221_Marugame_Bandung '!idxSatuSampaiDuaPuluh,--LEFT(TEXT(RIGHT([0]!nilai,8),REPT("0",8)),2)+1)),INDEX('221_Marugame_Bandung '!idxSatuSampaiDuaPuluh,--LEFT(RIGHT([0]!nilai,8),1)+1)&amp;" puluh "&amp;INDEX('221_Marugame_Bandung '!idxSatuSampaiDuaPuluh,--LEFT(RIGHT([0]!nilai,7),1)+1))&amp;IF(OR(LEN([0]!nilai)&lt;=6,--LEFT(TEXT(RIGHT([0]!nilai,9),REPT("0",9)),3)={0;1}),""," juta")</definedName>
    <definedName name="juta" localSheetId="13">" "&amp;INDEX('222_Marugame_Cirebon'!idxRatusan,--LEFT(TEXT(RIGHT([0]!nilai,9),REPT("0",9)),1)+1)&amp;" "&amp;IF((--MID(TEXT(RIGHT([0]!nilai,9),REPT("0",9)),2,2)+1)&lt;=20,IF(--LEFT(TEXT(RIGHT([0]!nilai,9),REPT("0",9)),3)=1," satu juta",INDEX('222_Marugame_Cirebon'!idxSatuSampaiDuaPuluh,--LEFT(TEXT(RIGHT([0]!nilai,8),REPT("0",8)),2)+1)),INDEX('222_Marugame_Cirebon'!idxSatuSampaiDuaPuluh,--LEFT(RIGHT([0]!nilai,8),1)+1)&amp;" puluh "&amp;INDEX('222_Marugame_Cirebon'!idxSatuSampaiDuaPuluh,--LEFT(RIGHT([0]!nilai,7),1)+1))&amp;IF(OR(LEN([0]!nilai)&lt;=6,--LEFT(TEXT(RIGHT([0]!nilai,9),REPT("0",9)),3)={0;1}),""," juta")</definedName>
    <definedName name="juta" localSheetId="14">" "&amp;INDEX('223_W6_Tangerang'!idxRatusan,--LEFT(TEXT(RIGHT([0]!nilai,9),REPT("0",9)),1)+1)&amp;" "&amp;IF((--MID(TEXT(RIGHT([0]!nilai,9),REPT("0",9)),2,2)+1)&lt;=20,IF(--LEFT(TEXT(RIGHT([0]!nilai,9),REPT("0",9)),3)=1," satu juta",INDEX('223_W6_Tangerang'!idxSatuSampaiDuaPuluh,--LEFT(TEXT(RIGHT([0]!nilai,8),REPT("0",8)),2)+1)),INDEX('223_W6_Tangerang'!idxSatuSampaiDuaPuluh,--LEFT(RIGHT([0]!nilai,8),1)+1)&amp;" puluh "&amp;INDEX('223_W6_Tangerang'!idxSatuSampaiDuaPuluh,--LEFT(RIGHT([0]!nilai,7),1)+1))&amp;IF(OR(LEN([0]!nilai)&lt;=6,--LEFT(TEXT(RIGHT([0]!nilai,9),REPT("0",9)),3)={0;1}),""," juta")</definedName>
    <definedName name="juta" localSheetId="15">" "&amp;INDEX('224_W6_Tangerang'!idxRatusan,--LEFT(TEXT(RIGHT([0]!nilai,9),REPT("0",9)),1)+1)&amp;" "&amp;IF((--MID(TEXT(RIGHT([0]!nilai,9),REPT("0",9)),2,2)+1)&lt;=20,IF(--LEFT(TEXT(RIGHT([0]!nilai,9),REPT("0",9)),3)=1," satu juta",INDEX('224_W6_Tangerang'!idxSatuSampaiDuaPuluh,--LEFT(TEXT(RIGHT([0]!nilai,8),REPT("0",8)),2)+1)),INDEX('224_W6_Tangerang'!idxSatuSampaiDuaPuluh,--LEFT(RIGHT([0]!nilai,8),1)+1)&amp;" puluh "&amp;INDEX('224_W6_Tangerang'!idxSatuSampaiDuaPuluh,--LEFT(RIGHT([0]!nilai,7),1)+1))&amp;IF(OR(LEN([0]!nilai)&lt;=6,--LEFT(TEXT(RIGHT([0]!nilai,9),REPT("0",9)),3)={0;1}),""," juta")</definedName>
    <definedName name="juta" localSheetId="16">" "&amp;INDEX('225_W6_Tangerang'!idxRatusan,--LEFT(TEXT(RIGHT([0]!nilai,9),REPT("0",9)),1)+1)&amp;" "&amp;IF((--MID(TEXT(RIGHT([0]!nilai,9),REPT("0",9)),2,2)+1)&lt;=20,IF(--LEFT(TEXT(RIGHT([0]!nilai,9),REPT("0",9)),3)=1," satu juta",INDEX('225_W6_Tangerang'!idxSatuSampaiDuaPuluh,--LEFT(TEXT(RIGHT([0]!nilai,8),REPT("0",8)),2)+1)),INDEX('225_W6_Tangerang'!idxSatuSampaiDuaPuluh,--LEFT(RIGHT([0]!nilai,8),1)+1)&amp;" puluh "&amp;INDEX('225_W6_Tangerang'!idxSatuSampaiDuaPuluh,--LEFT(RIGHT([0]!nilai,7),1)+1))&amp;IF(OR(LEN([0]!nilai)&lt;=6,--LEFT(TEXT(RIGHT([0]!nilai,9),REPT("0",9)),3)={0;1}),""," juta")</definedName>
    <definedName name="juta" localSheetId="17">" "&amp;INDEX('226_W6_Tangerang'!idxRatusan,--LEFT(TEXT(RIGHT([0]!nilai,9),REPT("0",9)),1)+1)&amp;" "&amp;IF((--MID(TEXT(RIGHT([0]!nilai,9),REPT("0",9)),2,2)+1)&lt;=20,IF(--LEFT(TEXT(RIGHT([0]!nilai,9),REPT("0",9)),3)=1," satu juta",INDEX('226_W6_Tangerang'!idxSatuSampaiDuaPuluh,--LEFT(TEXT(RIGHT([0]!nilai,8),REPT("0",8)),2)+1)),INDEX('226_W6_Tangerang'!idxSatuSampaiDuaPuluh,--LEFT(RIGHT([0]!nilai,8),1)+1)&amp;" puluh "&amp;INDEX('226_W6_Tangerang'!idxSatuSampaiDuaPuluh,--LEFT(RIGHT([0]!nilai,7),1)+1))&amp;IF(OR(LEN([0]!nilai)&lt;=6,--LEFT(TEXT(RIGHT([0]!nilai,9),REPT("0",9)),3)={0;1}),""," juta")</definedName>
    <definedName name="juta" localSheetId="18">" "&amp;INDEX('227_W6_Tangerang '!idxRatusan,--LEFT(TEXT(RIGHT([0]!nilai,9),REPT("0",9)),1)+1)&amp;" "&amp;IF((--MID(TEXT(RIGHT([0]!nilai,9),REPT("0",9)),2,2)+1)&lt;=20,IF(--LEFT(TEXT(RIGHT([0]!nilai,9),REPT("0",9)),3)=1," satu juta",INDEX('227_W6_Tangerang '!idxSatuSampaiDuaPuluh,--LEFT(TEXT(RIGHT([0]!nilai,8),REPT("0",8)),2)+1)),INDEX('227_W6_Tangerang '!idxSatuSampaiDuaPuluh,--LEFT(RIGHT([0]!nilai,8),1)+1)&amp;" puluh "&amp;INDEX('227_W6_Tangerang '!idxSatuSampaiDuaPuluh,--LEFT(RIGHT([0]!nilai,7),1)+1))&amp;IF(OR(LEN([0]!nilai)&lt;=6,--LEFT(TEXT(RIGHT([0]!nilai,9),REPT("0",9)),3)={0;1}),""," juta")</definedName>
    <definedName name="juta" localSheetId="19">" "&amp;INDEX('228_W6_Tangerang '!idxRatusan,--LEFT(TEXT(RIGHT([0]!nilai,9),REPT("0",9)),1)+1)&amp;" "&amp;IF((--MID(TEXT(RIGHT([0]!nilai,9),REPT("0",9)),2,2)+1)&lt;=20,IF(--LEFT(TEXT(RIGHT([0]!nilai,9),REPT("0",9)),3)=1," satu juta",INDEX('228_W6_Tangerang '!idxSatuSampaiDuaPuluh,--LEFT(TEXT(RIGHT([0]!nilai,8),REPT("0",8)),2)+1)),INDEX('228_W6_Tangerang '!idxSatuSampaiDuaPuluh,--LEFT(RIGHT([0]!nilai,8),1)+1)&amp;" puluh "&amp;INDEX('228_W6_Tangerang '!idxSatuSampaiDuaPuluh,--LEFT(RIGHT([0]!nilai,7),1)+1))&amp;IF(OR(LEN([0]!nilai)&lt;=6,--LEFT(TEXT(RIGHT([0]!nilai,9),REPT("0",9)),3)={0;1}),""," juta")</definedName>
    <definedName name="juta" localSheetId="20">" "&amp;INDEX('229_W6_Tangerang  '!idxRatusan,--LEFT(TEXT(RIGHT([0]!nilai,9),REPT("0",9)),1)+1)&amp;" "&amp;IF((--MID(TEXT(RIGHT([0]!nilai,9),REPT("0",9)),2,2)+1)&lt;=20,IF(--LEFT(TEXT(RIGHT([0]!nilai,9),REPT("0",9)),3)=1," satu juta",INDEX('229_W6_Tangerang  '!idxSatuSampaiDuaPuluh,--LEFT(TEXT(RIGHT([0]!nilai,8),REPT("0",8)),2)+1)),INDEX('229_W6_Tangerang  '!idxSatuSampaiDuaPuluh,--LEFT(RIGHT([0]!nilai,8),1)+1)&amp;" puluh "&amp;INDEX('229_W6_Tangerang  '!idxSatuSampaiDuaPuluh,--LEFT(RIGHT([0]!nilai,7),1)+1))&amp;IF(OR(LEN([0]!nilai)&lt;=6,--LEFT(TEXT(RIGHT([0]!nilai,9),REPT("0",9)),3)={0;1}),""," juta")</definedName>
    <definedName name="juta" localSheetId="21">" "&amp;INDEX('230_W6_Jatinegara '!idxRatusan,--LEFT(TEXT(RIGHT([0]!nilai,9),REPT("0",9)),1)+1)&amp;" "&amp;IF((--MID(TEXT(RIGHT([0]!nilai,9),REPT("0",9)),2,2)+1)&lt;=20,IF(--LEFT(TEXT(RIGHT([0]!nilai,9),REPT("0",9)),3)=1," satu juta",INDEX('230_W6_Jatinegara '!idxSatuSampaiDuaPuluh,--LEFT(TEXT(RIGHT([0]!nilai,8),REPT("0",8)),2)+1)),INDEX('230_W6_Jatinegara '!idxSatuSampaiDuaPuluh,--LEFT(RIGHT([0]!nilai,8),1)+1)&amp;" puluh "&amp;INDEX('230_W6_Jatinegara '!idxSatuSampaiDuaPuluh,--LEFT(RIGHT([0]!nilai,7),1)+1))&amp;IF(OR(LEN([0]!nilai)&lt;=6,--LEFT(TEXT(RIGHT([0]!nilai,9),REPT("0",9)),3)={0;1}),""," juta")</definedName>
    <definedName name="juta" localSheetId="22">" "&amp;INDEX('231_W6_Tangerang'!idxRatusan,--LEFT(TEXT(RIGHT([0]!nilai,9),REPT("0",9)),1)+1)&amp;" "&amp;IF((--MID(TEXT(RIGHT([0]!nilai,9),REPT("0",9)),2,2)+1)&lt;=20,IF(--LEFT(TEXT(RIGHT([0]!nilai,9),REPT("0",9)),3)=1," satu juta",INDEX('231_W6_Tangerang'!idxSatuSampaiDuaPuluh,--LEFT(TEXT(RIGHT([0]!nilai,8),REPT("0",8)),2)+1)),INDEX('231_W6_Tangerang'!idxSatuSampaiDuaPuluh,--LEFT(RIGHT([0]!nilai,8),1)+1)&amp;" puluh "&amp;INDEX('231_W6_Tangerang'!idxSatuSampaiDuaPuluh,--LEFT(RIGHT([0]!nilai,7),1)+1))&amp;IF(OR(LEN([0]!nilai)&lt;=6,--LEFT(TEXT(RIGHT([0]!nilai,9),REPT("0",9)),3)={0;1}),""," juta")</definedName>
    <definedName name="juta" localSheetId="23">" "&amp;INDEX('232_W6_Tangerang '!idxRatusan,--LEFT(TEXT(RIGHT([0]!nilai,9),REPT("0",9)),1)+1)&amp;" "&amp;IF((--MID(TEXT(RIGHT([0]!nilai,9),REPT("0",9)),2,2)+1)&lt;=20,IF(--LEFT(TEXT(RIGHT([0]!nilai,9),REPT("0",9)),3)=1," satu juta",INDEX('232_W6_Tangerang '!idxSatuSampaiDuaPuluh,--LEFT(TEXT(RIGHT([0]!nilai,8),REPT("0",8)),2)+1)),INDEX('232_W6_Tangerang '!idxSatuSampaiDuaPuluh,--LEFT(RIGHT([0]!nilai,8),1)+1)&amp;" puluh "&amp;INDEX('232_W6_Tangerang '!idxSatuSampaiDuaPuluh,--LEFT(RIGHT([0]!nilai,7),1)+1))&amp;IF(OR(LEN([0]!nilai)&lt;=6,--LEFT(TEXT(RIGHT([0]!nilai,9),REPT("0",9)),3)={0;1}),""," juta")</definedName>
    <definedName name="juta" localSheetId="24">" "&amp;INDEX('233_W6_Bogor'!idxRatusan,--LEFT(TEXT(RIGHT([0]!nilai,9),REPT("0",9)),1)+1)&amp;" "&amp;IF((--MID(TEXT(RIGHT([0]!nilai,9),REPT("0",9)),2,2)+1)&lt;=20,IF(--LEFT(TEXT(RIGHT([0]!nilai,9),REPT("0",9)),3)=1," satu juta",INDEX('233_W6_Bogor'!idxSatuSampaiDuaPuluh,--LEFT(TEXT(RIGHT([0]!nilai,8),REPT("0",8)),2)+1)),INDEX('233_W6_Bogor'!idxSatuSampaiDuaPuluh,--LEFT(RIGHT([0]!nilai,8),1)+1)&amp;" puluh "&amp;INDEX('233_W6_Bogor'!idxSatuSampaiDuaPuluh,--LEFT(RIGHT([0]!nilai,7),1)+1))&amp;IF(OR(LEN([0]!nilai)&lt;=6,--LEFT(TEXT(RIGHT([0]!nilai,9),REPT("0",9)),3)={0;1}),""," juta")</definedName>
    <definedName name="juta" localSheetId="25">" "&amp;INDEX('234_W6_Serang'!idxRatusan,--LEFT(TEXT(RIGHT([0]!nilai,9),REPT("0",9)),1)+1)&amp;" "&amp;IF((--MID(TEXT(RIGHT([0]!nilai,9),REPT("0",9)),2,2)+1)&lt;=20,IF(--LEFT(TEXT(RIGHT([0]!nilai,9),REPT("0",9)),3)=1," satu juta",INDEX('234_W6_Serang'!idxSatuSampaiDuaPuluh,--LEFT(TEXT(RIGHT([0]!nilai,8),REPT("0",8)),2)+1)),INDEX('234_W6_Serang'!idxSatuSampaiDuaPuluh,--LEFT(RIGHT([0]!nilai,8),1)+1)&amp;" puluh "&amp;INDEX('234_W6_Serang'!idxSatuSampaiDuaPuluh,--LEFT(RIGHT([0]!nilai,7),1)+1))&amp;IF(OR(LEN([0]!nilai)&lt;=6,--LEFT(TEXT(RIGHT([0]!nilai,9),REPT("0",9)),3)={0;1}),""," juta")</definedName>
    <definedName name="juta" localSheetId="26">" "&amp;INDEX('235_W6_Cibubur&amp;Jati Sampurna'!idxRatusan,--LEFT(TEXT(RIGHT([0]!nilai,9),REPT("0",9)),1)+1)&amp;" "&amp;IF((--MID(TEXT(RIGHT([0]!nilai,9),REPT("0",9)),2,2)+1)&lt;=20,IF(--LEFT(TEXT(RIGHT([0]!nilai,9),REPT("0",9)),3)=1," satu juta",INDEX('235_W6_Cibubur&amp;Jati Sampurna'!idxSatuSampaiDuaPuluh,--LEFT(TEXT(RIGHT([0]!nilai,8),REPT("0",8)),2)+1)),INDEX('235_W6_Cibubur&amp;Jati Sampurna'!idxSatuSampaiDuaPuluh,--LEFT(RIGHT([0]!nilai,8),1)+1)&amp;" puluh "&amp;INDEX('235_W6_Cibubur&amp;Jati Sampurna'!idxSatuSampaiDuaPuluh,--LEFT(RIGHT([0]!nilai,7),1)+1))&amp;IF(OR(LEN([0]!nilai)&lt;=6,--LEFT(TEXT(RIGHT([0]!nilai,9),REPT("0",9)),3)={0;1}),""," juta")</definedName>
    <definedName name="juta" localSheetId="27">" "&amp;INDEX('236_Pratama Trans_Riau'!idxRatusan,--LEFT(TEXT(RIGHT(nilai,9),REPT("0",9)),1)+1)&amp;" "&amp;IF((--MID(TEXT(RIGHT(nilai,9),REPT("0",9)),2,2)+1)&lt;=20,IF(--LEFT(TEXT(RIGHT(nilai,9),REPT("0",9)),3)=1," satu juta",INDEX('236_Pratama Trans_Riau'!idxSatuSampaiDuaPuluh,--LEFT(TEXT(RIGHT(nilai,8),REPT("0",8)),2)+1)),INDEX('236_Pratama Trans_Riau'!idxSatuSampaiDuaPuluh,--LEFT(RIGHT(nilai,8),1)+1)&amp;" puluh "&amp;INDEX('236_Pratama Trans_Riau'!idxSatuSampaiDuaPuluh,--LEFT(RIGHT(nilai,7),1)+1))&amp;IF(OR(LEN(nilai)&lt;=6,--LEFT(TEXT(RIGHT(nilai,9),REPT("0",9)),3)={0;1}),""," juta")</definedName>
    <definedName name="juta" localSheetId="28">" "&amp;INDEX('237_Freyssinet_Denpasar'!idxRatusan,--LEFT(TEXT(RIGHT([0]!nilai,9),REPT("0",9)),1)+1)&amp;" "&amp;IF((--MID(TEXT(RIGHT([0]!nilai,9),REPT("0",9)),2,2)+1)&lt;=20,IF(--LEFT(TEXT(RIGHT([0]!nilai,9),REPT("0",9)),3)=1," satu juta",INDEX('237_Freyssinet_Denpasar'!idxSatuSampaiDuaPuluh,--LEFT(TEXT(RIGHT([0]!nilai,8),REPT("0",8)),2)+1)),INDEX('237_Freyssinet_Denpasar'!idxSatuSampaiDuaPuluh,--LEFT(RIGHT([0]!nilai,8),1)+1)&amp;" puluh "&amp;INDEX('237_Freyssinet_Denpasar'!idxSatuSampaiDuaPuluh,--LEFT(RIGHT([0]!nilai,7),1)+1))&amp;IF(OR(LEN([0]!nilai)&lt;=6,--LEFT(TEXT(RIGHT([0]!nilai,9),REPT("0",9)),3)={0;1}),""," juta")</definedName>
    <definedName name="juta" localSheetId="29">" "&amp;INDEX('238_Delta_Jawa tengah'!idxRatusan,--LEFT(TEXT(RIGHT([0]!nilai,9),REPT("0",9)),1)+1)&amp;" "&amp;IF((--MID(TEXT(RIGHT([0]!nilai,9),REPT("0",9)),2,2)+1)&lt;=20,IF(--LEFT(TEXT(RIGHT([0]!nilai,9),REPT("0",9)),3)=1," satu juta",INDEX('238_Delta_Jawa tengah'!idxSatuSampaiDuaPuluh,--LEFT(TEXT(RIGHT([0]!nilai,8),REPT("0",8)),2)+1)),INDEX('238_Delta_Jawa tengah'!idxSatuSampaiDuaPuluh,--LEFT(RIGHT([0]!nilai,8),1)+1)&amp;" puluh "&amp;INDEX('238_Delta_Jawa tengah'!idxSatuSampaiDuaPuluh,--LEFT(RIGHT([0]!nilai,7),1)+1))&amp;IF(OR(LEN([0]!nilai)&lt;=6,--LEFT(TEXT(RIGHT([0]!nilai,9),REPT("0",9)),3)={0;1}),""," juta")</definedName>
    <definedName name="juta" localSheetId="30">" "&amp;INDEX('239_Marugame_Jogja'!idxRatusan,--LEFT(TEXT(RIGHT([0]!nilai,9),REPT("0",9)),1)+1)&amp;" "&amp;IF((--MID(TEXT(RIGHT([0]!nilai,9),REPT("0",9)),2,2)+1)&lt;=20,IF(--LEFT(TEXT(RIGHT([0]!nilai,9),REPT("0",9)),3)=1," satu juta",INDEX('239_Marugame_Jogja'!idxSatuSampaiDuaPuluh,--LEFT(TEXT(RIGHT([0]!nilai,8),REPT("0",8)),2)+1)),INDEX('239_Marugame_Jogja'!idxSatuSampaiDuaPuluh,--LEFT(RIGHT([0]!nilai,8),1)+1)&amp;" puluh "&amp;INDEX('239_Marugame_Jogja'!idxSatuSampaiDuaPuluh,--LEFT(RIGHT([0]!nilai,7),1)+1))&amp;IF(OR(LEN([0]!nilai)&lt;=6,--LEFT(TEXT(RIGHT([0]!nilai,9),REPT("0",9)),3)={0;1}),""," juta")</definedName>
    <definedName name="juta" localSheetId="31">" "&amp;INDEX('240_W6_Bandung'!idxRatusan,--LEFT(TEXT(RIGHT([0]!nilai,9),REPT("0",9)),1)+1)&amp;" "&amp;IF((--MID(TEXT(RIGHT([0]!nilai,9),REPT("0",9)),2,2)+1)&lt;=20,IF(--LEFT(TEXT(RIGHT([0]!nilai,9),REPT("0",9)),3)=1," satu juta",INDEX('240_W6_Bandung'!idxSatuSampaiDuaPuluh,--LEFT(TEXT(RIGHT([0]!nilai,8),REPT("0",8)),2)+1)),INDEX('240_W6_Bandung'!idxSatuSampaiDuaPuluh,--LEFT(RIGHT([0]!nilai,8),1)+1)&amp;" puluh "&amp;INDEX('240_W6_Bandung'!idxSatuSampaiDuaPuluh,--LEFT(RIGHT([0]!nilai,7),1)+1))&amp;IF(OR(LEN([0]!nilai)&lt;=6,--LEFT(TEXT(RIGHT([0]!nilai,9),REPT("0",9)),3)={0;1}),""," juta")</definedName>
    <definedName name="juta" localSheetId="32">" "&amp;INDEX('241_W6_Kamal Jakbar'!idxRatusan,--LEFT(TEXT(RIGHT([0]!nilai,9),REPT("0",9)),1)+1)&amp;" "&amp;IF((--MID(TEXT(RIGHT([0]!nilai,9),REPT("0",9)),2,2)+1)&lt;=20,IF(--LEFT(TEXT(RIGHT([0]!nilai,9),REPT("0",9)),3)=1," satu juta",INDEX('241_W6_Kamal Jakbar'!idxSatuSampaiDuaPuluh,--LEFT(TEXT(RIGHT([0]!nilai,8),REPT("0",8)),2)+1)),INDEX('241_W6_Kamal Jakbar'!idxSatuSampaiDuaPuluh,--LEFT(RIGHT([0]!nilai,8),1)+1)&amp;" puluh "&amp;INDEX('241_W6_Kamal Jakbar'!idxSatuSampaiDuaPuluh,--LEFT(RIGHT([0]!nilai,7),1)+1))&amp;IF(OR(LEN([0]!nilai)&lt;=6,--LEFT(TEXT(RIGHT([0]!nilai,9),REPT("0",9)),3)={0;1}),""," juta")</definedName>
    <definedName name="juta" localSheetId="33">" "&amp;INDEX('242_W6_Bogor'!idxRatusan,--LEFT(TEXT(RIGHT([0]!nilai,9),REPT("0",9)),1)+1)&amp;" "&amp;IF((--MID(TEXT(RIGHT([0]!nilai,9),REPT("0",9)),2,2)+1)&lt;=20,IF(--LEFT(TEXT(RIGHT([0]!nilai,9),REPT("0",9)),3)=1," satu juta",INDEX('242_W6_Bogor'!idxSatuSampaiDuaPuluh,--LEFT(TEXT(RIGHT([0]!nilai,8),REPT("0",8)),2)+1)),INDEX('242_W6_Bogor'!idxSatuSampaiDuaPuluh,--LEFT(RIGHT([0]!nilai,8),1)+1)&amp;" puluh "&amp;INDEX('242_W6_Bogor'!idxSatuSampaiDuaPuluh,--LEFT(RIGHT([0]!nilai,7),1)+1))&amp;IF(OR(LEN([0]!nilai)&lt;=6,--LEFT(TEXT(RIGHT([0]!nilai,9),REPT("0",9)),3)={0;1}),""," juta")</definedName>
    <definedName name="juta" localSheetId="34">" "&amp;INDEX('243_W6_Cibubur'!idxRatusan,--LEFT(TEXT(RIGHT([0]!nilai,9),REPT("0",9)),1)+1)&amp;" "&amp;IF((--MID(TEXT(RIGHT([0]!nilai,9),REPT("0",9)),2,2)+1)&lt;=20,IF(--LEFT(TEXT(RIGHT([0]!nilai,9),REPT("0",9)),3)=1," satu juta",INDEX('243_W6_Cibubur'!idxSatuSampaiDuaPuluh,--LEFT(TEXT(RIGHT([0]!nilai,8),REPT("0",8)),2)+1)),INDEX('243_W6_Cibubur'!idxSatuSampaiDuaPuluh,--LEFT(RIGHT([0]!nilai,8),1)+1)&amp;" puluh "&amp;INDEX('243_W6_Cibubur'!idxSatuSampaiDuaPuluh,--LEFT(RIGHT([0]!nilai,7),1)+1))&amp;IF(OR(LEN([0]!nilai)&lt;=6,--LEFT(TEXT(RIGHT([0]!nilai,9),REPT("0",9)),3)={0;1}),""," juta")</definedName>
    <definedName name="juta" localSheetId="35">" "&amp;INDEX('244_W6_Duren Sawit'!idxRatusan,--LEFT(TEXT(RIGHT([0]!nilai,9),REPT("0",9)),1)+1)&amp;" "&amp;IF((--MID(TEXT(RIGHT([0]!nilai,9),REPT("0",9)),2,2)+1)&lt;=20,IF(--LEFT(TEXT(RIGHT([0]!nilai,9),REPT("0",9)),3)=1," satu juta",INDEX('244_W6_Duren Sawit'!idxSatuSampaiDuaPuluh,--LEFT(TEXT(RIGHT([0]!nilai,8),REPT("0",8)),2)+1)),INDEX('244_W6_Duren Sawit'!idxSatuSampaiDuaPuluh,--LEFT(RIGHT([0]!nilai,8),1)+1)&amp;" puluh "&amp;INDEX('244_W6_Duren Sawit'!idxSatuSampaiDuaPuluh,--LEFT(RIGHT([0]!nilai,7),1)+1))&amp;IF(OR(LEN([0]!nilai)&lt;=6,--LEFT(TEXT(RIGHT([0]!nilai,9),REPT("0",9)),3)={0;1}),""," juta")</definedName>
    <definedName name="juta" localSheetId="36">" "&amp;INDEX('245_W6_Tangerang'!idxRatusan,--LEFT(TEXT(RIGHT([0]!nilai,9),REPT("0",9)),1)+1)&amp;" "&amp;IF((--MID(TEXT(RIGHT([0]!nilai,9),REPT("0",9)),2,2)+1)&lt;=20,IF(--LEFT(TEXT(RIGHT([0]!nilai,9),REPT("0",9)),3)=1," satu juta",INDEX('245_W6_Tangerang'!idxSatuSampaiDuaPuluh,--LEFT(TEXT(RIGHT([0]!nilai,8),REPT("0",8)),2)+1)),INDEX('245_W6_Tangerang'!idxSatuSampaiDuaPuluh,--LEFT(RIGHT([0]!nilai,8),1)+1)&amp;" puluh "&amp;INDEX('245_W6_Tangerang'!idxSatuSampaiDuaPuluh,--LEFT(RIGHT([0]!nilai,7),1)+1))&amp;IF(OR(LEN([0]!nilai)&lt;=6,--LEFT(TEXT(RIGHT([0]!nilai,9),REPT("0",9)),3)={0;1}),""," juta")</definedName>
    <definedName name="juta" localSheetId="37">" "&amp;INDEX('246_W6_Serang'!idxRatusan,--LEFT(TEXT(RIGHT([0]!nilai,9),REPT("0",9)),1)+1)&amp;" "&amp;IF((--MID(TEXT(RIGHT([0]!nilai,9),REPT("0",9)),2,2)+1)&lt;=20,IF(--LEFT(TEXT(RIGHT([0]!nilai,9),REPT("0",9)),3)=1," satu juta",INDEX('246_W6_Serang'!idxSatuSampaiDuaPuluh,--LEFT(TEXT(RIGHT([0]!nilai,8),REPT("0",8)),2)+1)),INDEX('246_W6_Serang'!idxSatuSampaiDuaPuluh,--LEFT(RIGHT([0]!nilai,8),1)+1)&amp;" puluh "&amp;INDEX('246_W6_Serang'!idxSatuSampaiDuaPuluh,--LEFT(RIGHT([0]!nilai,7),1)+1))&amp;IF(OR(LEN([0]!nilai)&lt;=6,--LEFT(TEXT(RIGHT([0]!nilai,9),REPT("0",9)),3)={0;1}),""," juta")</definedName>
    <definedName name="juta" localSheetId="38">" "&amp;INDEX('247_W6_Lemah Abang -Karawang'!idxRatusan,--LEFT(TEXT(RIGHT([0]!nilai,9),REPT("0",9)),1)+1)&amp;" "&amp;IF((--MID(TEXT(RIGHT([0]!nilai,9),REPT("0",9)),2,2)+1)&lt;=20,IF(--LEFT(TEXT(RIGHT([0]!nilai,9),REPT("0",9)),3)=1," satu juta",INDEX('247_W6_Lemah Abang -Karawang'!idxSatuSampaiDuaPuluh,--LEFT(TEXT(RIGHT([0]!nilai,8),REPT("0",8)),2)+1)),INDEX('247_W6_Lemah Abang -Karawang'!idxSatuSampaiDuaPuluh,--LEFT(RIGHT([0]!nilai,8),1)+1)&amp;" puluh "&amp;INDEX('247_W6_Lemah Abang -Karawang'!idxSatuSampaiDuaPuluh,--LEFT(RIGHT([0]!nilai,7),1)+1))&amp;IF(OR(LEN([0]!nilai)&lt;=6,--LEFT(TEXT(RIGHT([0]!nilai,9),REPT("0",9)),3)={0;1}),""," juta")</definedName>
    <definedName name="juta" localSheetId="39">" "&amp;INDEX('248_W6_Tj Priok'!idxRatusan,--LEFT(TEXT(RIGHT([0]!nilai,9),REPT("0",9)),1)+1)&amp;" "&amp;IF((--MID(TEXT(RIGHT([0]!nilai,9),REPT("0",9)),2,2)+1)&lt;=20,IF(--LEFT(TEXT(RIGHT([0]!nilai,9),REPT("0",9)),3)=1," satu juta",INDEX('248_W6_Tj Priok'!idxSatuSampaiDuaPuluh,--LEFT(TEXT(RIGHT([0]!nilai,8),REPT("0",8)),2)+1)),INDEX('248_W6_Tj Priok'!idxSatuSampaiDuaPuluh,--LEFT(RIGHT([0]!nilai,8),1)+1)&amp;" puluh "&amp;INDEX('248_W6_Tj Priok'!idxSatuSampaiDuaPuluh,--LEFT(RIGHT([0]!nilai,7),1)+1))&amp;IF(OR(LEN([0]!nilai)&lt;=6,--LEFT(TEXT(RIGHT([0]!nilai,9),REPT("0",9)),3)={0;1}),""," juta")</definedName>
    <definedName name="juta" localSheetId="40">" "&amp;INDEX('249_W6_Tangerang'!idxRatusan,--LEFT(TEXT(RIGHT([0]!nilai,9),REPT("0",9)),1)+1)&amp;" "&amp;IF((--MID(TEXT(RIGHT([0]!nilai,9),REPT("0",9)),2,2)+1)&lt;=20,IF(--LEFT(TEXT(RIGHT([0]!nilai,9),REPT("0",9)),3)=1," satu juta",INDEX('249_W6_Tangerang'!idxSatuSampaiDuaPuluh,--LEFT(TEXT(RIGHT([0]!nilai,8),REPT("0",8)),2)+1)),INDEX('249_W6_Tangerang'!idxSatuSampaiDuaPuluh,--LEFT(RIGHT([0]!nilai,8),1)+1)&amp;" puluh "&amp;INDEX('249_W6_Tangerang'!idxSatuSampaiDuaPuluh,--LEFT(RIGHT([0]!nilai,7),1)+1))&amp;IF(OR(LEN([0]!nilai)&lt;=6,--LEFT(TEXT(RIGHT([0]!nilai,9),REPT("0",9)),3)={0;1}),""," juta")</definedName>
    <definedName name="juta" localSheetId="41">" "&amp;INDEX('250_W6_Manado'!idxRatusan,--LEFT(TEXT(RIGHT([0]!nilai,9),REPT("0",9)),1)+1)&amp;" "&amp;IF((--MID(TEXT(RIGHT([0]!nilai,9),REPT("0",9)),2,2)+1)&lt;=20,IF(--LEFT(TEXT(RIGHT([0]!nilai,9),REPT("0",9)),3)=1," satu juta",INDEX('250_W6_Manado'!idxSatuSampaiDuaPuluh,--LEFT(TEXT(RIGHT([0]!nilai,8),REPT("0",8)),2)+1)),INDEX('250_W6_Manado'!idxSatuSampaiDuaPuluh,--LEFT(RIGHT([0]!nilai,8),1)+1)&amp;" puluh "&amp;INDEX('250_W6_Manado'!idxSatuSampaiDuaPuluh,--LEFT(RIGHT([0]!nilai,7),1)+1))&amp;IF(OR(LEN([0]!nilai)&lt;=6,--LEFT(TEXT(RIGHT([0]!nilai,9),REPT("0",9)),3)={0;1}),""," juta")</definedName>
    <definedName name="juta" localSheetId="42">" "&amp;INDEX('251_W6_Bogor'!idxRatusan,--LEFT(TEXT(RIGHT([0]!nilai,9),REPT("0",9)),1)+1)&amp;" "&amp;IF((--MID(TEXT(RIGHT([0]!nilai,9),REPT("0",9)),2,2)+1)&lt;=20,IF(--LEFT(TEXT(RIGHT([0]!nilai,9),REPT("0",9)),3)=1," satu juta",INDEX('251_W6_Bogor'!idxSatuSampaiDuaPuluh,--LEFT(TEXT(RIGHT([0]!nilai,8),REPT("0",8)),2)+1)),INDEX('251_W6_Bogor'!idxSatuSampaiDuaPuluh,--LEFT(RIGHT([0]!nilai,8),1)+1)&amp;" puluh "&amp;INDEX('251_W6_Bogor'!idxSatuSampaiDuaPuluh,--LEFT(RIGHT([0]!nilai,7),1)+1))&amp;IF(OR(LEN([0]!nilai)&lt;=6,--LEFT(TEXT(RIGHT([0]!nilai,9),REPT("0",9)),3)={0;1}),""," juta")</definedName>
    <definedName name="juta" localSheetId="43">" "&amp;INDEX('252_W6_Duren Sawit'!idxRatusan,--LEFT(TEXT(RIGHT([0]!nilai,9),REPT("0",9)),1)+1)&amp;" "&amp;IF((--MID(TEXT(RIGHT([0]!nilai,9),REPT("0",9)),2,2)+1)&lt;=20,IF(--LEFT(TEXT(RIGHT([0]!nilai,9),REPT("0",9)),3)=1," satu juta",INDEX('252_W6_Duren Sawit'!idxSatuSampaiDuaPuluh,--LEFT(TEXT(RIGHT([0]!nilai,8),REPT("0",8)),2)+1)),INDEX('252_W6_Duren Sawit'!idxSatuSampaiDuaPuluh,--LEFT(RIGHT([0]!nilai,8),1)+1)&amp;" puluh "&amp;INDEX('252_W6_Duren Sawit'!idxSatuSampaiDuaPuluh,--LEFT(RIGHT([0]!nilai,7),1)+1))&amp;IF(OR(LEN([0]!nilai)&lt;=6,--LEFT(TEXT(RIGHT([0]!nilai,9),REPT("0",9)),3)={0;1}),""," juta")</definedName>
    <definedName name="juta" localSheetId="44">" "&amp;INDEX('253_W6_Harapan Indah'!idxRatusan,--LEFT(TEXT(RIGHT([0]!nilai,9),REPT("0",9)),1)+1)&amp;" "&amp;IF((--MID(TEXT(RIGHT([0]!nilai,9),REPT("0",9)),2,2)+1)&lt;=20,IF(--LEFT(TEXT(RIGHT([0]!nilai,9),REPT("0",9)),3)=1," satu juta",INDEX('253_W6_Harapan Indah'!idxSatuSampaiDuaPuluh,--LEFT(TEXT(RIGHT([0]!nilai,8),REPT("0",8)),2)+1)),INDEX('253_W6_Harapan Indah'!idxSatuSampaiDuaPuluh,--LEFT(RIGHT([0]!nilai,8),1)+1)&amp;" puluh "&amp;INDEX('253_W6_Harapan Indah'!idxSatuSampaiDuaPuluh,--LEFT(RIGHT([0]!nilai,7),1)+1))&amp;IF(OR(LEN([0]!nilai)&lt;=6,--LEFT(TEXT(RIGHT([0]!nilai,9),REPT("0",9)),3)={0;1}),""," juta")</definedName>
    <definedName name="juta" localSheetId="45">" "&amp;INDEX('254_W6_Cakung '!idxRatusan,--LEFT(TEXT(RIGHT([0]!nilai,9),REPT("0",9)),1)+1)&amp;" "&amp;IF((--MID(TEXT(RIGHT([0]!nilai,9),REPT("0",9)),2,2)+1)&lt;=20,IF(--LEFT(TEXT(RIGHT([0]!nilai,9),REPT("0",9)),3)=1," satu juta",INDEX('254_W6_Cakung '!idxSatuSampaiDuaPuluh,--LEFT(TEXT(RIGHT([0]!nilai,8),REPT("0",8)),2)+1)),INDEX('254_W6_Cakung '!idxSatuSampaiDuaPuluh,--LEFT(RIGHT([0]!nilai,8),1)+1)&amp;" puluh "&amp;INDEX('254_W6_Cakung '!idxSatuSampaiDuaPuluh,--LEFT(RIGHT([0]!nilai,7),1)+1))&amp;IF(OR(LEN([0]!nilai)&lt;=6,--LEFT(TEXT(RIGHT([0]!nilai,9),REPT("0",9)),3)={0;1}),""," juta")</definedName>
    <definedName name="juta" localSheetId="46">" "&amp;INDEX('255_W6_Tangerang'!idxRatusan,--LEFT(TEXT(RIGHT([0]!nilai,9),REPT("0",9)),1)+1)&amp;" "&amp;IF((--MID(TEXT(RIGHT([0]!nilai,9),REPT("0",9)),2,2)+1)&lt;=20,IF(--LEFT(TEXT(RIGHT([0]!nilai,9),REPT("0",9)),3)=1," satu juta",INDEX('255_W6_Tangerang'!idxSatuSampaiDuaPuluh,--LEFT(TEXT(RIGHT([0]!nilai,8),REPT("0",8)),2)+1)),INDEX('255_W6_Tangerang'!idxSatuSampaiDuaPuluh,--LEFT(RIGHT([0]!nilai,8),1)+1)&amp;" puluh "&amp;INDEX('255_W6_Tangerang'!idxSatuSampaiDuaPuluh,--LEFT(RIGHT([0]!nilai,7),1)+1))&amp;IF(OR(LEN([0]!nilai)&lt;=6,--LEFT(TEXT(RIGHT([0]!nilai,9),REPT("0",9)),3)={0;1}),""," juta")</definedName>
    <definedName name="juta" localSheetId="47">" "&amp;INDEX('256_W6_Tangerang'!idxRatusan,--LEFT(TEXT(RIGHT([0]!nilai,9),REPT("0",9)),1)+1)&amp;" "&amp;IF((--MID(TEXT(RIGHT([0]!nilai,9),REPT("0",9)),2,2)+1)&lt;=20,IF(--LEFT(TEXT(RIGHT([0]!nilai,9),REPT("0",9)),3)=1," satu juta",INDEX('256_W6_Tangerang'!idxSatuSampaiDuaPuluh,--LEFT(TEXT(RIGHT([0]!nilai,8),REPT("0",8)),2)+1)),INDEX('256_W6_Tangerang'!idxSatuSampaiDuaPuluh,--LEFT(RIGHT([0]!nilai,8),1)+1)&amp;" puluh "&amp;INDEX('256_W6_Tangerang'!idxSatuSampaiDuaPuluh,--LEFT(RIGHT([0]!nilai,7),1)+1))&amp;IF(OR(LEN([0]!nilai)&lt;=6,--LEFT(TEXT(RIGHT([0]!nilai,9),REPT("0",9)),3)={0;1}),""," juta")</definedName>
    <definedName name="juta" localSheetId="48">" "&amp;INDEX('257_W6_Serang'!idxRatusan,--LEFT(TEXT(RIGHT([0]!nilai,9),REPT("0",9)),1)+1)&amp;" "&amp;IF((--MID(TEXT(RIGHT([0]!nilai,9),REPT("0",9)),2,2)+1)&lt;=20,IF(--LEFT(TEXT(RIGHT([0]!nilai,9),REPT("0",9)),3)=1," satu juta",INDEX('257_W6_Serang'!idxSatuSampaiDuaPuluh,--LEFT(TEXT(RIGHT([0]!nilai,8),REPT("0",8)),2)+1)),INDEX('257_W6_Serang'!idxSatuSampaiDuaPuluh,--LEFT(RIGHT([0]!nilai,8),1)+1)&amp;" puluh "&amp;INDEX('257_W6_Serang'!idxSatuSampaiDuaPuluh,--LEFT(RIGHT([0]!nilai,7),1)+1))&amp;IF(OR(LEN([0]!nilai)&lt;=6,--LEFT(TEXT(RIGHT([0]!nilai,9),REPT("0",9)),3)={0;1}),""," juta")</definedName>
    <definedName name="juta" localSheetId="54">" "&amp;INDEX('263_Delta_Jawa tengah'!idxRatusan,--LEFT(TEXT(RIGHT([0]!nilai,9),REPT("0",9)),1)+1)&amp;" "&amp;IF((--MID(TEXT(RIGHT([0]!nilai,9),REPT("0",9)),2,2)+1)&lt;=20,IF(--LEFT(TEXT(RIGHT([0]!nilai,9),REPT("0",9)),3)=1," satu juta",INDEX('263_Delta_Jawa tengah'!idxSatuSampaiDuaPuluh,--LEFT(TEXT(RIGHT([0]!nilai,8),REPT("0",8)),2)+1)),INDEX('263_Delta_Jawa tengah'!idxSatuSampaiDuaPuluh,--LEFT(RIGHT([0]!nilai,8),1)+1)&amp;" puluh "&amp;INDEX('263_Delta_Jawa tengah'!idxSatuSampaiDuaPuluh,--LEFT(RIGHT([0]!nilai,7),1)+1))&amp;IF(OR(LEN([0]!nilai)&lt;=6,--LEFT(TEXT(RIGHT([0]!nilai,9),REPT("0",9)),3)={0;1}),""," juta")</definedName>
    <definedName name="juta" localSheetId="56">" "&amp;INDEX('265_Marugame_Cirebon'!idxRatusan,--LEFT(TEXT(RIGHT([0]!nilai,9),REPT("0",9)),1)+1)&amp;" "&amp;IF((--MID(TEXT(RIGHT([0]!nilai,9),REPT("0",9)),2,2)+1)&lt;=20,IF(--LEFT(TEXT(RIGHT([0]!nilai,9),REPT("0",9)),3)=1," satu juta",INDEX('265_Marugame_Cirebon'!idxSatuSampaiDuaPuluh,--LEFT(TEXT(RIGHT([0]!nilai,8),REPT("0",8)),2)+1)),INDEX('265_Marugame_Cirebon'!idxSatuSampaiDuaPuluh,--LEFT(RIGHT([0]!nilai,8),1)+1)&amp;" puluh "&amp;INDEX('265_Marugame_Cirebon'!idxSatuSampaiDuaPuluh,--LEFT(RIGHT([0]!nilai,7),1)+1))&amp;IF(OR(LEN([0]!nilai)&lt;=6,--LEFT(TEXT(RIGHT([0]!nilai,9),REPT("0",9)),3)={0;1}),""," juta")</definedName>
    <definedName name="juta" localSheetId="57">" "&amp;INDEX('266_W6_Tangerang'!idxRatusan,--LEFT(TEXT(RIGHT([0]!nilai,9),REPT("0",9)),1)+1)&amp;" "&amp;IF((--MID(TEXT(RIGHT([0]!nilai,9),REPT("0",9)),2,2)+1)&lt;=20,IF(--LEFT(TEXT(RIGHT([0]!nilai,9),REPT("0",9)),3)=1," satu juta",INDEX('266_W6_Tangerang'!idxSatuSampaiDuaPuluh,--LEFT(TEXT(RIGHT([0]!nilai,8),REPT("0",8)),2)+1)),INDEX('266_W6_Tangerang'!idxSatuSampaiDuaPuluh,--LEFT(RIGHT([0]!nilai,8),1)+1)&amp;" puluh "&amp;INDEX('266_W6_Tangerang'!idxSatuSampaiDuaPuluh,--LEFT(RIGHT([0]!nilai,7),1)+1))&amp;IF(OR(LEN([0]!nilai)&lt;=6,--LEFT(TEXT(RIGHT([0]!nilai,9),REPT("0",9)),3)={0;1}),""," juta")</definedName>
    <definedName name="juta" localSheetId="58">" "&amp;INDEX('267_W6_Parung Bogor'!idxRatusan,--LEFT(TEXT(RIGHT([0]!nilai,9),REPT("0",9)),1)+1)&amp;" "&amp;IF((--MID(TEXT(RIGHT([0]!nilai,9),REPT("0",9)),2,2)+1)&lt;=20,IF(--LEFT(TEXT(RIGHT([0]!nilai,9),REPT("0",9)),3)=1," satu juta",INDEX('267_W6_Parung Bogor'!idxSatuSampaiDuaPuluh,--LEFT(TEXT(RIGHT([0]!nilai,8),REPT("0",8)),2)+1)),INDEX('267_W6_Parung Bogor'!idxSatuSampaiDuaPuluh,--LEFT(RIGHT([0]!nilai,8),1)+1)&amp;" puluh "&amp;INDEX('267_W6_Parung Bogor'!idxSatuSampaiDuaPuluh,--LEFT(RIGHT([0]!nilai,7),1)+1))&amp;IF(OR(LEN([0]!nilai)&lt;=6,--LEFT(TEXT(RIGHT([0]!nilai,9),REPT("0",9)),3)={0;1}),"","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"&amp;INDEX('209_Truelogs_Jambi Pel'!idxRatusan,--LEFT(TEXT(RIGHT([0]!nilai,9),REPT("0",9)),1)+1)&amp;" "&amp;IF((--MID(TEXT(RIGHT([0]!nilai,9),REPT("0",9)),2,2)+1)&lt;=20,IF(--LEFT(TEXT(RIGHT([0]!nilai,9),REPT("0",9)),3)=1," satu juta / ",INDEX('209_Truelogs_Jambi Pel'!idxSatuSampaiDuaPuluh,--LEFT(TEXT(RIGHT([0]!nilai,8),REPT("0",8)),2)+1)),INDEX('209_Truelogs_Jambi Pel'!idxSatuSampaiDuaPuluh,--LEFT(RIGHT([0]!nilai,8),1)+1)&amp;" puluh "&amp;INDEX('209_Truelogs_Jambi Pel'!idxSatuSampaiDuaPuluh,--LEFT(RIGHT([0]!nilai,7),1)+1))&amp;IF(OR(LEN([0]!nilai)&lt;=6,--LEFT(TEXT(RIGHT([0]!nilai,9),REPT("0",9)),3)={0;1}),""," juta / ")</definedName>
    <definedName name="juta2" localSheetId="1">" "&amp;INDEX('210_Marugame_Bandung'!idxRatusan,--LEFT(TEXT(RIGHT([0]!nilai,9),REPT("0",9)),1)+1)&amp;" "&amp;IF((--MID(TEXT(RIGHT([0]!nilai,9),REPT("0",9)),2,2)+1)&lt;=20,IF(--LEFT(TEXT(RIGHT([0]!nilai,9),REPT("0",9)),3)=1," satu juta / ",INDEX('210_Marugame_Bandung'!idxSatuSampaiDuaPuluh,--LEFT(TEXT(RIGHT([0]!nilai,8),REPT("0",8)),2)+1)),INDEX('210_Marugame_Bandung'!idxSatuSampaiDuaPuluh,--LEFT(RIGHT([0]!nilai,8),1)+1)&amp;" puluh "&amp;INDEX('210_Marugame_Bandung'!idxSatuSampaiDuaPuluh,--LEFT(RIGHT([0]!nilai,7),1)+1))&amp;IF(OR(LEN([0]!nilai)&lt;=6,--LEFT(TEXT(RIGHT([0]!nilai,9),REPT("0",9)),3)={0;1}),""," juta / ")</definedName>
    <definedName name="juta2" localSheetId="2">" "&amp;INDEX('211_Freyssinet_Jambi'!idxRatusan,--LEFT(TEXT(RIGHT(nilai,9),REPT("0",9)),1)+1)&amp;" "&amp;IF((--MID(TEXT(RIGHT(nilai,9),REPT("0",9)),2,2)+1)&lt;=20,IF(--LEFT(TEXT(RIGHT(nilai,9),REPT("0",9)),3)=1," satu juta / ",INDEX('211_Freyssinet_Jambi'!idxSatuSampaiDuaPuluh,--LEFT(TEXT(RIGHT(nilai,8),REPT("0",8)),2)+1)),INDEX('211_Freyssinet_Jambi'!idxSatuSampaiDuaPuluh,--LEFT(RIGHT(nilai,8),1)+1)&amp;" puluh "&amp;INDEX('211_Freyssinet_Jambi'!idxSatuSampaiDuaPuluh,--LEFT(RIGHT(nilai,7),1)+1))&amp;IF(OR(LEN(nilai)&lt;=6,--LEFT(TEXT(RIGHT(nilai,9),REPT("0",9)),3)={0;1}),""," juta / ")</definedName>
    <definedName name="juta2" localSheetId="7">" "&amp;INDEX('216_SITC_pabeanan_Ningbo'!idxRatusan,--LEFT(TEXT(RIGHT(nilai,9),REPT("0",9)),1)+1)&amp;" "&amp;IF((--MID(TEXT(RIGHT(nilai,9),REPT("0",9)),2,2)+1)&lt;=20,IF(--LEFT(TEXT(RIGHT(nilai,9),REPT("0",9)),3)=1," satu juta / ",INDEX('216_SITC_pabeanan_Ningbo'!idxSatuSampaiDuaPuluh,--LEFT(TEXT(RIGHT(nilai,8),REPT("0",8)),2)+1)),INDEX('216_SITC_pabeanan_Ningbo'!idxSatuSampaiDuaPuluh,--LEFT(RIGHT(nilai,8),1)+1)&amp;" puluh "&amp;INDEX('216_SITC_pabeanan_Ningbo'!idxSatuSampaiDuaPuluh,--LEFT(RIGHT(nilai,7),1)+1))&amp;IF(OR(LEN(nilai)&lt;=6,--LEFT(TEXT(RIGHT(nilai,9),REPT("0",9)),3)={0;1}),""," juta / ")</definedName>
    <definedName name="juta2" localSheetId="8">" "&amp;INDEX('217_Link pasifik_Malaysia'!idxRatusan,--LEFT(TEXT(RIGHT(nilai,9),REPT("0",9)),1)+1)&amp;" "&amp;IF((--MID(TEXT(RIGHT(nilai,9),REPT("0",9)),2,2)+1)&lt;=20,IF(--LEFT(TEXT(RIGHT(nilai,9),REPT("0",9)),3)=1," satu juta / ",INDEX('217_Link pasifik_Malaysia'!idxSatuSampaiDuaPuluh,--LEFT(TEXT(RIGHT(nilai,8),REPT("0",8)),2)+1)),INDEX('217_Link pasifik_Malaysia'!idxSatuSampaiDuaPuluh,--LEFT(RIGHT(nilai,8),1)+1)&amp;" puluh "&amp;INDEX('217_Link pasifik_Malaysia'!idxSatuSampaiDuaPuluh,--LEFT(RIGHT(nilai,7),1)+1))&amp;IF(OR(LEN(nilai)&lt;=6,--LEFT(TEXT(RIGHT(nilai,9),REPT("0",9)),3)={0;1}),""," juta / ")</definedName>
    <definedName name="juta2" localSheetId="9">" "&amp;INDEX('218_Link Pasifik_Philippines'!idxRatusan,--LEFT(TEXT(RIGHT([0]!nilai,9),REPT("0",9)),1)+1)&amp;" "&amp;IF((--MID(TEXT(RIGHT([0]!nilai,9),REPT("0",9)),2,2)+1)&lt;=20,IF(--LEFT(TEXT(RIGHT([0]!nilai,9),REPT("0",9)),3)=1," satu juta / ",INDEX('218_Link Pasifik_Philippines'!idxSatuSampaiDuaPuluh,--LEFT(TEXT(RIGHT([0]!nilai,8),REPT("0",8)),2)+1)),INDEX('218_Link Pasifik_Philippines'!idxSatuSampaiDuaPuluh,--LEFT(RIGHT([0]!nilai,8),1)+1)&amp;" puluh "&amp;INDEX('218_Link Pasifik_Philippines'!idxSatuSampaiDuaPuluh,--LEFT(RIGHT([0]!nilai,7),1)+1))&amp;IF(OR(LEN([0]!nilai)&lt;=6,--LEFT(TEXT(RIGHT([0]!nilai,9),REPT("0",9)),3)={0;1}),""," juta / ")</definedName>
    <definedName name="juta2" localSheetId="10">" "&amp;INDEX('219_Link Pasifik_India'!idxRatusan,--LEFT(TEXT(RIGHT([0]!nilai,9),REPT("0",9)),1)+1)&amp;" "&amp;IF((--MID(TEXT(RIGHT([0]!nilai,9),REPT("0",9)),2,2)+1)&lt;=20,IF(--LEFT(TEXT(RIGHT([0]!nilai,9),REPT("0",9)),3)=1," satu juta / ",INDEX('219_Link Pasifik_India'!idxSatuSampaiDuaPuluh,--LEFT(TEXT(RIGHT([0]!nilai,8),REPT("0",8)),2)+1)),INDEX('219_Link Pasifik_India'!idxSatuSampaiDuaPuluh,--LEFT(RIGHT([0]!nilai,8),1)+1)&amp;" puluh "&amp;INDEX('219_Link Pasifik_India'!idxSatuSampaiDuaPuluh,--LEFT(RIGHT([0]!nilai,7),1)+1))&amp;IF(OR(LEN([0]!nilai)&lt;=6,--LEFT(TEXT(RIGHT([0]!nilai,9),REPT("0",9)),3)={0;1}),""," juta / ")</definedName>
    <definedName name="juta2" localSheetId="11">" "&amp;INDEX('220_Link Pasifik_Thailand'!idxRatusan,--LEFT(TEXT(RIGHT([0]!nilai,9),REPT("0",9)),1)+1)&amp;" "&amp;IF((--MID(TEXT(RIGHT([0]!nilai,9),REPT("0",9)),2,2)+1)&lt;=20,IF(--LEFT(TEXT(RIGHT([0]!nilai,9),REPT("0",9)),3)=1," satu juta / ",INDEX('220_Link Pasifik_Thailand'!idxSatuSampaiDuaPuluh,--LEFT(TEXT(RIGHT([0]!nilai,8),REPT("0",8)),2)+1)),INDEX('220_Link Pasifik_Thailand'!idxSatuSampaiDuaPuluh,--LEFT(RIGHT([0]!nilai,8),1)+1)&amp;" puluh "&amp;INDEX('220_Link Pasifik_Thailand'!idxSatuSampaiDuaPuluh,--LEFT(RIGHT([0]!nilai,7),1)+1))&amp;IF(OR(LEN([0]!nilai)&lt;=6,--LEFT(TEXT(RIGHT([0]!nilai,9),REPT("0",9)),3)={0;1}),""," juta / ")</definedName>
    <definedName name="juta2" localSheetId="12">" "&amp;INDEX('221_Marugame_Bandung '!idxRatusan,--LEFT(TEXT(RIGHT([0]!nilai,9),REPT("0",9)),1)+1)&amp;" "&amp;IF((--MID(TEXT(RIGHT([0]!nilai,9),REPT("0",9)),2,2)+1)&lt;=20,IF(--LEFT(TEXT(RIGHT([0]!nilai,9),REPT("0",9)),3)=1," satu juta / ",INDEX('221_Marugame_Bandung '!idxSatuSampaiDuaPuluh,--LEFT(TEXT(RIGHT([0]!nilai,8),REPT("0",8)),2)+1)),INDEX('221_Marugame_Bandung '!idxSatuSampaiDuaPuluh,--LEFT(RIGHT([0]!nilai,8),1)+1)&amp;" puluh "&amp;INDEX('221_Marugame_Bandung '!idxSatuSampaiDuaPuluh,--LEFT(RIGHT([0]!nilai,7),1)+1))&amp;IF(OR(LEN([0]!nilai)&lt;=6,--LEFT(TEXT(RIGHT([0]!nilai,9),REPT("0",9)),3)={0;1}),""," juta / ")</definedName>
    <definedName name="juta2" localSheetId="13">" "&amp;INDEX('222_Marugame_Cirebon'!idxRatusan,--LEFT(TEXT(RIGHT([0]!nilai,9),REPT("0",9)),1)+1)&amp;" "&amp;IF((--MID(TEXT(RIGHT([0]!nilai,9),REPT("0",9)),2,2)+1)&lt;=20,IF(--LEFT(TEXT(RIGHT([0]!nilai,9),REPT("0",9)),3)=1," satu juta / ",INDEX('222_Marugame_Cirebon'!idxSatuSampaiDuaPuluh,--LEFT(TEXT(RIGHT([0]!nilai,8),REPT("0",8)),2)+1)),INDEX('222_Marugame_Cirebon'!idxSatuSampaiDuaPuluh,--LEFT(RIGHT([0]!nilai,8),1)+1)&amp;" puluh "&amp;INDEX('222_Marugame_Cirebon'!idxSatuSampaiDuaPuluh,--LEFT(RIGHT([0]!nilai,7),1)+1))&amp;IF(OR(LEN([0]!nilai)&lt;=6,--LEFT(TEXT(RIGHT([0]!nilai,9),REPT("0",9)),3)={0;1}),""," juta / ")</definedName>
    <definedName name="juta2" localSheetId="14">" "&amp;INDEX('223_W6_Tangerang'!idxRatusan,--LEFT(TEXT(RIGHT([0]!nilai,9),REPT("0",9)),1)+1)&amp;" "&amp;IF((--MID(TEXT(RIGHT([0]!nilai,9),REPT("0",9)),2,2)+1)&lt;=20,IF(--LEFT(TEXT(RIGHT([0]!nilai,9),REPT("0",9)),3)=1," satu juta / ",INDEX('223_W6_Tangerang'!idxSatuSampaiDuaPuluh,--LEFT(TEXT(RIGHT([0]!nilai,8),REPT("0",8)),2)+1)),INDEX('223_W6_Tangerang'!idxSatuSampaiDuaPuluh,--LEFT(RIGHT([0]!nilai,8),1)+1)&amp;" puluh "&amp;INDEX('223_W6_Tangerang'!idxSatuSampaiDuaPuluh,--LEFT(RIGHT([0]!nilai,7),1)+1))&amp;IF(OR(LEN([0]!nilai)&lt;=6,--LEFT(TEXT(RIGHT([0]!nilai,9),REPT("0",9)),3)={0;1}),""," juta / ")</definedName>
    <definedName name="juta2" localSheetId="15">" "&amp;INDEX('224_W6_Tangerang'!idxRatusan,--LEFT(TEXT(RIGHT([0]!nilai,9),REPT("0",9)),1)+1)&amp;" "&amp;IF((--MID(TEXT(RIGHT([0]!nilai,9),REPT("0",9)),2,2)+1)&lt;=20,IF(--LEFT(TEXT(RIGHT([0]!nilai,9),REPT("0",9)),3)=1," satu juta / ",INDEX('224_W6_Tangerang'!idxSatuSampaiDuaPuluh,--LEFT(TEXT(RIGHT([0]!nilai,8),REPT("0",8)),2)+1)),INDEX('224_W6_Tangerang'!idxSatuSampaiDuaPuluh,--LEFT(RIGHT([0]!nilai,8),1)+1)&amp;" puluh "&amp;INDEX('224_W6_Tangerang'!idxSatuSampaiDuaPuluh,--LEFT(RIGHT([0]!nilai,7),1)+1))&amp;IF(OR(LEN([0]!nilai)&lt;=6,--LEFT(TEXT(RIGHT([0]!nilai,9),REPT("0",9)),3)={0;1}),""," juta / ")</definedName>
    <definedName name="juta2" localSheetId="16">" "&amp;INDEX('225_W6_Tangerang'!idxRatusan,--LEFT(TEXT(RIGHT([0]!nilai,9),REPT("0",9)),1)+1)&amp;" "&amp;IF((--MID(TEXT(RIGHT([0]!nilai,9),REPT("0",9)),2,2)+1)&lt;=20,IF(--LEFT(TEXT(RIGHT([0]!nilai,9),REPT("0",9)),3)=1," satu juta / ",INDEX('225_W6_Tangerang'!idxSatuSampaiDuaPuluh,--LEFT(TEXT(RIGHT([0]!nilai,8),REPT("0",8)),2)+1)),INDEX('225_W6_Tangerang'!idxSatuSampaiDuaPuluh,--LEFT(RIGHT([0]!nilai,8),1)+1)&amp;" puluh "&amp;INDEX('225_W6_Tangerang'!idxSatuSampaiDuaPuluh,--LEFT(RIGHT([0]!nilai,7),1)+1))&amp;IF(OR(LEN([0]!nilai)&lt;=6,--LEFT(TEXT(RIGHT([0]!nilai,9),REPT("0",9)),3)={0;1}),""," juta / ")</definedName>
    <definedName name="juta2" localSheetId="17">" "&amp;INDEX('226_W6_Tangerang'!idxRatusan,--LEFT(TEXT(RIGHT([0]!nilai,9),REPT("0",9)),1)+1)&amp;" "&amp;IF((--MID(TEXT(RIGHT([0]!nilai,9),REPT("0",9)),2,2)+1)&lt;=20,IF(--LEFT(TEXT(RIGHT([0]!nilai,9),REPT("0",9)),3)=1," satu juta / ",INDEX('226_W6_Tangerang'!idxSatuSampaiDuaPuluh,--LEFT(TEXT(RIGHT([0]!nilai,8),REPT("0",8)),2)+1)),INDEX('226_W6_Tangerang'!idxSatuSampaiDuaPuluh,--LEFT(RIGHT([0]!nilai,8),1)+1)&amp;" puluh "&amp;INDEX('226_W6_Tangerang'!idxSatuSampaiDuaPuluh,--LEFT(RIGHT([0]!nilai,7),1)+1))&amp;IF(OR(LEN([0]!nilai)&lt;=6,--LEFT(TEXT(RIGHT([0]!nilai,9),REPT("0",9)),3)={0;1}),""," juta / ")</definedName>
    <definedName name="juta2" localSheetId="18">" "&amp;INDEX('227_W6_Tangerang '!idxRatusan,--LEFT(TEXT(RIGHT([0]!nilai,9),REPT("0",9)),1)+1)&amp;" "&amp;IF((--MID(TEXT(RIGHT([0]!nilai,9),REPT("0",9)),2,2)+1)&lt;=20,IF(--LEFT(TEXT(RIGHT([0]!nilai,9),REPT("0",9)),3)=1," satu juta / ",INDEX('227_W6_Tangerang '!idxSatuSampaiDuaPuluh,--LEFT(TEXT(RIGHT([0]!nilai,8),REPT("0",8)),2)+1)),INDEX('227_W6_Tangerang '!idxSatuSampaiDuaPuluh,--LEFT(RIGHT([0]!nilai,8),1)+1)&amp;" puluh "&amp;INDEX('227_W6_Tangerang '!idxSatuSampaiDuaPuluh,--LEFT(RIGHT([0]!nilai,7),1)+1))&amp;IF(OR(LEN([0]!nilai)&lt;=6,--LEFT(TEXT(RIGHT([0]!nilai,9),REPT("0",9)),3)={0;1}),""," juta / ")</definedName>
    <definedName name="juta2" localSheetId="19">" "&amp;INDEX('228_W6_Tangerang '!idxRatusan,--LEFT(TEXT(RIGHT([0]!nilai,9),REPT("0",9)),1)+1)&amp;" "&amp;IF((--MID(TEXT(RIGHT([0]!nilai,9),REPT("0",9)),2,2)+1)&lt;=20,IF(--LEFT(TEXT(RIGHT([0]!nilai,9),REPT("0",9)),3)=1," satu juta / ",INDEX('228_W6_Tangerang '!idxSatuSampaiDuaPuluh,--LEFT(TEXT(RIGHT([0]!nilai,8),REPT("0",8)),2)+1)),INDEX('228_W6_Tangerang '!idxSatuSampaiDuaPuluh,--LEFT(RIGHT([0]!nilai,8),1)+1)&amp;" puluh "&amp;INDEX('228_W6_Tangerang '!idxSatuSampaiDuaPuluh,--LEFT(RIGHT([0]!nilai,7),1)+1))&amp;IF(OR(LEN([0]!nilai)&lt;=6,--LEFT(TEXT(RIGHT([0]!nilai,9),REPT("0",9)),3)={0;1}),""," juta / ")</definedName>
    <definedName name="juta2" localSheetId="20">" "&amp;INDEX('229_W6_Tangerang  '!idxRatusan,--LEFT(TEXT(RIGHT([0]!nilai,9),REPT("0",9)),1)+1)&amp;" "&amp;IF((--MID(TEXT(RIGHT([0]!nilai,9),REPT("0",9)),2,2)+1)&lt;=20,IF(--LEFT(TEXT(RIGHT([0]!nilai,9),REPT("0",9)),3)=1," satu juta / ",INDEX('229_W6_Tangerang  '!idxSatuSampaiDuaPuluh,--LEFT(TEXT(RIGHT([0]!nilai,8),REPT("0",8)),2)+1)),INDEX('229_W6_Tangerang  '!idxSatuSampaiDuaPuluh,--LEFT(RIGHT([0]!nilai,8),1)+1)&amp;" puluh "&amp;INDEX('229_W6_Tangerang  '!idxSatuSampaiDuaPuluh,--LEFT(RIGHT([0]!nilai,7),1)+1))&amp;IF(OR(LEN([0]!nilai)&lt;=6,--LEFT(TEXT(RIGHT([0]!nilai,9),REPT("0",9)),3)={0;1}),""," juta / ")</definedName>
    <definedName name="juta2" localSheetId="21">" "&amp;INDEX('230_W6_Jatinegara '!idxRatusan,--LEFT(TEXT(RIGHT([0]!nilai,9),REPT("0",9)),1)+1)&amp;" "&amp;IF((--MID(TEXT(RIGHT([0]!nilai,9),REPT("0",9)),2,2)+1)&lt;=20,IF(--LEFT(TEXT(RIGHT([0]!nilai,9),REPT("0",9)),3)=1," satu juta / ",INDEX('230_W6_Jatinegara '!idxSatuSampaiDuaPuluh,--LEFT(TEXT(RIGHT([0]!nilai,8),REPT("0",8)),2)+1)),INDEX('230_W6_Jatinegara '!idxSatuSampaiDuaPuluh,--LEFT(RIGHT([0]!nilai,8),1)+1)&amp;" puluh "&amp;INDEX('230_W6_Jatinegara '!idxSatuSampaiDuaPuluh,--LEFT(RIGHT([0]!nilai,7),1)+1))&amp;IF(OR(LEN([0]!nilai)&lt;=6,--LEFT(TEXT(RIGHT([0]!nilai,9),REPT("0",9)),3)={0;1}),""," juta / ")</definedName>
    <definedName name="juta2" localSheetId="22">" "&amp;INDEX('231_W6_Tangerang'!idxRatusan,--LEFT(TEXT(RIGHT([0]!nilai,9),REPT("0",9)),1)+1)&amp;" "&amp;IF((--MID(TEXT(RIGHT([0]!nilai,9),REPT("0",9)),2,2)+1)&lt;=20,IF(--LEFT(TEXT(RIGHT([0]!nilai,9),REPT("0",9)),3)=1," satu juta / ",INDEX('231_W6_Tangerang'!idxSatuSampaiDuaPuluh,--LEFT(TEXT(RIGHT([0]!nilai,8),REPT("0",8)),2)+1)),INDEX('231_W6_Tangerang'!idxSatuSampaiDuaPuluh,--LEFT(RIGHT([0]!nilai,8),1)+1)&amp;" puluh "&amp;INDEX('231_W6_Tangerang'!idxSatuSampaiDuaPuluh,--LEFT(RIGHT([0]!nilai,7),1)+1))&amp;IF(OR(LEN([0]!nilai)&lt;=6,--LEFT(TEXT(RIGHT([0]!nilai,9),REPT("0",9)),3)={0;1}),""," juta / ")</definedName>
    <definedName name="juta2" localSheetId="23">" "&amp;INDEX('232_W6_Tangerang '!idxRatusan,--LEFT(TEXT(RIGHT([0]!nilai,9),REPT("0",9)),1)+1)&amp;" "&amp;IF((--MID(TEXT(RIGHT([0]!nilai,9),REPT("0",9)),2,2)+1)&lt;=20,IF(--LEFT(TEXT(RIGHT([0]!nilai,9),REPT("0",9)),3)=1," satu juta / ",INDEX('232_W6_Tangerang '!idxSatuSampaiDuaPuluh,--LEFT(TEXT(RIGHT([0]!nilai,8),REPT("0",8)),2)+1)),INDEX('232_W6_Tangerang '!idxSatuSampaiDuaPuluh,--LEFT(RIGHT([0]!nilai,8),1)+1)&amp;" puluh "&amp;INDEX('232_W6_Tangerang '!idxSatuSampaiDuaPuluh,--LEFT(RIGHT([0]!nilai,7),1)+1))&amp;IF(OR(LEN([0]!nilai)&lt;=6,--LEFT(TEXT(RIGHT([0]!nilai,9),REPT("0",9)),3)={0;1}),""," juta / ")</definedName>
    <definedName name="juta2" localSheetId="24">" "&amp;INDEX('233_W6_Bogor'!idxRatusan,--LEFT(TEXT(RIGHT([0]!nilai,9),REPT("0",9)),1)+1)&amp;" "&amp;IF((--MID(TEXT(RIGHT([0]!nilai,9),REPT("0",9)),2,2)+1)&lt;=20,IF(--LEFT(TEXT(RIGHT([0]!nilai,9),REPT("0",9)),3)=1," satu juta / ",INDEX('233_W6_Bogor'!idxSatuSampaiDuaPuluh,--LEFT(TEXT(RIGHT([0]!nilai,8),REPT("0",8)),2)+1)),INDEX('233_W6_Bogor'!idxSatuSampaiDuaPuluh,--LEFT(RIGHT([0]!nilai,8),1)+1)&amp;" puluh "&amp;INDEX('233_W6_Bogor'!idxSatuSampaiDuaPuluh,--LEFT(RIGHT([0]!nilai,7),1)+1))&amp;IF(OR(LEN([0]!nilai)&lt;=6,--LEFT(TEXT(RIGHT([0]!nilai,9),REPT("0",9)),3)={0;1}),""," juta / ")</definedName>
    <definedName name="juta2" localSheetId="25">" "&amp;INDEX('234_W6_Serang'!idxRatusan,--LEFT(TEXT(RIGHT([0]!nilai,9),REPT("0",9)),1)+1)&amp;" "&amp;IF((--MID(TEXT(RIGHT([0]!nilai,9),REPT("0",9)),2,2)+1)&lt;=20,IF(--LEFT(TEXT(RIGHT([0]!nilai,9),REPT("0",9)),3)=1," satu juta / ",INDEX('234_W6_Serang'!idxSatuSampaiDuaPuluh,--LEFT(TEXT(RIGHT([0]!nilai,8),REPT("0",8)),2)+1)),INDEX('234_W6_Serang'!idxSatuSampaiDuaPuluh,--LEFT(RIGHT([0]!nilai,8),1)+1)&amp;" puluh "&amp;INDEX('234_W6_Serang'!idxSatuSampaiDuaPuluh,--LEFT(RIGHT([0]!nilai,7),1)+1))&amp;IF(OR(LEN([0]!nilai)&lt;=6,--LEFT(TEXT(RIGHT([0]!nilai,9),REPT("0",9)),3)={0;1}),""," juta / ")</definedName>
    <definedName name="juta2" localSheetId="26">" "&amp;INDEX('235_W6_Cibubur&amp;Jati Sampurna'!idxRatusan,--LEFT(TEXT(RIGHT([0]!nilai,9),REPT("0",9)),1)+1)&amp;" "&amp;IF((--MID(TEXT(RIGHT([0]!nilai,9),REPT("0",9)),2,2)+1)&lt;=20,IF(--LEFT(TEXT(RIGHT([0]!nilai,9),REPT("0",9)),3)=1," satu juta / ",INDEX('235_W6_Cibubur&amp;Jati Sampurna'!idxSatuSampaiDuaPuluh,--LEFT(TEXT(RIGHT([0]!nilai,8),REPT("0",8)),2)+1)),INDEX('235_W6_Cibubur&amp;Jati Sampurna'!idxSatuSampaiDuaPuluh,--LEFT(RIGHT([0]!nilai,8),1)+1)&amp;" puluh "&amp;INDEX('235_W6_Cibubur&amp;Jati Sampurna'!idxSatuSampaiDuaPuluh,--LEFT(RIGHT([0]!nilai,7),1)+1))&amp;IF(OR(LEN([0]!nilai)&lt;=6,--LEFT(TEXT(RIGHT([0]!nilai,9),REPT("0",9)),3)={0;1}),""," juta / ")</definedName>
    <definedName name="juta2" localSheetId="27">" "&amp;INDEX('236_Pratama Trans_Riau'!idxRatusan,--LEFT(TEXT(RIGHT(nilai,9),REPT("0",9)),1)+1)&amp;" "&amp;IF((--MID(TEXT(RIGHT(nilai,9),REPT("0",9)),2,2)+1)&lt;=20,IF(--LEFT(TEXT(RIGHT(nilai,9),REPT("0",9)),3)=1," satu juta / ",INDEX('236_Pratama Trans_Riau'!idxSatuSampaiDuaPuluh,--LEFT(TEXT(RIGHT(nilai,8),REPT("0",8)),2)+1)),INDEX('236_Pratama Trans_Riau'!idxSatuSampaiDuaPuluh,--LEFT(RIGHT(nilai,8),1)+1)&amp;" puluh "&amp;INDEX('236_Pratama Trans_Riau'!idxSatuSampaiDuaPuluh,--LEFT(RIGHT(nilai,7),1)+1))&amp;IF(OR(LEN(nilai)&lt;=6,--LEFT(TEXT(RIGHT(nilai,9),REPT("0",9)),3)={0;1}),""," juta / ")</definedName>
    <definedName name="juta2" localSheetId="28">" "&amp;INDEX('237_Freyssinet_Denpasar'!idxRatusan,--LEFT(TEXT(RIGHT([0]!nilai,9),REPT("0",9)),1)+1)&amp;" "&amp;IF((--MID(TEXT(RIGHT([0]!nilai,9),REPT("0",9)),2,2)+1)&lt;=20,IF(--LEFT(TEXT(RIGHT([0]!nilai,9),REPT("0",9)),3)=1," satu juta / ",INDEX('237_Freyssinet_Denpasar'!idxSatuSampaiDuaPuluh,--LEFT(TEXT(RIGHT([0]!nilai,8),REPT("0",8)),2)+1)),INDEX('237_Freyssinet_Denpasar'!idxSatuSampaiDuaPuluh,--LEFT(RIGHT([0]!nilai,8),1)+1)&amp;" puluh "&amp;INDEX('237_Freyssinet_Denpasar'!idxSatuSampaiDuaPuluh,--LEFT(RIGHT([0]!nilai,7),1)+1))&amp;IF(OR(LEN([0]!nilai)&lt;=6,--LEFT(TEXT(RIGHT([0]!nilai,9),REPT("0",9)),3)={0;1}),""," juta / ")</definedName>
    <definedName name="juta2" localSheetId="29">" "&amp;INDEX('238_Delta_Jawa tengah'!idxRatusan,--LEFT(TEXT(RIGHT([0]!nilai,9),REPT("0",9)),1)+1)&amp;" "&amp;IF((--MID(TEXT(RIGHT([0]!nilai,9),REPT("0",9)),2,2)+1)&lt;=20,IF(--LEFT(TEXT(RIGHT([0]!nilai,9),REPT("0",9)),3)=1," satu juta / ",INDEX('238_Delta_Jawa tengah'!idxSatuSampaiDuaPuluh,--LEFT(TEXT(RIGHT([0]!nilai,8),REPT("0",8)),2)+1)),INDEX('238_Delta_Jawa tengah'!idxSatuSampaiDuaPuluh,--LEFT(RIGHT([0]!nilai,8),1)+1)&amp;" puluh "&amp;INDEX('238_Delta_Jawa tengah'!idxSatuSampaiDuaPuluh,--LEFT(RIGHT([0]!nilai,7),1)+1))&amp;IF(OR(LEN([0]!nilai)&lt;=6,--LEFT(TEXT(RIGHT([0]!nilai,9),REPT("0",9)),3)={0;1}),""," juta / ")</definedName>
    <definedName name="juta2" localSheetId="30">" "&amp;INDEX('239_Marugame_Jogja'!idxRatusan,--LEFT(TEXT(RIGHT([0]!nilai,9),REPT("0",9)),1)+1)&amp;" "&amp;IF((--MID(TEXT(RIGHT([0]!nilai,9),REPT("0",9)),2,2)+1)&lt;=20,IF(--LEFT(TEXT(RIGHT([0]!nilai,9),REPT("0",9)),3)=1," satu juta / ",INDEX('239_Marugame_Jogja'!idxSatuSampaiDuaPuluh,--LEFT(TEXT(RIGHT([0]!nilai,8),REPT("0",8)),2)+1)),INDEX('239_Marugame_Jogja'!idxSatuSampaiDuaPuluh,--LEFT(RIGHT([0]!nilai,8),1)+1)&amp;" puluh "&amp;INDEX('239_Marugame_Jogja'!idxSatuSampaiDuaPuluh,--LEFT(RIGHT([0]!nilai,7),1)+1))&amp;IF(OR(LEN([0]!nilai)&lt;=6,--LEFT(TEXT(RIGHT([0]!nilai,9),REPT("0",9)),3)={0;1}),""," juta / ")</definedName>
    <definedName name="juta2" localSheetId="31">" "&amp;INDEX('240_W6_Bandung'!idxRatusan,--LEFT(TEXT(RIGHT([0]!nilai,9),REPT("0",9)),1)+1)&amp;" "&amp;IF((--MID(TEXT(RIGHT([0]!nilai,9),REPT("0",9)),2,2)+1)&lt;=20,IF(--LEFT(TEXT(RIGHT([0]!nilai,9),REPT("0",9)),3)=1," satu juta / ",INDEX('240_W6_Bandung'!idxSatuSampaiDuaPuluh,--LEFT(TEXT(RIGHT([0]!nilai,8),REPT("0",8)),2)+1)),INDEX('240_W6_Bandung'!idxSatuSampaiDuaPuluh,--LEFT(RIGHT([0]!nilai,8),1)+1)&amp;" puluh "&amp;INDEX('240_W6_Bandung'!idxSatuSampaiDuaPuluh,--LEFT(RIGHT([0]!nilai,7),1)+1))&amp;IF(OR(LEN([0]!nilai)&lt;=6,--LEFT(TEXT(RIGHT([0]!nilai,9),REPT("0",9)),3)={0;1}),""," juta / ")</definedName>
    <definedName name="juta2" localSheetId="32">" "&amp;INDEX('241_W6_Kamal Jakbar'!idxRatusan,--LEFT(TEXT(RIGHT([0]!nilai,9),REPT("0",9)),1)+1)&amp;" "&amp;IF((--MID(TEXT(RIGHT([0]!nilai,9),REPT("0",9)),2,2)+1)&lt;=20,IF(--LEFT(TEXT(RIGHT([0]!nilai,9),REPT("0",9)),3)=1," satu juta / ",INDEX('241_W6_Kamal Jakbar'!idxSatuSampaiDuaPuluh,--LEFT(TEXT(RIGHT([0]!nilai,8),REPT("0",8)),2)+1)),INDEX('241_W6_Kamal Jakbar'!idxSatuSampaiDuaPuluh,--LEFT(RIGHT([0]!nilai,8),1)+1)&amp;" puluh "&amp;INDEX('241_W6_Kamal Jakbar'!idxSatuSampaiDuaPuluh,--LEFT(RIGHT([0]!nilai,7),1)+1))&amp;IF(OR(LEN([0]!nilai)&lt;=6,--LEFT(TEXT(RIGHT([0]!nilai,9),REPT("0",9)),3)={0;1}),""," juta / ")</definedName>
    <definedName name="juta2" localSheetId="33">" "&amp;INDEX('242_W6_Bogor'!idxRatusan,--LEFT(TEXT(RIGHT([0]!nilai,9),REPT("0",9)),1)+1)&amp;" "&amp;IF((--MID(TEXT(RIGHT([0]!nilai,9),REPT("0",9)),2,2)+1)&lt;=20,IF(--LEFT(TEXT(RIGHT([0]!nilai,9),REPT("0",9)),3)=1," satu juta / ",INDEX('242_W6_Bogor'!idxSatuSampaiDuaPuluh,--LEFT(TEXT(RIGHT([0]!nilai,8),REPT("0",8)),2)+1)),INDEX('242_W6_Bogor'!idxSatuSampaiDuaPuluh,--LEFT(RIGHT([0]!nilai,8),1)+1)&amp;" puluh "&amp;INDEX('242_W6_Bogor'!idxSatuSampaiDuaPuluh,--LEFT(RIGHT([0]!nilai,7),1)+1))&amp;IF(OR(LEN([0]!nilai)&lt;=6,--LEFT(TEXT(RIGHT([0]!nilai,9),REPT("0",9)),3)={0;1}),""," juta / ")</definedName>
    <definedName name="juta2" localSheetId="34">" "&amp;INDEX('243_W6_Cibubur'!idxRatusan,--LEFT(TEXT(RIGHT([0]!nilai,9),REPT("0",9)),1)+1)&amp;" "&amp;IF((--MID(TEXT(RIGHT([0]!nilai,9),REPT("0",9)),2,2)+1)&lt;=20,IF(--LEFT(TEXT(RIGHT([0]!nilai,9),REPT("0",9)),3)=1," satu juta / ",INDEX('243_W6_Cibubur'!idxSatuSampaiDuaPuluh,--LEFT(TEXT(RIGHT([0]!nilai,8),REPT("0",8)),2)+1)),INDEX('243_W6_Cibubur'!idxSatuSampaiDuaPuluh,--LEFT(RIGHT([0]!nilai,8),1)+1)&amp;" puluh "&amp;INDEX('243_W6_Cibubur'!idxSatuSampaiDuaPuluh,--LEFT(RIGHT([0]!nilai,7),1)+1))&amp;IF(OR(LEN([0]!nilai)&lt;=6,--LEFT(TEXT(RIGHT([0]!nilai,9),REPT("0",9)),3)={0;1}),""," juta / ")</definedName>
    <definedName name="juta2" localSheetId="35">" "&amp;INDEX('244_W6_Duren Sawit'!idxRatusan,--LEFT(TEXT(RIGHT([0]!nilai,9),REPT("0",9)),1)+1)&amp;" "&amp;IF((--MID(TEXT(RIGHT([0]!nilai,9),REPT("0",9)),2,2)+1)&lt;=20,IF(--LEFT(TEXT(RIGHT([0]!nilai,9),REPT("0",9)),3)=1," satu juta / ",INDEX('244_W6_Duren Sawit'!idxSatuSampaiDuaPuluh,--LEFT(TEXT(RIGHT([0]!nilai,8),REPT("0",8)),2)+1)),INDEX('244_W6_Duren Sawit'!idxSatuSampaiDuaPuluh,--LEFT(RIGHT([0]!nilai,8),1)+1)&amp;" puluh "&amp;INDEX('244_W6_Duren Sawit'!idxSatuSampaiDuaPuluh,--LEFT(RIGHT([0]!nilai,7),1)+1))&amp;IF(OR(LEN([0]!nilai)&lt;=6,--LEFT(TEXT(RIGHT([0]!nilai,9),REPT("0",9)),3)={0;1}),""," juta / ")</definedName>
    <definedName name="juta2" localSheetId="36">" "&amp;INDEX('245_W6_Tangerang'!idxRatusan,--LEFT(TEXT(RIGHT([0]!nilai,9),REPT("0",9)),1)+1)&amp;" "&amp;IF((--MID(TEXT(RIGHT([0]!nilai,9),REPT("0",9)),2,2)+1)&lt;=20,IF(--LEFT(TEXT(RIGHT([0]!nilai,9),REPT("0",9)),3)=1," satu juta / ",INDEX('245_W6_Tangerang'!idxSatuSampaiDuaPuluh,--LEFT(TEXT(RIGHT([0]!nilai,8),REPT("0",8)),2)+1)),INDEX('245_W6_Tangerang'!idxSatuSampaiDuaPuluh,--LEFT(RIGHT([0]!nilai,8),1)+1)&amp;" puluh "&amp;INDEX('245_W6_Tangerang'!idxSatuSampaiDuaPuluh,--LEFT(RIGHT([0]!nilai,7),1)+1))&amp;IF(OR(LEN([0]!nilai)&lt;=6,--LEFT(TEXT(RIGHT([0]!nilai,9),REPT("0",9)),3)={0;1}),""," juta / ")</definedName>
    <definedName name="juta2" localSheetId="37">" "&amp;INDEX('246_W6_Serang'!idxRatusan,--LEFT(TEXT(RIGHT([0]!nilai,9),REPT("0",9)),1)+1)&amp;" "&amp;IF((--MID(TEXT(RIGHT([0]!nilai,9),REPT("0",9)),2,2)+1)&lt;=20,IF(--LEFT(TEXT(RIGHT([0]!nilai,9),REPT("0",9)),3)=1," satu juta / ",INDEX('246_W6_Serang'!idxSatuSampaiDuaPuluh,--LEFT(TEXT(RIGHT([0]!nilai,8),REPT("0",8)),2)+1)),INDEX('246_W6_Serang'!idxSatuSampaiDuaPuluh,--LEFT(RIGHT([0]!nilai,8),1)+1)&amp;" puluh "&amp;INDEX('246_W6_Serang'!idxSatuSampaiDuaPuluh,--LEFT(RIGHT([0]!nilai,7),1)+1))&amp;IF(OR(LEN([0]!nilai)&lt;=6,--LEFT(TEXT(RIGHT([0]!nilai,9),REPT("0",9)),3)={0;1}),""," juta / ")</definedName>
    <definedName name="juta2" localSheetId="38">" "&amp;INDEX('247_W6_Lemah Abang -Karawang'!idxRatusan,--LEFT(TEXT(RIGHT([0]!nilai,9),REPT("0",9)),1)+1)&amp;" "&amp;IF((--MID(TEXT(RIGHT([0]!nilai,9),REPT("0",9)),2,2)+1)&lt;=20,IF(--LEFT(TEXT(RIGHT([0]!nilai,9),REPT("0",9)),3)=1," satu juta / ",INDEX('247_W6_Lemah Abang -Karawang'!idxSatuSampaiDuaPuluh,--LEFT(TEXT(RIGHT([0]!nilai,8),REPT("0",8)),2)+1)),INDEX('247_W6_Lemah Abang -Karawang'!idxSatuSampaiDuaPuluh,--LEFT(RIGHT([0]!nilai,8),1)+1)&amp;" puluh "&amp;INDEX('247_W6_Lemah Abang -Karawang'!idxSatuSampaiDuaPuluh,--LEFT(RIGHT([0]!nilai,7),1)+1))&amp;IF(OR(LEN([0]!nilai)&lt;=6,--LEFT(TEXT(RIGHT([0]!nilai,9),REPT("0",9)),3)={0;1}),""," juta / ")</definedName>
    <definedName name="juta2" localSheetId="39">" "&amp;INDEX('248_W6_Tj Priok'!idxRatusan,--LEFT(TEXT(RIGHT([0]!nilai,9),REPT("0",9)),1)+1)&amp;" "&amp;IF((--MID(TEXT(RIGHT([0]!nilai,9),REPT("0",9)),2,2)+1)&lt;=20,IF(--LEFT(TEXT(RIGHT([0]!nilai,9),REPT("0",9)),3)=1," satu juta / ",INDEX('248_W6_Tj Priok'!idxSatuSampaiDuaPuluh,--LEFT(TEXT(RIGHT([0]!nilai,8),REPT("0",8)),2)+1)),INDEX('248_W6_Tj Priok'!idxSatuSampaiDuaPuluh,--LEFT(RIGHT([0]!nilai,8),1)+1)&amp;" puluh "&amp;INDEX('248_W6_Tj Priok'!idxSatuSampaiDuaPuluh,--LEFT(RIGHT([0]!nilai,7),1)+1))&amp;IF(OR(LEN([0]!nilai)&lt;=6,--LEFT(TEXT(RIGHT([0]!nilai,9),REPT("0",9)),3)={0;1}),""," juta / ")</definedName>
    <definedName name="juta2" localSheetId="40">" "&amp;INDEX('249_W6_Tangerang'!idxRatusan,--LEFT(TEXT(RIGHT([0]!nilai,9),REPT("0",9)),1)+1)&amp;" "&amp;IF((--MID(TEXT(RIGHT([0]!nilai,9),REPT("0",9)),2,2)+1)&lt;=20,IF(--LEFT(TEXT(RIGHT([0]!nilai,9),REPT("0",9)),3)=1," satu juta / ",INDEX('249_W6_Tangerang'!idxSatuSampaiDuaPuluh,--LEFT(TEXT(RIGHT([0]!nilai,8),REPT("0",8)),2)+1)),INDEX('249_W6_Tangerang'!idxSatuSampaiDuaPuluh,--LEFT(RIGHT([0]!nilai,8),1)+1)&amp;" puluh "&amp;INDEX('249_W6_Tangerang'!idxSatuSampaiDuaPuluh,--LEFT(RIGHT([0]!nilai,7),1)+1))&amp;IF(OR(LEN([0]!nilai)&lt;=6,--LEFT(TEXT(RIGHT([0]!nilai,9),REPT("0",9)),3)={0;1}),""," juta / ")</definedName>
    <definedName name="juta2" localSheetId="41">" "&amp;INDEX('250_W6_Manado'!idxRatusan,--LEFT(TEXT(RIGHT([0]!nilai,9),REPT("0",9)),1)+1)&amp;" "&amp;IF((--MID(TEXT(RIGHT([0]!nilai,9),REPT("0",9)),2,2)+1)&lt;=20,IF(--LEFT(TEXT(RIGHT([0]!nilai,9),REPT("0",9)),3)=1," satu juta / ",INDEX('250_W6_Manado'!idxSatuSampaiDuaPuluh,--LEFT(TEXT(RIGHT([0]!nilai,8),REPT("0",8)),2)+1)),INDEX('250_W6_Manado'!idxSatuSampaiDuaPuluh,--LEFT(RIGHT([0]!nilai,8),1)+1)&amp;" puluh "&amp;INDEX('250_W6_Manado'!idxSatuSampaiDuaPuluh,--LEFT(RIGHT([0]!nilai,7),1)+1))&amp;IF(OR(LEN([0]!nilai)&lt;=6,--LEFT(TEXT(RIGHT([0]!nilai,9),REPT("0",9)),3)={0;1}),""," juta / ")</definedName>
    <definedName name="juta2" localSheetId="42">" "&amp;INDEX('251_W6_Bogor'!idxRatusan,--LEFT(TEXT(RIGHT([0]!nilai,9),REPT("0",9)),1)+1)&amp;" "&amp;IF((--MID(TEXT(RIGHT([0]!nilai,9),REPT("0",9)),2,2)+1)&lt;=20,IF(--LEFT(TEXT(RIGHT([0]!nilai,9),REPT("0",9)),3)=1," satu juta / ",INDEX('251_W6_Bogor'!idxSatuSampaiDuaPuluh,--LEFT(TEXT(RIGHT([0]!nilai,8),REPT("0",8)),2)+1)),INDEX('251_W6_Bogor'!idxSatuSampaiDuaPuluh,--LEFT(RIGHT([0]!nilai,8),1)+1)&amp;" puluh "&amp;INDEX('251_W6_Bogor'!idxSatuSampaiDuaPuluh,--LEFT(RIGHT([0]!nilai,7),1)+1))&amp;IF(OR(LEN([0]!nilai)&lt;=6,--LEFT(TEXT(RIGHT([0]!nilai,9),REPT("0",9)),3)={0;1}),""," juta / ")</definedName>
    <definedName name="juta2" localSheetId="43">" "&amp;INDEX('252_W6_Duren Sawit'!idxRatusan,--LEFT(TEXT(RIGHT([0]!nilai,9),REPT("0",9)),1)+1)&amp;" "&amp;IF((--MID(TEXT(RIGHT([0]!nilai,9),REPT("0",9)),2,2)+1)&lt;=20,IF(--LEFT(TEXT(RIGHT([0]!nilai,9),REPT("0",9)),3)=1," satu juta / ",INDEX('252_W6_Duren Sawit'!idxSatuSampaiDuaPuluh,--LEFT(TEXT(RIGHT([0]!nilai,8),REPT("0",8)),2)+1)),INDEX('252_W6_Duren Sawit'!idxSatuSampaiDuaPuluh,--LEFT(RIGHT([0]!nilai,8),1)+1)&amp;" puluh "&amp;INDEX('252_W6_Duren Sawit'!idxSatuSampaiDuaPuluh,--LEFT(RIGHT([0]!nilai,7),1)+1))&amp;IF(OR(LEN([0]!nilai)&lt;=6,--LEFT(TEXT(RIGHT([0]!nilai,9),REPT("0",9)),3)={0;1}),""," juta / ")</definedName>
    <definedName name="juta2" localSheetId="44">" "&amp;INDEX('253_W6_Harapan Indah'!idxRatusan,--LEFT(TEXT(RIGHT([0]!nilai,9),REPT("0",9)),1)+1)&amp;" "&amp;IF((--MID(TEXT(RIGHT([0]!nilai,9),REPT("0",9)),2,2)+1)&lt;=20,IF(--LEFT(TEXT(RIGHT([0]!nilai,9),REPT("0",9)),3)=1," satu juta / ",INDEX('253_W6_Harapan Indah'!idxSatuSampaiDuaPuluh,--LEFT(TEXT(RIGHT([0]!nilai,8),REPT("0",8)),2)+1)),INDEX('253_W6_Harapan Indah'!idxSatuSampaiDuaPuluh,--LEFT(RIGHT([0]!nilai,8),1)+1)&amp;" puluh "&amp;INDEX('253_W6_Harapan Indah'!idxSatuSampaiDuaPuluh,--LEFT(RIGHT([0]!nilai,7),1)+1))&amp;IF(OR(LEN([0]!nilai)&lt;=6,--LEFT(TEXT(RIGHT([0]!nilai,9),REPT("0",9)),3)={0;1}),""," juta / ")</definedName>
    <definedName name="juta2" localSheetId="45">" "&amp;INDEX('254_W6_Cakung '!idxRatusan,--LEFT(TEXT(RIGHT([0]!nilai,9),REPT("0",9)),1)+1)&amp;" "&amp;IF((--MID(TEXT(RIGHT([0]!nilai,9),REPT("0",9)),2,2)+1)&lt;=20,IF(--LEFT(TEXT(RIGHT([0]!nilai,9),REPT("0",9)),3)=1," satu juta / ",INDEX('254_W6_Cakung '!idxSatuSampaiDuaPuluh,--LEFT(TEXT(RIGHT([0]!nilai,8),REPT("0",8)),2)+1)),INDEX('254_W6_Cakung '!idxSatuSampaiDuaPuluh,--LEFT(RIGHT([0]!nilai,8),1)+1)&amp;" puluh "&amp;INDEX('254_W6_Cakung '!idxSatuSampaiDuaPuluh,--LEFT(RIGHT([0]!nilai,7),1)+1))&amp;IF(OR(LEN([0]!nilai)&lt;=6,--LEFT(TEXT(RIGHT([0]!nilai,9),REPT("0",9)),3)={0;1}),""," juta / ")</definedName>
    <definedName name="juta2" localSheetId="46">" "&amp;INDEX('255_W6_Tangerang'!idxRatusan,--LEFT(TEXT(RIGHT([0]!nilai,9),REPT("0",9)),1)+1)&amp;" "&amp;IF((--MID(TEXT(RIGHT([0]!nilai,9),REPT("0",9)),2,2)+1)&lt;=20,IF(--LEFT(TEXT(RIGHT([0]!nilai,9),REPT("0",9)),3)=1," satu juta / ",INDEX('255_W6_Tangerang'!idxSatuSampaiDuaPuluh,--LEFT(TEXT(RIGHT([0]!nilai,8),REPT("0",8)),2)+1)),INDEX('255_W6_Tangerang'!idxSatuSampaiDuaPuluh,--LEFT(RIGHT([0]!nilai,8),1)+1)&amp;" puluh "&amp;INDEX('255_W6_Tangerang'!idxSatuSampaiDuaPuluh,--LEFT(RIGHT([0]!nilai,7),1)+1))&amp;IF(OR(LEN([0]!nilai)&lt;=6,--LEFT(TEXT(RIGHT([0]!nilai,9),REPT("0",9)),3)={0;1}),""," juta / ")</definedName>
    <definedName name="juta2" localSheetId="47">" "&amp;INDEX('256_W6_Tangerang'!idxRatusan,--LEFT(TEXT(RIGHT([0]!nilai,9),REPT("0",9)),1)+1)&amp;" "&amp;IF((--MID(TEXT(RIGHT([0]!nilai,9),REPT("0",9)),2,2)+1)&lt;=20,IF(--LEFT(TEXT(RIGHT([0]!nilai,9),REPT("0",9)),3)=1," satu juta / ",INDEX('256_W6_Tangerang'!idxSatuSampaiDuaPuluh,--LEFT(TEXT(RIGHT([0]!nilai,8),REPT("0",8)),2)+1)),INDEX('256_W6_Tangerang'!idxSatuSampaiDuaPuluh,--LEFT(RIGHT([0]!nilai,8),1)+1)&amp;" puluh "&amp;INDEX('256_W6_Tangerang'!idxSatuSampaiDuaPuluh,--LEFT(RIGHT([0]!nilai,7),1)+1))&amp;IF(OR(LEN([0]!nilai)&lt;=6,--LEFT(TEXT(RIGHT([0]!nilai,9),REPT("0",9)),3)={0;1}),""," juta / ")</definedName>
    <definedName name="juta2" localSheetId="48">" "&amp;INDEX('257_W6_Serang'!idxRatusan,--LEFT(TEXT(RIGHT([0]!nilai,9),REPT("0",9)),1)+1)&amp;" "&amp;IF((--MID(TEXT(RIGHT([0]!nilai,9),REPT("0",9)),2,2)+1)&lt;=20,IF(--LEFT(TEXT(RIGHT([0]!nilai,9),REPT("0",9)),3)=1," satu juta / ",INDEX('257_W6_Serang'!idxSatuSampaiDuaPuluh,--LEFT(TEXT(RIGHT([0]!nilai,8),REPT("0",8)),2)+1)),INDEX('257_W6_Serang'!idxSatuSampaiDuaPuluh,--LEFT(RIGHT([0]!nilai,8),1)+1)&amp;" puluh "&amp;INDEX('257_W6_Serang'!idxSatuSampaiDuaPuluh,--LEFT(RIGHT([0]!nilai,7),1)+1))&amp;IF(OR(LEN([0]!nilai)&lt;=6,--LEFT(TEXT(RIGHT([0]!nilai,9),REPT("0",9)),3)={0;1}),""," juta / ")</definedName>
    <definedName name="juta2" localSheetId="54">" "&amp;INDEX('263_Delta_Jawa tengah'!idxRatusan,--LEFT(TEXT(RIGHT([0]!nilai,9),REPT("0",9)),1)+1)&amp;" "&amp;IF((--MID(TEXT(RIGHT([0]!nilai,9),REPT("0",9)),2,2)+1)&lt;=20,IF(--LEFT(TEXT(RIGHT([0]!nilai,9),REPT("0",9)),3)=1," satu juta / ",INDEX('263_Delta_Jawa tengah'!idxSatuSampaiDuaPuluh,--LEFT(TEXT(RIGHT([0]!nilai,8),REPT("0",8)),2)+1)),INDEX('263_Delta_Jawa tengah'!idxSatuSampaiDuaPuluh,--LEFT(RIGHT([0]!nilai,8),1)+1)&amp;" puluh "&amp;INDEX('263_Delta_Jawa tengah'!idxSatuSampaiDuaPuluh,--LEFT(RIGHT([0]!nilai,7),1)+1))&amp;IF(OR(LEN([0]!nilai)&lt;=6,--LEFT(TEXT(RIGHT([0]!nilai,9),REPT("0",9)),3)={0;1}),""," juta / ")</definedName>
    <definedName name="juta2" localSheetId="56">" "&amp;INDEX('265_Marugame_Cirebon'!idxRatusan,--LEFT(TEXT(RIGHT([0]!nilai,9),REPT("0",9)),1)+1)&amp;" "&amp;IF((--MID(TEXT(RIGHT([0]!nilai,9),REPT("0",9)),2,2)+1)&lt;=20,IF(--LEFT(TEXT(RIGHT([0]!nilai,9),REPT("0",9)),3)=1," satu juta / ",INDEX('265_Marugame_Cirebon'!idxSatuSampaiDuaPuluh,--LEFT(TEXT(RIGHT([0]!nilai,8),REPT("0",8)),2)+1)),INDEX('265_Marugame_Cirebon'!idxSatuSampaiDuaPuluh,--LEFT(RIGHT([0]!nilai,8),1)+1)&amp;" puluh "&amp;INDEX('265_Marugame_Cirebon'!idxSatuSampaiDuaPuluh,--LEFT(RIGHT([0]!nilai,7),1)+1))&amp;IF(OR(LEN([0]!nilai)&lt;=6,--LEFT(TEXT(RIGHT([0]!nilai,9),REPT("0",9)),3)={0;1}),""," juta / ")</definedName>
    <definedName name="juta2" localSheetId="57">" "&amp;INDEX('266_W6_Tangerang'!idxRatusan,--LEFT(TEXT(RIGHT([0]!nilai,9),REPT("0",9)),1)+1)&amp;" "&amp;IF((--MID(TEXT(RIGHT([0]!nilai,9),REPT("0",9)),2,2)+1)&lt;=20,IF(--LEFT(TEXT(RIGHT([0]!nilai,9),REPT("0",9)),3)=1," satu juta / ",INDEX('266_W6_Tangerang'!idxSatuSampaiDuaPuluh,--LEFT(TEXT(RIGHT([0]!nilai,8),REPT("0",8)),2)+1)),INDEX('266_W6_Tangerang'!idxSatuSampaiDuaPuluh,--LEFT(RIGHT([0]!nilai,8),1)+1)&amp;" puluh "&amp;INDEX('266_W6_Tangerang'!idxSatuSampaiDuaPuluh,--LEFT(RIGHT([0]!nilai,7),1)+1))&amp;IF(OR(LEN([0]!nilai)&lt;=6,--LEFT(TEXT(RIGHT([0]!nilai,9),REPT("0",9)),3)={0;1}),""," juta / ")</definedName>
    <definedName name="juta2" localSheetId="58">" "&amp;INDEX('267_W6_Parung Bogor'!idxRatusan,--LEFT(TEXT(RIGHT([0]!nilai,9),REPT("0",9)),1)+1)&amp;" "&amp;IF((--MID(TEXT(RIGHT([0]!nilai,9),REPT("0",9)),2,2)+1)&lt;=20,IF(--LEFT(TEXT(RIGHT([0]!nilai,9),REPT("0",9)),3)=1," satu juta / ",INDEX('267_W6_Parung Bogor'!idxSatuSampaiDuaPuluh,--LEFT(TEXT(RIGHT([0]!nilai,8),REPT("0",8)),2)+1)),INDEX('267_W6_Parung Bogor'!idxSatuSampaiDuaPuluh,--LEFT(RIGHT([0]!nilai,8),1)+1)&amp;" puluh "&amp;INDEX('267_W6_Parung Bogor'!idxSatuSampaiDuaPuluh,--LEFT(RIGHT([0]!nilai,7),1)+1))&amp;IF(OR(LEN([0]!nilai)&lt;=6,--LEFT(TEXT(RIGHT([0]!nilai,9),REPT("0",9)),3)={0;1}),"","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"&amp;INDEX('209_Truelogs_Jambi Pel'!idxRatusan,--LEFT(TEXT(RIGHT('[2]Pos Log Serang 260721'!XFD1,9),REPT("0",9)),1)+1)&amp;" "&amp;IF((--MID(TEXT(RIGHT('[2]Pos Log Serang 260721'!XFD1,9),REPT("0",9)),2,2)+1)&lt;=20,IF(--LEFT(TEXT(RIGHT('[2]Pos Log Serang 260721'!XFD1,9),REPT("0",9)),3)=1," satu juta",INDEX('209_Truelogs_Jambi Pel'!idxSatuSampaiDuaPuluh,--LEFT(TEXT(RIGHT('[2]Pos Log Serang 260721'!XFD1,8),REPT("0",8)),2)+1)),INDEX('209_Truelogs_Jambi Pel'!idxSatuSampaiDuaPuluh,--LEFT(RIGHT('[2]Pos Log Serang 260721'!XFD1,8),1)+1)&amp;" puluh "&amp;INDEX('209_Truelogs_Jambi Pel'!idxSatuSampaiDuaPuluh,--LEFT(RIGHT('[2]Pos Log Serang 260721'!XFD1,7),1)+1))&amp;IF(OR(LEN('[2]Pos Log Serang 260721'!XFD1)&lt;=6,--LEFT(TEXT(RIGHT('[2]Pos Log Serang 260721'!XFD1,9),REPT("0",9)),3)={0;1}),""," juta")</definedName>
    <definedName name="juta3" localSheetId="1">" "&amp;INDEX('210_Marugame_Bandung'!idxRatusan,--LEFT(TEXT(RIGHT('[2]Pos Log Serang 260721'!XFD1,9),REPT("0",9)),1)+1)&amp;" "&amp;IF((--MID(TEXT(RIGHT('[2]Pos Log Serang 260721'!XFD1,9),REPT("0",9)),2,2)+1)&lt;=20,IF(--LEFT(TEXT(RIGHT('[2]Pos Log Serang 260721'!XFD1,9),REPT("0",9)),3)=1," satu juta",INDEX('210_Marugame_Bandung'!idxSatuSampaiDuaPuluh,--LEFT(TEXT(RIGHT('[2]Pos Log Serang 260721'!XFD1,8),REPT("0",8)),2)+1)),INDEX('210_Marugame_Bandung'!idxSatuSampaiDuaPuluh,--LEFT(RIGHT('[2]Pos Log Serang 260721'!XFD1,8),1)+1)&amp;" puluh "&amp;INDEX('210_Marugame_Bandung'!idxSatuSampaiDuaPuluh,--LEFT(RIGHT('[2]Pos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">" "&amp;INDEX('211_Freyssinet_Jambi'!idxRatusan,--LEFT(TEXT(RIGHT('[2]Pos Log Serang 260721'!XFD1,9),REPT("0",9)),1)+1)&amp;" "&amp;IF((--MID(TEXT(RIGHT('[2]Pos Log Serang 260721'!XFD1,9),REPT("0",9)),2,2)+1)&lt;=20,IF(--LEFT(TEXT(RIGHT('[2]Pos Log Serang 260721'!XFD1,9),REPT("0",9)),3)=1," satu juta",INDEX('211_Freyssinet_Jambi'!idxSatuSampaiDuaPuluh,--LEFT(TEXT(RIGHT('[2]Pos Log Serang 260721'!XFD1,8),REPT("0",8)),2)+1)),INDEX('211_Freyssinet_Jambi'!idxSatuSampaiDuaPuluh,--LEFT(RIGHT('[2]Pos Log Serang 260721'!XFD1,8),1)+1)&amp;" puluh "&amp;INDEX('211_Freyssinet_Jambi'!idxSatuSampaiDuaPuluh,--LEFT(RIGHT('[2]Pos Log Serang 260721'!XFD1,7),1)+1))&amp;IF(OR(LEN('[2]Pos Log Serang 260721'!XFD1)&lt;=6,--LEFT(TEXT(RIGHT('[2]Pos Log Serang 260721'!XFD1,9),REPT("0",9)),3)={0;1}),""," juta")</definedName>
    <definedName name="juta3" localSheetId="7">" "&amp;INDEX('216_SITC_pabeanan_Ningbo'!idxRatusan,--LEFT(TEXT(RIGHT('[2]Pos Log Serang 260721'!XFD1,9),REPT("0",9)),1)+1)&amp;" "&amp;IF((--MID(TEXT(RIGHT('[2]Pos Log Serang 260721'!XFD1,9),REPT("0",9)),2,2)+1)&lt;=20,IF(--LEFT(TEXT(RIGHT('[2]Pos Log Serang 260721'!XFD1,9),REPT("0",9)),3)=1," satu juta",INDEX('216_SITC_pabeanan_Ningbo'!idxSatuSampaiDuaPuluh,--LEFT(TEXT(RIGHT('[2]Pos Log Serang 260721'!XFD1,8),REPT("0",8)),2)+1)),INDEX('216_SITC_pabeanan_Ningbo'!idxSatuSampaiDuaPuluh,--LEFT(RIGHT('[2]Pos Log Serang 260721'!XFD1,8),1)+1)&amp;" puluh "&amp;INDEX('216_SITC_pabeanan_Ningbo'!idxSatuSampaiDuaPuluh,--LEFT(RIGHT('[2]Pos Log Serang 260721'!XFD1,7),1)+1))&amp;IF(OR(LEN('[2]Pos Log Serang 260721'!XFD1)&lt;=6,--LEFT(TEXT(RIGHT('[2]Pos Log Serang 260721'!XFD1,9),REPT("0",9)),3)={0;1}),""," juta")</definedName>
    <definedName name="juta3" localSheetId="8">" "&amp;INDEX('217_Link pasifik_Malaysia'!idxRatusan,--LEFT(TEXT(RIGHT('[2]Pos Log Serang 260721'!XFD1,9),REPT("0",9)),1)+1)&amp;" "&amp;IF((--MID(TEXT(RIGHT('[2]Pos Log Serang 260721'!XFD1,9),REPT("0",9)),2,2)+1)&lt;=20,IF(--LEFT(TEXT(RIGHT('[2]Pos Log Serang 260721'!XFD1,9),REPT("0",9)),3)=1," satu juta",INDEX('217_Link pasifik_Malaysia'!idxSatuSampaiDuaPuluh,--LEFT(TEXT(RIGHT('[2]Pos Log Serang 260721'!XFD1,8),REPT("0",8)),2)+1)),INDEX('217_Link pasifik_Malaysia'!idxSatuSampaiDuaPuluh,--LEFT(RIGHT('[2]Pos Log Serang 260721'!XFD1,8),1)+1)&amp;" puluh "&amp;INDEX('217_Link pasifik_Malaysia'!idxSatuSampaiDuaPuluh,--LEFT(RIGHT('[2]Pos Log Serang 260721'!XFD1,7),1)+1))&amp;IF(OR(LEN('[2]Pos Log Serang 260721'!XFD1)&lt;=6,--LEFT(TEXT(RIGHT('[2]Pos Log Serang 260721'!XFD1,9),REPT("0",9)),3)={0;1}),""," juta")</definedName>
    <definedName name="juta3" localSheetId="9">" "&amp;INDEX('218_Link Pasifik_Philippines'!idxRatusan,--LEFT(TEXT(RIGHT('[2]Pos Log Serang 260721'!XFD1,9),REPT("0",9)),1)+1)&amp;" "&amp;IF((--MID(TEXT(RIGHT('[2]Pos Log Serang 260721'!XFD1,9),REPT("0",9)),2,2)+1)&lt;=20,IF(--LEFT(TEXT(RIGHT('[2]Pos Log Serang 260721'!XFD1,9),REPT("0",9)),3)=1," satu juta",INDEX('218_Link Pasifik_Philippines'!idxSatuSampaiDuaPuluh,--LEFT(TEXT(RIGHT('[2]Pos Log Serang 260721'!XFD1,8),REPT("0",8)),2)+1)),INDEX('218_Link Pasifik_Philippines'!idxSatuSampaiDuaPuluh,--LEFT(RIGHT('[2]Pos Log Serang 260721'!XFD1,8),1)+1)&amp;" puluh "&amp;INDEX('218_Link Pasifik_Philippines'!idxSatuSampaiDuaPuluh,--LEFT(RIGHT('[2]Pos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">" "&amp;INDEX('219_Link Pasifik_India'!idxRatusan,--LEFT(TEXT(RIGHT('[2]Pos Log Serang 260721'!XFD1,9),REPT("0",9)),1)+1)&amp;" "&amp;IF((--MID(TEXT(RIGHT('[2]Pos Log Serang 260721'!XFD1,9),REPT("0",9)),2,2)+1)&lt;=20,IF(--LEFT(TEXT(RIGHT('[2]Pos Log Serang 260721'!XFD1,9),REPT("0",9)),3)=1," satu juta",INDEX('219_Link Pasifik_India'!idxSatuSampaiDuaPuluh,--LEFT(TEXT(RIGHT('[2]Pos Log Serang 260721'!XFD1,8),REPT("0",8)),2)+1)),INDEX('219_Link Pasifik_India'!idxSatuSampaiDuaPuluh,--LEFT(RIGHT('[2]Pos Log Serang 260721'!XFD1,8),1)+1)&amp;" puluh "&amp;INDEX('219_Link Pasifik_India'!idxSatuSampaiDuaPuluh,--LEFT(RIGHT('[2]Pos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">" "&amp;INDEX('220_Link Pasifik_Thailand'!idxRatusan,--LEFT(TEXT(RIGHT('[2]Pos Log Serang 260721'!XFD1,9),REPT("0",9)),1)+1)&amp;" "&amp;IF((--MID(TEXT(RIGHT('[2]Pos Log Serang 260721'!XFD1,9),REPT("0",9)),2,2)+1)&lt;=20,IF(--LEFT(TEXT(RIGHT('[2]Pos Log Serang 260721'!XFD1,9),REPT("0",9)),3)=1," satu juta",INDEX('220_Link Pasifik_Thailand'!idxSatuSampaiDuaPuluh,--LEFT(TEXT(RIGHT('[2]Pos Log Serang 260721'!XFD1,8),REPT("0",8)),2)+1)),INDEX('220_Link Pasifik_Thailand'!idxSatuSampaiDuaPuluh,--LEFT(RIGHT('[2]Pos Log Serang 260721'!XFD1,8),1)+1)&amp;" puluh "&amp;INDEX('220_Link Pasifik_Thailand'!idxSatuSampaiDuaPuluh,--LEFT(RIGHT('[2]Pos Log Serang 260721'!XFD1,7),1)+1))&amp;IF(OR(LEN('[2]Pos Log Serang 260721'!XFD1)&lt;=6,--LEFT(TEXT(RIGHT('[2]Pos Log Serang 260721'!XFD1,9),REPT("0",9)),3)={0;1}),""," juta")</definedName>
    <definedName name="juta3" localSheetId="12">" "&amp;INDEX('221_Marugame_Bandung '!idxRatusan,--LEFT(TEXT(RIGHT('[2]Pos Log Serang 260721'!XFD1,9),REPT("0",9)),1)+1)&amp;" "&amp;IF((--MID(TEXT(RIGHT('[2]Pos Log Serang 260721'!XFD1,9),REPT("0",9)),2,2)+1)&lt;=20,IF(--LEFT(TEXT(RIGHT('[2]Pos Log Serang 260721'!XFD1,9),REPT("0",9)),3)=1," satu juta",INDEX('221_Marugame_Bandung '!idxSatuSampaiDuaPuluh,--LEFT(TEXT(RIGHT('[2]Pos Log Serang 260721'!XFD1,8),REPT("0",8)),2)+1)),INDEX('221_Marugame_Bandung '!idxSatuSampaiDuaPuluh,--LEFT(RIGHT('[2]Pos Log Serang 260721'!XFD1,8),1)+1)&amp;" puluh "&amp;INDEX('221_Marugame_Bandung '!idxSatuSampaiDuaPuluh,--LEFT(RIGHT('[2]Pos Log Serang 260721'!XFD1,7),1)+1))&amp;IF(OR(LEN('[2]Pos Log Serang 260721'!XFD1)&lt;=6,--LEFT(TEXT(RIGHT('[2]Pos Log Serang 260721'!XFD1,9),REPT("0",9)),3)={0;1}),""," juta")</definedName>
    <definedName name="juta3" localSheetId="13">" "&amp;INDEX('222_Marugame_Cirebon'!idxRatusan,--LEFT(TEXT(RIGHT('[2]Pos Log Serang 260721'!XFD1,9),REPT("0",9)),1)+1)&amp;" "&amp;IF((--MID(TEXT(RIGHT('[2]Pos Log Serang 260721'!XFD1,9),REPT("0",9)),2,2)+1)&lt;=20,IF(--LEFT(TEXT(RIGHT('[2]Pos Log Serang 260721'!XFD1,9),REPT("0",9)),3)=1," satu juta",INDEX('222_Marugame_Cirebon'!idxSatuSampaiDuaPuluh,--LEFT(TEXT(RIGHT('[2]Pos Log Serang 260721'!XFD1,8),REPT("0",8)),2)+1)),INDEX('222_Marugame_Cirebon'!idxSatuSampaiDuaPuluh,--LEFT(RIGHT('[2]Pos Log Serang 260721'!XFD1,8),1)+1)&amp;" puluh "&amp;INDEX('222_Marugame_Cirebon'!idxSatuSampaiDuaPuluh,--LEFT(RIGHT('[2]Pos Log Serang 260721'!XFD1,7),1)+1))&amp;IF(OR(LEN('[2]Pos Log Serang 260721'!XFD1)&lt;=6,--LEFT(TEXT(RIGHT('[2]Pos Log Serang 260721'!XFD1,9),REPT("0",9)),3)={0;1}),""," juta")</definedName>
    <definedName name="juta3" localSheetId="14">" "&amp;INDEX('223_W6_Tangerang'!idxRatusan,--LEFT(TEXT(RIGHT('[2]Pos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juta",INDEX('223_W6_Tangerang'!idxSatuSampaiDuaPuluh,--LEFT(TEXT(RIGHT('[2]Pos Log Serang 260721'!XFD1,8),REPT("0",8)),2)+1)),INDEX('223_W6_Tangerang'!idxSatuSampaiDuaPuluh,--LEFT(RIGHT('[2]Pos Log Serang 260721'!XFD1,8),1)+1)&amp;" puluh "&amp;INDEX('223_W6_Tangerang'!idxSatuSampaiDuaPuluh,--LEFT(RIGHT('[2]Pos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5">" "&amp;INDEX('224_W6_Tangerang'!idxRatusan,--LEFT(TEXT(RIGHT('[2]Pos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juta",INDEX('224_W6_Tangerang'!idxSatuSampaiDuaPuluh,--LEFT(TEXT(RIGHT('[2]Pos Log Serang 260721'!XFD1,8),REPT("0",8)),2)+1)),INDEX('224_W6_Tangerang'!idxSatuSampaiDuaPuluh,--LEFT(RIGHT('[2]Pos Log Serang 260721'!XFD1,8),1)+1)&amp;" puluh "&amp;INDEX('224_W6_Tangerang'!idxSatuSampaiDuaPuluh,--LEFT(RIGHT('[2]Pos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6">" "&amp;INDEX('225_W6_Tangerang'!idxRatusan,--LEFT(TEXT(RIGHT('[2]Pos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juta",INDEX('225_W6_Tangerang'!idxSatuSampaiDuaPuluh,--LEFT(TEXT(RIGHT('[2]Pos Log Serang 260721'!XFD1,8),REPT("0",8)),2)+1)),INDEX('225_W6_Tangerang'!idxSatuSampaiDuaPuluh,--LEFT(RIGHT('[2]Pos Log Serang 260721'!XFD1,8),1)+1)&amp;" puluh "&amp;INDEX('225_W6_Tangerang'!idxSatuSampaiDuaPuluh,--LEFT(RIGHT('[2]Pos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7">" "&amp;INDEX('226_W6_Tangerang'!idxRatusan,--LEFT(TEXT(RIGHT('[2]Pos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juta",INDEX('226_W6_Tangerang'!idxSatuSampaiDuaPuluh,--LEFT(TEXT(RIGHT('[2]Pos Log Serang 260721'!XFD1,8),REPT("0",8)),2)+1)),INDEX('226_W6_Tangerang'!idxSatuSampaiDuaPuluh,--LEFT(RIGHT('[2]Pos Log Serang 260721'!XFD1,8),1)+1)&amp;" puluh "&amp;INDEX('226_W6_Tangerang'!idxSatuSampaiDuaPuluh,--LEFT(RIGHT('[2]Pos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8">" "&amp;INDEX('227_W6_Tangerang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juta",INDEX('227_W6_Tangerang '!idxSatuSampaiDuaPuluh,--LEFT(TEXT(RIGHT('[2]Pos Log Serang 260721'!XFD1,8),REPT("0",8)),2)+1)),INDEX('227_W6_Tangerang '!idxSatuSampaiDuaPuluh,--LEFT(RIGHT('[2]Pos Log Serang 260721'!XFD1,8),1)+1)&amp;" puluh "&amp;INDEX('227_W6_Tangerang '!idxSatuSampaiDuaPuluh,--LEFT(RIGHT('[2]Pos Log Serang 260721'!XFD1,7),1)+1))&amp;IF(OR(LEN('[2]Pos Log Serang 260721'!XFD1)&lt;=6,--LEFT(TEXT(RIGHT('[2]Pos Log Serang 260721'!XFD1,9),REPT("0",9)),3)={0;1}),""," juta")</definedName>
    <definedName name="juta3" localSheetId="19">" "&amp;INDEX('228_W6_Tangerang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juta",INDEX('228_W6_Tangerang '!idxSatuSampaiDuaPuluh,--LEFT(TEXT(RIGHT('[2]Pos Log Serang 260721'!XFD1,8),REPT("0",8)),2)+1)),INDEX('228_W6_Tangerang '!idxSatuSampaiDuaPuluh,--LEFT(RIGHT('[2]Pos Log Serang 260721'!XFD1,8),1)+1)&amp;" puluh "&amp;INDEX('228_W6_Tangerang '!idxSatuSampaiDuaPuluh,--LEFT(RIGHT('[2]Pos Log Serang 260721'!XFD1,7),1)+1))&amp;IF(OR(LEN('[2]Pos Log Serang 260721'!XFD1)&lt;=6,--LEFT(TEXT(RIGHT('[2]Pos Log Serang 260721'!XFD1,9),REPT("0",9)),3)={0;1}),""," juta")</definedName>
    <definedName name="juta3" localSheetId="20">" "&amp;INDEX('229_W6_Tangerang  '!idxRatusan,--LEFT(TEXT(RIGHT('[2]Pos Log Serang 260721'!XFD1,9),REPT("0",9)),1)+1)&amp;" "&amp;IF((--MID(TEXT(RIGHT('[2]Pos Log Serang 260721'!XFD1,9),REPT("0",9)),2,2)+1)&lt;=20,IF(--LEFT(TEXT(RIGHT('[2]Pos Log Serang 260721'!XFD1,9),REPT("0",9)),3)=1," satu juta",INDEX('229_W6_Tangerang  '!idxSatuSampaiDuaPuluh,--LEFT(TEXT(RIGHT('[2]Pos Log Serang 260721'!XFD1,8),REPT("0",8)),2)+1)),INDEX('229_W6_Tangerang  '!idxSatuSampaiDuaPuluh,--LEFT(RIGHT('[2]Pos Log Serang 260721'!XFD1,8),1)+1)&amp;" puluh "&amp;INDEX('229_W6_Tangerang  '!idxSatuSampaiDuaPuluh,--LEFT(RIGHT('[2]Pos Log Serang 260721'!XFD1,7),1)+1))&amp;IF(OR(LEN('[2]Pos Log Serang 260721'!XFD1)&lt;=6,--LEFT(TEXT(RIGHT('[2]Pos Log Serang 260721'!XFD1,9),REPT("0",9)),3)={0;1}),""," juta")</definedName>
    <definedName name="juta3" localSheetId="21">" "&amp;INDEX('230_W6_Jatinegara '!idxRatusan,--LEFT(TEXT(RIGHT('[2]Pos Log Serang 260721'!XFD1,9),REPT("0",9)),1)+1)&amp;" "&amp;IF((--MID(TEXT(RIGHT('[2]Pos Log Serang 260721'!XFD1,9),REPT("0",9)),2,2)+1)&lt;=20,IF(--LEFT(TEXT(RIGHT('[2]Pos Log Serang 260721'!XFD1,9),REPT("0",9)),3)=1," satu juta",INDEX('230_W6_Jatinegara '!idxSatuSampaiDuaPuluh,--LEFT(TEXT(RIGHT('[2]Pos Log Serang 260721'!XFD1,8),REPT("0",8)),2)+1)),INDEX('230_W6_Jatinegara '!idxSatuSampaiDuaPuluh,--LEFT(RIGHT('[2]Pos Log Serang 260721'!XFD1,8),1)+1)&amp;" puluh "&amp;INDEX('230_W6_Jatinegara '!idxSatuSampaiDuaPuluh,--LEFT(RIGHT('[2]Pos Log Serang 260721'!XFD1,7),1)+1))&amp;IF(OR(LEN('[2]Pos Log Serang 260721'!XFD1)&lt;=6,--LEFT(TEXT(RIGHT('[2]Pos Log Serang 260721'!XFD1,9),REPT("0",9)),3)={0;1}),""," juta")</definedName>
    <definedName name="juta3" localSheetId="22">" "&amp;INDEX('231_W6_Tangerang'!idxRatusan,--LEFT(TEXT(RIGHT('[2]Pos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juta",INDEX('231_W6_Tangerang'!idxSatuSampaiDuaPuluh,--LEFT(TEXT(RIGHT('[2]Pos Log Serang 260721'!XFD1,8),REPT("0",8)),2)+1)),INDEX('231_W6_Tangerang'!idxSatuSampaiDuaPuluh,--LEFT(RIGHT('[2]Pos Log Serang 260721'!XFD1,8),1)+1)&amp;" puluh "&amp;INDEX('231_W6_Tangerang'!idxSatuSampaiDuaPuluh,--LEFT(RIGHT('[2]Pos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3">" "&amp;INDEX('232_W6_Tangerang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juta",INDEX('232_W6_Tangerang '!idxSatuSampaiDuaPuluh,--LEFT(TEXT(RIGHT('[2]Pos Log Serang 260721'!XFD1,8),REPT("0",8)),2)+1)),INDEX('232_W6_Tangerang '!idxSatuSampaiDuaPuluh,--LEFT(RIGHT('[2]Pos Log Serang 260721'!XFD1,8),1)+1)&amp;" puluh "&amp;INDEX('232_W6_Tangerang '!idxSatuSampaiDuaPuluh,--LEFT(RIGHT('[2]Pos Log Serang 260721'!XFD1,7),1)+1))&amp;IF(OR(LEN('[2]Pos Log Serang 260721'!XFD1)&lt;=6,--LEFT(TEXT(RIGHT('[2]Pos Log Serang 260721'!XFD1,9),REPT("0",9)),3)={0;1}),""," juta")</definedName>
    <definedName name="juta3" localSheetId="24">" "&amp;INDEX('233_W6_Bogor'!idxRatusan,--LEFT(TEXT(RIGHT('[2]Pos Log Serang 260721'!XFD1,9),REPT("0",9)),1)+1)&amp;" "&amp;IF((--MID(TEXT(RIGHT('[2]Pos Log Serang 260721'!XFD1,9),REPT("0",9)),2,2)+1)&lt;=20,IF(--LEFT(TEXT(RIGHT('[2]Pos Log Serang 260721'!XFD1,9),REPT("0",9)),3)=1," satu juta",INDEX('233_W6_Bogor'!idxSatuSampaiDuaPuluh,--LEFT(TEXT(RIGHT('[2]Pos Log Serang 260721'!XFD1,8),REPT("0",8)),2)+1)),INDEX('233_W6_Bogor'!idxSatuSampaiDuaPuluh,--LEFT(RIGHT('[2]Pos Log Serang 260721'!XFD1,8),1)+1)&amp;" puluh "&amp;INDEX('233_W6_Bogor'!idxSatuSampaiDuaPuluh,--LEFT(RIGHT('[2]Pos Log Serang 260721'!XFD1,7),1)+1))&amp;IF(OR(LEN('[2]Pos Log Serang 260721'!XFD1)&lt;=6,--LEFT(TEXT(RIGHT('[2]Pos Log Serang 260721'!XFD1,9),REPT("0",9)),3)={0;1}),""," juta")</definedName>
    <definedName name="juta3" localSheetId="25">" "&amp;INDEX('234_W6_Serang'!idxRatusan,--LEFT(TEXT(RIGHT('[2]Pos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juta",INDEX('234_W6_Serang'!idxSatuSampaiDuaPuluh,--LEFT(TEXT(RIGHT('[2]Pos Log Serang 260721'!XFD1,8),REPT("0",8)),2)+1)),INDEX('234_W6_Serang'!idxSatuSampaiDuaPuluh,--LEFT(RIGHT('[2]Pos Log Serang 260721'!XFD1,8),1)+1)&amp;" puluh "&amp;INDEX('234_W6_Serang'!idxSatuSampaiDuaPuluh,--LEFT(RIGHT('[2]Pos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6">" "&amp;INDEX('235_W6_Cibubur&amp;Jati Sampurna'!idxRatusan,--LEFT(TEXT(RIGHT('[2]Pos Log Serang 260721'!XFD1,9),REPT("0",9)),1)+1)&amp;" "&amp;IF((--MID(TEXT(RIGHT('[2]Pos Log Serang 260721'!XFD1,9),REPT("0",9)),2,2)+1)&lt;=20,IF(--LEFT(TEXT(RIGHT('[2]Pos Log Serang 260721'!XFD1,9),REPT("0",9)),3)=1," satu juta",INDEX('235_W6_Cibubur&amp;Jati Sampurna'!idxSatuSampaiDuaPuluh,--LEFT(TEXT(RIGHT('[2]Pos Log Serang 260721'!XFD1,8),REPT("0",8)),2)+1)),INDEX('235_W6_Cibubur&amp;Jati Sampurna'!idxSatuSampaiDuaPuluh,--LEFT(RIGHT('[2]Pos Log Serang 260721'!XFD1,8),1)+1)&amp;" puluh "&amp;INDEX('235_W6_Cibubur&amp;Jati Sampurna'!idxSatuSampaiDuaPuluh,--LEFT(RIGHT('[2]Pos Log Serang 260721'!XFD1,7),1)+1))&amp;IF(OR(LEN('[2]Pos Log Serang 260721'!XFD1)&lt;=6,--LEFT(TEXT(RIGHT('[2]Pos Log Serang 260721'!XFD1,9),REPT("0",9)),3)={0;1}),""," juta")</definedName>
    <definedName name="juta3" localSheetId="27">" "&amp;INDEX('236_Pratama Trans_Riau'!idxRatusan,--LEFT(TEXT(RIGHT('[2]Pos Log Serang 260721'!XFD1,9),REPT("0",9)),1)+1)&amp;" "&amp;IF((--MID(TEXT(RIGHT('[2]Pos Log Serang 260721'!XFD1,9),REPT("0",9)),2,2)+1)&lt;=20,IF(--LEFT(TEXT(RIGHT('[2]Pos Log Serang 260721'!XFD1,9),REPT("0",9)),3)=1," satu juta",INDEX('236_Pratama Trans_Riau'!idxSatuSampaiDuaPuluh,--LEFT(TEXT(RIGHT('[2]Pos Log Serang 260721'!XFD1,8),REPT("0",8)),2)+1)),INDEX('236_Pratama Trans_Riau'!idxSatuSampaiDuaPuluh,--LEFT(RIGHT('[2]Pos Log Serang 260721'!XFD1,8),1)+1)&amp;" puluh "&amp;INDEX('236_Pratama Trans_Riau'!idxSatuSampaiDuaPuluh,--LEFT(RIGHT('[2]Pos Log Serang 260721'!XFD1,7),1)+1))&amp;IF(OR(LEN('[2]Pos Log Serang 260721'!XFD1)&lt;=6,--LEFT(TEXT(RIGHT('[2]Pos Log Serang 260721'!XFD1,9),REPT("0",9)),3)={0;1}),""," juta")</definedName>
    <definedName name="juta3" localSheetId="28">" "&amp;INDEX('237_Freyssinet_Denpasar'!idxRatusan,--LEFT(TEXT(RIGHT('[2]Pos Log Serang 260721'!XFD1,9),REPT("0",9)),1)+1)&amp;" "&amp;IF((--MID(TEXT(RIGHT('[2]Pos Log Serang 260721'!XFD1,9),REPT("0",9)),2,2)+1)&lt;=20,IF(--LEFT(TEXT(RIGHT('[2]Pos Log Serang 260721'!XFD1,9),REPT("0",9)),3)=1," satu juta",INDEX('237_Freyssinet_Denpasar'!idxSatuSampaiDuaPuluh,--LEFT(TEXT(RIGHT('[2]Pos Log Serang 260721'!XFD1,8),REPT("0",8)),2)+1)),INDEX('237_Freyssinet_Denpasar'!idxSatuSampaiDuaPuluh,--LEFT(RIGHT('[2]Pos Log Serang 260721'!XFD1,8),1)+1)&amp;" puluh "&amp;INDEX('237_Freyssinet_Denpasar'!idxSatuSampaiDuaPuluh,--LEFT(RIGHT('[2]Pos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29">" "&amp;INDEX('238_Delta_Jawa tengah'!idxRatusan,--LEFT(TEXT(RIGHT('[2]Pos Log Serang 260721'!XFD1,9),REPT("0",9)),1)+1)&amp;" "&amp;IF((--MID(TEXT(RIGHT('[2]Pos Log Serang 260721'!XFD1,9),REPT("0",9)),2,2)+1)&lt;=20,IF(--LEFT(TEXT(RIGHT('[2]Pos Log Serang 260721'!XFD1,9),REPT("0",9)),3)=1," satu juta",INDEX('238_Delta_Jawa tengah'!idxSatuSampaiDuaPuluh,--LEFT(TEXT(RIGHT('[2]Pos Log Serang 260721'!XFD1,8),REPT("0",8)),2)+1)),INDEX('238_Delta_Jawa tengah'!idxSatuSampaiDuaPuluh,--LEFT(RIGHT('[2]Pos Log Serang 260721'!XFD1,8),1)+1)&amp;" puluh "&amp;INDEX('238_Delta_Jawa tengah'!idxSatuSampaiDuaPuluh,--LEFT(RIGHT('[2]Pos Log Serang 260721'!XFD1,7),1)+1))&amp;IF(OR(LEN('[2]Pos Log Serang 260721'!XFD1)&lt;=6,--LEFT(TEXT(RIGHT('[2]Pos Log Serang 260721'!XFD1,9),REPT("0",9)),3)={0;1}),""," juta")</definedName>
    <definedName name="juta3" localSheetId="30">" "&amp;INDEX('239_Marugame_Jogja'!idxRatusan,--LEFT(TEXT(RIGHT('[2]Pos Log Serang 260721'!XFD1,9),REPT("0",9)),1)+1)&amp;" "&amp;IF((--MID(TEXT(RIGHT('[2]Pos Log Serang 260721'!XFD1,9),REPT("0",9)),2,2)+1)&lt;=20,IF(--LEFT(TEXT(RIGHT('[2]Pos Log Serang 260721'!XFD1,9),REPT("0",9)),3)=1," satu juta",INDEX('239_Marugame_Jogja'!idxSatuSampaiDuaPuluh,--LEFT(TEXT(RIGHT('[2]Pos Log Serang 260721'!XFD1,8),REPT("0",8)),2)+1)),INDEX('239_Marugame_Jogja'!idxSatuSampaiDuaPuluh,--LEFT(RIGHT('[2]Pos Log Serang 260721'!XFD1,8),1)+1)&amp;" puluh "&amp;INDEX('239_Marugame_Jogja'!idxSatuSampaiDuaPuluh,--LEFT(RIGHT('[2]Pos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1">" "&amp;INDEX('240_W6_Bandung'!idxRatusan,--LEFT(TEXT(RIGHT('[2]Pos Log Serang 260721'!XFD1,9),REPT("0",9)),1)+1)&amp;" "&amp;IF((--MID(TEXT(RIGHT('[2]Pos Log Serang 260721'!XFD1,9),REPT("0",9)),2,2)+1)&lt;=20,IF(--LEFT(TEXT(RIGHT('[2]Pos Log Serang 260721'!XFD1,9),REPT("0",9)),3)=1," satu juta",INDEX('240_W6_Bandung'!idxSatuSampaiDuaPuluh,--LEFT(TEXT(RIGHT('[2]Pos Log Serang 260721'!XFD1,8),REPT("0",8)),2)+1)),INDEX('240_W6_Bandung'!idxSatuSampaiDuaPuluh,--LEFT(RIGHT('[2]Pos Log Serang 260721'!XFD1,8),1)+1)&amp;" puluh "&amp;INDEX('240_W6_Bandung'!idxSatuSampaiDuaPuluh,--LEFT(RIGHT('[2]Pos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2">" "&amp;INDEX('241_W6_Kamal Jakbar'!idxRatusan,--LEFT(TEXT(RIGHT('[2]Pos Log Serang 260721'!XFD1,9),REPT("0",9)),1)+1)&amp;" "&amp;IF((--MID(TEXT(RIGHT('[2]Pos Log Serang 260721'!XFD1,9),REPT("0",9)),2,2)+1)&lt;=20,IF(--LEFT(TEXT(RIGHT('[2]Pos Log Serang 260721'!XFD1,9),REPT("0",9)),3)=1," satu juta",INDEX('241_W6_Kamal Jakbar'!idxSatuSampaiDuaPuluh,--LEFT(TEXT(RIGHT('[2]Pos Log Serang 260721'!XFD1,8),REPT("0",8)),2)+1)),INDEX('241_W6_Kamal Jakbar'!idxSatuSampaiDuaPuluh,--LEFT(RIGHT('[2]Pos Log Serang 260721'!XFD1,8),1)+1)&amp;" puluh "&amp;INDEX('241_W6_Kamal Jakbar'!idxSatuSampaiDuaPuluh,--LEFT(RIGHT('[2]Pos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33">" "&amp;INDEX('242_W6_Bogor'!idxRatusan,--LEFT(TEXT(RIGHT('[2]Pos Log Serang 260721'!XFD1,9),REPT("0",9)),1)+1)&amp;" "&amp;IF((--MID(TEXT(RIGHT('[2]Pos Log Serang 260721'!XFD1,9),REPT("0",9)),2,2)+1)&lt;=20,IF(--LEFT(TEXT(RIGHT('[2]Pos Log Serang 260721'!XFD1,9),REPT("0",9)),3)=1," satu juta",INDEX('242_W6_Bogor'!idxSatuSampaiDuaPuluh,--LEFT(TEXT(RIGHT('[2]Pos Log Serang 260721'!XFD1,8),REPT("0",8)),2)+1)),INDEX('242_W6_Bogor'!idxSatuSampaiDuaPuluh,--LEFT(RIGHT('[2]Pos Log Serang 260721'!XFD1,8),1)+1)&amp;" puluh "&amp;INDEX('242_W6_Bogor'!idxSatuSampaiDuaPuluh,--LEFT(RIGHT('[2]Pos Log Serang 260721'!XFD1,7),1)+1))&amp;IF(OR(LEN('[2]Pos Log Serang 260721'!XFD1)&lt;=6,--LEFT(TEXT(RIGHT('[2]Pos Log Serang 260721'!XFD1,9),REPT("0",9)),3)={0;1}),""," juta")</definedName>
    <definedName name="juta3" localSheetId="34">" "&amp;INDEX('243_W6_Cibubur'!idxRatusan,--LEFT(TEXT(RIGHT('[2]Pos Log Serang 260721'!XFD1,9),REPT("0",9)),1)+1)&amp;" "&amp;IF((--MID(TEXT(RIGHT('[2]Pos Log Serang 260721'!XFD1,9),REPT("0",9)),2,2)+1)&lt;=20,IF(--LEFT(TEXT(RIGHT('[2]Pos Log Serang 260721'!XFD1,9),REPT("0",9)),3)=1," satu juta",INDEX('243_W6_Cibubur'!idxSatuSampaiDuaPuluh,--LEFT(TEXT(RIGHT('[2]Pos Log Serang 260721'!XFD1,8),REPT("0",8)),2)+1)),INDEX('243_W6_Cibubur'!idxSatuSampaiDuaPuluh,--LEFT(RIGHT('[2]Pos Log Serang 260721'!XFD1,8),1)+1)&amp;" puluh "&amp;INDEX('243_W6_Cibubur'!idxSatuSampaiDuaPuluh,--LEFT(RIGHT('[2]Pos Log Serang 260721'!XFD1,7),1)+1))&amp;IF(OR(LEN('[2]Pos Log Serang 260721'!XFD1)&lt;=6,--LEFT(TEXT(RIGHT('[2]Pos Log Serang 260721'!XFD1,9),REPT("0",9)),3)={0;1}),""," juta")</definedName>
    <definedName name="juta3" localSheetId="35">" "&amp;INDEX('244_W6_Duren Sawit'!idxRatusan,--LEFT(TEXT(RIGHT('[2]Pos Log Serang 260721'!XFD1,9),REPT("0",9)),1)+1)&amp;" "&amp;IF((--MID(TEXT(RIGHT('[2]Pos Log Serang 260721'!XFD1,9),REPT("0",9)),2,2)+1)&lt;=20,IF(--LEFT(TEXT(RIGHT('[2]Pos Log Serang 260721'!XFD1,9),REPT("0",9)),3)=1," satu juta",INDEX('244_W6_Duren Sawit'!idxSatuSampaiDuaPuluh,--LEFT(TEXT(RIGHT('[2]Pos Log Serang 260721'!XFD1,8),REPT("0",8)),2)+1)),INDEX('244_W6_Duren Sawit'!idxSatuSampaiDuaPuluh,--LEFT(RIGHT('[2]Pos Log Serang 260721'!XFD1,8),1)+1)&amp;" puluh "&amp;INDEX('244_W6_Duren Sawit'!idxSatuSampaiDuaPuluh,--LEFT(RIGHT('[2]Pos Log Serang 260721'!XFD1,7),1)+1))&amp;IF(OR(LEN('[2]Pos Log Serang 260721'!XFD1)&lt;=6,--LEFT(TEXT(RIGHT('[2]Pos Log Serang 260721'!XFD1,9),REPT("0",9)),3)={0;1}),""," juta")</definedName>
    <definedName name="juta3" localSheetId="36">" "&amp;INDEX('245_W6_Tangerang'!idxRatusan,--LEFT(TEXT(RIGHT('[2]Pos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juta",INDEX('245_W6_Tangerang'!idxSatuSampaiDuaPuluh,--LEFT(TEXT(RIGHT('[2]Pos Log Serang 260721'!XFD1,8),REPT("0",8)),2)+1)),INDEX('245_W6_Tangerang'!idxSatuSampaiDuaPuluh,--LEFT(RIGHT('[2]Pos Log Serang 260721'!XFD1,8),1)+1)&amp;" puluh "&amp;INDEX('245_W6_Tangerang'!idxSatuSampaiDuaPuluh,--LEFT(RIGHT('[2]Pos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7">" "&amp;INDEX('246_W6_Serang'!idxRatusan,--LEFT(TEXT(RIGHT('[2]Pos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juta",INDEX('246_W6_Serang'!idxSatuSampaiDuaPuluh,--LEFT(TEXT(RIGHT('[2]Pos Log Serang 260721'!XFD1,8),REPT("0",8)),2)+1)),INDEX('246_W6_Serang'!idxSatuSampaiDuaPuluh,--LEFT(RIGHT('[2]Pos Log Serang 260721'!XFD1,8),1)+1)&amp;" puluh "&amp;INDEX('246_W6_Serang'!idxSatuSampaiDuaPuluh,--LEFT(RIGHT('[2]Pos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8">" "&amp;INDEX('247_W6_Lemah Abang -Karawang'!idxRatusan,--LEFT(TEXT(RIGHT('[2]Pos Log Serang 260721'!XFD1,9),REPT("0",9)),1)+1)&amp;" "&amp;IF((--MID(TEXT(RIGHT('[2]Pos Log Serang 260721'!XFD1,9),REPT("0",9)),2,2)+1)&lt;=20,IF(--LEFT(TEXT(RIGHT('[2]Pos Log Serang 260721'!XFD1,9),REPT("0",9)),3)=1," satu juta",INDEX('247_W6_Lemah Abang -Karawang'!idxSatuSampaiDuaPuluh,--LEFT(TEXT(RIGHT('[2]Pos Log Serang 260721'!XFD1,8),REPT("0",8)),2)+1)),INDEX('247_W6_Lemah Abang -Karawang'!idxSatuSampaiDuaPuluh,--LEFT(RIGHT('[2]Pos Log Serang 260721'!XFD1,8),1)+1)&amp;" puluh "&amp;INDEX('247_W6_Lemah Abang -Karawang'!idxSatuSampaiDuaPuluh,--LEFT(RIGHT('[2]Pos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9">" "&amp;INDEX('248_W6_Tj Priok'!idxRatusan,--LEFT(TEXT(RIGHT('[2]Pos Log Serang 260721'!XFD1,9),REPT("0",9)),1)+1)&amp;" "&amp;IF((--MID(TEXT(RIGHT('[2]Pos Log Serang 260721'!XFD1,9),REPT("0",9)),2,2)+1)&lt;=20,IF(--LEFT(TEXT(RIGHT('[2]Pos Log Serang 260721'!XFD1,9),REPT("0",9)),3)=1," satu juta",INDEX('248_W6_Tj Priok'!idxSatuSampaiDuaPuluh,--LEFT(TEXT(RIGHT('[2]Pos Log Serang 260721'!XFD1,8),REPT("0",8)),2)+1)),INDEX('248_W6_Tj Priok'!idxSatuSampaiDuaPuluh,--LEFT(RIGHT('[2]Pos Log Serang 260721'!XFD1,8),1)+1)&amp;" puluh "&amp;INDEX('248_W6_Tj Priok'!idxSatuSampaiDuaPuluh,--LEFT(RIGHT('[2]Pos Log Serang 260721'!XFD1,7),1)+1))&amp;IF(OR(LEN('[2]Pos Log Serang 260721'!XFD1)&lt;=6,--LEFT(TEXT(RIGHT('[2]Pos Log Serang 260721'!XFD1,9),REPT("0",9)),3)={0;1}),""," juta")</definedName>
    <definedName name="juta3" localSheetId="40">" "&amp;INDEX('249_W6_Tangerang'!idxRatusan,--LEFT(TEXT(RIGHT('[2]Pos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juta",INDEX('249_W6_Tangerang'!idxSatuSampaiDuaPuluh,--LEFT(TEXT(RIGHT('[2]Pos Log Serang 260721'!XFD1,8),REPT("0",8)),2)+1)),INDEX('249_W6_Tangerang'!idxSatuSampaiDuaPuluh,--LEFT(RIGHT('[2]Pos Log Serang 260721'!XFD1,8),1)+1)&amp;" puluh "&amp;INDEX('249_W6_Tangerang'!idxSatuSampaiDuaPuluh,--LEFT(RIGHT('[2]Pos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1">" "&amp;INDEX('250_W6_Manado'!idxRatusan,--LEFT(TEXT(RIGHT('[2]Pos Log Serang 260721'!XFD1,9),REPT("0",9)),1)+1)&amp;" "&amp;IF((--MID(TEXT(RIGHT('[2]Pos Log Serang 260721'!XFD1,9),REPT("0",9)),2,2)+1)&lt;=20,IF(--LEFT(TEXT(RIGHT('[2]Pos Log Serang 260721'!XFD1,9),REPT("0",9)),3)=1," satu juta",INDEX('250_W6_Manado'!idxSatuSampaiDuaPuluh,--LEFT(TEXT(RIGHT('[2]Pos Log Serang 260721'!XFD1,8),REPT("0",8)),2)+1)),INDEX('250_W6_Manado'!idxSatuSampaiDuaPuluh,--LEFT(RIGHT('[2]Pos Log Serang 260721'!XFD1,8),1)+1)&amp;" puluh "&amp;INDEX('250_W6_Manado'!idxSatuSampaiDuaPuluh,--LEFT(RIGHT('[2]Pos Log Serang 260721'!XFD1,7),1)+1))&amp;IF(OR(LEN('[2]Pos Log Serang 260721'!XFD1)&lt;=6,--LEFT(TEXT(RIGHT('[2]Pos Log Serang 260721'!XFD1,9),REPT("0",9)),3)={0;1}),""," juta")</definedName>
    <definedName name="juta3" localSheetId="42">" "&amp;INDEX('251_W6_Bogor'!idxRatusan,--LEFT(TEXT(RIGHT('[2]Pos Log Serang 260721'!XFD1,9),REPT("0",9)),1)+1)&amp;" "&amp;IF((--MID(TEXT(RIGHT('[2]Pos Log Serang 260721'!XFD1,9),REPT("0",9)),2,2)+1)&lt;=20,IF(--LEFT(TEXT(RIGHT('[2]Pos Log Serang 260721'!XFD1,9),REPT("0",9)),3)=1," satu juta",INDEX('251_W6_Bogor'!idxSatuSampaiDuaPuluh,--LEFT(TEXT(RIGHT('[2]Pos Log Serang 260721'!XFD1,8),REPT("0",8)),2)+1)),INDEX('251_W6_Bogor'!idxSatuSampaiDuaPuluh,--LEFT(RIGHT('[2]Pos Log Serang 260721'!XFD1,8),1)+1)&amp;" puluh "&amp;INDEX('251_W6_Bogor'!idxSatuSampaiDuaPuluh,--LEFT(RIGHT('[2]Pos Log Serang 260721'!XFD1,7),1)+1))&amp;IF(OR(LEN('[2]Pos Log Serang 260721'!XFD1)&lt;=6,--LEFT(TEXT(RIGHT('[2]Pos Log Serang 260721'!XFD1,9),REPT("0",9)),3)={0;1}),""," juta")</definedName>
    <definedName name="juta3" localSheetId="43">" "&amp;INDEX('252_W6_Duren Sawit'!idxRatusan,--LEFT(TEXT(RIGHT('[2]Pos Log Serang 260721'!XFD1,9),REPT("0",9)),1)+1)&amp;" "&amp;IF((--MID(TEXT(RIGHT('[2]Pos Log Serang 260721'!XFD1,9),REPT("0",9)),2,2)+1)&lt;=20,IF(--LEFT(TEXT(RIGHT('[2]Pos Log Serang 260721'!XFD1,9),REPT("0",9)),3)=1," satu juta",INDEX('252_W6_Duren Sawit'!idxSatuSampaiDuaPuluh,--LEFT(TEXT(RIGHT('[2]Pos Log Serang 260721'!XFD1,8),REPT("0",8)),2)+1)),INDEX('252_W6_Duren Sawit'!idxSatuSampaiDuaPuluh,--LEFT(RIGHT('[2]Pos Log Serang 260721'!XFD1,8),1)+1)&amp;" puluh "&amp;INDEX('252_W6_Duren Sawit'!idxSatuSampaiDuaPuluh,--LEFT(RIGHT('[2]Pos Log Serang 260721'!XFD1,7),1)+1))&amp;IF(OR(LEN('[2]Pos Log Serang 260721'!XFD1)&lt;=6,--LEFT(TEXT(RIGHT('[2]Pos Log Serang 260721'!XFD1,9),REPT("0",9)),3)={0;1}),""," juta")</definedName>
    <definedName name="juta3" localSheetId="44">" "&amp;INDEX('253_W6_Harapan Indah'!idxRatusan,--LEFT(TEXT(RIGHT('[2]Pos Log Serang 260721'!XFD1,9),REPT("0",9)),1)+1)&amp;" "&amp;IF((--MID(TEXT(RIGHT('[2]Pos Log Serang 260721'!XFD1,9),REPT("0",9)),2,2)+1)&lt;=20,IF(--LEFT(TEXT(RIGHT('[2]Pos Log Serang 260721'!XFD1,9),REPT("0",9)),3)=1," satu juta",INDEX('253_W6_Harapan Indah'!idxSatuSampaiDuaPuluh,--LEFT(TEXT(RIGHT('[2]Pos Log Serang 260721'!XFD1,8),REPT("0",8)),2)+1)),INDEX('253_W6_Harapan Indah'!idxSatuSampaiDuaPuluh,--LEFT(RIGHT('[2]Pos Log Serang 260721'!XFD1,8),1)+1)&amp;" puluh "&amp;INDEX('253_W6_Harapan Indah'!idxSatuSampaiDuaPuluh,--LEFT(RIGHT('[2]Pos Log Serang 260721'!XFD1,7),1)+1))&amp;IF(OR(LEN('[2]Pos Log Serang 260721'!XFD1)&lt;=6,--LEFT(TEXT(RIGHT('[2]Pos Log Serang 260721'!XFD1,9),REPT("0",9)),3)={0;1}),""," juta")</definedName>
    <definedName name="juta3" localSheetId="45">" "&amp;INDEX('254_W6_Cakung '!idxRatusan,--LEFT(TEXT(RIGHT('[2]Pos Log Serang 260721'!XFD1,9),REPT("0",9)),1)+1)&amp;" "&amp;IF((--MID(TEXT(RIGHT('[2]Pos Log Serang 260721'!XFD1,9),REPT("0",9)),2,2)+1)&lt;=20,IF(--LEFT(TEXT(RIGHT('[2]Pos Log Serang 260721'!XFD1,9),REPT("0",9)),3)=1," satu juta",INDEX('254_W6_Cakung '!idxSatuSampaiDuaPuluh,--LEFT(TEXT(RIGHT('[2]Pos Log Serang 260721'!XFD1,8),REPT("0",8)),2)+1)),INDEX('254_W6_Cakung '!idxSatuSampaiDuaPuluh,--LEFT(RIGHT('[2]Pos Log Serang 260721'!XFD1,8),1)+1)&amp;" puluh "&amp;INDEX('254_W6_Cakung '!idxSatuSampaiDuaPuluh,--LEFT(RIGHT('[2]Pos Log Serang 260721'!XFD1,7),1)+1))&amp;IF(OR(LEN('[2]Pos Log Serang 260721'!XFD1)&lt;=6,--LEFT(TEXT(RIGHT('[2]Pos Log Serang 260721'!XFD1,9),REPT("0",9)),3)={0;1}),""," juta")</definedName>
    <definedName name="juta3" localSheetId="46">" "&amp;INDEX('255_W6_Tangerang'!idxRatusan,--LEFT(TEXT(RIGHT('[2]Pos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juta",INDEX('255_W6_Tangerang'!idxSatuSampaiDuaPuluh,--LEFT(TEXT(RIGHT('[2]Pos Log Serang 260721'!XFD1,8),REPT("0",8)),2)+1)),INDEX('255_W6_Tangerang'!idxSatuSampaiDuaPuluh,--LEFT(RIGHT('[2]Pos Log Serang 260721'!XFD1,8),1)+1)&amp;" puluh "&amp;INDEX('255_W6_Tangerang'!idxSatuSampaiDuaPuluh,--LEFT(RIGHT('[2]Pos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7">" "&amp;INDEX('256_W6_Tangerang'!idxRatusan,--LEFT(TEXT(RIGHT('[2]Pos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juta",INDEX('256_W6_Tangerang'!idxSatuSampaiDuaPuluh,--LEFT(TEXT(RIGHT('[2]Pos Log Serang 260721'!XFD1,8),REPT("0",8)),2)+1)),INDEX('256_W6_Tangerang'!idxSatuSampaiDuaPuluh,--LEFT(RIGHT('[2]Pos Log Serang 260721'!XFD1,8),1)+1)&amp;" puluh "&amp;INDEX('256_W6_Tangerang'!idxSatuSampaiDuaPuluh,--LEFT(RIGHT('[2]Pos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8">" "&amp;INDEX('257_W6_Serang'!idxRatusan,--LEFT(TEXT(RIGHT('[2]Pos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juta",INDEX('257_W6_Serang'!idxSatuSampaiDuaPuluh,--LEFT(TEXT(RIGHT('[2]Pos Log Serang 260721'!XFD1,8),REPT("0",8)),2)+1)),INDEX('257_W6_Serang'!idxSatuSampaiDuaPuluh,--LEFT(RIGHT('[2]Pos Log Serang 260721'!XFD1,8),1)+1)&amp;" puluh "&amp;INDEX('257_W6_Serang'!idxSatuSampaiDuaPuluh,--LEFT(RIGHT('[2]Pos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54">" "&amp;INDEX('263_Delta_Jawa tengah'!idxRatusan,--LEFT(TEXT(RIGHT('[2]Pos Log Serang 260721'!XFD1,9),REPT("0",9)),1)+1)&amp;" "&amp;IF((--MID(TEXT(RIGHT('[2]Pos Log Serang 260721'!XFD1,9),REPT("0",9)),2,2)+1)&lt;=20,IF(--LEFT(TEXT(RIGHT('[2]Pos Log Serang 260721'!XFD1,9),REPT("0",9)),3)=1," satu juta",INDEX('263_Delta_Jawa tengah'!idxSatuSampaiDuaPuluh,--LEFT(TEXT(RIGHT('[2]Pos Log Serang 260721'!XFD1,8),REPT("0",8)),2)+1)),INDEX('263_Delta_Jawa tengah'!idxSatuSampaiDuaPuluh,--LEFT(RIGHT('[2]Pos Log Serang 260721'!XFD1,8),1)+1)&amp;" puluh "&amp;INDEX('263_Delta_Jawa tengah'!idxSatuSampaiDuaPuluh,--LEFT(RIGHT('[2]Pos Log Serang 260721'!XFD1,7),1)+1))&amp;IF(OR(LEN('[2]Pos Log Serang 260721'!XFD1)&lt;=6,--LEFT(TEXT(RIGHT('[2]Pos Log Serang 260721'!XFD1,9),REPT("0",9)),3)={0;1}),""," juta")</definedName>
    <definedName name="juta3" localSheetId="56">" "&amp;INDEX('265_Marugame_Cirebon'!idxRatusan,--LEFT(TEXT(RIGHT('[2]Pos Log Serang 260721'!XFD1,9),REPT("0",9)),1)+1)&amp;" "&amp;IF((--MID(TEXT(RIGHT('[2]Pos Log Serang 260721'!XFD1,9),REPT("0",9)),2,2)+1)&lt;=20,IF(--LEFT(TEXT(RIGHT('[2]Pos Log Serang 260721'!XFD1,9),REPT("0",9)),3)=1," satu juta",INDEX('265_Marugame_Cirebon'!idxSatuSampaiDuaPuluh,--LEFT(TEXT(RIGHT('[2]Pos Log Serang 260721'!XFD1,8),REPT("0",8)),2)+1)),INDEX('265_Marugame_Cirebon'!idxSatuSampaiDuaPuluh,--LEFT(RIGHT('[2]Pos Log Serang 260721'!XFD1,8),1)+1)&amp;" puluh "&amp;INDEX('265_Marugame_Cirebon'!idxSatuSampaiDuaPuluh,--LEFT(RIGHT('[2]Pos Log Serang 260721'!XFD1,7),1)+1))&amp;IF(OR(LEN('[2]Pos Log Serang 260721'!XFD1)&lt;=6,--LEFT(TEXT(RIGHT('[2]Pos Log Serang 260721'!XFD1,9),REPT("0",9)),3)={0;1}),""," juta")</definedName>
    <definedName name="juta3" localSheetId="57">" "&amp;INDEX('266_W6_Tangerang'!idxRatusan,--LEFT(TEXT(RIGHT('[2]Pos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juta",INDEX('266_W6_Tangerang'!idxSatuSampaiDuaPuluh,--LEFT(TEXT(RIGHT('[2]Pos Log Serang 260721'!XFD1,8),REPT("0",8)),2)+1)),INDEX('266_W6_Tangerang'!idxSatuSampaiDuaPuluh,--LEFT(RIGHT('[2]Pos Log Serang 260721'!XFD1,8),1)+1)&amp;" puluh "&amp;INDEX('266_W6_Tangerang'!idxSatuSampaiDuaPuluh,--LEFT(RIGHT('[2]Pos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58">" "&amp;INDEX('267_W6_Parung Bogor'!idxRatusan,--LEFT(TEXT(RIGHT('[2]Pos Log Serang 260721'!XFD1,9),REPT("0",9)),1)+1)&amp;" "&amp;IF((--MID(TEXT(RIGHT('[2]Pos Log Serang 260721'!XFD1,9),REPT("0",9)),2,2)+1)&lt;=20,IF(--LEFT(TEXT(RIGHT('[2]Pos Log Serang 260721'!XFD1,9),REPT("0",9)),3)=1," satu juta",INDEX('267_W6_Parung Bogor'!idxSatuSampaiDuaPuluh,--LEFT(TEXT(RIGHT('[2]Pos Log Serang 260721'!XFD1,8),REPT("0",8)),2)+1)),INDEX('267_W6_Parung Bogor'!idxSatuSampaiDuaPuluh,--LEFT(RIGHT('[2]Pos Log Serang 260721'!XFD1,8),1)+1)&amp;" puluh "&amp;INDEX('267_W6_Parung Bogor'!idxSatuSampaiDuaPuluh,--LEFT(RIGHT('[2]Pos Log Serang 260721'!XFD1,7),1)+1))&amp;IF(OR(LEN('[2]Pos Log Serang 260721'!XFD1)&lt;=6,--LEFT(TEXT(RIGHT('[2]Pos Log Serang 260721'!XFD1,9),REPT("0",9)),3)={0;1}),""," juta")</definedName>
    <definedName name="juta3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juta")</definedName>
    <definedName name="juta4" localSheetId="0">" "&amp;INDEX('209_Truelogs_Jambi Pel'!idxRatusan,--LEFT(TEXT(RIGHT('[2]Pos Log Serang 260721'!XFD1,9),REPT("0",9)),1)+1)&amp;" "&amp;IF((--MID(TEXT(RIGHT('[2]Pos Log Serang 260721'!XFD1,9),REPT("0",9)),2,2)+1)&lt;=20,IF(--LEFT(TEXT(RIGHT('[2]Pos Log Serang 260721'!XFD1,9),REPT("0",9)),3)=1," satu juta / ",INDEX('209_Truelogs_Jambi Pel'!idxSatuSampaiDuaPuluh,--LEFT(TEXT(RIGHT('[2]Pos Log Serang 260721'!XFD1,8),REPT("0",8)),2)+1)),INDEX('209_Truelogs_Jambi Pel'!idxSatuSampaiDuaPuluh,--LEFT(RIGHT('[2]Pos Log Serang 260721'!XFD1,8),1)+1)&amp;" puluh "&amp;INDEX('209_Truelogs_Jambi Pel'!idxSatuSampaiDuaPuluh,--LEFT(RIGHT('[2]Pos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">" "&amp;INDEX('210_Marugame_Bandung'!idxRatusan,--LEFT(TEXT(RIGHT('[2]Pos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",INDEX('210_Marugame_Bandung'!idxSatuSampaiDuaPuluh,--LEFT(TEXT(RIGHT('[2]Pos Log Serang 260721'!XFD1,8),REPT("0",8)),2)+1)),INDEX('210_Marugame_Bandung'!idxSatuSampaiDuaPuluh,--LEFT(RIGHT('[2]Pos Log Serang 260721'!XFD1,8),1)+1)&amp;" puluh "&amp;INDEX('210_Marugame_Bandung'!idxSatuSampaiDuaPuluh,--LEFT(RIGHT('[2]Pos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">" "&amp;INDEX('211_Freyssinet_Jambi'!idxRatusan,--LEFT(TEXT(RIGHT('[2]Pos Log Serang 260721'!XFD1,9),REPT("0",9)),1)+1)&amp;" "&amp;IF((--MID(TEXT(RIGHT('[2]Pos Log Serang 260721'!XFD1,9),REPT("0",9)),2,2)+1)&lt;=20,IF(--LEFT(TEXT(RIGHT('[2]Pos Log Serang 260721'!XFD1,9),REPT("0",9)),3)=1," satu juta / ",INDEX('211_Freyssinet_Jambi'!idxSatuSampaiDuaPuluh,--LEFT(TEXT(RIGHT('[2]Pos Log Serang 260721'!XFD1,8),REPT("0",8)),2)+1)),INDEX('211_Freyssinet_Jambi'!idxSatuSampaiDuaPuluh,--LEFT(RIGHT('[2]Pos Log Serang 260721'!XFD1,8),1)+1)&amp;" puluh "&amp;INDEX('211_Freyssinet_Jambi'!idxSatuSampaiDuaPuluh,--LEFT(RIGHT('[2]Pos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">" "&amp;INDEX('216_SITC_pabeanan_Ningbo'!idxRatusan,--LEFT(TEXT(RIGHT('[2]Pos Log Serang 260721'!XFD1,9),REPT("0",9)),1)+1)&amp;" "&amp;IF((--MID(TEXT(RIGHT('[2]Pos Log Serang 260721'!XFD1,9),REPT("0",9)),2,2)+1)&lt;=20,IF(--LEFT(TEXT(RIGHT('[2]Pos Log Serang 260721'!XFD1,9),REPT("0",9)),3)=1," satu juta / ",INDEX('216_SITC_pabeanan_Ningbo'!idxSatuSampaiDuaPuluh,--LEFT(TEXT(RIGHT('[2]Pos Log Serang 260721'!XFD1,8),REPT("0",8)),2)+1)),INDEX('216_SITC_pabeanan_Ningbo'!idxSatuSampaiDuaPuluh,--LEFT(RIGHT('[2]Pos Log Serang 260721'!XFD1,8),1)+1)&amp;" puluh "&amp;INDEX('216_SITC_pabeanan_Ningbo'!idxSatuSampaiDuaPuluh,--LEFT(RIGHT('[2]Pos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">" "&amp;INDEX('217_Link pasifik_Malaysia'!idxRatusan,--LEFT(TEXT(RIGHT('[2]Pos Log Serang 260721'!XFD1,9),REPT("0",9)),1)+1)&amp;" "&amp;IF((--MID(TEXT(RIGHT('[2]Pos Log Serang 260721'!XFD1,9),REPT("0",9)),2,2)+1)&lt;=20,IF(--LEFT(TEXT(RIGHT('[2]Pos Log Serang 260721'!XFD1,9),REPT("0",9)),3)=1," satu juta / ",INDEX('217_Link pasifik_Malaysia'!idxSatuSampaiDuaPuluh,--LEFT(TEXT(RIGHT('[2]Pos Log Serang 260721'!XFD1,8),REPT("0",8)),2)+1)),INDEX('217_Link pasifik_Malaysia'!idxSatuSampaiDuaPuluh,--LEFT(RIGHT('[2]Pos Log Serang 260721'!XFD1,8),1)+1)&amp;" puluh "&amp;INDEX('217_Link pasifik_Malaysia'!idxSatuSampaiDuaPuluh,--LEFT(RIGHT('[2]Pos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">" "&amp;INDEX('218_Link Pasifik_Philippines'!idxRatusan,--LEFT(TEXT(RIGHT('[2]Pos Log Serang 260721'!XFD1,9),REPT("0",9)),1)+1)&amp;" "&amp;IF((--MID(TEXT(RIGHT('[2]Pos Log Serang 260721'!XFD1,9),REPT("0",9)),2,2)+1)&lt;=20,IF(--LEFT(TEXT(RIGHT('[2]Pos Log Serang 260721'!XFD1,9),REPT("0",9)),3)=1," satu juta / ",INDEX('218_Link Pasifik_Philippines'!idxSatuSampaiDuaPuluh,--LEFT(TEXT(RIGHT('[2]Pos Log Serang 260721'!XFD1,8),REPT("0",8)),2)+1)),INDEX('218_Link Pasifik_Philippines'!idxSatuSampaiDuaPuluh,--LEFT(RIGHT('[2]Pos Log Serang 260721'!XFD1,8),1)+1)&amp;" puluh "&amp;INDEX('218_Link Pasifik_Philippines'!idxSatuSampaiDuaPuluh,--LEFT(RIGHT('[2]Pos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">" "&amp;INDEX('219_Link Pasifik_India'!idxRatusan,--LEFT(TEXT(RIGHT('[2]Pos Log Serang 260721'!XFD1,9),REPT("0",9)),1)+1)&amp;" "&amp;IF((--MID(TEXT(RIGHT('[2]Pos Log Serang 260721'!XFD1,9),REPT("0",9)),2,2)+1)&lt;=20,IF(--LEFT(TEXT(RIGHT('[2]Pos Log Serang 260721'!XFD1,9),REPT("0",9)),3)=1," satu juta / ",INDEX('219_Link Pasifik_India'!idxSatuSampaiDuaPuluh,--LEFT(TEXT(RIGHT('[2]Pos Log Serang 260721'!XFD1,8),REPT("0",8)),2)+1)),INDEX('219_Link Pasifik_India'!idxSatuSampaiDuaPuluh,--LEFT(RIGHT('[2]Pos Log Serang 260721'!XFD1,8),1)+1)&amp;" puluh "&amp;INDEX('219_Link Pasifik_India'!idxSatuSampaiDuaPuluh,--LEFT(RIGHT('[2]Pos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">" "&amp;INDEX('220_Link Pasifik_Thailand'!idxRatusan,--LEFT(TEXT(RIGHT('[2]Pos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",INDEX('220_Link Pasifik_Thailand'!idxSatuSampaiDuaPuluh,--LEFT(TEXT(RIGHT('[2]Pos Log Serang 260721'!XFD1,8),REPT("0",8)),2)+1)),INDEX('220_Link Pasifik_Thailand'!idxSatuSampaiDuaPuluh,--LEFT(RIGHT('[2]Pos Log Serang 260721'!XFD1,8),1)+1)&amp;" puluh "&amp;INDEX('220_Link Pasifik_Thailand'!idxSatuSampaiDuaPuluh,--LEFT(RIGHT('[2]Pos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2">" "&amp;INDEX('221_Marugame_Bandung 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",INDEX('221_Marugame_Bandung '!idxSatuSampaiDuaPuluh,--LEFT(TEXT(RIGHT('[2]Pos Log Serang 260721'!XFD1,8),REPT("0",8)),2)+1)),INDEX('221_Marugame_Bandung '!idxSatuSampaiDuaPuluh,--LEFT(RIGHT('[2]Pos Log Serang 260721'!XFD1,8),1)+1)&amp;" puluh "&amp;INDEX('221_Marugame_Bandung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3">" "&amp;INDEX('222_Marugame_Cirebon'!idxRatusan,--LEFT(TEXT(RIGHT('[2]Pos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",INDEX('222_Marugame_Cirebon'!idxSatuSampaiDuaPuluh,--LEFT(TEXT(RIGHT('[2]Pos Log Serang 260721'!XFD1,8),REPT("0",8)),2)+1)),INDEX('222_Marugame_Cirebon'!idxSatuSampaiDuaPuluh,--LEFT(RIGHT('[2]Pos Log Serang 260721'!XFD1,8),1)+1)&amp;" puluh "&amp;INDEX('222_Marugame_Cirebon'!idxSatuSampaiDuaPuluh,--LEFT(RIGHT('[2]Pos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4">" "&amp;INDEX('223_W6_Tangerang'!idxRatusan,--LEFT(TEXT(RIGHT('[2]Pos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",INDEX('223_W6_Tangerang'!idxSatuSampaiDuaPuluh,--LEFT(TEXT(RIGHT('[2]Pos Log Serang 260721'!XFD1,8),REPT("0",8)),2)+1)),INDEX('223_W6_Tangerang'!idxSatuSampaiDuaPuluh,--LEFT(RIGHT('[2]Pos Log Serang 260721'!XFD1,8),1)+1)&amp;" puluh "&amp;INDEX('223_W6_Tangerang'!idxSatuSampaiDuaPuluh,--LEFT(RIGHT('[2]Pos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5">" "&amp;INDEX('224_W6_Tangerang'!idxRatusan,--LEFT(TEXT(RIGHT('[2]Pos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",INDEX('224_W6_Tangerang'!idxSatuSampaiDuaPuluh,--LEFT(TEXT(RIGHT('[2]Pos Log Serang 260721'!XFD1,8),REPT("0",8)),2)+1)),INDEX('224_W6_Tangerang'!idxSatuSampaiDuaPuluh,--LEFT(RIGHT('[2]Pos Log Serang 260721'!XFD1,8),1)+1)&amp;" puluh "&amp;INDEX('224_W6_Tangerang'!idxSatuSampaiDuaPuluh,--LEFT(RIGHT('[2]Pos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6">" "&amp;INDEX('225_W6_Tangerang'!idxRatusan,--LEFT(TEXT(RIGHT('[2]Pos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",INDEX('225_W6_Tangerang'!idxSatuSampaiDuaPuluh,--LEFT(TEXT(RIGHT('[2]Pos Log Serang 260721'!XFD1,8),REPT("0",8)),2)+1)),INDEX('225_W6_Tangerang'!idxSatuSampaiDuaPuluh,--LEFT(RIGHT('[2]Pos Log Serang 260721'!XFD1,8),1)+1)&amp;" puluh "&amp;INDEX('225_W6_Tangerang'!idxSatuSampaiDuaPuluh,--LEFT(RIGHT('[2]Pos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7">" "&amp;INDEX('226_W6_Tangerang'!idxRatusan,--LEFT(TEXT(RIGHT('[2]Pos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",INDEX('226_W6_Tangerang'!idxSatuSampaiDuaPuluh,--LEFT(TEXT(RIGHT('[2]Pos Log Serang 260721'!XFD1,8),REPT("0",8)),2)+1)),INDEX('226_W6_Tangerang'!idxSatuSampaiDuaPuluh,--LEFT(RIGHT('[2]Pos Log Serang 260721'!XFD1,8),1)+1)&amp;" puluh "&amp;INDEX('226_W6_Tangerang'!idxSatuSampaiDuaPuluh,--LEFT(RIGHT('[2]Pos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8">" "&amp;INDEX('227_W6_Tangerang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",INDEX('227_W6_Tangerang '!idxSatuSampaiDuaPuluh,--LEFT(TEXT(RIGHT('[2]Pos Log Serang 260721'!XFD1,8),REPT("0",8)),2)+1)),INDEX('227_W6_Tangerang '!idxSatuSampaiDuaPuluh,--LEFT(RIGHT('[2]Pos Log Serang 260721'!XFD1,8),1)+1)&amp;" puluh "&amp;INDEX('227_W6_Tangerang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9">" "&amp;INDEX('228_W6_Tangerang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",INDEX('228_W6_Tangerang '!idxSatuSampaiDuaPuluh,--LEFT(TEXT(RIGHT('[2]Pos Log Serang 260721'!XFD1,8),REPT("0",8)),2)+1)),INDEX('228_W6_Tangerang '!idxSatuSampaiDuaPuluh,--LEFT(RIGHT('[2]Pos Log Serang 260721'!XFD1,8),1)+1)&amp;" puluh "&amp;INDEX('228_W6_Tangerang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0">" "&amp;INDEX('229_W6_Tangerang  '!idxRatusan,--LEFT(TEXT(RIGHT('[2]Pos Log Serang 260721'!XFD1,9),REPT("0",9)),1)+1)&amp;" "&amp;IF((--MID(TEXT(RIGHT('[2]Pos Log Serang 260721'!XFD1,9),REPT("0",9)),2,2)+1)&lt;=20,IF(--LEFT(TEXT(RIGHT('[2]Pos Log Serang 260721'!XFD1,9),REPT("0",9)),3)=1," satu juta / ",INDEX('229_W6_Tangerang  '!idxSatuSampaiDuaPuluh,--LEFT(TEXT(RIGHT('[2]Pos Log Serang 260721'!XFD1,8),REPT("0",8)),2)+1)),INDEX('229_W6_Tangerang  '!idxSatuSampaiDuaPuluh,--LEFT(RIGHT('[2]Pos Log Serang 260721'!XFD1,8),1)+1)&amp;" puluh "&amp;INDEX('229_W6_Tangerang 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1">" "&amp;INDEX('230_W6_Jatinegara 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",INDEX('230_W6_Jatinegara '!idxSatuSampaiDuaPuluh,--LEFT(TEXT(RIGHT('[2]Pos Log Serang 260721'!XFD1,8),REPT("0",8)),2)+1)),INDEX('230_W6_Jatinegara '!idxSatuSampaiDuaPuluh,--LEFT(RIGHT('[2]Pos Log Serang 260721'!XFD1,8),1)+1)&amp;" puluh "&amp;INDEX('230_W6_Jatinegara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2">" "&amp;INDEX('231_W6_Tangerang'!idxRatusan,--LEFT(TEXT(RIGHT('[2]Pos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",INDEX('231_W6_Tangerang'!idxSatuSampaiDuaPuluh,--LEFT(TEXT(RIGHT('[2]Pos Log Serang 260721'!XFD1,8),REPT("0",8)),2)+1)),INDEX('231_W6_Tangerang'!idxSatuSampaiDuaPuluh,--LEFT(RIGHT('[2]Pos Log Serang 260721'!XFD1,8),1)+1)&amp;" puluh "&amp;INDEX('231_W6_Tangerang'!idxSatuSampaiDuaPuluh,--LEFT(RIGHT('[2]Pos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3">" "&amp;INDEX('232_W6_Tangerang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",INDEX('232_W6_Tangerang '!idxSatuSampaiDuaPuluh,--LEFT(TEXT(RIGHT('[2]Pos Log Serang 260721'!XFD1,8),REPT("0",8)),2)+1)),INDEX('232_W6_Tangerang '!idxSatuSampaiDuaPuluh,--LEFT(RIGHT('[2]Pos Log Serang 260721'!XFD1,8),1)+1)&amp;" puluh "&amp;INDEX('232_W6_Tangerang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4">" "&amp;INDEX('233_W6_Bogor'!idxRatusan,--LEFT(TEXT(RIGHT('[2]Pos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",INDEX('233_W6_Bogor'!idxSatuSampaiDuaPuluh,--LEFT(TEXT(RIGHT('[2]Pos Log Serang 260721'!XFD1,8),REPT("0",8)),2)+1)),INDEX('233_W6_Bogor'!idxSatuSampaiDuaPuluh,--LEFT(RIGHT('[2]Pos Log Serang 260721'!XFD1,8),1)+1)&amp;" puluh "&amp;INDEX('233_W6_Bogor'!idxSatuSampaiDuaPuluh,--LEFT(RIGHT('[2]Pos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5">" "&amp;INDEX('234_W6_Serang'!idxRatusan,--LEFT(TEXT(RIGHT('[2]Pos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",INDEX('234_W6_Serang'!idxSatuSampaiDuaPuluh,--LEFT(TEXT(RIGHT('[2]Pos Log Serang 260721'!XFD1,8),REPT("0",8)),2)+1)),INDEX('234_W6_Serang'!idxSatuSampaiDuaPuluh,--LEFT(RIGHT('[2]Pos Log Serang 260721'!XFD1,8),1)+1)&amp;" puluh "&amp;INDEX('234_W6_Serang'!idxSatuSampaiDuaPuluh,--LEFT(RIGHT('[2]Pos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6">" "&amp;INDEX('235_W6_Cibubur&amp;Jati Sampurna'!idxRatusan,--LEFT(TEXT(RIGHT('[2]Pos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",INDEX('235_W6_Cibubur&amp;Jati Sampurna'!idxSatuSampaiDuaPuluh,--LEFT(TEXT(RIGHT('[2]Pos Log Serang 260721'!XFD1,8),REPT("0",8)),2)+1)),INDEX('235_W6_Cibubur&amp;Jati Sampurna'!idxSatuSampaiDuaPuluh,--LEFT(RIGHT('[2]Pos Log Serang 260721'!XFD1,8),1)+1)&amp;" puluh "&amp;INDEX('235_W6_Cibubur&amp;Jati Sampurna'!idxSatuSampaiDuaPuluh,--LEFT(RIGHT('[2]Pos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7">" "&amp;INDEX('236_Pratama Trans_Riau'!idxRatusan,--LEFT(TEXT(RIGHT('[2]Pos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",INDEX('236_Pratama Trans_Riau'!idxSatuSampaiDuaPuluh,--LEFT(TEXT(RIGHT('[2]Pos Log Serang 260721'!XFD1,8),REPT("0",8)),2)+1)),INDEX('236_Pratama Trans_Riau'!idxSatuSampaiDuaPuluh,--LEFT(RIGHT('[2]Pos Log Serang 260721'!XFD1,8),1)+1)&amp;" puluh "&amp;INDEX('236_Pratama Trans_Riau'!idxSatuSampaiDuaPuluh,--LEFT(RIGHT('[2]Pos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8">" "&amp;INDEX('237_Freyssinet_Denpasar'!idxRatusan,--LEFT(TEXT(RIGHT('[2]Pos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",INDEX('237_Freyssinet_Denpasar'!idxSatuSampaiDuaPuluh,--LEFT(TEXT(RIGHT('[2]Pos Log Serang 260721'!XFD1,8),REPT("0",8)),2)+1)),INDEX('237_Freyssinet_Denpasar'!idxSatuSampaiDuaPuluh,--LEFT(RIGHT('[2]Pos Log Serang 260721'!XFD1,8),1)+1)&amp;" puluh "&amp;INDEX('237_Freyssinet_Denpasar'!idxSatuSampaiDuaPuluh,--LEFT(RIGHT('[2]Pos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9">" "&amp;INDEX('238_Delta_Jawa tengah'!idxRatusan,--LEFT(TEXT(RIGHT('[2]Pos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",INDEX('238_Delta_Jawa tengah'!idxSatuSampaiDuaPuluh,--LEFT(TEXT(RIGHT('[2]Pos Log Serang 260721'!XFD1,8),REPT("0",8)),2)+1)),INDEX('238_Delta_Jawa tengah'!idxSatuSampaiDuaPuluh,--LEFT(RIGHT('[2]Pos Log Serang 260721'!XFD1,8),1)+1)&amp;" puluh "&amp;INDEX('238_Delta_Jawa tengah'!idxSatuSampaiDuaPuluh,--LEFT(RIGHT('[2]Pos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0">" "&amp;INDEX('239_Marugame_Jogja'!idxRatusan,--LEFT(TEXT(RIGHT('[2]Pos Log Serang 260721'!XFD1,9),REPT("0",9)),1)+1)&amp;" "&amp;IF((--MID(TEXT(RIGHT('[2]Pos Log Serang 260721'!XFD1,9),REPT("0",9)),2,2)+1)&lt;=20,IF(--LEFT(TEXT(RIGHT('[2]Pos Log Serang 260721'!XFD1,9),REPT("0",9)),3)=1," satu juta / ",INDEX('239_Marugame_Jogja'!idxSatuSampaiDuaPuluh,--LEFT(TEXT(RIGHT('[2]Pos Log Serang 260721'!XFD1,8),REPT("0",8)),2)+1)),INDEX('239_Marugame_Jogja'!idxSatuSampaiDuaPuluh,--LEFT(RIGHT('[2]Pos Log Serang 260721'!XFD1,8),1)+1)&amp;" puluh "&amp;INDEX('239_Marugame_Jogja'!idxSatuSampaiDuaPuluh,--LEFT(RIGHT('[2]Pos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1">" "&amp;INDEX('240_W6_Bandung'!idxRatusan,--LEFT(TEXT(RIGHT('[2]Pos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",INDEX('240_W6_Bandung'!idxSatuSampaiDuaPuluh,--LEFT(TEXT(RIGHT('[2]Pos Log Serang 260721'!XFD1,8),REPT("0",8)),2)+1)),INDEX('240_W6_Bandung'!idxSatuSampaiDuaPuluh,--LEFT(RIGHT('[2]Pos Log Serang 260721'!XFD1,8),1)+1)&amp;" puluh "&amp;INDEX('240_W6_Bandung'!idxSatuSampaiDuaPuluh,--LEFT(RIGHT('[2]Pos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2">" "&amp;INDEX('241_W6_Kamal Jakbar'!idxRatusan,--LEFT(TEXT(RIGHT('[2]Pos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",INDEX('241_W6_Kamal Jakbar'!idxSatuSampaiDuaPuluh,--LEFT(TEXT(RIGHT('[2]Pos Log Serang 260721'!XFD1,8),REPT("0",8)),2)+1)),INDEX('241_W6_Kamal Jakbar'!idxSatuSampaiDuaPuluh,--LEFT(RIGHT('[2]Pos Log Serang 260721'!XFD1,8),1)+1)&amp;" puluh "&amp;INDEX('241_W6_Kamal Jakbar'!idxSatuSampaiDuaPuluh,--LEFT(RIGHT('[2]Pos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3">" "&amp;INDEX('242_W6_Bogor'!idxRatusan,--LEFT(TEXT(RIGHT('[2]Pos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",INDEX('242_W6_Bogor'!idxSatuSampaiDuaPuluh,--LEFT(TEXT(RIGHT('[2]Pos Log Serang 260721'!XFD1,8),REPT("0",8)),2)+1)),INDEX('242_W6_Bogor'!idxSatuSampaiDuaPuluh,--LEFT(RIGHT('[2]Pos Log Serang 260721'!XFD1,8),1)+1)&amp;" puluh "&amp;INDEX('242_W6_Bogor'!idxSatuSampaiDuaPuluh,--LEFT(RIGHT('[2]Pos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4">" "&amp;INDEX('243_W6_Cibubur'!idxRatusan,--LEFT(TEXT(RIGHT('[2]Pos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",INDEX('243_W6_Cibubur'!idxSatuSampaiDuaPuluh,--LEFT(TEXT(RIGHT('[2]Pos Log Serang 260721'!XFD1,8),REPT("0",8)),2)+1)),INDEX('243_W6_Cibubur'!idxSatuSampaiDuaPuluh,--LEFT(RIGHT('[2]Pos Log Serang 260721'!XFD1,8),1)+1)&amp;" puluh "&amp;INDEX('243_W6_Cibubur'!idxSatuSampaiDuaPuluh,--LEFT(RIGHT('[2]Pos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5">" "&amp;INDEX('244_W6_Duren Sawit'!idxRatusan,--LEFT(TEXT(RIGHT('[2]Pos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",INDEX('244_W6_Duren Sawit'!idxSatuSampaiDuaPuluh,--LEFT(TEXT(RIGHT('[2]Pos Log Serang 260721'!XFD1,8),REPT("0",8)),2)+1)),INDEX('244_W6_Duren Sawit'!idxSatuSampaiDuaPuluh,--LEFT(RIGHT('[2]Pos Log Serang 260721'!XFD1,8),1)+1)&amp;" puluh "&amp;INDEX('244_W6_Duren Sawit'!idxSatuSampaiDuaPuluh,--LEFT(RIGHT('[2]Pos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6">" "&amp;INDEX('245_W6_Tangerang'!idxRatusan,--LEFT(TEXT(RIGHT('[2]Pos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",INDEX('245_W6_Tangerang'!idxSatuSampaiDuaPuluh,--LEFT(TEXT(RIGHT('[2]Pos Log Serang 260721'!XFD1,8),REPT("0",8)),2)+1)),INDEX('245_W6_Tangerang'!idxSatuSampaiDuaPuluh,--LEFT(RIGHT('[2]Pos Log Serang 260721'!XFD1,8),1)+1)&amp;" puluh "&amp;INDEX('245_W6_Tangerang'!idxSatuSampaiDuaPuluh,--LEFT(RIGHT('[2]Pos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7">" "&amp;INDEX('246_W6_Serang'!idxRatusan,--LEFT(TEXT(RIGHT('[2]Pos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",INDEX('246_W6_Serang'!idxSatuSampaiDuaPuluh,--LEFT(TEXT(RIGHT('[2]Pos Log Serang 260721'!XFD1,8),REPT("0",8)),2)+1)),INDEX('246_W6_Serang'!idxSatuSampaiDuaPuluh,--LEFT(RIGHT('[2]Pos Log Serang 260721'!XFD1,8),1)+1)&amp;" puluh "&amp;INDEX('246_W6_Serang'!idxSatuSampaiDuaPuluh,--LEFT(RIGHT('[2]Pos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8">" "&amp;INDEX('247_W6_Lemah Abang -Karawang'!idxRatusan,--LEFT(TEXT(RIGHT('[2]Pos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",INDEX('247_W6_Lemah Abang -Karawang'!idxSatuSampaiDuaPuluh,--LEFT(TEXT(RIGHT('[2]Pos Log Serang 260721'!XFD1,8),REPT("0",8)),2)+1)),INDEX('247_W6_Lemah Abang -Karawang'!idxSatuSampaiDuaPuluh,--LEFT(RIGHT('[2]Pos Log Serang 260721'!XFD1,8),1)+1)&amp;" puluh "&amp;INDEX('247_W6_Lemah Abang -Karawang'!idxSatuSampaiDuaPuluh,--LEFT(RIGHT('[2]Pos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9">" "&amp;INDEX('248_W6_Tj Priok'!idxRatusan,--LEFT(TEXT(RIGHT('[2]Pos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",INDEX('248_W6_Tj Priok'!idxSatuSampaiDuaPuluh,--LEFT(TEXT(RIGHT('[2]Pos Log Serang 260721'!XFD1,8),REPT("0",8)),2)+1)),INDEX('248_W6_Tj Priok'!idxSatuSampaiDuaPuluh,--LEFT(RIGHT('[2]Pos Log Serang 260721'!XFD1,8),1)+1)&amp;" puluh "&amp;INDEX('248_W6_Tj Priok'!idxSatuSampaiDuaPuluh,--LEFT(RIGHT('[2]Pos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0">" "&amp;INDEX('249_W6_Tangerang'!idxRatusan,--LEFT(TEXT(RIGHT('[2]Pos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",INDEX('249_W6_Tangerang'!idxSatuSampaiDuaPuluh,--LEFT(TEXT(RIGHT('[2]Pos Log Serang 260721'!XFD1,8),REPT("0",8)),2)+1)),INDEX('249_W6_Tangerang'!idxSatuSampaiDuaPuluh,--LEFT(RIGHT('[2]Pos Log Serang 260721'!XFD1,8),1)+1)&amp;" puluh "&amp;INDEX('249_W6_Tangerang'!idxSatuSampaiDuaPuluh,--LEFT(RIGHT('[2]Pos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1">" "&amp;INDEX('250_W6_Manado'!idxRatusan,--LEFT(TEXT(RIGHT('[2]Pos Log Serang 260721'!XFD1,9),REPT("0",9)),1)+1)&amp;" "&amp;IF((--MID(TEXT(RIGHT('[2]Pos Log Serang 260721'!XFD1,9),REPT("0",9)),2,2)+1)&lt;=20,IF(--LEFT(TEXT(RIGHT('[2]Pos Log Serang 260721'!XFD1,9),REPT("0",9)),3)=1," satu juta / ",INDEX('250_W6_Manado'!idxSatuSampaiDuaPuluh,--LEFT(TEXT(RIGHT('[2]Pos Log Serang 260721'!XFD1,8),REPT("0",8)),2)+1)),INDEX('250_W6_Manado'!idxSatuSampaiDuaPuluh,--LEFT(RIGHT('[2]Pos Log Serang 260721'!XFD1,8),1)+1)&amp;" puluh "&amp;INDEX('250_W6_Manado'!idxSatuSampaiDuaPuluh,--LEFT(RIGHT('[2]Pos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2">" "&amp;INDEX('251_W6_Bogor'!idxRatusan,--LEFT(TEXT(RIGHT('[2]Pos Log Serang 260721'!XFD1,9),REPT("0",9)),1)+1)&amp;" "&amp;IF((--MID(TEXT(RIGHT('[2]Pos Log Serang 260721'!XFD1,9),REPT("0",9)),2,2)+1)&lt;=20,IF(--LEFT(TEXT(RIGHT('[2]Pos Log Serang 260721'!XFD1,9),REPT("0",9)),3)=1," satu juta / ",INDEX('251_W6_Bogor'!idxSatuSampaiDuaPuluh,--LEFT(TEXT(RIGHT('[2]Pos Log Serang 260721'!XFD1,8),REPT("0",8)),2)+1)),INDEX('251_W6_Bogor'!idxSatuSampaiDuaPuluh,--LEFT(RIGHT('[2]Pos Log Serang 260721'!XFD1,8),1)+1)&amp;" puluh "&amp;INDEX('251_W6_Bogor'!idxSatuSampaiDuaPuluh,--LEFT(RIGHT('[2]Pos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3">" "&amp;INDEX('252_W6_Duren Sawit'!idxRatusan,--LEFT(TEXT(RIGHT('[2]Pos Log Serang 260721'!XFD1,9),REPT("0",9)),1)+1)&amp;" "&amp;IF((--MID(TEXT(RIGHT('[2]Pos Log Serang 260721'!XFD1,9),REPT("0",9)),2,2)+1)&lt;=20,IF(--LEFT(TEXT(RIGHT('[2]Pos Log Serang 260721'!XFD1,9),REPT("0",9)),3)=1," satu juta / ",INDEX('252_W6_Duren Sawit'!idxSatuSampaiDuaPuluh,--LEFT(TEXT(RIGHT('[2]Pos Log Serang 260721'!XFD1,8),REPT("0",8)),2)+1)),INDEX('252_W6_Duren Sawit'!idxSatuSampaiDuaPuluh,--LEFT(RIGHT('[2]Pos Log Serang 260721'!XFD1,8),1)+1)&amp;" puluh "&amp;INDEX('252_W6_Duren Sawit'!idxSatuSampaiDuaPuluh,--LEFT(RIGHT('[2]Pos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4">" "&amp;INDEX('253_W6_Harapan Indah'!idxRatusan,--LEFT(TEXT(RIGHT('[2]Pos Log Serang 260721'!XFD1,9),REPT("0",9)),1)+1)&amp;" "&amp;IF((--MID(TEXT(RIGHT('[2]Pos Log Serang 260721'!XFD1,9),REPT("0",9)),2,2)+1)&lt;=20,IF(--LEFT(TEXT(RIGHT('[2]Pos Log Serang 260721'!XFD1,9),REPT("0",9)),3)=1," satu juta / ",INDEX('253_W6_Harapan Indah'!idxSatuSampaiDuaPuluh,--LEFT(TEXT(RIGHT('[2]Pos Log Serang 260721'!XFD1,8),REPT("0",8)),2)+1)),INDEX('253_W6_Harapan Indah'!idxSatuSampaiDuaPuluh,--LEFT(RIGHT('[2]Pos Log Serang 260721'!XFD1,8),1)+1)&amp;" puluh "&amp;INDEX('253_W6_Harapan Indah'!idxSatuSampaiDuaPuluh,--LEFT(RIGHT('[2]Pos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5">" "&amp;INDEX('254_W6_Cakung '!idxRatusan,--LEFT(TEXT(RIGHT('[2]Pos Log Serang 260721'!XFD1,9),REPT("0",9)),1)+1)&amp;" "&amp;IF((--MID(TEXT(RIGHT('[2]Pos Log Serang 260721'!XFD1,9),REPT("0",9)),2,2)+1)&lt;=20,IF(--LEFT(TEXT(RIGHT('[2]Pos Log Serang 260721'!XFD1,9),REPT("0",9)),3)=1," satu juta / ",INDEX('254_W6_Cakung '!idxSatuSampaiDuaPuluh,--LEFT(TEXT(RIGHT('[2]Pos Log Serang 260721'!XFD1,8),REPT("0",8)),2)+1)),INDEX('254_W6_Cakung '!idxSatuSampaiDuaPuluh,--LEFT(RIGHT('[2]Pos Log Serang 260721'!XFD1,8),1)+1)&amp;" puluh "&amp;INDEX('254_W6_Cakung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6">" "&amp;INDEX('255_W6_Tangerang'!idxRatusan,--LEFT(TEXT(RIGHT('[2]Pos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",INDEX('255_W6_Tangerang'!idxSatuSampaiDuaPuluh,--LEFT(TEXT(RIGHT('[2]Pos Log Serang 260721'!XFD1,8),REPT("0",8)),2)+1)),INDEX('255_W6_Tangerang'!idxSatuSampaiDuaPuluh,--LEFT(RIGHT('[2]Pos Log Serang 260721'!XFD1,8),1)+1)&amp;" puluh "&amp;INDEX('255_W6_Tangerang'!idxSatuSampaiDuaPuluh,--LEFT(RIGHT('[2]Pos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7">" "&amp;INDEX('256_W6_Tangerang'!idxRatusan,--LEFT(TEXT(RIGHT('[2]Pos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",INDEX('256_W6_Tangerang'!idxSatuSampaiDuaPuluh,--LEFT(TEXT(RIGHT('[2]Pos Log Serang 260721'!XFD1,8),REPT("0",8)),2)+1)),INDEX('256_W6_Tangerang'!idxSatuSampaiDuaPuluh,--LEFT(RIGHT('[2]Pos Log Serang 260721'!XFD1,8),1)+1)&amp;" puluh "&amp;INDEX('256_W6_Tangerang'!idxSatuSampaiDuaPuluh,--LEFT(RIGHT('[2]Pos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8">" "&amp;INDEX('257_W6_Serang'!idxRatusan,--LEFT(TEXT(RIGHT('[2]Pos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",INDEX('257_W6_Serang'!idxSatuSampaiDuaPuluh,--LEFT(TEXT(RIGHT('[2]Pos Log Serang 260721'!XFD1,8),REPT("0",8)),2)+1)),INDEX('257_W6_Serang'!idxSatuSampaiDuaPuluh,--LEFT(RIGHT('[2]Pos Log Serang 260721'!XFD1,8),1)+1)&amp;" puluh "&amp;INDEX('257_W6_Serang'!idxSatuSampaiDuaPuluh,--LEFT(RIGHT('[2]Pos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4">" "&amp;INDEX('263_Delta_Jawa tengah'!idxRatusan,--LEFT(TEXT(RIGHT('[2]Pos Log Serang 260721'!XFD1,9),REPT("0",9)),1)+1)&amp;" "&amp;IF((--MID(TEXT(RIGHT('[2]Pos Log Serang 260721'!XFD1,9),REPT("0",9)),2,2)+1)&lt;=20,IF(--LEFT(TEXT(RIGHT('[2]Pos Log Serang 260721'!XFD1,9),REPT("0",9)),3)=1," satu juta / ",INDEX('263_Delta_Jawa tengah'!idxSatuSampaiDuaPuluh,--LEFT(TEXT(RIGHT('[2]Pos Log Serang 260721'!XFD1,8),REPT("0",8)),2)+1)),INDEX('263_Delta_Jawa tengah'!idxSatuSampaiDuaPuluh,--LEFT(RIGHT('[2]Pos Log Serang 260721'!XFD1,8),1)+1)&amp;" puluh "&amp;INDEX('263_Delta_Jawa tengah'!idxSatuSampaiDuaPuluh,--LEFT(RIGHT('[2]Pos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6">" "&amp;INDEX('265_Marugame_Cirebon'!idxRatusan,--LEFT(TEXT(RIGHT('[2]Pos Log Serang 260721'!XFD1,9),REPT("0",9)),1)+1)&amp;" "&amp;IF((--MID(TEXT(RIGHT('[2]Pos Log Serang 260721'!XFD1,9),REPT("0",9)),2,2)+1)&lt;=20,IF(--LEFT(TEXT(RIGHT('[2]Pos Log Serang 260721'!XFD1,9),REPT("0",9)),3)=1," satu juta / ",INDEX('265_Marugame_Cirebon'!idxSatuSampaiDuaPuluh,--LEFT(TEXT(RIGHT('[2]Pos Log Serang 260721'!XFD1,8),REPT("0",8)),2)+1)),INDEX('265_Marugame_Cirebon'!idxSatuSampaiDuaPuluh,--LEFT(RIGHT('[2]Pos Log Serang 260721'!XFD1,8),1)+1)&amp;" puluh "&amp;INDEX('265_Marugame_Cirebon'!idxSatuSampaiDuaPuluh,--LEFT(RIGHT('[2]Pos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7">" "&amp;INDEX('266_W6_Tangerang'!idxRatusan,--LEFT(TEXT(RIGHT('[2]Pos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",INDEX('266_W6_Tangerang'!idxSatuSampaiDuaPuluh,--LEFT(TEXT(RIGHT('[2]Pos Log Serang 260721'!XFD1,8),REPT("0",8)),2)+1)),INDEX('266_W6_Tangerang'!idxSatuSampaiDuaPuluh,--LEFT(RIGHT('[2]Pos Log Serang 260721'!XFD1,8),1)+1)&amp;" puluh "&amp;INDEX('266_W6_Tangerang'!idxSatuSampaiDuaPuluh,--LEFT(RIGHT('[2]Pos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8">" "&amp;INDEX('267_W6_Parung Bogor'!idxRatusan,--LEFT(TEXT(RIGHT('[2]Pos Log Serang 260721'!XFD1,9),REPT("0",9)),1)+1)&amp;" "&amp;IF((--MID(TEXT(RIGHT('[2]Pos Log Serang 260721'!XFD1,9),REPT("0",9)),2,2)+1)&lt;=20,IF(--LEFT(TEXT(RIGHT('[2]Pos Log Serang 260721'!XFD1,9),REPT("0",9)),3)=1," satu juta / ",INDEX('267_W6_Parung Bogor'!idxSatuSampaiDuaPuluh,--LEFT(TEXT(RIGHT('[2]Pos Log Serang 260721'!XFD1,8),REPT("0",8)),2)+1)),INDEX('267_W6_Parung Bogor'!idxSatuSampaiDuaPuluh,--LEFT(RIGHT('[2]Pos Log Serang 260721'!XFD1,8),1)+1)&amp;" puluh "&amp;INDEX('267_W6_Parung Bogor'!idxSatuSampaiDuaPuluh,--LEFT(RIGHT('[2]Pos Log Serang 260721'!XFD1,7),1)+1))&amp;IF(OR(LEN('[2]Pos Log Serang 260721'!XFD1)&lt;=6,--LEFT(TEXT(RIGHT('[2]Pos Log Serang 260721'!XFD1,9),REPT("0",9)),3)={0;1}),""," juta / ")</definedName>
    <definedName name="juta4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 / 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 / ")</definedName>
    <definedName name="milyar" localSheetId="0">" "&amp;INDEX('209_Truelogs_Jambi Pel'!idxRatusan,--LEFT(TEXT(RIGHT([0]!nilai,12),REPT("0",12)),1)+1)&amp;" "&amp;IF((--MID(TEXT(RIGHT([0]!nilai,12),REPT("0",12)),2,2)+1)&lt;=20,IF(--LEFT(TEXT(RIGHT([0]!nilai,12),REPT("0",12)),3)=1," satu milyar",INDEX('209_Truelogs_Jambi Pel'!idxSatuSampaiDuaPuluh,--LEFT(TEXT(RIGHT([0]!nilai,11),REPT("0",11)),2)+1)),INDEX('209_Truelogs_Jambi Pel'!idxSatuSampaiDuaPuluh,--LEFT(RIGHT([0]!nilai,11),1)+1)&amp;" puluh "&amp;INDEX('209_Truelogs_Jambi Pel'!idxSatuSampaiDuaPuluh,--LEFT(RIGHT([0]!nilai,10),1)+1))&amp;IF(OR(LEN([0]!nilai)&lt;=9,--LEFT(TEXT(RIGHT([0]!nilai,12),REPT("0",12)),3)={0;1}),""," milyar")</definedName>
    <definedName name="milyar" localSheetId="1">" "&amp;INDEX('210_Marugame_Bandung'!idxRatusan,--LEFT(TEXT(RIGHT([0]!nilai,12),REPT("0",12)),1)+1)&amp;" "&amp;IF((--MID(TEXT(RIGHT([0]!nilai,12),REPT("0",12)),2,2)+1)&lt;=20,IF(--LEFT(TEXT(RIGHT([0]!nilai,12),REPT("0",12)),3)=1," satu milyar",INDEX('210_Marugame_Bandung'!idxSatuSampaiDuaPuluh,--LEFT(TEXT(RIGHT([0]!nilai,11),REPT("0",11)),2)+1)),INDEX('210_Marugame_Bandung'!idxSatuSampaiDuaPuluh,--LEFT(RIGHT([0]!nilai,11),1)+1)&amp;" puluh "&amp;INDEX('210_Marugame_Bandung'!idxSatuSampaiDuaPuluh,--LEFT(RIGHT([0]!nilai,10),1)+1))&amp;IF(OR(LEN([0]!nilai)&lt;=9,--LEFT(TEXT(RIGHT([0]!nilai,12),REPT("0",12)),3)={0;1}),""," milyar")</definedName>
    <definedName name="milyar" localSheetId="2">" "&amp;INDEX('211_Freyssinet_Jambi'!idxRatusan,--LEFT(TEXT(RIGHT(nilai,12),REPT("0",12)),1)+1)&amp;" "&amp;IF((--MID(TEXT(RIGHT(nilai,12),REPT("0",12)),2,2)+1)&lt;=20,IF(--LEFT(TEXT(RIGHT(nilai,12),REPT("0",12)),3)=1," satu milyar",INDEX('211_Freyssinet_Jambi'!idxSatuSampaiDuaPuluh,--LEFT(TEXT(RIGHT(nilai,11),REPT("0",11)),2)+1)),INDEX('211_Freyssinet_Jambi'!idxSatuSampaiDuaPuluh,--LEFT(RIGHT(nilai,11),1)+1)&amp;" puluh "&amp;INDEX('211_Freyssinet_Jambi'!idxSatuSampaiDuaPuluh,--LEFT(RIGHT(nilai,10),1)+1))&amp;IF(OR(LEN(nilai)&lt;=9,--LEFT(TEXT(RIGHT(nilai,12),REPT("0",12)),3)={0;1}),""," milyar")</definedName>
    <definedName name="milyar" localSheetId="7">" "&amp;INDEX('216_SITC_pabeanan_Ningbo'!idxRatusan,--LEFT(TEXT(RIGHT(nilai,12),REPT("0",12)),1)+1)&amp;" "&amp;IF((--MID(TEXT(RIGHT(nilai,12),REPT("0",12)),2,2)+1)&lt;=20,IF(--LEFT(TEXT(RIGHT(nilai,12),REPT("0",12)),3)=1," satu milyar",INDEX('216_SITC_pabeanan_Ningbo'!idxSatuSampaiDuaPuluh,--LEFT(TEXT(RIGHT(nilai,11),REPT("0",11)),2)+1)),INDEX('216_SITC_pabeanan_Ningbo'!idxSatuSampaiDuaPuluh,--LEFT(RIGHT(nilai,11),1)+1)&amp;" puluh "&amp;INDEX('216_SITC_pabeanan_Ningbo'!idxSatuSampaiDuaPuluh,--LEFT(RIGHT(nilai,10),1)+1))&amp;IF(OR(LEN(nilai)&lt;=9,--LEFT(TEXT(RIGHT(nilai,12),REPT("0",12)),3)={0;1}),""," milyar")</definedName>
    <definedName name="milyar" localSheetId="8">" "&amp;INDEX('217_Link pasifik_Malaysia'!idxRatusan,--LEFT(TEXT(RIGHT(nilai,12),REPT("0",12)),1)+1)&amp;" "&amp;IF((--MID(TEXT(RIGHT(nilai,12),REPT("0",12)),2,2)+1)&lt;=20,IF(--LEFT(TEXT(RIGHT(nilai,12),REPT("0",12)),3)=1," satu milyar",INDEX('217_Link pasifik_Malaysia'!idxSatuSampaiDuaPuluh,--LEFT(TEXT(RIGHT(nilai,11),REPT("0",11)),2)+1)),INDEX('217_Link pasifik_Malaysia'!idxSatuSampaiDuaPuluh,--LEFT(RIGHT(nilai,11),1)+1)&amp;" puluh "&amp;INDEX('217_Link pasifik_Malaysia'!idxSatuSampaiDuaPuluh,--LEFT(RIGHT(nilai,10),1)+1))&amp;IF(OR(LEN(nilai)&lt;=9,--LEFT(TEXT(RIGHT(nilai,12),REPT("0",12)),3)={0;1}),""," milyar")</definedName>
    <definedName name="milyar" localSheetId="9">" "&amp;INDEX('218_Link Pasifik_Philippines'!idxRatusan,--LEFT(TEXT(RIGHT([0]!nilai,12),REPT("0",12)),1)+1)&amp;" "&amp;IF((--MID(TEXT(RIGHT([0]!nilai,12),REPT("0",12)),2,2)+1)&lt;=20,IF(--LEFT(TEXT(RIGHT([0]!nilai,12),REPT("0",12)),3)=1," satu milyar",INDEX('218_Link Pasifik_Philippines'!idxSatuSampaiDuaPuluh,--LEFT(TEXT(RIGHT([0]!nilai,11),REPT("0",11)),2)+1)),INDEX('218_Link Pasifik_Philippines'!idxSatuSampaiDuaPuluh,--LEFT(RIGHT([0]!nilai,11),1)+1)&amp;" puluh "&amp;INDEX('218_Link Pasifik_Philippines'!idxSatuSampaiDuaPuluh,--LEFT(RIGHT([0]!nilai,10),1)+1))&amp;IF(OR(LEN([0]!nilai)&lt;=9,--LEFT(TEXT(RIGHT([0]!nilai,12),REPT("0",12)),3)={0;1}),""," milyar")</definedName>
    <definedName name="milyar" localSheetId="10">" "&amp;INDEX('219_Link Pasifik_India'!idxRatusan,--LEFT(TEXT(RIGHT([0]!nilai,12),REPT("0",12)),1)+1)&amp;" "&amp;IF((--MID(TEXT(RIGHT([0]!nilai,12),REPT("0",12)),2,2)+1)&lt;=20,IF(--LEFT(TEXT(RIGHT([0]!nilai,12),REPT("0",12)),3)=1," satu milyar",INDEX('219_Link Pasifik_India'!idxSatuSampaiDuaPuluh,--LEFT(TEXT(RIGHT([0]!nilai,11),REPT("0",11)),2)+1)),INDEX('219_Link Pasifik_India'!idxSatuSampaiDuaPuluh,--LEFT(RIGHT([0]!nilai,11),1)+1)&amp;" puluh "&amp;INDEX('219_Link Pasifik_India'!idxSatuSampaiDuaPuluh,--LEFT(RIGHT([0]!nilai,10),1)+1))&amp;IF(OR(LEN([0]!nilai)&lt;=9,--LEFT(TEXT(RIGHT([0]!nilai,12),REPT("0",12)),3)={0;1}),""," milyar")</definedName>
    <definedName name="milyar" localSheetId="11">" "&amp;INDEX('220_Link Pasifik_Thailand'!idxRatusan,--LEFT(TEXT(RIGHT([0]!nilai,12),REPT("0",12)),1)+1)&amp;" "&amp;IF((--MID(TEXT(RIGHT([0]!nilai,12),REPT("0",12)),2,2)+1)&lt;=20,IF(--LEFT(TEXT(RIGHT([0]!nilai,12),REPT("0",12)),3)=1," satu milyar",INDEX('220_Link Pasifik_Thailand'!idxSatuSampaiDuaPuluh,--LEFT(TEXT(RIGHT([0]!nilai,11),REPT("0",11)),2)+1)),INDEX('220_Link Pasifik_Thailand'!idxSatuSampaiDuaPuluh,--LEFT(RIGHT([0]!nilai,11),1)+1)&amp;" puluh "&amp;INDEX('220_Link Pasifik_Thailand'!idxSatuSampaiDuaPuluh,--LEFT(RIGHT([0]!nilai,10),1)+1))&amp;IF(OR(LEN([0]!nilai)&lt;=9,--LEFT(TEXT(RIGHT([0]!nilai,12),REPT("0",12)),3)={0;1}),""," milyar")</definedName>
    <definedName name="milyar" localSheetId="12">" "&amp;INDEX('221_Marugame_Bandung '!idxRatusan,--LEFT(TEXT(RIGHT([0]!nilai,12),REPT("0",12)),1)+1)&amp;" "&amp;IF((--MID(TEXT(RIGHT([0]!nilai,12),REPT("0",12)),2,2)+1)&lt;=20,IF(--LEFT(TEXT(RIGHT([0]!nilai,12),REPT("0",12)),3)=1," satu milyar",INDEX('221_Marugame_Bandung '!idxSatuSampaiDuaPuluh,--LEFT(TEXT(RIGHT([0]!nilai,11),REPT("0",11)),2)+1)),INDEX('221_Marugame_Bandung '!idxSatuSampaiDuaPuluh,--LEFT(RIGHT([0]!nilai,11),1)+1)&amp;" puluh "&amp;INDEX('221_Marugame_Bandung '!idxSatuSampaiDuaPuluh,--LEFT(RIGHT([0]!nilai,10),1)+1))&amp;IF(OR(LEN([0]!nilai)&lt;=9,--LEFT(TEXT(RIGHT([0]!nilai,12),REPT("0",12)),3)={0;1}),""," milyar")</definedName>
    <definedName name="milyar" localSheetId="13">" "&amp;INDEX('222_Marugame_Cirebon'!idxRatusan,--LEFT(TEXT(RIGHT([0]!nilai,12),REPT("0",12)),1)+1)&amp;" "&amp;IF((--MID(TEXT(RIGHT([0]!nilai,12),REPT("0",12)),2,2)+1)&lt;=20,IF(--LEFT(TEXT(RIGHT([0]!nilai,12),REPT("0",12)),3)=1," satu milyar",INDEX('222_Marugame_Cirebon'!idxSatuSampaiDuaPuluh,--LEFT(TEXT(RIGHT([0]!nilai,11),REPT("0",11)),2)+1)),INDEX('222_Marugame_Cirebon'!idxSatuSampaiDuaPuluh,--LEFT(RIGHT([0]!nilai,11),1)+1)&amp;" puluh "&amp;INDEX('222_Marugame_Cirebon'!idxSatuSampaiDuaPuluh,--LEFT(RIGHT([0]!nilai,10),1)+1))&amp;IF(OR(LEN([0]!nilai)&lt;=9,--LEFT(TEXT(RIGHT([0]!nilai,12),REPT("0",12)),3)={0;1}),""," milyar")</definedName>
    <definedName name="milyar" localSheetId="14">" "&amp;INDEX('223_W6_Tangerang'!idxRatusan,--LEFT(TEXT(RIGHT([0]!nilai,12),REPT("0",12)),1)+1)&amp;" "&amp;IF((--MID(TEXT(RIGHT([0]!nilai,12),REPT("0",12)),2,2)+1)&lt;=20,IF(--LEFT(TEXT(RIGHT([0]!nilai,12),REPT("0",12)),3)=1," satu milyar",INDEX('223_W6_Tangerang'!idxSatuSampaiDuaPuluh,--LEFT(TEXT(RIGHT([0]!nilai,11),REPT("0",11)),2)+1)),INDEX('223_W6_Tangerang'!idxSatuSampaiDuaPuluh,--LEFT(RIGHT([0]!nilai,11),1)+1)&amp;" puluh "&amp;INDEX('223_W6_Tangerang'!idxSatuSampaiDuaPuluh,--LEFT(RIGHT([0]!nilai,10),1)+1))&amp;IF(OR(LEN([0]!nilai)&lt;=9,--LEFT(TEXT(RIGHT([0]!nilai,12),REPT("0",12)),3)={0;1}),""," milyar")</definedName>
    <definedName name="milyar" localSheetId="15">" "&amp;INDEX('224_W6_Tangerang'!idxRatusan,--LEFT(TEXT(RIGHT([0]!nilai,12),REPT("0",12)),1)+1)&amp;" "&amp;IF((--MID(TEXT(RIGHT([0]!nilai,12),REPT("0",12)),2,2)+1)&lt;=20,IF(--LEFT(TEXT(RIGHT([0]!nilai,12),REPT("0",12)),3)=1," satu milyar",INDEX('224_W6_Tangerang'!idxSatuSampaiDuaPuluh,--LEFT(TEXT(RIGHT([0]!nilai,11),REPT("0",11)),2)+1)),INDEX('224_W6_Tangerang'!idxSatuSampaiDuaPuluh,--LEFT(RIGHT([0]!nilai,11),1)+1)&amp;" puluh "&amp;INDEX('224_W6_Tangerang'!idxSatuSampaiDuaPuluh,--LEFT(RIGHT([0]!nilai,10),1)+1))&amp;IF(OR(LEN([0]!nilai)&lt;=9,--LEFT(TEXT(RIGHT([0]!nilai,12),REPT("0",12)),3)={0;1}),""," milyar")</definedName>
    <definedName name="milyar" localSheetId="16">" "&amp;INDEX('225_W6_Tangerang'!idxRatusan,--LEFT(TEXT(RIGHT([0]!nilai,12),REPT("0",12)),1)+1)&amp;" "&amp;IF((--MID(TEXT(RIGHT([0]!nilai,12),REPT("0",12)),2,2)+1)&lt;=20,IF(--LEFT(TEXT(RIGHT([0]!nilai,12),REPT("0",12)),3)=1," satu milyar",INDEX('225_W6_Tangerang'!idxSatuSampaiDuaPuluh,--LEFT(TEXT(RIGHT([0]!nilai,11),REPT("0",11)),2)+1)),INDEX('225_W6_Tangerang'!idxSatuSampaiDuaPuluh,--LEFT(RIGHT([0]!nilai,11),1)+1)&amp;" puluh "&amp;INDEX('225_W6_Tangerang'!idxSatuSampaiDuaPuluh,--LEFT(RIGHT([0]!nilai,10),1)+1))&amp;IF(OR(LEN([0]!nilai)&lt;=9,--LEFT(TEXT(RIGHT([0]!nilai,12),REPT("0",12)),3)={0;1}),""," milyar")</definedName>
    <definedName name="milyar" localSheetId="17">" "&amp;INDEX('226_W6_Tangerang'!idxRatusan,--LEFT(TEXT(RIGHT([0]!nilai,12),REPT("0",12)),1)+1)&amp;" "&amp;IF((--MID(TEXT(RIGHT([0]!nilai,12),REPT("0",12)),2,2)+1)&lt;=20,IF(--LEFT(TEXT(RIGHT([0]!nilai,12),REPT("0",12)),3)=1," satu milyar",INDEX('226_W6_Tangerang'!idxSatuSampaiDuaPuluh,--LEFT(TEXT(RIGHT([0]!nilai,11),REPT("0",11)),2)+1)),INDEX('226_W6_Tangerang'!idxSatuSampaiDuaPuluh,--LEFT(RIGHT([0]!nilai,11),1)+1)&amp;" puluh "&amp;INDEX('226_W6_Tangerang'!idxSatuSampaiDuaPuluh,--LEFT(RIGHT([0]!nilai,10),1)+1))&amp;IF(OR(LEN([0]!nilai)&lt;=9,--LEFT(TEXT(RIGHT([0]!nilai,12),REPT("0",12)),3)={0;1}),""," milyar")</definedName>
    <definedName name="milyar" localSheetId="18">" "&amp;INDEX('227_W6_Tangerang '!idxRatusan,--LEFT(TEXT(RIGHT([0]!nilai,12),REPT("0",12)),1)+1)&amp;" "&amp;IF((--MID(TEXT(RIGHT([0]!nilai,12),REPT("0",12)),2,2)+1)&lt;=20,IF(--LEFT(TEXT(RIGHT([0]!nilai,12),REPT("0",12)),3)=1," satu milyar",INDEX('227_W6_Tangerang '!idxSatuSampaiDuaPuluh,--LEFT(TEXT(RIGHT([0]!nilai,11),REPT("0",11)),2)+1)),INDEX('227_W6_Tangerang '!idxSatuSampaiDuaPuluh,--LEFT(RIGHT([0]!nilai,11),1)+1)&amp;" puluh "&amp;INDEX('227_W6_Tangerang '!idxSatuSampaiDuaPuluh,--LEFT(RIGHT([0]!nilai,10),1)+1))&amp;IF(OR(LEN([0]!nilai)&lt;=9,--LEFT(TEXT(RIGHT([0]!nilai,12),REPT("0",12)),3)={0;1}),""," milyar")</definedName>
    <definedName name="milyar" localSheetId="19">" "&amp;INDEX('228_W6_Tangerang '!idxRatusan,--LEFT(TEXT(RIGHT([0]!nilai,12),REPT("0",12)),1)+1)&amp;" "&amp;IF((--MID(TEXT(RIGHT([0]!nilai,12),REPT("0",12)),2,2)+1)&lt;=20,IF(--LEFT(TEXT(RIGHT([0]!nilai,12),REPT("0",12)),3)=1," satu milyar",INDEX('228_W6_Tangerang '!idxSatuSampaiDuaPuluh,--LEFT(TEXT(RIGHT([0]!nilai,11),REPT("0",11)),2)+1)),INDEX('228_W6_Tangerang '!idxSatuSampaiDuaPuluh,--LEFT(RIGHT([0]!nilai,11),1)+1)&amp;" puluh "&amp;INDEX('228_W6_Tangerang '!idxSatuSampaiDuaPuluh,--LEFT(RIGHT([0]!nilai,10),1)+1))&amp;IF(OR(LEN([0]!nilai)&lt;=9,--LEFT(TEXT(RIGHT([0]!nilai,12),REPT("0",12)),3)={0;1}),""," milyar")</definedName>
    <definedName name="milyar" localSheetId="20">" "&amp;INDEX('229_W6_Tangerang  '!idxRatusan,--LEFT(TEXT(RIGHT([0]!nilai,12),REPT("0",12)),1)+1)&amp;" "&amp;IF((--MID(TEXT(RIGHT([0]!nilai,12),REPT("0",12)),2,2)+1)&lt;=20,IF(--LEFT(TEXT(RIGHT([0]!nilai,12),REPT("0",12)),3)=1," satu milyar",INDEX('229_W6_Tangerang  '!idxSatuSampaiDuaPuluh,--LEFT(TEXT(RIGHT([0]!nilai,11),REPT("0",11)),2)+1)),INDEX('229_W6_Tangerang  '!idxSatuSampaiDuaPuluh,--LEFT(RIGHT([0]!nilai,11),1)+1)&amp;" puluh "&amp;INDEX('229_W6_Tangerang  '!idxSatuSampaiDuaPuluh,--LEFT(RIGHT([0]!nilai,10),1)+1))&amp;IF(OR(LEN([0]!nilai)&lt;=9,--LEFT(TEXT(RIGHT([0]!nilai,12),REPT("0",12)),3)={0;1}),""," milyar")</definedName>
    <definedName name="milyar" localSheetId="21">" "&amp;INDEX('230_W6_Jatinegara '!idxRatusan,--LEFT(TEXT(RIGHT([0]!nilai,12),REPT("0",12)),1)+1)&amp;" "&amp;IF((--MID(TEXT(RIGHT([0]!nilai,12),REPT("0",12)),2,2)+1)&lt;=20,IF(--LEFT(TEXT(RIGHT([0]!nilai,12),REPT("0",12)),3)=1," satu milyar",INDEX('230_W6_Jatinegara '!idxSatuSampaiDuaPuluh,--LEFT(TEXT(RIGHT([0]!nilai,11),REPT("0",11)),2)+1)),INDEX('230_W6_Jatinegara '!idxSatuSampaiDuaPuluh,--LEFT(RIGHT([0]!nilai,11),1)+1)&amp;" puluh "&amp;INDEX('230_W6_Jatinegara '!idxSatuSampaiDuaPuluh,--LEFT(RIGHT([0]!nilai,10),1)+1))&amp;IF(OR(LEN([0]!nilai)&lt;=9,--LEFT(TEXT(RIGHT([0]!nilai,12),REPT("0",12)),3)={0;1}),""," milyar")</definedName>
    <definedName name="milyar" localSheetId="22">" "&amp;INDEX('231_W6_Tangerang'!idxRatusan,--LEFT(TEXT(RIGHT([0]!nilai,12),REPT("0",12)),1)+1)&amp;" "&amp;IF((--MID(TEXT(RIGHT([0]!nilai,12),REPT("0",12)),2,2)+1)&lt;=20,IF(--LEFT(TEXT(RIGHT([0]!nilai,12),REPT("0",12)),3)=1," satu milyar",INDEX('231_W6_Tangerang'!idxSatuSampaiDuaPuluh,--LEFT(TEXT(RIGHT([0]!nilai,11),REPT("0",11)),2)+1)),INDEX('231_W6_Tangerang'!idxSatuSampaiDuaPuluh,--LEFT(RIGHT([0]!nilai,11),1)+1)&amp;" puluh "&amp;INDEX('231_W6_Tangerang'!idxSatuSampaiDuaPuluh,--LEFT(RIGHT([0]!nilai,10),1)+1))&amp;IF(OR(LEN([0]!nilai)&lt;=9,--LEFT(TEXT(RIGHT([0]!nilai,12),REPT("0",12)),3)={0;1}),""," milyar")</definedName>
    <definedName name="milyar" localSheetId="23">" "&amp;INDEX('232_W6_Tangerang '!idxRatusan,--LEFT(TEXT(RIGHT([0]!nilai,12),REPT("0",12)),1)+1)&amp;" "&amp;IF((--MID(TEXT(RIGHT([0]!nilai,12),REPT("0",12)),2,2)+1)&lt;=20,IF(--LEFT(TEXT(RIGHT([0]!nilai,12),REPT("0",12)),3)=1," satu milyar",INDEX('232_W6_Tangerang '!idxSatuSampaiDuaPuluh,--LEFT(TEXT(RIGHT([0]!nilai,11),REPT("0",11)),2)+1)),INDEX('232_W6_Tangerang '!idxSatuSampaiDuaPuluh,--LEFT(RIGHT([0]!nilai,11),1)+1)&amp;" puluh "&amp;INDEX('232_W6_Tangerang '!idxSatuSampaiDuaPuluh,--LEFT(RIGHT([0]!nilai,10),1)+1))&amp;IF(OR(LEN([0]!nilai)&lt;=9,--LEFT(TEXT(RIGHT([0]!nilai,12),REPT("0",12)),3)={0;1}),""," milyar")</definedName>
    <definedName name="milyar" localSheetId="24">" "&amp;INDEX('233_W6_Bogor'!idxRatusan,--LEFT(TEXT(RIGHT([0]!nilai,12),REPT("0",12)),1)+1)&amp;" "&amp;IF((--MID(TEXT(RIGHT([0]!nilai,12),REPT("0",12)),2,2)+1)&lt;=20,IF(--LEFT(TEXT(RIGHT([0]!nilai,12),REPT("0",12)),3)=1," satu milyar",INDEX('233_W6_Bogor'!idxSatuSampaiDuaPuluh,--LEFT(TEXT(RIGHT([0]!nilai,11),REPT("0",11)),2)+1)),INDEX('233_W6_Bogor'!idxSatuSampaiDuaPuluh,--LEFT(RIGHT([0]!nilai,11),1)+1)&amp;" puluh "&amp;INDEX('233_W6_Bogor'!idxSatuSampaiDuaPuluh,--LEFT(RIGHT([0]!nilai,10),1)+1))&amp;IF(OR(LEN([0]!nilai)&lt;=9,--LEFT(TEXT(RIGHT([0]!nilai,12),REPT("0",12)),3)={0;1}),""," milyar")</definedName>
    <definedName name="milyar" localSheetId="25">" "&amp;INDEX('234_W6_Serang'!idxRatusan,--LEFT(TEXT(RIGHT([0]!nilai,12),REPT("0",12)),1)+1)&amp;" "&amp;IF((--MID(TEXT(RIGHT([0]!nilai,12),REPT("0",12)),2,2)+1)&lt;=20,IF(--LEFT(TEXT(RIGHT([0]!nilai,12),REPT("0",12)),3)=1," satu milyar",INDEX('234_W6_Serang'!idxSatuSampaiDuaPuluh,--LEFT(TEXT(RIGHT([0]!nilai,11),REPT("0",11)),2)+1)),INDEX('234_W6_Serang'!idxSatuSampaiDuaPuluh,--LEFT(RIGHT([0]!nilai,11),1)+1)&amp;" puluh "&amp;INDEX('234_W6_Serang'!idxSatuSampaiDuaPuluh,--LEFT(RIGHT([0]!nilai,10),1)+1))&amp;IF(OR(LEN([0]!nilai)&lt;=9,--LEFT(TEXT(RIGHT([0]!nilai,12),REPT("0",12)),3)={0;1}),""," milyar")</definedName>
    <definedName name="milyar" localSheetId="26">" "&amp;INDEX('235_W6_Cibubur&amp;Jati Sampurna'!idxRatusan,--LEFT(TEXT(RIGHT([0]!nilai,12),REPT("0",12)),1)+1)&amp;" "&amp;IF((--MID(TEXT(RIGHT([0]!nilai,12),REPT("0",12)),2,2)+1)&lt;=20,IF(--LEFT(TEXT(RIGHT([0]!nilai,12),REPT("0",12)),3)=1," satu milyar",INDEX('235_W6_Cibubur&amp;Jati Sampurna'!idxSatuSampaiDuaPuluh,--LEFT(TEXT(RIGHT([0]!nilai,11),REPT("0",11)),2)+1)),INDEX('235_W6_Cibubur&amp;Jati Sampurna'!idxSatuSampaiDuaPuluh,--LEFT(RIGHT([0]!nilai,11),1)+1)&amp;" puluh "&amp;INDEX('235_W6_Cibubur&amp;Jati Sampurna'!idxSatuSampaiDuaPuluh,--LEFT(RIGHT([0]!nilai,10),1)+1))&amp;IF(OR(LEN([0]!nilai)&lt;=9,--LEFT(TEXT(RIGHT([0]!nilai,12),REPT("0",12)),3)={0;1}),""," milyar")</definedName>
    <definedName name="milyar" localSheetId="27">" "&amp;INDEX('236_Pratama Trans_Riau'!idxRatusan,--LEFT(TEXT(RIGHT(nilai,12),REPT("0",12)),1)+1)&amp;" "&amp;IF((--MID(TEXT(RIGHT(nilai,12),REPT("0",12)),2,2)+1)&lt;=20,IF(--LEFT(TEXT(RIGHT(nilai,12),REPT("0",12)),3)=1," satu milyar",INDEX('236_Pratama Trans_Riau'!idxSatuSampaiDuaPuluh,--LEFT(TEXT(RIGHT(nilai,11),REPT("0",11)),2)+1)),INDEX('236_Pratama Trans_Riau'!idxSatuSampaiDuaPuluh,--LEFT(RIGHT(nilai,11),1)+1)&amp;" puluh "&amp;INDEX('236_Pratama Trans_Riau'!idxSatuSampaiDuaPuluh,--LEFT(RIGHT(nilai,10),1)+1))&amp;IF(OR(LEN(nilai)&lt;=9,--LEFT(TEXT(RIGHT(nilai,12),REPT("0",12)),3)={0;1}),""," milyar")</definedName>
    <definedName name="milyar" localSheetId="28">" "&amp;INDEX('237_Freyssinet_Denpasar'!idxRatusan,--LEFT(TEXT(RIGHT([0]!nilai,12),REPT("0",12)),1)+1)&amp;" "&amp;IF((--MID(TEXT(RIGHT([0]!nilai,12),REPT("0",12)),2,2)+1)&lt;=20,IF(--LEFT(TEXT(RIGHT([0]!nilai,12),REPT("0",12)),3)=1," satu milyar",INDEX('237_Freyssinet_Denpasar'!idxSatuSampaiDuaPuluh,--LEFT(TEXT(RIGHT([0]!nilai,11),REPT("0",11)),2)+1)),INDEX('237_Freyssinet_Denpasar'!idxSatuSampaiDuaPuluh,--LEFT(RIGHT([0]!nilai,11),1)+1)&amp;" puluh "&amp;INDEX('237_Freyssinet_Denpasar'!idxSatuSampaiDuaPuluh,--LEFT(RIGHT([0]!nilai,10),1)+1))&amp;IF(OR(LEN([0]!nilai)&lt;=9,--LEFT(TEXT(RIGHT([0]!nilai,12),REPT("0",12)),3)={0;1}),""," milyar")</definedName>
    <definedName name="milyar" localSheetId="29">" "&amp;INDEX('238_Delta_Jawa tengah'!idxRatusan,--LEFT(TEXT(RIGHT([0]!nilai,12),REPT("0",12)),1)+1)&amp;" "&amp;IF((--MID(TEXT(RIGHT([0]!nilai,12),REPT("0",12)),2,2)+1)&lt;=20,IF(--LEFT(TEXT(RIGHT([0]!nilai,12),REPT("0",12)),3)=1," satu milyar",INDEX('238_Delta_Jawa tengah'!idxSatuSampaiDuaPuluh,--LEFT(TEXT(RIGHT([0]!nilai,11),REPT("0",11)),2)+1)),INDEX('238_Delta_Jawa tengah'!idxSatuSampaiDuaPuluh,--LEFT(RIGHT([0]!nilai,11),1)+1)&amp;" puluh "&amp;INDEX('238_Delta_Jawa tengah'!idxSatuSampaiDuaPuluh,--LEFT(RIGHT([0]!nilai,10),1)+1))&amp;IF(OR(LEN([0]!nilai)&lt;=9,--LEFT(TEXT(RIGHT([0]!nilai,12),REPT("0",12)),3)={0;1}),""," milyar")</definedName>
    <definedName name="milyar" localSheetId="30">" "&amp;INDEX('239_Marugame_Jogja'!idxRatusan,--LEFT(TEXT(RIGHT([0]!nilai,12),REPT("0",12)),1)+1)&amp;" "&amp;IF((--MID(TEXT(RIGHT([0]!nilai,12),REPT("0",12)),2,2)+1)&lt;=20,IF(--LEFT(TEXT(RIGHT([0]!nilai,12),REPT("0",12)),3)=1," satu milyar",INDEX('239_Marugame_Jogja'!idxSatuSampaiDuaPuluh,--LEFT(TEXT(RIGHT([0]!nilai,11),REPT("0",11)),2)+1)),INDEX('239_Marugame_Jogja'!idxSatuSampaiDuaPuluh,--LEFT(RIGHT([0]!nilai,11),1)+1)&amp;" puluh "&amp;INDEX('239_Marugame_Jogja'!idxSatuSampaiDuaPuluh,--LEFT(RIGHT([0]!nilai,10),1)+1))&amp;IF(OR(LEN([0]!nilai)&lt;=9,--LEFT(TEXT(RIGHT([0]!nilai,12),REPT("0",12)),3)={0;1}),""," milyar")</definedName>
    <definedName name="milyar" localSheetId="31">" "&amp;INDEX('240_W6_Bandung'!idxRatusan,--LEFT(TEXT(RIGHT([0]!nilai,12),REPT("0",12)),1)+1)&amp;" "&amp;IF((--MID(TEXT(RIGHT([0]!nilai,12),REPT("0",12)),2,2)+1)&lt;=20,IF(--LEFT(TEXT(RIGHT([0]!nilai,12),REPT("0",12)),3)=1," satu milyar",INDEX('240_W6_Bandung'!idxSatuSampaiDuaPuluh,--LEFT(TEXT(RIGHT([0]!nilai,11),REPT("0",11)),2)+1)),INDEX('240_W6_Bandung'!idxSatuSampaiDuaPuluh,--LEFT(RIGHT([0]!nilai,11),1)+1)&amp;" puluh "&amp;INDEX('240_W6_Bandung'!idxSatuSampaiDuaPuluh,--LEFT(RIGHT([0]!nilai,10),1)+1))&amp;IF(OR(LEN([0]!nilai)&lt;=9,--LEFT(TEXT(RIGHT([0]!nilai,12),REPT("0",12)),3)={0;1}),""," milyar")</definedName>
    <definedName name="milyar" localSheetId="32">" "&amp;INDEX('241_W6_Kamal Jakbar'!idxRatusan,--LEFT(TEXT(RIGHT([0]!nilai,12),REPT("0",12)),1)+1)&amp;" "&amp;IF((--MID(TEXT(RIGHT([0]!nilai,12),REPT("0",12)),2,2)+1)&lt;=20,IF(--LEFT(TEXT(RIGHT([0]!nilai,12),REPT("0",12)),3)=1," satu milyar",INDEX('241_W6_Kamal Jakbar'!idxSatuSampaiDuaPuluh,--LEFT(TEXT(RIGHT([0]!nilai,11),REPT("0",11)),2)+1)),INDEX('241_W6_Kamal Jakbar'!idxSatuSampaiDuaPuluh,--LEFT(RIGHT([0]!nilai,11),1)+1)&amp;" puluh "&amp;INDEX('241_W6_Kamal Jakbar'!idxSatuSampaiDuaPuluh,--LEFT(RIGHT([0]!nilai,10),1)+1))&amp;IF(OR(LEN([0]!nilai)&lt;=9,--LEFT(TEXT(RIGHT([0]!nilai,12),REPT("0",12)),3)={0;1}),""," milyar")</definedName>
    <definedName name="milyar" localSheetId="33">" "&amp;INDEX('242_W6_Bogor'!idxRatusan,--LEFT(TEXT(RIGHT([0]!nilai,12),REPT("0",12)),1)+1)&amp;" "&amp;IF((--MID(TEXT(RIGHT([0]!nilai,12),REPT("0",12)),2,2)+1)&lt;=20,IF(--LEFT(TEXT(RIGHT([0]!nilai,12),REPT("0",12)),3)=1," satu milyar",INDEX('242_W6_Bogor'!idxSatuSampaiDuaPuluh,--LEFT(TEXT(RIGHT([0]!nilai,11),REPT("0",11)),2)+1)),INDEX('242_W6_Bogor'!idxSatuSampaiDuaPuluh,--LEFT(RIGHT([0]!nilai,11),1)+1)&amp;" puluh "&amp;INDEX('242_W6_Bogor'!idxSatuSampaiDuaPuluh,--LEFT(RIGHT([0]!nilai,10),1)+1))&amp;IF(OR(LEN([0]!nilai)&lt;=9,--LEFT(TEXT(RIGHT([0]!nilai,12),REPT("0",12)),3)={0;1}),""," milyar")</definedName>
    <definedName name="milyar" localSheetId="34">" "&amp;INDEX('243_W6_Cibubur'!idxRatusan,--LEFT(TEXT(RIGHT([0]!nilai,12),REPT("0",12)),1)+1)&amp;" "&amp;IF((--MID(TEXT(RIGHT([0]!nilai,12),REPT("0",12)),2,2)+1)&lt;=20,IF(--LEFT(TEXT(RIGHT([0]!nilai,12),REPT("0",12)),3)=1," satu milyar",INDEX('243_W6_Cibubur'!idxSatuSampaiDuaPuluh,--LEFT(TEXT(RIGHT([0]!nilai,11),REPT("0",11)),2)+1)),INDEX('243_W6_Cibubur'!idxSatuSampaiDuaPuluh,--LEFT(RIGHT([0]!nilai,11),1)+1)&amp;" puluh "&amp;INDEX('243_W6_Cibubur'!idxSatuSampaiDuaPuluh,--LEFT(RIGHT([0]!nilai,10),1)+1))&amp;IF(OR(LEN([0]!nilai)&lt;=9,--LEFT(TEXT(RIGHT([0]!nilai,12),REPT("0",12)),3)={0;1}),""," milyar")</definedName>
    <definedName name="milyar" localSheetId="35">" "&amp;INDEX('244_W6_Duren Sawit'!idxRatusan,--LEFT(TEXT(RIGHT([0]!nilai,12),REPT("0",12)),1)+1)&amp;" "&amp;IF((--MID(TEXT(RIGHT([0]!nilai,12),REPT("0",12)),2,2)+1)&lt;=20,IF(--LEFT(TEXT(RIGHT([0]!nilai,12),REPT("0",12)),3)=1," satu milyar",INDEX('244_W6_Duren Sawit'!idxSatuSampaiDuaPuluh,--LEFT(TEXT(RIGHT([0]!nilai,11),REPT("0",11)),2)+1)),INDEX('244_W6_Duren Sawit'!idxSatuSampaiDuaPuluh,--LEFT(RIGHT([0]!nilai,11),1)+1)&amp;" puluh "&amp;INDEX('244_W6_Duren Sawit'!idxSatuSampaiDuaPuluh,--LEFT(RIGHT([0]!nilai,10),1)+1))&amp;IF(OR(LEN([0]!nilai)&lt;=9,--LEFT(TEXT(RIGHT([0]!nilai,12),REPT("0",12)),3)={0;1}),""," milyar")</definedName>
    <definedName name="milyar" localSheetId="36">" "&amp;INDEX('245_W6_Tangerang'!idxRatusan,--LEFT(TEXT(RIGHT([0]!nilai,12),REPT("0",12)),1)+1)&amp;" "&amp;IF((--MID(TEXT(RIGHT([0]!nilai,12),REPT("0",12)),2,2)+1)&lt;=20,IF(--LEFT(TEXT(RIGHT([0]!nilai,12),REPT("0",12)),3)=1," satu milyar",INDEX('245_W6_Tangerang'!idxSatuSampaiDuaPuluh,--LEFT(TEXT(RIGHT([0]!nilai,11),REPT("0",11)),2)+1)),INDEX('245_W6_Tangerang'!idxSatuSampaiDuaPuluh,--LEFT(RIGHT([0]!nilai,11),1)+1)&amp;" puluh "&amp;INDEX('245_W6_Tangerang'!idxSatuSampaiDuaPuluh,--LEFT(RIGHT([0]!nilai,10),1)+1))&amp;IF(OR(LEN([0]!nilai)&lt;=9,--LEFT(TEXT(RIGHT([0]!nilai,12),REPT("0",12)),3)={0;1}),""," milyar")</definedName>
    <definedName name="milyar" localSheetId="37">" "&amp;INDEX('246_W6_Serang'!idxRatusan,--LEFT(TEXT(RIGHT([0]!nilai,12),REPT("0",12)),1)+1)&amp;" "&amp;IF((--MID(TEXT(RIGHT([0]!nilai,12),REPT("0",12)),2,2)+1)&lt;=20,IF(--LEFT(TEXT(RIGHT([0]!nilai,12),REPT("0",12)),3)=1," satu milyar",INDEX('246_W6_Serang'!idxSatuSampaiDuaPuluh,--LEFT(TEXT(RIGHT([0]!nilai,11),REPT("0",11)),2)+1)),INDEX('246_W6_Serang'!idxSatuSampaiDuaPuluh,--LEFT(RIGHT([0]!nilai,11),1)+1)&amp;" puluh "&amp;INDEX('246_W6_Serang'!idxSatuSampaiDuaPuluh,--LEFT(RIGHT([0]!nilai,10),1)+1))&amp;IF(OR(LEN([0]!nilai)&lt;=9,--LEFT(TEXT(RIGHT([0]!nilai,12),REPT("0",12)),3)={0;1}),""," milyar")</definedName>
    <definedName name="milyar" localSheetId="38">" "&amp;INDEX('247_W6_Lemah Abang -Karawang'!idxRatusan,--LEFT(TEXT(RIGHT([0]!nilai,12),REPT("0",12)),1)+1)&amp;" "&amp;IF((--MID(TEXT(RIGHT([0]!nilai,12),REPT("0",12)),2,2)+1)&lt;=20,IF(--LEFT(TEXT(RIGHT([0]!nilai,12),REPT("0",12)),3)=1," satu milyar",INDEX('247_W6_Lemah Abang -Karawang'!idxSatuSampaiDuaPuluh,--LEFT(TEXT(RIGHT([0]!nilai,11),REPT("0",11)),2)+1)),INDEX('247_W6_Lemah Abang -Karawang'!idxSatuSampaiDuaPuluh,--LEFT(RIGHT([0]!nilai,11),1)+1)&amp;" puluh "&amp;INDEX('247_W6_Lemah Abang -Karawang'!idxSatuSampaiDuaPuluh,--LEFT(RIGHT([0]!nilai,10),1)+1))&amp;IF(OR(LEN([0]!nilai)&lt;=9,--LEFT(TEXT(RIGHT([0]!nilai,12),REPT("0",12)),3)={0;1}),""," milyar")</definedName>
    <definedName name="milyar" localSheetId="39">" "&amp;INDEX('248_W6_Tj Priok'!idxRatusan,--LEFT(TEXT(RIGHT([0]!nilai,12),REPT("0",12)),1)+1)&amp;" "&amp;IF((--MID(TEXT(RIGHT([0]!nilai,12),REPT("0",12)),2,2)+1)&lt;=20,IF(--LEFT(TEXT(RIGHT([0]!nilai,12),REPT("0",12)),3)=1," satu milyar",INDEX('248_W6_Tj Priok'!idxSatuSampaiDuaPuluh,--LEFT(TEXT(RIGHT([0]!nilai,11),REPT("0",11)),2)+1)),INDEX('248_W6_Tj Priok'!idxSatuSampaiDuaPuluh,--LEFT(RIGHT([0]!nilai,11),1)+1)&amp;" puluh "&amp;INDEX('248_W6_Tj Priok'!idxSatuSampaiDuaPuluh,--LEFT(RIGHT([0]!nilai,10),1)+1))&amp;IF(OR(LEN([0]!nilai)&lt;=9,--LEFT(TEXT(RIGHT([0]!nilai,12),REPT("0",12)),3)={0;1}),""," milyar")</definedName>
    <definedName name="milyar" localSheetId="40">" "&amp;INDEX('249_W6_Tangerang'!idxRatusan,--LEFT(TEXT(RIGHT([0]!nilai,12),REPT("0",12)),1)+1)&amp;" "&amp;IF((--MID(TEXT(RIGHT([0]!nilai,12),REPT("0",12)),2,2)+1)&lt;=20,IF(--LEFT(TEXT(RIGHT([0]!nilai,12),REPT("0",12)),3)=1," satu milyar",INDEX('249_W6_Tangerang'!idxSatuSampaiDuaPuluh,--LEFT(TEXT(RIGHT([0]!nilai,11),REPT("0",11)),2)+1)),INDEX('249_W6_Tangerang'!idxSatuSampaiDuaPuluh,--LEFT(RIGHT([0]!nilai,11),1)+1)&amp;" puluh "&amp;INDEX('249_W6_Tangerang'!idxSatuSampaiDuaPuluh,--LEFT(RIGHT([0]!nilai,10),1)+1))&amp;IF(OR(LEN([0]!nilai)&lt;=9,--LEFT(TEXT(RIGHT([0]!nilai,12),REPT("0",12)),3)={0;1}),""," milyar")</definedName>
    <definedName name="milyar" localSheetId="41">" "&amp;INDEX('250_W6_Manado'!idxRatusan,--LEFT(TEXT(RIGHT([0]!nilai,12),REPT("0",12)),1)+1)&amp;" "&amp;IF((--MID(TEXT(RIGHT([0]!nilai,12),REPT("0",12)),2,2)+1)&lt;=20,IF(--LEFT(TEXT(RIGHT([0]!nilai,12),REPT("0",12)),3)=1," satu milyar",INDEX('250_W6_Manado'!idxSatuSampaiDuaPuluh,--LEFT(TEXT(RIGHT([0]!nilai,11),REPT("0",11)),2)+1)),INDEX('250_W6_Manado'!idxSatuSampaiDuaPuluh,--LEFT(RIGHT([0]!nilai,11),1)+1)&amp;" puluh "&amp;INDEX('250_W6_Manado'!idxSatuSampaiDuaPuluh,--LEFT(RIGHT([0]!nilai,10),1)+1))&amp;IF(OR(LEN([0]!nilai)&lt;=9,--LEFT(TEXT(RIGHT([0]!nilai,12),REPT("0",12)),3)={0;1}),""," milyar")</definedName>
    <definedName name="milyar" localSheetId="42">" "&amp;INDEX('251_W6_Bogor'!idxRatusan,--LEFT(TEXT(RIGHT([0]!nilai,12),REPT("0",12)),1)+1)&amp;" "&amp;IF((--MID(TEXT(RIGHT([0]!nilai,12),REPT("0",12)),2,2)+1)&lt;=20,IF(--LEFT(TEXT(RIGHT([0]!nilai,12),REPT("0",12)),3)=1," satu milyar",INDEX('251_W6_Bogor'!idxSatuSampaiDuaPuluh,--LEFT(TEXT(RIGHT([0]!nilai,11),REPT("0",11)),2)+1)),INDEX('251_W6_Bogor'!idxSatuSampaiDuaPuluh,--LEFT(RIGHT([0]!nilai,11),1)+1)&amp;" puluh "&amp;INDEX('251_W6_Bogor'!idxSatuSampaiDuaPuluh,--LEFT(RIGHT([0]!nilai,10),1)+1))&amp;IF(OR(LEN([0]!nilai)&lt;=9,--LEFT(TEXT(RIGHT([0]!nilai,12),REPT("0",12)),3)={0;1}),""," milyar")</definedName>
    <definedName name="milyar" localSheetId="43">" "&amp;INDEX('252_W6_Duren Sawit'!idxRatusan,--LEFT(TEXT(RIGHT([0]!nilai,12),REPT("0",12)),1)+1)&amp;" "&amp;IF((--MID(TEXT(RIGHT([0]!nilai,12),REPT("0",12)),2,2)+1)&lt;=20,IF(--LEFT(TEXT(RIGHT([0]!nilai,12),REPT("0",12)),3)=1," satu milyar",INDEX('252_W6_Duren Sawit'!idxSatuSampaiDuaPuluh,--LEFT(TEXT(RIGHT([0]!nilai,11),REPT("0",11)),2)+1)),INDEX('252_W6_Duren Sawit'!idxSatuSampaiDuaPuluh,--LEFT(RIGHT([0]!nilai,11),1)+1)&amp;" puluh "&amp;INDEX('252_W6_Duren Sawit'!idxSatuSampaiDuaPuluh,--LEFT(RIGHT([0]!nilai,10),1)+1))&amp;IF(OR(LEN([0]!nilai)&lt;=9,--LEFT(TEXT(RIGHT([0]!nilai,12),REPT("0",12)),3)={0;1}),""," milyar")</definedName>
    <definedName name="milyar" localSheetId="44">" "&amp;INDEX('253_W6_Harapan Indah'!idxRatusan,--LEFT(TEXT(RIGHT([0]!nilai,12),REPT("0",12)),1)+1)&amp;" "&amp;IF((--MID(TEXT(RIGHT([0]!nilai,12),REPT("0",12)),2,2)+1)&lt;=20,IF(--LEFT(TEXT(RIGHT([0]!nilai,12),REPT("0",12)),3)=1," satu milyar",INDEX('253_W6_Harapan Indah'!idxSatuSampaiDuaPuluh,--LEFT(TEXT(RIGHT([0]!nilai,11),REPT("0",11)),2)+1)),INDEX('253_W6_Harapan Indah'!idxSatuSampaiDuaPuluh,--LEFT(RIGHT([0]!nilai,11),1)+1)&amp;" puluh "&amp;INDEX('253_W6_Harapan Indah'!idxSatuSampaiDuaPuluh,--LEFT(RIGHT([0]!nilai,10),1)+1))&amp;IF(OR(LEN([0]!nilai)&lt;=9,--LEFT(TEXT(RIGHT([0]!nilai,12),REPT("0",12)),3)={0;1}),""," milyar")</definedName>
    <definedName name="milyar" localSheetId="45">" "&amp;INDEX('254_W6_Cakung '!idxRatusan,--LEFT(TEXT(RIGHT([0]!nilai,12),REPT("0",12)),1)+1)&amp;" "&amp;IF((--MID(TEXT(RIGHT([0]!nilai,12),REPT("0",12)),2,2)+1)&lt;=20,IF(--LEFT(TEXT(RIGHT([0]!nilai,12),REPT("0",12)),3)=1," satu milyar",INDEX('254_W6_Cakung '!idxSatuSampaiDuaPuluh,--LEFT(TEXT(RIGHT([0]!nilai,11),REPT("0",11)),2)+1)),INDEX('254_W6_Cakung '!idxSatuSampaiDuaPuluh,--LEFT(RIGHT([0]!nilai,11),1)+1)&amp;" puluh "&amp;INDEX('254_W6_Cakung '!idxSatuSampaiDuaPuluh,--LEFT(RIGHT([0]!nilai,10),1)+1))&amp;IF(OR(LEN([0]!nilai)&lt;=9,--LEFT(TEXT(RIGHT([0]!nilai,12),REPT("0",12)),3)={0;1}),""," milyar")</definedName>
    <definedName name="milyar" localSheetId="46">" "&amp;INDEX('255_W6_Tangerang'!idxRatusan,--LEFT(TEXT(RIGHT([0]!nilai,12),REPT("0",12)),1)+1)&amp;" "&amp;IF((--MID(TEXT(RIGHT([0]!nilai,12),REPT("0",12)),2,2)+1)&lt;=20,IF(--LEFT(TEXT(RIGHT([0]!nilai,12),REPT("0",12)),3)=1," satu milyar",INDEX('255_W6_Tangerang'!idxSatuSampaiDuaPuluh,--LEFT(TEXT(RIGHT([0]!nilai,11),REPT("0",11)),2)+1)),INDEX('255_W6_Tangerang'!idxSatuSampaiDuaPuluh,--LEFT(RIGHT([0]!nilai,11),1)+1)&amp;" puluh "&amp;INDEX('255_W6_Tangerang'!idxSatuSampaiDuaPuluh,--LEFT(RIGHT([0]!nilai,10),1)+1))&amp;IF(OR(LEN([0]!nilai)&lt;=9,--LEFT(TEXT(RIGHT([0]!nilai,12),REPT("0",12)),3)={0;1}),""," milyar")</definedName>
    <definedName name="milyar" localSheetId="47">" "&amp;INDEX('256_W6_Tangerang'!idxRatusan,--LEFT(TEXT(RIGHT([0]!nilai,12),REPT("0",12)),1)+1)&amp;" "&amp;IF((--MID(TEXT(RIGHT([0]!nilai,12),REPT("0",12)),2,2)+1)&lt;=20,IF(--LEFT(TEXT(RIGHT([0]!nilai,12),REPT("0",12)),3)=1," satu milyar",INDEX('256_W6_Tangerang'!idxSatuSampaiDuaPuluh,--LEFT(TEXT(RIGHT([0]!nilai,11),REPT("0",11)),2)+1)),INDEX('256_W6_Tangerang'!idxSatuSampaiDuaPuluh,--LEFT(RIGHT([0]!nilai,11),1)+1)&amp;" puluh "&amp;INDEX('256_W6_Tangerang'!idxSatuSampaiDuaPuluh,--LEFT(RIGHT([0]!nilai,10),1)+1))&amp;IF(OR(LEN([0]!nilai)&lt;=9,--LEFT(TEXT(RIGHT([0]!nilai,12),REPT("0",12)),3)={0;1}),""," milyar")</definedName>
    <definedName name="milyar" localSheetId="48">" "&amp;INDEX('257_W6_Serang'!idxRatusan,--LEFT(TEXT(RIGHT([0]!nilai,12),REPT("0",12)),1)+1)&amp;" "&amp;IF((--MID(TEXT(RIGHT([0]!nilai,12),REPT("0",12)),2,2)+1)&lt;=20,IF(--LEFT(TEXT(RIGHT([0]!nilai,12),REPT("0",12)),3)=1," satu milyar",INDEX('257_W6_Serang'!idxSatuSampaiDuaPuluh,--LEFT(TEXT(RIGHT([0]!nilai,11),REPT("0",11)),2)+1)),INDEX('257_W6_Serang'!idxSatuSampaiDuaPuluh,--LEFT(RIGHT([0]!nilai,11),1)+1)&amp;" puluh "&amp;INDEX('257_W6_Serang'!idxSatuSampaiDuaPuluh,--LEFT(RIGHT([0]!nilai,10),1)+1))&amp;IF(OR(LEN([0]!nilai)&lt;=9,--LEFT(TEXT(RIGHT([0]!nilai,12),REPT("0",12)),3)={0;1}),""," milyar")</definedName>
    <definedName name="milyar" localSheetId="54">" "&amp;INDEX('263_Delta_Jawa tengah'!idxRatusan,--LEFT(TEXT(RIGHT([0]!nilai,12),REPT("0",12)),1)+1)&amp;" "&amp;IF((--MID(TEXT(RIGHT([0]!nilai,12),REPT("0",12)),2,2)+1)&lt;=20,IF(--LEFT(TEXT(RIGHT([0]!nilai,12),REPT("0",12)),3)=1," satu milyar",INDEX('263_Delta_Jawa tengah'!idxSatuSampaiDuaPuluh,--LEFT(TEXT(RIGHT([0]!nilai,11),REPT("0",11)),2)+1)),INDEX('263_Delta_Jawa tengah'!idxSatuSampaiDuaPuluh,--LEFT(RIGHT([0]!nilai,11),1)+1)&amp;" puluh "&amp;INDEX('263_Delta_Jawa tengah'!idxSatuSampaiDuaPuluh,--LEFT(RIGHT([0]!nilai,10),1)+1))&amp;IF(OR(LEN([0]!nilai)&lt;=9,--LEFT(TEXT(RIGHT([0]!nilai,12),REPT("0",12)),3)={0;1}),""," milyar")</definedName>
    <definedName name="milyar" localSheetId="56">" "&amp;INDEX('265_Marugame_Cirebon'!idxRatusan,--LEFT(TEXT(RIGHT([0]!nilai,12),REPT("0",12)),1)+1)&amp;" "&amp;IF((--MID(TEXT(RIGHT([0]!nilai,12),REPT("0",12)),2,2)+1)&lt;=20,IF(--LEFT(TEXT(RIGHT([0]!nilai,12),REPT("0",12)),3)=1," satu milyar",INDEX('265_Marugame_Cirebon'!idxSatuSampaiDuaPuluh,--LEFT(TEXT(RIGHT([0]!nilai,11),REPT("0",11)),2)+1)),INDEX('265_Marugame_Cirebon'!idxSatuSampaiDuaPuluh,--LEFT(RIGHT([0]!nilai,11),1)+1)&amp;" puluh "&amp;INDEX('265_Marugame_Cirebon'!idxSatuSampaiDuaPuluh,--LEFT(RIGHT([0]!nilai,10),1)+1))&amp;IF(OR(LEN([0]!nilai)&lt;=9,--LEFT(TEXT(RIGHT([0]!nilai,12),REPT("0",12)),3)={0;1}),""," milyar")</definedName>
    <definedName name="milyar" localSheetId="57">" "&amp;INDEX('266_W6_Tangerang'!idxRatusan,--LEFT(TEXT(RIGHT([0]!nilai,12),REPT("0",12)),1)+1)&amp;" "&amp;IF((--MID(TEXT(RIGHT([0]!nilai,12),REPT("0",12)),2,2)+1)&lt;=20,IF(--LEFT(TEXT(RIGHT([0]!nilai,12),REPT("0",12)),3)=1," satu milyar",INDEX('266_W6_Tangerang'!idxSatuSampaiDuaPuluh,--LEFT(TEXT(RIGHT([0]!nilai,11),REPT("0",11)),2)+1)),INDEX('266_W6_Tangerang'!idxSatuSampaiDuaPuluh,--LEFT(RIGHT([0]!nilai,11),1)+1)&amp;" puluh "&amp;INDEX('266_W6_Tangerang'!idxSatuSampaiDuaPuluh,--LEFT(RIGHT([0]!nilai,10),1)+1))&amp;IF(OR(LEN([0]!nilai)&lt;=9,--LEFT(TEXT(RIGHT([0]!nilai,12),REPT("0",12)),3)={0;1}),""," milyar")</definedName>
    <definedName name="milyar" localSheetId="58">" "&amp;INDEX('267_W6_Parung Bogor'!idxRatusan,--LEFT(TEXT(RIGHT([0]!nilai,12),REPT("0",12)),1)+1)&amp;" "&amp;IF((--MID(TEXT(RIGHT([0]!nilai,12),REPT("0",12)),2,2)+1)&lt;=20,IF(--LEFT(TEXT(RIGHT([0]!nilai,12),REPT("0",12)),3)=1," satu milyar",INDEX('267_W6_Parung Bogor'!idxSatuSampaiDuaPuluh,--LEFT(TEXT(RIGHT([0]!nilai,11),REPT("0",11)),2)+1)),INDEX('267_W6_Parung Bogor'!idxSatuSampaiDuaPuluh,--LEFT(RIGHT([0]!nilai,11),1)+1)&amp;" puluh "&amp;INDEX('267_W6_Parung Bogor'!idxSatuSampaiDuaPuluh,--LEFT(RIGHT([0]!nilai,10),1)+1))&amp;IF(OR(LEN([0]!nilai)&lt;=9,--LEFT(TEXT(RIGHT([0]!nilai,12),REPT("0",12)),3)={0;1}),"","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"&amp;INDEX('209_Truelogs_Jambi Pel'!idxRatusan,--LEFT(TEXT(RIGHT([0]!nilai,12),REPT("0",12)),1)+1)&amp;" "&amp;IF((--MID(TEXT(RIGHT([0]!nilai,12),REPT("0",12)),2,2)+1)&lt;=20,IF(--LEFT(TEXT(RIGHT([0]!nilai,12),REPT("0",12)),3)=1," satu milyar / ",INDEX('209_Truelogs_Jambi Pel'!idxSatuSampaiDuaPuluh,--LEFT(TEXT(RIGHT([0]!nilai,11),REPT("0",11)),2)+1)),INDEX('209_Truelogs_Jambi Pel'!idxSatuSampaiDuaPuluh,--LEFT(RIGHT([0]!nilai,11),1)+1)&amp;" puluh "&amp;INDEX('209_Truelogs_Jambi Pel'!idxSatuSampaiDuaPuluh,--LEFT(RIGHT([0]!nilai,10),1)+1))&amp;IF(OR(LEN([0]!nilai)&lt;=9,--LEFT(TEXT(RIGHT([0]!nilai,12),REPT("0",12)),3)={0;1}),""," milyar / ")</definedName>
    <definedName name="milyar2" localSheetId="1">" "&amp;INDEX('210_Marugame_Bandung'!idxRatusan,--LEFT(TEXT(RIGHT([0]!nilai,12),REPT("0",12)),1)+1)&amp;" "&amp;IF((--MID(TEXT(RIGHT([0]!nilai,12),REPT("0",12)),2,2)+1)&lt;=20,IF(--LEFT(TEXT(RIGHT([0]!nilai,12),REPT("0",12)),3)=1," satu milyar / ",INDEX('210_Marugame_Bandung'!idxSatuSampaiDuaPuluh,--LEFT(TEXT(RIGHT([0]!nilai,11),REPT("0",11)),2)+1)),INDEX('210_Marugame_Bandung'!idxSatuSampaiDuaPuluh,--LEFT(RIGHT([0]!nilai,11),1)+1)&amp;" puluh "&amp;INDEX('210_Marugame_Bandung'!idxSatuSampaiDuaPuluh,--LEFT(RIGHT([0]!nilai,10),1)+1))&amp;IF(OR(LEN([0]!nilai)&lt;=9,--LEFT(TEXT(RIGHT([0]!nilai,12),REPT("0",12)),3)={0;1}),""," milyar / ")</definedName>
    <definedName name="milyar2" localSheetId="2">" "&amp;INDEX('211_Freyssinet_Jambi'!idxRatusan,--LEFT(TEXT(RIGHT(nilai,12),REPT("0",12)),1)+1)&amp;" "&amp;IF((--MID(TEXT(RIGHT(nilai,12),REPT("0",12)),2,2)+1)&lt;=20,IF(--LEFT(TEXT(RIGHT(nilai,12),REPT("0",12)),3)=1," satu milyar / ",INDEX('211_Freyssinet_Jambi'!idxSatuSampaiDuaPuluh,--LEFT(TEXT(RIGHT(nilai,11),REPT("0",11)),2)+1)),INDEX('211_Freyssinet_Jambi'!idxSatuSampaiDuaPuluh,--LEFT(RIGHT(nilai,11),1)+1)&amp;" puluh "&amp;INDEX('211_Freyssinet_Jambi'!idxSatuSampaiDuaPuluh,--LEFT(RIGHT(nilai,10),1)+1))&amp;IF(OR(LEN(nilai)&lt;=9,--LEFT(TEXT(RIGHT(nilai,12),REPT("0",12)),3)={0;1}),""," milyar / ")</definedName>
    <definedName name="milyar2" localSheetId="7">" "&amp;INDEX('216_SITC_pabeanan_Ningbo'!idxRatusan,--LEFT(TEXT(RIGHT(nilai,12),REPT("0",12)),1)+1)&amp;" "&amp;IF((--MID(TEXT(RIGHT(nilai,12),REPT("0",12)),2,2)+1)&lt;=20,IF(--LEFT(TEXT(RIGHT(nilai,12),REPT("0",12)),3)=1," satu milyar / ",INDEX('216_SITC_pabeanan_Ningbo'!idxSatuSampaiDuaPuluh,--LEFT(TEXT(RIGHT(nilai,11),REPT("0",11)),2)+1)),INDEX('216_SITC_pabeanan_Ningbo'!idxSatuSampaiDuaPuluh,--LEFT(RIGHT(nilai,11),1)+1)&amp;" puluh "&amp;INDEX('216_SITC_pabeanan_Ningbo'!idxSatuSampaiDuaPuluh,--LEFT(RIGHT(nilai,10),1)+1))&amp;IF(OR(LEN(nilai)&lt;=9,--LEFT(TEXT(RIGHT(nilai,12),REPT("0",12)),3)={0;1}),""," milyar / ")</definedName>
    <definedName name="milyar2" localSheetId="8">" "&amp;INDEX('217_Link pasifik_Malaysia'!idxRatusan,--LEFT(TEXT(RIGHT(nilai,12),REPT("0",12)),1)+1)&amp;" "&amp;IF((--MID(TEXT(RIGHT(nilai,12),REPT("0",12)),2,2)+1)&lt;=20,IF(--LEFT(TEXT(RIGHT(nilai,12),REPT("0",12)),3)=1," satu milyar / ",INDEX('217_Link pasifik_Malaysia'!idxSatuSampaiDuaPuluh,--LEFT(TEXT(RIGHT(nilai,11),REPT("0",11)),2)+1)),INDEX('217_Link pasifik_Malaysia'!idxSatuSampaiDuaPuluh,--LEFT(RIGHT(nilai,11),1)+1)&amp;" puluh "&amp;INDEX('217_Link pasifik_Malaysia'!idxSatuSampaiDuaPuluh,--LEFT(RIGHT(nilai,10),1)+1))&amp;IF(OR(LEN(nilai)&lt;=9,--LEFT(TEXT(RIGHT(nilai,12),REPT("0",12)),3)={0;1}),""," milyar / ")</definedName>
    <definedName name="milyar2" localSheetId="9">" "&amp;INDEX('218_Link Pasifik_Philippines'!idxRatusan,--LEFT(TEXT(RIGHT([0]!nilai,12),REPT("0",12)),1)+1)&amp;" "&amp;IF((--MID(TEXT(RIGHT([0]!nilai,12),REPT("0",12)),2,2)+1)&lt;=20,IF(--LEFT(TEXT(RIGHT([0]!nilai,12),REPT("0",12)),3)=1," satu milyar / ",INDEX('218_Link Pasifik_Philippines'!idxSatuSampaiDuaPuluh,--LEFT(TEXT(RIGHT([0]!nilai,11),REPT("0",11)),2)+1)),INDEX('218_Link Pasifik_Philippines'!idxSatuSampaiDuaPuluh,--LEFT(RIGHT([0]!nilai,11),1)+1)&amp;" puluh "&amp;INDEX('218_Link Pasifik_Philippines'!idxSatuSampaiDuaPuluh,--LEFT(RIGHT([0]!nilai,10),1)+1))&amp;IF(OR(LEN([0]!nilai)&lt;=9,--LEFT(TEXT(RIGHT([0]!nilai,12),REPT("0",12)),3)={0;1}),""," milyar / ")</definedName>
    <definedName name="milyar2" localSheetId="10">" "&amp;INDEX('219_Link Pasifik_India'!idxRatusan,--LEFT(TEXT(RIGHT([0]!nilai,12),REPT("0",12)),1)+1)&amp;" "&amp;IF((--MID(TEXT(RIGHT([0]!nilai,12),REPT("0",12)),2,2)+1)&lt;=20,IF(--LEFT(TEXT(RIGHT([0]!nilai,12),REPT("0",12)),3)=1," satu milyar / ",INDEX('219_Link Pasifik_India'!idxSatuSampaiDuaPuluh,--LEFT(TEXT(RIGHT([0]!nilai,11),REPT("0",11)),2)+1)),INDEX('219_Link Pasifik_India'!idxSatuSampaiDuaPuluh,--LEFT(RIGHT([0]!nilai,11),1)+1)&amp;" puluh "&amp;INDEX('219_Link Pasifik_India'!idxSatuSampaiDuaPuluh,--LEFT(RIGHT([0]!nilai,10),1)+1))&amp;IF(OR(LEN([0]!nilai)&lt;=9,--LEFT(TEXT(RIGHT([0]!nilai,12),REPT("0",12)),3)={0;1}),""," milyar / ")</definedName>
    <definedName name="milyar2" localSheetId="11">" "&amp;INDEX('220_Link Pasifik_Thailand'!idxRatusan,--LEFT(TEXT(RIGHT([0]!nilai,12),REPT("0",12)),1)+1)&amp;" "&amp;IF((--MID(TEXT(RIGHT([0]!nilai,12),REPT("0",12)),2,2)+1)&lt;=20,IF(--LEFT(TEXT(RIGHT([0]!nilai,12),REPT("0",12)),3)=1," satu milyar / ",INDEX('220_Link Pasifik_Thailand'!idxSatuSampaiDuaPuluh,--LEFT(TEXT(RIGHT([0]!nilai,11),REPT("0",11)),2)+1)),INDEX('220_Link Pasifik_Thailand'!idxSatuSampaiDuaPuluh,--LEFT(RIGHT([0]!nilai,11),1)+1)&amp;" puluh "&amp;INDEX('220_Link Pasifik_Thailand'!idxSatuSampaiDuaPuluh,--LEFT(RIGHT([0]!nilai,10),1)+1))&amp;IF(OR(LEN([0]!nilai)&lt;=9,--LEFT(TEXT(RIGHT([0]!nilai,12),REPT("0",12)),3)={0;1}),""," milyar / ")</definedName>
    <definedName name="milyar2" localSheetId="12">" "&amp;INDEX('221_Marugame_Bandung '!idxRatusan,--LEFT(TEXT(RIGHT([0]!nilai,12),REPT("0",12)),1)+1)&amp;" "&amp;IF((--MID(TEXT(RIGHT([0]!nilai,12),REPT("0",12)),2,2)+1)&lt;=20,IF(--LEFT(TEXT(RIGHT([0]!nilai,12),REPT("0",12)),3)=1," satu milyar / ",INDEX('221_Marugame_Bandung '!idxSatuSampaiDuaPuluh,--LEFT(TEXT(RIGHT([0]!nilai,11),REPT("0",11)),2)+1)),INDEX('221_Marugame_Bandung '!idxSatuSampaiDuaPuluh,--LEFT(RIGHT([0]!nilai,11),1)+1)&amp;" puluh "&amp;INDEX('221_Marugame_Bandung '!idxSatuSampaiDuaPuluh,--LEFT(RIGHT([0]!nilai,10),1)+1))&amp;IF(OR(LEN([0]!nilai)&lt;=9,--LEFT(TEXT(RIGHT([0]!nilai,12),REPT("0",12)),3)={0;1}),""," milyar / ")</definedName>
    <definedName name="milyar2" localSheetId="13">" "&amp;INDEX('222_Marugame_Cirebon'!idxRatusan,--LEFT(TEXT(RIGHT([0]!nilai,12),REPT("0",12)),1)+1)&amp;" "&amp;IF((--MID(TEXT(RIGHT([0]!nilai,12),REPT("0",12)),2,2)+1)&lt;=20,IF(--LEFT(TEXT(RIGHT([0]!nilai,12),REPT("0",12)),3)=1," satu milyar / ",INDEX('222_Marugame_Cirebon'!idxSatuSampaiDuaPuluh,--LEFT(TEXT(RIGHT([0]!nilai,11),REPT("0",11)),2)+1)),INDEX('222_Marugame_Cirebon'!idxSatuSampaiDuaPuluh,--LEFT(RIGHT([0]!nilai,11),1)+1)&amp;" puluh "&amp;INDEX('222_Marugame_Cirebon'!idxSatuSampaiDuaPuluh,--LEFT(RIGHT([0]!nilai,10),1)+1))&amp;IF(OR(LEN([0]!nilai)&lt;=9,--LEFT(TEXT(RIGHT([0]!nilai,12),REPT("0",12)),3)={0;1}),""," milyar / ")</definedName>
    <definedName name="milyar2" localSheetId="14">" "&amp;INDEX('223_W6_Tangerang'!idxRatusan,--LEFT(TEXT(RIGHT([0]!nilai,12),REPT("0",12)),1)+1)&amp;" "&amp;IF((--MID(TEXT(RIGHT([0]!nilai,12),REPT("0",12)),2,2)+1)&lt;=20,IF(--LEFT(TEXT(RIGHT([0]!nilai,12),REPT("0",12)),3)=1," satu milyar / ",INDEX('223_W6_Tangerang'!idxSatuSampaiDuaPuluh,--LEFT(TEXT(RIGHT([0]!nilai,11),REPT("0",11)),2)+1)),INDEX('223_W6_Tangerang'!idxSatuSampaiDuaPuluh,--LEFT(RIGHT([0]!nilai,11),1)+1)&amp;" puluh "&amp;INDEX('223_W6_Tangerang'!idxSatuSampaiDuaPuluh,--LEFT(RIGHT([0]!nilai,10),1)+1))&amp;IF(OR(LEN([0]!nilai)&lt;=9,--LEFT(TEXT(RIGHT([0]!nilai,12),REPT("0",12)),3)={0;1}),""," milyar / ")</definedName>
    <definedName name="milyar2" localSheetId="15">" "&amp;INDEX('224_W6_Tangerang'!idxRatusan,--LEFT(TEXT(RIGHT([0]!nilai,12),REPT("0",12)),1)+1)&amp;" "&amp;IF((--MID(TEXT(RIGHT([0]!nilai,12),REPT("0",12)),2,2)+1)&lt;=20,IF(--LEFT(TEXT(RIGHT([0]!nilai,12),REPT("0",12)),3)=1," satu milyar / ",INDEX('224_W6_Tangerang'!idxSatuSampaiDuaPuluh,--LEFT(TEXT(RIGHT([0]!nilai,11),REPT("0",11)),2)+1)),INDEX('224_W6_Tangerang'!idxSatuSampaiDuaPuluh,--LEFT(RIGHT([0]!nilai,11),1)+1)&amp;" puluh "&amp;INDEX('224_W6_Tangerang'!idxSatuSampaiDuaPuluh,--LEFT(RIGHT([0]!nilai,10),1)+1))&amp;IF(OR(LEN([0]!nilai)&lt;=9,--LEFT(TEXT(RIGHT([0]!nilai,12),REPT("0",12)),3)={0;1}),""," milyar / ")</definedName>
    <definedName name="milyar2" localSheetId="16">" "&amp;INDEX('225_W6_Tangerang'!idxRatusan,--LEFT(TEXT(RIGHT([0]!nilai,12),REPT("0",12)),1)+1)&amp;" "&amp;IF((--MID(TEXT(RIGHT([0]!nilai,12),REPT("0",12)),2,2)+1)&lt;=20,IF(--LEFT(TEXT(RIGHT([0]!nilai,12),REPT("0",12)),3)=1," satu milyar / ",INDEX('225_W6_Tangerang'!idxSatuSampaiDuaPuluh,--LEFT(TEXT(RIGHT([0]!nilai,11),REPT("0",11)),2)+1)),INDEX('225_W6_Tangerang'!idxSatuSampaiDuaPuluh,--LEFT(RIGHT([0]!nilai,11),1)+1)&amp;" puluh "&amp;INDEX('225_W6_Tangerang'!idxSatuSampaiDuaPuluh,--LEFT(RIGHT([0]!nilai,10),1)+1))&amp;IF(OR(LEN([0]!nilai)&lt;=9,--LEFT(TEXT(RIGHT([0]!nilai,12),REPT("0",12)),3)={0;1}),""," milyar / ")</definedName>
    <definedName name="milyar2" localSheetId="17">" "&amp;INDEX('226_W6_Tangerang'!idxRatusan,--LEFT(TEXT(RIGHT([0]!nilai,12),REPT("0",12)),1)+1)&amp;" "&amp;IF((--MID(TEXT(RIGHT([0]!nilai,12),REPT("0",12)),2,2)+1)&lt;=20,IF(--LEFT(TEXT(RIGHT([0]!nilai,12),REPT("0",12)),3)=1," satu milyar / ",INDEX('226_W6_Tangerang'!idxSatuSampaiDuaPuluh,--LEFT(TEXT(RIGHT([0]!nilai,11),REPT("0",11)),2)+1)),INDEX('226_W6_Tangerang'!idxSatuSampaiDuaPuluh,--LEFT(RIGHT([0]!nilai,11),1)+1)&amp;" puluh "&amp;INDEX('226_W6_Tangerang'!idxSatuSampaiDuaPuluh,--LEFT(RIGHT([0]!nilai,10),1)+1))&amp;IF(OR(LEN([0]!nilai)&lt;=9,--LEFT(TEXT(RIGHT([0]!nilai,12),REPT("0",12)),3)={0;1}),""," milyar / ")</definedName>
    <definedName name="milyar2" localSheetId="18">" "&amp;INDEX('227_W6_Tangerang '!idxRatusan,--LEFT(TEXT(RIGHT([0]!nilai,12),REPT("0",12)),1)+1)&amp;" "&amp;IF((--MID(TEXT(RIGHT([0]!nilai,12),REPT("0",12)),2,2)+1)&lt;=20,IF(--LEFT(TEXT(RIGHT([0]!nilai,12),REPT("0",12)),3)=1," satu milyar / ",INDEX('227_W6_Tangerang '!idxSatuSampaiDuaPuluh,--LEFT(TEXT(RIGHT([0]!nilai,11),REPT("0",11)),2)+1)),INDEX('227_W6_Tangerang '!idxSatuSampaiDuaPuluh,--LEFT(RIGHT([0]!nilai,11),1)+1)&amp;" puluh "&amp;INDEX('227_W6_Tangerang '!idxSatuSampaiDuaPuluh,--LEFT(RIGHT([0]!nilai,10),1)+1))&amp;IF(OR(LEN([0]!nilai)&lt;=9,--LEFT(TEXT(RIGHT([0]!nilai,12),REPT("0",12)),3)={0;1}),""," milyar / ")</definedName>
    <definedName name="milyar2" localSheetId="19">" "&amp;INDEX('228_W6_Tangerang '!idxRatusan,--LEFT(TEXT(RIGHT([0]!nilai,12),REPT("0",12)),1)+1)&amp;" "&amp;IF((--MID(TEXT(RIGHT([0]!nilai,12),REPT("0",12)),2,2)+1)&lt;=20,IF(--LEFT(TEXT(RIGHT([0]!nilai,12),REPT("0",12)),3)=1," satu milyar / ",INDEX('228_W6_Tangerang '!idxSatuSampaiDuaPuluh,--LEFT(TEXT(RIGHT([0]!nilai,11),REPT("0",11)),2)+1)),INDEX('228_W6_Tangerang '!idxSatuSampaiDuaPuluh,--LEFT(RIGHT([0]!nilai,11),1)+1)&amp;" puluh "&amp;INDEX('228_W6_Tangerang '!idxSatuSampaiDuaPuluh,--LEFT(RIGHT([0]!nilai,10),1)+1))&amp;IF(OR(LEN([0]!nilai)&lt;=9,--LEFT(TEXT(RIGHT([0]!nilai,12),REPT("0",12)),3)={0;1}),""," milyar / ")</definedName>
    <definedName name="milyar2" localSheetId="20">" "&amp;INDEX('229_W6_Tangerang  '!idxRatusan,--LEFT(TEXT(RIGHT([0]!nilai,12),REPT("0",12)),1)+1)&amp;" "&amp;IF((--MID(TEXT(RIGHT([0]!nilai,12),REPT("0",12)),2,2)+1)&lt;=20,IF(--LEFT(TEXT(RIGHT([0]!nilai,12),REPT("0",12)),3)=1," satu milyar / ",INDEX('229_W6_Tangerang  '!idxSatuSampaiDuaPuluh,--LEFT(TEXT(RIGHT([0]!nilai,11),REPT("0",11)),2)+1)),INDEX('229_W6_Tangerang  '!idxSatuSampaiDuaPuluh,--LEFT(RIGHT([0]!nilai,11),1)+1)&amp;" puluh "&amp;INDEX('229_W6_Tangerang  '!idxSatuSampaiDuaPuluh,--LEFT(RIGHT([0]!nilai,10),1)+1))&amp;IF(OR(LEN([0]!nilai)&lt;=9,--LEFT(TEXT(RIGHT([0]!nilai,12),REPT("0",12)),3)={0;1}),""," milyar / ")</definedName>
    <definedName name="milyar2" localSheetId="21">" "&amp;INDEX('230_W6_Jatinegara '!idxRatusan,--LEFT(TEXT(RIGHT([0]!nilai,12),REPT("0",12)),1)+1)&amp;" "&amp;IF((--MID(TEXT(RIGHT([0]!nilai,12),REPT("0",12)),2,2)+1)&lt;=20,IF(--LEFT(TEXT(RIGHT([0]!nilai,12),REPT("0",12)),3)=1," satu milyar / ",INDEX('230_W6_Jatinegara '!idxSatuSampaiDuaPuluh,--LEFT(TEXT(RIGHT([0]!nilai,11),REPT("0",11)),2)+1)),INDEX('230_W6_Jatinegara '!idxSatuSampaiDuaPuluh,--LEFT(RIGHT([0]!nilai,11),1)+1)&amp;" puluh "&amp;INDEX('230_W6_Jatinegara '!idxSatuSampaiDuaPuluh,--LEFT(RIGHT([0]!nilai,10),1)+1))&amp;IF(OR(LEN([0]!nilai)&lt;=9,--LEFT(TEXT(RIGHT([0]!nilai,12),REPT("0",12)),3)={0;1}),""," milyar / ")</definedName>
    <definedName name="milyar2" localSheetId="22">" "&amp;INDEX('231_W6_Tangerang'!idxRatusan,--LEFT(TEXT(RIGHT([0]!nilai,12),REPT("0",12)),1)+1)&amp;" "&amp;IF((--MID(TEXT(RIGHT([0]!nilai,12),REPT("0",12)),2,2)+1)&lt;=20,IF(--LEFT(TEXT(RIGHT([0]!nilai,12),REPT("0",12)),3)=1," satu milyar / ",INDEX('231_W6_Tangerang'!idxSatuSampaiDuaPuluh,--LEFT(TEXT(RIGHT([0]!nilai,11),REPT("0",11)),2)+1)),INDEX('231_W6_Tangerang'!idxSatuSampaiDuaPuluh,--LEFT(RIGHT([0]!nilai,11),1)+1)&amp;" puluh "&amp;INDEX('231_W6_Tangerang'!idxSatuSampaiDuaPuluh,--LEFT(RIGHT([0]!nilai,10),1)+1))&amp;IF(OR(LEN([0]!nilai)&lt;=9,--LEFT(TEXT(RIGHT([0]!nilai,12),REPT("0",12)),3)={0;1}),""," milyar / ")</definedName>
    <definedName name="milyar2" localSheetId="23">" "&amp;INDEX('232_W6_Tangerang '!idxRatusan,--LEFT(TEXT(RIGHT([0]!nilai,12),REPT("0",12)),1)+1)&amp;" "&amp;IF((--MID(TEXT(RIGHT([0]!nilai,12),REPT("0",12)),2,2)+1)&lt;=20,IF(--LEFT(TEXT(RIGHT([0]!nilai,12),REPT("0",12)),3)=1," satu milyar / ",INDEX('232_W6_Tangerang '!idxSatuSampaiDuaPuluh,--LEFT(TEXT(RIGHT([0]!nilai,11),REPT("0",11)),2)+1)),INDEX('232_W6_Tangerang '!idxSatuSampaiDuaPuluh,--LEFT(RIGHT([0]!nilai,11),1)+1)&amp;" puluh "&amp;INDEX('232_W6_Tangerang '!idxSatuSampaiDuaPuluh,--LEFT(RIGHT([0]!nilai,10),1)+1))&amp;IF(OR(LEN([0]!nilai)&lt;=9,--LEFT(TEXT(RIGHT([0]!nilai,12),REPT("0",12)),3)={0;1}),""," milyar / ")</definedName>
    <definedName name="milyar2" localSheetId="24">" "&amp;INDEX('233_W6_Bogor'!idxRatusan,--LEFT(TEXT(RIGHT([0]!nilai,12),REPT("0",12)),1)+1)&amp;" "&amp;IF((--MID(TEXT(RIGHT([0]!nilai,12),REPT("0",12)),2,2)+1)&lt;=20,IF(--LEFT(TEXT(RIGHT([0]!nilai,12),REPT("0",12)),3)=1," satu milyar / ",INDEX('233_W6_Bogor'!idxSatuSampaiDuaPuluh,--LEFT(TEXT(RIGHT([0]!nilai,11),REPT("0",11)),2)+1)),INDEX('233_W6_Bogor'!idxSatuSampaiDuaPuluh,--LEFT(RIGHT([0]!nilai,11),1)+1)&amp;" puluh "&amp;INDEX('233_W6_Bogor'!idxSatuSampaiDuaPuluh,--LEFT(RIGHT([0]!nilai,10),1)+1))&amp;IF(OR(LEN([0]!nilai)&lt;=9,--LEFT(TEXT(RIGHT([0]!nilai,12),REPT("0",12)),3)={0;1}),""," milyar / ")</definedName>
    <definedName name="milyar2" localSheetId="25">" "&amp;INDEX('234_W6_Serang'!idxRatusan,--LEFT(TEXT(RIGHT([0]!nilai,12),REPT("0",12)),1)+1)&amp;" "&amp;IF((--MID(TEXT(RIGHT([0]!nilai,12),REPT("0",12)),2,2)+1)&lt;=20,IF(--LEFT(TEXT(RIGHT([0]!nilai,12),REPT("0",12)),3)=1," satu milyar / ",INDEX('234_W6_Serang'!idxSatuSampaiDuaPuluh,--LEFT(TEXT(RIGHT([0]!nilai,11),REPT("0",11)),2)+1)),INDEX('234_W6_Serang'!idxSatuSampaiDuaPuluh,--LEFT(RIGHT([0]!nilai,11),1)+1)&amp;" puluh "&amp;INDEX('234_W6_Serang'!idxSatuSampaiDuaPuluh,--LEFT(RIGHT([0]!nilai,10),1)+1))&amp;IF(OR(LEN([0]!nilai)&lt;=9,--LEFT(TEXT(RIGHT([0]!nilai,12),REPT("0",12)),3)={0;1}),""," milyar / ")</definedName>
    <definedName name="milyar2" localSheetId="26">" "&amp;INDEX('235_W6_Cibubur&amp;Jati Sampurna'!idxRatusan,--LEFT(TEXT(RIGHT([0]!nilai,12),REPT("0",12)),1)+1)&amp;" "&amp;IF((--MID(TEXT(RIGHT([0]!nilai,12),REPT("0",12)),2,2)+1)&lt;=20,IF(--LEFT(TEXT(RIGHT([0]!nilai,12),REPT("0",12)),3)=1," satu milyar / ",INDEX('235_W6_Cibubur&amp;Jati Sampurna'!idxSatuSampaiDuaPuluh,--LEFT(TEXT(RIGHT([0]!nilai,11),REPT("0",11)),2)+1)),INDEX('235_W6_Cibubur&amp;Jati Sampurna'!idxSatuSampaiDuaPuluh,--LEFT(RIGHT([0]!nilai,11),1)+1)&amp;" puluh "&amp;INDEX('235_W6_Cibubur&amp;Jati Sampurna'!idxSatuSampaiDuaPuluh,--LEFT(RIGHT([0]!nilai,10),1)+1))&amp;IF(OR(LEN([0]!nilai)&lt;=9,--LEFT(TEXT(RIGHT([0]!nilai,12),REPT("0",12)),3)={0;1}),""," milyar / ")</definedName>
    <definedName name="milyar2" localSheetId="27">" "&amp;INDEX('236_Pratama Trans_Riau'!idxRatusan,--LEFT(TEXT(RIGHT(nilai,12),REPT("0",12)),1)+1)&amp;" "&amp;IF((--MID(TEXT(RIGHT(nilai,12),REPT("0",12)),2,2)+1)&lt;=20,IF(--LEFT(TEXT(RIGHT(nilai,12),REPT("0",12)),3)=1," satu milyar / ",INDEX('236_Pratama Trans_Riau'!idxSatuSampaiDuaPuluh,--LEFT(TEXT(RIGHT(nilai,11),REPT("0",11)),2)+1)),INDEX('236_Pratama Trans_Riau'!idxSatuSampaiDuaPuluh,--LEFT(RIGHT(nilai,11),1)+1)&amp;" puluh "&amp;INDEX('236_Pratama Trans_Riau'!idxSatuSampaiDuaPuluh,--LEFT(RIGHT(nilai,10),1)+1))&amp;IF(OR(LEN(nilai)&lt;=9,--LEFT(TEXT(RIGHT(nilai,12),REPT("0",12)),3)={0;1}),""," milyar / ")</definedName>
    <definedName name="milyar2" localSheetId="28">" "&amp;INDEX('237_Freyssinet_Denpasar'!idxRatusan,--LEFT(TEXT(RIGHT([0]!nilai,12),REPT("0",12)),1)+1)&amp;" "&amp;IF((--MID(TEXT(RIGHT([0]!nilai,12),REPT("0",12)),2,2)+1)&lt;=20,IF(--LEFT(TEXT(RIGHT([0]!nilai,12),REPT("0",12)),3)=1," satu milyar / ",INDEX('237_Freyssinet_Denpasar'!idxSatuSampaiDuaPuluh,--LEFT(TEXT(RIGHT([0]!nilai,11),REPT("0",11)),2)+1)),INDEX('237_Freyssinet_Denpasar'!idxSatuSampaiDuaPuluh,--LEFT(RIGHT([0]!nilai,11),1)+1)&amp;" puluh "&amp;INDEX('237_Freyssinet_Denpasar'!idxSatuSampaiDuaPuluh,--LEFT(RIGHT([0]!nilai,10),1)+1))&amp;IF(OR(LEN([0]!nilai)&lt;=9,--LEFT(TEXT(RIGHT([0]!nilai,12),REPT("0",12)),3)={0;1}),""," milyar / ")</definedName>
    <definedName name="milyar2" localSheetId="29">" "&amp;INDEX('238_Delta_Jawa tengah'!idxRatusan,--LEFT(TEXT(RIGHT([0]!nilai,12),REPT("0",12)),1)+1)&amp;" "&amp;IF((--MID(TEXT(RIGHT([0]!nilai,12),REPT("0",12)),2,2)+1)&lt;=20,IF(--LEFT(TEXT(RIGHT([0]!nilai,12),REPT("0",12)),3)=1," satu milyar / ",INDEX('238_Delta_Jawa tengah'!idxSatuSampaiDuaPuluh,--LEFT(TEXT(RIGHT([0]!nilai,11),REPT("0",11)),2)+1)),INDEX('238_Delta_Jawa tengah'!idxSatuSampaiDuaPuluh,--LEFT(RIGHT([0]!nilai,11),1)+1)&amp;" puluh "&amp;INDEX('238_Delta_Jawa tengah'!idxSatuSampaiDuaPuluh,--LEFT(RIGHT([0]!nilai,10),1)+1))&amp;IF(OR(LEN([0]!nilai)&lt;=9,--LEFT(TEXT(RIGHT([0]!nilai,12),REPT("0",12)),3)={0;1}),""," milyar / ")</definedName>
    <definedName name="milyar2" localSheetId="30">" "&amp;INDEX('239_Marugame_Jogja'!idxRatusan,--LEFT(TEXT(RIGHT([0]!nilai,12),REPT("0",12)),1)+1)&amp;" "&amp;IF((--MID(TEXT(RIGHT([0]!nilai,12),REPT("0",12)),2,2)+1)&lt;=20,IF(--LEFT(TEXT(RIGHT([0]!nilai,12),REPT("0",12)),3)=1," satu milyar / ",INDEX('239_Marugame_Jogja'!idxSatuSampaiDuaPuluh,--LEFT(TEXT(RIGHT([0]!nilai,11),REPT("0",11)),2)+1)),INDEX('239_Marugame_Jogja'!idxSatuSampaiDuaPuluh,--LEFT(RIGHT([0]!nilai,11),1)+1)&amp;" puluh "&amp;INDEX('239_Marugame_Jogja'!idxSatuSampaiDuaPuluh,--LEFT(RIGHT([0]!nilai,10),1)+1))&amp;IF(OR(LEN([0]!nilai)&lt;=9,--LEFT(TEXT(RIGHT([0]!nilai,12),REPT("0",12)),3)={0;1}),""," milyar / ")</definedName>
    <definedName name="milyar2" localSheetId="31">" "&amp;INDEX('240_W6_Bandung'!idxRatusan,--LEFT(TEXT(RIGHT([0]!nilai,12),REPT("0",12)),1)+1)&amp;" "&amp;IF((--MID(TEXT(RIGHT([0]!nilai,12),REPT("0",12)),2,2)+1)&lt;=20,IF(--LEFT(TEXT(RIGHT([0]!nilai,12),REPT("0",12)),3)=1," satu milyar / ",INDEX('240_W6_Bandung'!idxSatuSampaiDuaPuluh,--LEFT(TEXT(RIGHT([0]!nilai,11),REPT("0",11)),2)+1)),INDEX('240_W6_Bandung'!idxSatuSampaiDuaPuluh,--LEFT(RIGHT([0]!nilai,11),1)+1)&amp;" puluh "&amp;INDEX('240_W6_Bandung'!idxSatuSampaiDuaPuluh,--LEFT(RIGHT([0]!nilai,10),1)+1))&amp;IF(OR(LEN([0]!nilai)&lt;=9,--LEFT(TEXT(RIGHT([0]!nilai,12),REPT("0",12)),3)={0;1}),""," milyar / ")</definedName>
    <definedName name="milyar2" localSheetId="32">" "&amp;INDEX('241_W6_Kamal Jakbar'!idxRatusan,--LEFT(TEXT(RIGHT([0]!nilai,12),REPT("0",12)),1)+1)&amp;" "&amp;IF((--MID(TEXT(RIGHT([0]!nilai,12),REPT("0",12)),2,2)+1)&lt;=20,IF(--LEFT(TEXT(RIGHT([0]!nilai,12),REPT("0",12)),3)=1," satu milyar / ",INDEX('241_W6_Kamal Jakbar'!idxSatuSampaiDuaPuluh,--LEFT(TEXT(RIGHT([0]!nilai,11),REPT("0",11)),2)+1)),INDEX('241_W6_Kamal Jakbar'!idxSatuSampaiDuaPuluh,--LEFT(RIGHT([0]!nilai,11),1)+1)&amp;" puluh "&amp;INDEX('241_W6_Kamal Jakbar'!idxSatuSampaiDuaPuluh,--LEFT(RIGHT([0]!nilai,10),1)+1))&amp;IF(OR(LEN([0]!nilai)&lt;=9,--LEFT(TEXT(RIGHT([0]!nilai,12),REPT("0",12)),3)={0;1}),""," milyar / ")</definedName>
    <definedName name="milyar2" localSheetId="33">" "&amp;INDEX('242_W6_Bogor'!idxRatusan,--LEFT(TEXT(RIGHT([0]!nilai,12),REPT("0",12)),1)+1)&amp;" "&amp;IF((--MID(TEXT(RIGHT([0]!nilai,12),REPT("0",12)),2,2)+1)&lt;=20,IF(--LEFT(TEXT(RIGHT([0]!nilai,12),REPT("0",12)),3)=1," satu milyar / ",INDEX('242_W6_Bogor'!idxSatuSampaiDuaPuluh,--LEFT(TEXT(RIGHT([0]!nilai,11),REPT("0",11)),2)+1)),INDEX('242_W6_Bogor'!idxSatuSampaiDuaPuluh,--LEFT(RIGHT([0]!nilai,11),1)+1)&amp;" puluh "&amp;INDEX('242_W6_Bogor'!idxSatuSampaiDuaPuluh,--LEFT(RIGHT([0]!nilai,10),1)+1))&amp;IF(OR(LEN([0]!nilai)&lt;=9,--LEFT(TEXT(RIGHT([0]!nilai,12),REPT("0",12)),3)={0;1}),""," milyar / ")</definedName>
    <definedName name="milyar2" localSheetId="34">" "&amp;INDEX('243_W6_Cibubur'!idxRatusan,--LEFT(TEXT(RIGHT([0]!nilai,12),REPT("0",12)),1)+1)&amp;" "&amp;IF((--MID(TEXT(RIGHT([0]!nilai,12),REPT("0",12)),2,2)+1)&lt;=20,IF(--LEFT(TEXT(RIGHT([0]!nilai,12),REPT("0",12)),3)=1," satu milyar / ",INDEX('243_W6_Cibubur'!idxSatuSampaiDuaPuluh,--LEFT(TEXT(RIGHT([0]!nilai,11),REPT("0",11)),2)+1)),INDEX('243_W6_Cibubur'!idxSatuSampaiDuaPuluh,--LEFT(RIGHT([0]!nilai,11),1)+1)&amp;" puluh "&amp;INDEX('243_W6_Cibubur'!idxSatuSampaiDuaPuluh,--LEFT(RIGHT([0]!nilai,10),1)+1))&amp;IF(OR(LEN([0]!nilai)&lt;=9,--LEFT(TEXT(RIGHT([0]!nilai,12),REPT("0",12)),3)={0;1}),""," milyar / ")</definedName>
    <definedName name="milyar2" localSheetId="35">" "&amp;INDEX('244_W6_Duren Sawit'!idxRatusan,--LEFT(TEXT(RIGHT([0]!nilai,12),REPT("0",12)),1)+1)&amp;" "&amp;IF((--MID(TEXT(RIGHT([0]!nilai,12),REPT("0",12)),2,2)+1)&lt;=20,IF(--LEFT(TEXT(RIGHT([0]!nilai,12),REPT("0",12)),3)=1," satu milyar / ",INDEX('244_W6_Duren Sawit'!idxSatuSampaiDuaPuluh,--LEFT(TEXT(RIGHT([0]!nilai,11),REPT("0",11)),2)+1)),INDEX('244_W6_Duren Sawit'!idxSatuSampaiDuaPuluh,--LEFT(RIGHT([0]!nilai,11),1)+1)&amp;" puluh "&amp;INDEX('244_W6_Duren Sawit'!idxSatuSampaiDuaPuluh,--LEFT(RIGHT([0]!nilai,10),1)+1))&amp;IF(OR(LEN([0]!nilai)&lt;=9,--LEFT(TEXT(RIGHT([0]!nilai,12),REPT("0",12)),3)={0;1}),""," milyar / ")</definedName>
    <definedName name="milyar2" localSheetId="36">" "&amp;INDEX('245_W6_Tangerang'!idxRatusan,--LEFT(TEXT(RIGHT([0]!nilai,12),REPT("0",12)),1)+1)&amp;" "&amp;IF((--MID(TEXT(RIGHT([0]!nilai,12),REPT("0",12)),2,2)+1)&lt;=20,IF(--LEFT(TEXT(RIGHT([0]!nilai,12),REPT("0",12)),3)=1," satu milyar / ",INDEX('245_W6_Tangerang'!idxSatuSampaiDuaPuluh,--LEFT(TEXT(RIGHT([0]!nilai,11),REPT("0",11)),2)+1)),INDEX('245_W6_Tangerang'!idxSatuSampaiDuaPuluh,--LEFT(RIGHT([0]!nilai,11),1)+1)&amp;" puluh "&amp;INDEX('245_W6_Tangerang'!idxSatuSampaiDuaPuluh,--LEFT(RIGHT([0]!nilai,10),1)+1))&amp;IF(OR(LEN([0]!nilai)&lt;=9,--LEFT(TEXT(RIGHT([0]!nilai,12),REPT("0",12)),3)={0;1}),""," milyar / ")</definedName>
    <definedName name="milyar2" localSheetId="37">" "&amp;INDEX('246_W6_Serang'!idxRatusan,--LEFT(TEXT(RIGHT([0]!nilai,12),REPT("0",12)),1)+1)&amp;" "&amp;IF((--MID(TEXT(RIGHT([0]!nilai,12),REPT("0",12)),2,2)+1)&lt;=20,IF(--LEFT(TEXT(RIGHT([0]!nilai,12),REPT("0",12)),3)=1," satu milyar / ",INDEX('246_W6_Serang'!idxSatuSampaiDuaPuluh,--LEFT(TEXT(RIGHT([0]!nilai,11),REPT("0",11)),2)+1)),INDEX('246_W6_Serang'!idxSatuSampaiDuaPuluh,--LEFT(RIGHT([0]!nilai,11),1)+1)&amp;" puluh "&amp;INDEX('246_W6_Serang'!idxSatuSampaiDuaPuluh,--LEFT(RIGHT([0]!nilai,10),1)+1))&amp;IF(OR(LEN([0]!nilai)&lt;=9,--LEFT(TEXT(RIGHT([0]!nilai,12),REPT("0",12)),3)={0;1}),""," milyar / ")</definedName>
    <definedName name="milyar2" localSheetId="38">" "&amp;INDEX('247_W6_Lemah Abang -Karawang'!idxRatusan,--LEFT(TEXT(RIGHT([0]!nilai,12),REPT("0",12)),1)+1)&amp;" "&amp;IF((--MID(TEXT(RIGHT([0]!nilai,12),REPT("0",12)),2,2)+1)&lt;=20,IF(--LEFT(TEXT(RIGHT([0]!nilai,12),REPT("0",12)),3)=1," satu milyar / ",INDEX('247_W6_Lemah Abang -Karawang'!idxSatuSampaiDuaPuluh,--LEFT(TEXT(RIGHT([0]!nilai,11),REPT("0",11)),2)+1)),INDEX('247_W6_Lemah Abang -Karawang'!idxSatuSampaiDuaPuluh,--LEFT(RIGHT([0]!nilai,11),1)+1)&amp;" puluh "&amp;INDEX('247_W6_Lemah Abang -Karawang'!idxSatuSampaiDuaPuluh,--LEFT(RIGHT([0]!nilai,10),1)+1))&amp;IF(OR(LEN([0]!nilai)&lt;=9,--LEFT(TEXT(RIGHT([0]!nilai,12),REPT("0",12)),3)={0;1}),""," milyar / ")</definedName>
    <definedName name="milyar2" localSheetId="39">" "&amp;INDEX('248_W6_Tj Priok'!idxRatusan,--LEFT(TEXT(RIGHT([0]!nilai,12),REPT("0",12)),1)+1)&amp;" "&amp;IF((--MID(TEXT(RIGHT([0]!nilai,12),REPT("0",12)),2,2)+1)&lt;=20,IF(--LEFT(TEXT(RIGHT([0]!nilai,12),REPT("0",12)),3)=1," satu milyar / ",INDEX('248_W6_Tj Priok'!idxSatuSampaiDuaPuluh,--LEFT(TEXT(RIGHT([0]!nilai,11),REPT("0",11)),2)+1)),INDEX('248_W6_Tj Priok'!idxSatuSampaiDuaPuluh,--LEFT(RIGHT([0]!nilai,11),1)+1)&amp;" puluh "&amp;INDEX('248_W6_Tj Priok'!idxSatuSampaiDuaPuluh,--LEFT(RIGHT([0]!nilai,10),1)+1))&amp;IF(OR(LEN([0]!nilai)&lt;=9,--LEFT(TEXT(RIGHT([0]!nilai,12),REPT("0",12)),3)={0;1}),""," milyar / ")</definedName>
    <definedName name="milyar2" localSheetId="40">" "&amp;INDEX('249_W6_Tangerang'!idxRatusan,--LEFT(TEXT(RIGHT([0]!nilai,12),REPT("0",12)),1)+1)&amp;" "&amp;IF((--MID(TEXT(RIGHT([0]!nilai,12),REPT("0",12)),2,2)+1)&lt;=20,IF(--LEFT(TEXT(RIGHT([0]!nilai,12),REPT("0",12)),3)=1," satu milyar / ",INDEX('249_W6_Tangerang'!idxSatuSampaiDuaPuluh,--LEFT(TEXT(RIGHT([0]!nilai,11),REPT("0",11)),2)+1)),INDEX('249_W6_Tangerang'!idxSatuSampaiDuaPuluh,--LEFT(RIGHT([0]!nilai,11),1)+1)&amp;" puluh "&amp;INDEX('249_W6_Tangerang'!idxSatuSampaiDuaPuluh,--LEFT(RIGHT([0]!nilai,10),1)+1))&amp;IF(OR(LEN([0]!nilai)&lt;=9,--LEFT(TEXT(RIGHT([0]!nilai,12),REPT("0",12)),3)={0;1}),""," milyar / ")</definedName>
    <definedName name="milyar2" localSheetId="41">" "&amp;INDEX('250_W6_Manado'!idxRatusan,--LEFT(TEXT(RIGHT([0]!nilai,12),REPT("0",12)),1)+1)&amp;" "&amp;IF((--MID(TEXT(RIGHT([0]!nilai,12),REPT("0",12)),2,2)+1)&lt;=20,IF(--LEFT(TEXT(RIGHT([0]!nilai,12),REPT("0",12)),3)=1," satu milyar / ",INDEX('250_W6_Manado'!idxSatuSampaiDuaPuluh,--LEFT(TEXT(RIGHT([0]!nilai,11),REPT("0",11)),2)+1)),INDEX('250_W6_Manado'!idxSatuSampaiDuaPuluh,--LEFT(RIGHT([0]!nilai,11),1)+1)&amp;" puluh "&amp;INDEX('250_W6_Manado'!idxSatuSampaiDuaPuluh,--LEFT(RIGHT([0]!nilai,10),1)+1))&amp;IF(OR(LEN([0]!nilai)&lt;=9,--LEFT(TEXT(RIGHT([0]!nilai,12),REPT("0",12)),3)={0;1}),""," milyar / ")</definedName>
    <definedName name="milyar2" localSheetId="42">" "&amp;INDEX('251_W6_Bogor'!idxRatusan,--LEFT(TEXT(RIGHT([0]!nilai,12),REPT("0",12)),1)+1)&amp;" "&amp;IF((--MID(TEXT(RIGHT([0]!nilai,12),REPT("0",12)),2,2)+1)&lt;=20,IF(--LEFT(TEXT(RIGHT([0]!nilai,12),REPT("0",12)),3)=1," satu milyar / ",INDEX('251_W6_Bogor'!idxSatuSampaiDuaPuluh,--LEFT(TEXT(RIGHT([0]!nilai,11),REPT("0",11)),2)+1)),INDEX('251_W6_Bogor'!idxSatuSampaiDuaPuluh,--LEFT(RIGHT([0]!nilai,11),1)+1)&amp;" puluh "&amp;INDEX('251_W6_Bogor'!idxSatuSampaiDuaPuluh,--LEFT(RIGHT([0]!nilai,10),1)+1))&amp;IF(OR(LEN([0]!nilai)&lt;=9,--LEFT(TEXT(RIGHT([0]!nilai,12),REPT("0",12)),3)={0;1}),""," milyar / ")</definedName>
    <definedName name="milyar2" localSheetId="43">" "&amp;INDEX('252_W6_Duren Sawit'!idxRatusan,--LEFT(TEXT(RIGHT([0]!nilai,12),REPT("0",12)),1)+1)&amp;" "&amp;IF((--MID(TEXT(RIGHT([0]!nilai,12),REPT("0",12)),2,2)+1)&lt;=20,IF(--LEFT(TEXT(RIGHT([0]!nilai,12),REPT("0",12)),3)=1," satu milyar / ",INDEX('252_W6_Duren Sawit'!idxSatuSampaiDuaPuluh,--LEFT(TEXT(RIGHT([0]!nilai,11),REPT("0",11)),2)+1)),INDEX('252_W6_Duren Sawit'!idxSatuSampaiDuaPuluh,--LEFT(RIGHT([0]!nilai,11),1)+1)&amp;" puluh "&amp;INDEX('252_W6_Duren Sawit'!idxSatuSampaiDuaPuluh,--LEFT(RIGHT([0]!nilai,10),1)+1))&amp;IF(OR(LEN([0]!nilai)&lt;=9,--LEFT(TEXT(RIGHT([0]!nilai,12),REPT("0",12)),3)={0;1}),""," milyar / ")</definedName>
    <definedName name="milyar2" localSheetId="44">" "&amp;INDEX('253_W6_Harapan Indah'!idxRatusan,--LEFT(TEXT(RIGHT([0]!nilai,12),REPT("0",12)),1)+1)&amp;" "&amp;IF((--MID(TEXT(RIGHT([0]!nilai,12),REPT("0",12)),2,2)+1)&lt;=20,IF(--LEFT(TEXT(RIGHT([0]!nilai,12),REPT("0",12)),3)=1," satu milyar / ",INDEX('253_W6_Harapan Indah'!idxSatuSampaiDuaPuluh,--LEFT(TEXT(RIGHT([0]!nilai,11),REPT("0",11)),2)+1)),INDEX('253_W6_Harapan Indah'!idxSatuSampaiDuaPuluh,--LEFT(RIGHT([0]!nilai,11),1)+1)&amp;" puluh "&amp;INDEX('253_W6_Harapan Indah'!idxSatuSampaiDuaPuluh,--LEFT(RIGHT([0]!nilai,10),1)+1))&amp;IF(OR(LEN([0]!nilai)&lt;=9,--LEFT(TEXT(RIGHT([0]!nilai,12),REPT("0",12)),3)={0;1}),""," milyar / ")</definedName>
    <definedName name="milyar2" localSheetId="45">" "&amp;INDEX('254_W6_Cakung '!idxRatusan,--LEFT(TEXT(RIGHT([0]!nilai,12),REPT("0",12)),1)+1)&amp;" "&amp;IF((--MID(TEXT(RIGHT([0]!nilai,12),REPT("0",12)),2,2)+1)&lt;=20,IF(--LEFT(TEXT(RIGHT([0]!nilai,12),REPT("0",12)),3)=1," satu milyar / ",INDEX('254_W6_Cakung '!idxSatuSampaiDuaPuluh,--LEFT(TEXT(RIGHT([0]!nilai,11),REPT("0",11)),2)+1)),INDEX('254_W6_Cakung '!idxSatuSampaiDuaPuluh,--LEFT(RIGHT([0]!nilai,11),1)+1)&amp;" puluh "&amp;INDEX('254_W6_Cakung '!idxSatuSampaiDuaPuluh,--LEFT(RIGHT([0]!nilai,10),1)+1))&amp;IF(OR(LEN([0]!nilai)&lt;=9,--LEFT(TEXT(RIGHT([0]!nilai,12),REPT("0",12)),3)={0;1}),""," milyar / ")</definedName>
    <definedName name="milyar2" localSheetId="46">" "&amp;INDEX('255_W6_Tangerang'!idxRatusan,--LEFT(TEXT(RIGHT([0]!nilai,12),REPT("0",12)),1)+1)&amp;" "&amp;IF((--MID(TEXT(RIGHT([0]!nilai,12),REPT("0",12)),2,2)+1)&lt;=20,IF(--LEFT(TEXT(RIGHT([0]!nilai,12),REPT("0",12)),3)=1," satu milyar / ",INDEX('255_W6_Tangerang'!idxSatuSampaiDuaPuluh,--LEFT(TEXT(RIGHT([0]!nilai,11),REPT("0",11)),2)+1)),INDEX('255_W6_Tangerang'!idxSatuSampaiDuaPuluh,--LEFT(RIGHT([0]!nilai,11),1)+1)&amp;" puluh "&amp;INDEX('255_W6_Tangerang'!idxSatuSampaiDuaPuluh,--LEFT(RIGHT([0]!nilai,10),1)+1))&amp;IF(OR(LEN([0]!nilai)&lt;=9,--LEFT(TEXT(RIGHT([0]!nilai,12),REPT("0",12)),3)={0;1}),""," milyar / ")</definedName>
    <definedName name="milyar2" localSheetId="47">" "&amp;INDEX('256_W6_Tangerang'!idxRatusan,--LEFT(TEXT(RIGHT([0]!nilai,12),REPT("0",12)),1)+1)&amp;" "&amp;IF((--MID(TEXT(RIGHT([0]!nilai,12),REPT("0",12)),2,2)+1)&lt;=20,IF(--LEFT(TEXT(RIGHT([0]!nilai,12),REPT("0",12)),3)=1," satu milyar / ",INDEX('256_W6_Tangerang'!idxSatuSampaiDuaPuluh,--LEFT(TEXT(RIGHT([0]!nilai,11),REPT("0",11)),2)+1)),INDEX('256_W6_Tangerang'!idxSatuSampaiDuaPuluh,--LEFT(RIGHT([0]!nilai,11),1)+1)&amp;" puluh "&amp;INDEX('256_W6_Tangerang'!idxSatuSampaiDuaPuluh,--LEFT(RIGHT([0]!nilai,10),1)+1))&amp;IF(OR(LEN([0]!nilai)&lt;=9,--LEFT(TEXT(RIGHT([0]!nilai,12),REPT("0",12)),3)={0;1}),""," milyar / ")</definedName>
    <definedName name="milyar2" localSheetId="48">" "&amp;INDEX('257_W6_Serang'!idxRatusan,--LEFT(TEXT(RIGHT([0]!nilai,12),REPT("0",12)),1)+1)&amp;" "&amp;IF((--MID(TEXT(RIGHT([0]!nilai,12),REPT("0",12)),2,2)+1)&lt;=20,IF(--LEFT(TEXT(RIGHT([0]!nilai,12),REPT("0",12)),3)=1," satu milyar / ",INDEX('257_W6_Serang'!idxSatuSampaiDuaPuluh,--LEFT(TEXT(RIGHT([0]!nilai,11),REPT("0",11)),2)+1)),INDEX('257_W6_Serang'!idxSatuSampaiDuaPuluh,--LEFT(RIGHT([0]!nilai,11),1)+1)&amp;" puluh "&amp;INDEX('257_W6_Serang'!idxSatuSampaiDuaPuluh,--LEFT(RIGHT([0]!nilai,10),1)+1))&amp;IF(OR(LEN([0]!nilai)&lt;=9,--LEFT(TEXT(RIGHT([0]!nilai,12),REPT("0",12)),3)={0;1}),""," milyar / ")</definedName>
    <definedName name="milyar2" localSheetId="54">" "&amp;INDEX('263_Delta_Jawa tengah'!idxRatusan,--LEFT(TEXT(RIGHT([0]!nilai,12),REPT("0",12)),1)+1)&amp;" "&amp;IF((--MID(TEXT(RIGHT([0]!nilai,12),REPT("0",12)),2,2)+1)&lt;=20,IF(--LEFT(TEXT(RIGHT([0]!nilai,12),REPT("0",12)),3)=1," satu milyar / ",INDEX('263_Delta_Jawa tengah'!idxSatuSampaiDuaPuluh,--LEFT(TEXT(RIGHT([0]!nilai,11),REPT("0",11)),2)+1)),INDEX('263_Delta_Jawa tengah'!idxSatuSampaiDuaPuluh,--LEFT(RIGHT([0]!nilai,11),1)+1)&amp;" puluh "&amp;INDEX('263_Delta_Jawa tengah'!idxSatuSampaiDuaPuluh,--LEFT(RIGHT([0]!nilai,10),1)+1))&amp;IF(OR(LEN([0]!nilai)&lt;=9,--LEFT(TEXT(RIGHT([0]!nilai,12),REPT("0",12)),3)={0;1}),""," milyar / ")</definedName>
    <definedName name="milyar2" localSheetId="56">" "&amp;INDEX('265_Marugame_Cirebon'!idxRatusan,--LEFT(TEXT(RIGHT([0]!nilai,12),REPT("0",12)),1)+1)&amp;" "&amp;IF((--MID(TEXT(RIGHT([0]!nilai,12),REPT("0",12)),2,2)+1)&lt;=20,IF(--LEFT(TEXT(RIGHT([0]!nilai,12),REPT("0",12)),3)=1," satu milyar / ",INDEX('265_Marugame_Cirebon'!idxSatuSampaiDuaPuluh,--LEFT(TEXT(RIGHT([0]!nilai,11),REPT("0",11)),2)+1)),INDEX('265_Marugame_Cirebon'!idxSatuSampaiDuaPuluh,--LEFT(RIGHT([0]!nilai,11),1)+1)&amp;" puluh "&amp;INDEX('265_Marugame_Cirebon'!idxSatuSampaiDuaPuluh,--LEFT(RIGHT([0]!nilai,10),1)+1))&amp;IF(OR(LEN([0]!nilai)&lt;=9,--LEFT(TEXT(RIGHT([0]!nilai,12),REPT("0",12)),3)={0;1}),""," milyar / ")</definedName>
    <definedName name="milyar2" localSheetId="57">" "&amp;INDEX('266_W6_Tangerang'!idxRatusan,--LEFT(TEXT(RIGHT([0]!nilai,12),REPT("0",12)),1)+1)&amp;" "&amp;IF((--MID(TEXT(RIGHT([0]!nilai,12),REPT("0",12)),2,2)+1)&lt;=20,IF(--LEFT(TEXT(RIGHT([0]!nilai,12),REPT("0",12)),3)=1," satu milyar / ",INDEX('266_W6_Tangerang'!idxSatuSampaiDuaPuluh,--LEFT(TEXT(RIGHT([0]!nilai,11),REPT("0",11)),2)+1)),INDEX('266_W6_Tangerang'!idxSatuSampaiDuaPuluh,--LEFT(RIGHT([0]!nilai,11),1)+1)&amp;" puluh "&amp;INDEX('266_W6_Tangerang'!idxSatuSampaiDuaPuluh,--LEFT(RIGHT([0]!nilai,10),1)+1))&amp;IF(OR(LEN([0]!nilai)&lt;=9,--LEFT(TEXT(RIGHT([0]!nilai,12),REPT("0",12)),3)={0;1}),""," milyar / ")</definedName>
    <definedName name="milyar2" localSheetId="58">" "&amp;INDEX('267_W6_Parung Bogor'!idxRatusan,--LEFT(TEXT(RIGHT([0]!nilai,12),REPT("0",12)),1)+1)&amp;" "&amp;IF((--MID(TEXT(RIGHT([0]!nilai,12),REPT("0",12)),2,2)+1)&lt;=20,IF(--LEFT(TEXT(RIGHT([0]!nilai,12),REPT("0",12)),3)=1," satu milyar / ",INDEX('267_W6_Parung Bogor'!idxSatuSampaiDuaPuluh,--LEFT(TEXT(RIGHT([0]!nilai,11),REPT("0",11)),2)+1)),INDEX('267_W6_Parung Bogor'!idxSatuSampaiDuaPuluh,--LEFT(RIGHT([0]!nilai,11),1)+1)&amp;" puluh "&amp;INDEX('267_W6_Parung Bogor'!idxSatuSampaiDuaPuluh,--LEFT(RIGHT([0]!nilai,10),1)+1))&amp;IF(OR(LEN([0]!nilai)&lt;=9,--LEFT(TEXT(RIGHT([0]!nilai,12),REPT("0",12)),3)={0;1}),"","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"&amp;INDEX('209_Truelogs_Jambi Pel'!idxRatusan,--LEFT(TEXT(RIGHT('[2]Pos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milyar",INDEX('209_Truelogs_Jambi Pel'!idxSatuSampaiDuaPuluh,--LEFT(TEXT(RIGHT('[2]Pos Log Serang 260721'!XFD1,11),REPT("0",11)),2)+1)),INDEX('209_Truelogs_Jambi Pel'!idxSatuSampaiDuaPuluh,--LEFT(RIGHT('[2]Pos Log Serang 260721'!XFD1,11),1)+1)&amp;" puluh "&amp;INDEX('209_Truelogs_Jambi Pel'!idxSatuSampaiDuaPuluh,--LEFT(RIGHT('[2]Pos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">" "&amp;INDEX('210_Marugame_Bandung'!idxRatusan,--LEFT(TEXT(RIGHT('[2]Pos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milyar",INDEX('210_Marugame_Bandung'!idxSatuSampaiDuaPuluh,--LEFT(TEXT(RIGHT('[2]Pos Log Serang 260721'!XFD1,11),REPT("0",11)),2)+1)),INDEX('210_Marugame_Bandung'!idxSatuSampaiDuaPuluh,--LEFT(RIGHT('[2]Pos Log Serang 260721'!XFD1,11),1)+1)&amp;" puluh "&amp;INDEX('210_Marugame_Bandung'!idxSatuSampaiDuaPuluh,--LEFT(RIGHT('[2]Pos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">" "&amp;INDEX('211_Freyssinet_Jambi'!idxRatusan,--LEFT(TEXT(RIGHT('[2]Pos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milyar",INDEX('211_Freyssinet_Jambi'!idxSatuSampaiDuaPuluh,--LEFT(TEXT(RIGHT('[2]Pos Log Serang 260721'!XFD1,11),REPT("0",11)),2)+1)),INDEX('211_Freyssinet_Jambi'!idxSatuSampaiDuaPuluh,--LEFT(RIGHT('[2]Pos Log Serang 260721'!XFD1,11),1)+1)&amp;" puluh "&amp;INDEX('211_Freyssinet_Jambi'!idxSatuSampaiDuaPuluh,--LEFT(RIGHT('[2]Pos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">" "&amp;INDEX('216_SITC_pabeanan_Ningbo'!idxRatusan,--LEFT(TEXT(RIGHT('[2]Pos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milyar",INDEX('216_SITC_pabeanan_Ningbo'!idxSatuSampaiDuaPuluh,--LEFT(TEXT(RIGHT('[2]Pos Log Serang 260721'!XFD1,11),REPT("0",11)),2)+1)),INDEX('216_SITC_pabeanan_Ningbo'!idxSatuSampaiDuaPuluh,--LEFT(RIGHT('[2]Pos Log Serang 260721'!XFD1,11),1)+1)&amp;" puluh "&amp;INDEX('216_SITC_pabeanan_Ningbo'!idxSatuSampaiDuaPuluh,--LEFT(RIGHT('[2]Pos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">" "&amp;INDEX('217_Link pasifik_Malaysia'!idxRatusan,--LEFT(TEXT(RIGHT('[2]Pos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milyar",INDEX('217_Link pasifik_Malaysia'!idxSatuSampaiDuaPuluh,--LEFT(TEXT(RIGHT('[2]Pos Log Serang 260721'!XFD1,11),REPT("0",11)),2)+1)),INDEX('217_Link pasifik_Malaysia'!idxSatuSampaiDuaPuluh,--LEFT(RIGHT('[2]Pos Log Serang 260721'!XFD1,11),1)+1)&amp;" puluh "&amp;INDEX('217_Link pasifik_Malaysia'!idxSatuSampaiDuaPuluh,--LEFT(RIGHT('[2]Pos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">" "&amp;INDEX('218_Link Pasifik_Philippines'!idxRatusan,--LEFT(TEXT(RIGHT('[2]Pos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milyar",INDEX('218_Link Pasifik_Philippines'!idxSatuSampaiDuaPuluh,--LEFT(TEXT(RIGHT('[2]Pos Log Serang 260721'!XFD1,11),REPT("0",11)),2)+1)),INDEX('218_Link Pasifik_Philippines'!idxSatuSampaiDuaPuluh,--LEFT(RIGHT('[2]Pos Log Serang 260721'!XFD1,11),1)+1)&amp;" puluh "&amp;INDEX('218_Link Pasifik_Philippines'!idxSatuSampaiDuaPuluh,--LEFT(RIGHT('[2]Pos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">" "&amp;INDEX('219_Link Pasifik_India'!idxRatusan,--LEFT(TEXT(RIGHT('[2]Pos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milyar",INDEX('219_Link Pasifik_India'!idxSatuSampaiDuaPuluh,--LEFT(TEXT(RIGHT('[2]Pos Log Serang 260721'!XFD1,11),REPT("0",11)),2)+1)),INDEX('219_Link Pasifik_India'!idxSatuSampaiDuaPuluh,--LEFT(RIGHT('[2]Pos Log Serang 260721'!XFD1,11),1)+1)&amp;" puluh "&amp;INDEX('219_Link Pasifik_India'!idxSatuSampaiDuaPuluh,--LEFT(RIGHT('[2]Pos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">" "&amp;INDEX('220_Link Pasifik_Thailand'!idxRatusan,--LEFT(TEXT(RIGHT('[2]Pos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milyar",INDEX('220_Link Pasifik_Thailand'!idxSatuSampaiDuaPuluh,--LEFT(TEXT(RIGHT('[2]Pos Log Serang 260721'!XFD1,11),REPT("0",11)),2)+1)),INDEX('220_Link Pasifik_Thailand'!idxSatuSampaiDuaPuluh,--LEFT(RIGHT('[2]Pos Log Serang 260721'!XFD1,11),1)+1)&amp;" puluh "&amp;INDEX('220_Link Pasifik_Thailand'!idxSatuSampaiDuaPuluh,--LEFT(RIGHT('[2]Pos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2">" "&amp;INDEX('221_Marugame_Bandung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milyar",INDEX('221_Marugame_Bandung '!idxSatuSampaiDuaPuluh,--LEFT(TEXT(RIGHT('[2]Pos Log Serang 260721'!XFD1,11),REPT("0",11)),2)+1)),INDEX('221_Marugame_Bandung '!idxSatuSampaiDuaPuluh,--LEFT(RIGHT('[2]Pos Log Serang 260721'!XFD1,11),1)+1)&amp;" puluh "&amp;INDEX('221_Marugame_Bandung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3">" "&amp;INDEX('222_Marugame_Cirebon'!idxRatusan,--LEFT(TEXT(RIGHT('[2]Pos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milyar",INDEX('222_Marugame_Cirebon'!idxSatuSampaiDuaPuluh,--LEFT(TEXT(RIGHT('[2]Pos Log Serang 260721'!XFD1,11),REPT("0",11)),2)+1)),INDEX('222_Marugame_Cirebon'!idxSatuSampaiDuaPuluh,--LEFT(RIGHT('[2]Pos Log Serang 260721'!XFD1,11),1)+1)&amp;" puluh "&amp;INDEX('222_Marugame_Cirebon'!idxSatuSampaiDuaPuluh,--LEFT(RIGHT('[2]Pos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4">" "&amp;INDEX('223_W6_Tangerang'!idxRatusan,--LEFT(TEXT(RIGHT('[2]Pos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milyar",INDEX('223_W6_Tangerang'!idxSatuSampaiDuaPuluh,--LEFT(TEXT(RIGHT('[2]Pos Log Serang 260721'!XFD1,11),REPT("0",11)),2)+1)),INDEX('223_W6_Tangerang'!idxSatuSampaiDuaPuluh,--LEFT(RIGHT('[2]Pos Log Serang 260721'!XFD1,11),1)+1)&amp;" puluh "&amp;INDEX('223_W6_Tangerang'!idxSatuSampaiDuaPuluh,--LEFT(RIGHT('[2]Pos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5">" "&amp;INDEX('224_W6_Tangerang'!idxRatusan,--LEFT(TEXT(RIGHT('[2]Pos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milyar",INDEX('224_W6_Tangerang'!idxSatuSampaiDuaPuluh,--LEFT(TEXT(RIGHT('[2]Pos Log Serang 260721'!XFD1,11),REPT("0",11)),2)+1)),INDEX('224_W6_Tangerang'!idxSatuSampaiDuaPuluh,--LEFT(RIGHT('[2]Pos Log Serang 260721'!XFD1,11),1)+1)&amp;" puluh "&amp;INDEX('224_W6_Tangerang'!idxSatuSampaiDuaPuluh,--LEFT(RIGHT('[2]Pos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6">" "&amp;INDEX('225_W6_Tangerang'!idxRatusan,--LEFT(TEXT(RIGHT('[2]Pos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milyar",INDEX('225_W6_Tangerang'!idxSatuSampaiDuaPuluh,--LEFT(TEXT(RIGHT('[2]Pos Log Serang 260721'!XFD1,11),REPT("0",11)),2)+1)),INDEX('225_W6_Tangerang'!idxSatuSampaiDuaPuluh,--LEFT(RIGHT('[2]Pos Log Serang 260721'!XFD1,11),1)+1)&amp;" puluh "&amp;INDEX('225_W6_Tangerang'!idxSatuSampaiDuaPuluh,--LEFT(RIGHT('[2]Pos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7">" "&amp;INDEX('226_W6_Tangerang'!idxRatusan,--LEFT(TEXT(RIGHT('[2]Pos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milyar",INDEX('226_W6_Tangerang'!idxSatuSampaiDuaPuluh,--LEFT(TEXT(RIGHT('[2]Pos Log Serang 260721'!XFD1,11),REPT("0",11)),2)+1)),INDEX('226_W6_Tangerang'!idxSatuSampaiDuaPuluh,--LEFT(RIGHT('[2]Pos Log Serang 260721'!XFD1,11),1)+1)&amp;" puluh "&amp;INDEX('226_W6_Tangerang'!idxSatuSampaiDuaPuluh,--LEFT(RIGHT('[2]Pos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8">" "&amp;INDEX('227_W6_Tangerang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milyar",INDEX('227_W6_Tangerang '!idxSatuSampaiDuaPuluh,--LEFT(TEXT(RIGHT('[2]Pos Log Serang 260721'!XFD1,11),REPT("0",11)),2)+1)),INDEX('227_W6_Tangerang '!idxSatuSampaiDuaPuluh,--LEFT(RIGHT('[2]Pos Log Serang 260721'!XFD1,11),1)+1)&amp;" puluh "&amp;INDEX('227_W6_Tangerang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9">" "&amp;INDEX('228_W6_Tangerang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milyar",INDEX('228_W6_Tangerang '!idxSatuSampaiDuaPuluh,--LEFT(TEXT(RIGHT('[2]Pos Log Serang 260721'!XFD1,11),REPT("0",11)),2)+1)),INDEX('228_W6_Tangerang '!idxSatuSampaiDuaPuluh,--LEFT(RIGHT('[2]Pos Log Serang 260721'!XFD1,11),1)+1)&amp;" puluh "&amp;INDEX('228_W6_Tangerang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0">" "&amp;INDEX('229_W6_Tangerang 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milyar",INDEX('229_W6_Tangerang  '!idxSatuSampaiDuaPuluh,--LEFT(TEXT(RIGHT('[2]Pos Log Serang 260721'!XFD1,11),REPT("0",11)),2)+1)),INDEX('229_W6_Tangerang  '!idxSatuSampaiDuaPuluh,--LEFT(RIGHT('[2]Pos Log Serang 260721'!XFD1,11),1)+1)&amp;" puluh "&amp;INDEX('229_W6_Tangerang 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1">" "&amp;INDEX('230_W6_Jatinegara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milyar",INDEX('230_W6_Jatinegara '!idxSatuSampaiDuaPuluh,--LEFT(TEXT(RIGHT('[2]Pos Log Serang 260721'!XFD1,11),REPT("0",11)),2)+1)),INDEX('230_W6_Jatinegara '!idxSatuSampaiDuaPuluh,--LEFT(RIGHT('[2]Pos Log Serang 260721'!XFD1,11),1)+1)&amp;" puluh "&amp;INDEX('230_W6_Jatinegara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2">" "&amp;INDEX('231_W6_Tangerang'!idxRatusan,--LEFT(TEXT(RIGHT('[2]Pos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milyar",INDEX('231_W6_Tangerang'!idxSatuSampaiDuaPuluh,--LEFT(TEXT(RIGHT('[2]Pos Log Serang 260721'!XFD1,11),REPT("0",11)),2)+1)),INDEX('231_W6_Tangerang'!idxSatuSampaiDuaPuluh,--LEFT(RIGHT('[2]Pos Log Serang 260721'!XFD1,11),1)+1)&amp;" puluh "&amp;INDEX('231_W6_Tangerang'!idxSatuSampaiDuaPuluh,--LEFT(RIGHT('[2]Pos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3">" "&amp;INDEX('232_W6_Tangerang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milyar",INDEX('232_W6_Tangerang '!idxSatuSampaiDuaPuluh,--LEFT(TEXT(RIGHT('[2]Pos Log Serang 260721'!XFD1,11),REPT("0",11)),2)+1)),INDEX('232_W6_Tangerang '!idxSatuSampaiDuaPuluh,--LEFT(RIGHT('[2]Pos Log Serang 260721'!XFD1,11),1)+1)&amp;" puluh "&amp;INDEX('232_W6_Tangerang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4">" "&amp;INDEX('233_W6_Bogor'!idxRatusan,--LEFT(TEXT(RIGHT('[2]Pos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milyar",INDEX('233_W6_Bogor'!idxSatuSampaiDuaPuluh,--LEFT(TEXT(RIGHT('[2]Pos Log Serang 260721'!XFD1,11),REPT("0",11)),2)+1)),INDEX('233_W6_Bogor'!idxSatuSampaiDuaPuluh,--LEFT(RIGHT('[2]Pos Log Serang 260721'!XFD1,11),1)+1)&amp;" puluh "&amp;INDEX('233_W6_Bogor'!idxSatuSampaiDuaPuluh,--LEFT(RIGHT('[2]Pos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5">" "&amp;INDEX('234_W6_Serang'!idxRatusan,--LEFT(TEXT(RIGHT('[2]Pos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milyar",INDEX('234_W6_Serang'!idxSatuSampaiDuaPuluh,--LEFT(TEXT(RIGHT('[2]Pos Log Serang 260721'!XFD1,11),REPT("0",11)),2)+1)),INDEX('234_W6_Serang'!idxSatuSampaiDuaPuluh,--LEFT(RIGHT('[2]Pos Log Serang 260721'!XFD1,11),1)+1)&amp;" puluh "&amp;INDEX('234_W6_Serang'!idxSatuSampaiDuaPuluh,--LEFT(RIGHT('[2]Pos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6">" "&amp;INDEX('235_W6_Cibubur&amp;Jati Sampurna'!idxRatusan,--LEFT(TEXT(RIGHT('[2]Pos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milyar",INDEX('235_W6_Cibubur&amp;Jati Sampurna'!idxSatuSampaiDuaPuluh,--LEFT(TEXT(RIGHT('[2]Pos Log Serang 260721'!XFD1,11),REPT("0",11)),2)+1)),INDEX('235_W6_Cibubur&amp;Jati Sampurna'!idxSatuSampaiDuaPuluh,--LEFT(RIGHT('[2]Pos Log Serang 260721'!XFD1,11),1)+1)&amp;" puluh "&amp;INDEX('235_W6_Cibubur&amp;Jati Sampurna'!idxSatuSampaiDuaPuluh,--LEFT(RIGHT('[2]Pos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7">" "&amp;INDEX('236_Pratama Trans_Riau'!idxRatusan,--LEFT(TEXT(RIGHT('[2]Pos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milyar",INDEX('236_Pratama Trans_Riau'!idxSatuSampaiDuaPuluh,--LEFT(TEXT(RIGHT('[2]Pos Log Serang 260721'!XFD1,11),REPT("0",11)),2)+1)),INDEX('236_Pratama Trans_Riau'!idxSatuSampaiDuaPuluh,--LEFT(RIGHT('[2]Pos Log Serang 260721'!XFD1,11),1)+1)&amp;" puluh "&amp;INDEX('236_Pratama Trans_Riau'!idxSatuSampaiDuaPuluh,--LEFT(RIGHT('[2]Pos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8">" "&amp;INDEX('237_Freyssinet_Denpasar'!idxRatusan,--LEFT(TEXT(RIGHT('[2]Pos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milyar",INDEX('237_Freyssinet_Denpasar'!idxSatuSampaiDuaPuluh,--LEFT(TEXT(RIGHT('[2]Pos Log Serang 260721'!XFD1,11),REPT("0",11)),2)+1)),INDEX('237_Freyssinet_Denpasar'!idxSatuSampaiDuaPuluh,--LEFT(RIGHT('[2]Pos Log Serang 260721'!XFD1,11),1)+1)&amp;" puluh "&amp;INDEX('237_Freyssinet_Denpasar'!idxSatuSampaiDuaPuluh,--LEFT(RIGHT('[2]Pos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9">" "&amp;INDEX('238_Delta_Jawa tengah'!idxRatusan,--LEFT(TEXT(RIGHT('[2]Pos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milyar",INDEX('238_Delta_Jawa tengah'!idxSatuSampaiDuaPuluh,--LEFT(TEXT(RIGHT('[2]Pos Log Serang 260721'!XFD1,11),REPT("0",11)),2)+1)),INDEX('238_Delta_Jawa tengah'!idxSatuSampaiDuaPuluh,--LEFT(RIGHT('[2]Pos Log Serang 260721'!XFD1,11),1)+1)&amp;" puluh "&amp;INDEX('238_Delta_Jawa tengah'!idxSatuSampaiDuaPuluh,--LEFT(RIGHT('[2]Pos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0">" "&amp;INDEX('239_Marugame_Jogja'!idxRatusan,--LEFT(TEXT(RIGHT('[2]Pos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milyar",INDEX('239_Marugame_Jogja'!idxSatuSampaiDuaPuluh,--LEFT(TEXT(RIGHT('[2]Pos Log Serang 260721'!XFD1,11),REPT("0",11)),2)+1)),INDEX('239_Marugame_Jogja'!idxSatuSampaiDuaPuluh,--LEFT(RIGHT('[2]Pos Log Serang 260721'!XFD1,11),1)+1)&amp;" puluh "&amp;INDEX('239_Marugame_Jogja'!idxSatuSampaiDuaPuluh,--LEFT(RIGHT('[2]Pos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1">" "&amp;INDEX('240_W6_Bandung'!idxRatusan,--LEFT(TEXT(RIGHT('[2]Pos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milyar",INDEX('240_W6_Bandung'!idxSatuSampaiDuaPuluh,--LEFT(TEXT(RIGHT('[2]Pos Log Serang 260721'!XFD1,11),REPT("0",11)),2)+1)),INDEX('240_W6_Bandung'!idxSatuSampaiDuaPuluh,--LEFT(RIGHT('[2]Pos Log Serang 260721'!XFD1,11),1)+1)&amp;" puluh "&amp;INDEX('240_W6_Bandung'!idxSatuSampaiDuaPuluh,--LEFT(RIGHT('[2]Pos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2">" "&amp;INDEX('241_W6_Kamal Jakbar'!idxRatusan,--LEFT(TEXT(RIGHT('[2]Pos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milyar",INDEX('241_W6_Kamal Jakbar'!idxSatuSampaiDuaPuluh,--LEFT(TEXT(RIGHT('[2]Pos Log Serang 260721'!XFD1,11),REPT("0",11)),2)+1)),INDEX('241_W6_Kamal Jakbar'!idxSatuSampaiDuaPuluh,--LEFT(RIGHT('[2]Pos Log Serang 260721'!XFD1,11),1)+1)&amp;" puluh "&amp;INDEX('241_W6_Kamal Jakbar'!idxSatuSampaiDuaPuluh,--LEFT(RIGHT('[2]Pos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3">" "&amp;INDEX('242_W6_Bogor'!idxRatusan,--LEFT(TEXT(RIGHT('[2]Pos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milyar",INDEX('242_W6_Bogor'!idxSatuSampaiDuaPuluh,--LEFT(TEXT(RIGHT('[2]Pos Log Serang 260721'!XFD1,11),REPT("0",11)),2)+1)),INDEX('242_W6_Bogor'!idxSatuSampaiDuaPuluh,--LEFT(RIGHT('[2]Pos Log Serang 260721'!XFD1,11),1)+1)&amp;" puluh "&amp;INDEX('242_W6_Bogor'!idxSatuSampaiDuaPuluh,--LEFT(RIGHT('[2]Pos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4">" "&amp;INDEX('243_W6_Cibubur'!idxRatusan,--LEFT(TEXT(RIGHT('[2]Pos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milyar",INDEX('243_W6_Cibubur'!idxSatuSampaiDuaPuluh,--LEFT(TEXT(RIGHT('[2]Pos Log Serang 260721'!XFD1,11),REPT("0",11)),2)+1)),INDEX('243_W6_Cibubur'!idxSatuSampaiDuaPuluh,--LEFT(RIGHT('[2]Pos Log Serang 260721'!XFD1,11),1)+1)&amp;" puluh "&amp;INDEX('243_W6_Cibubur'!idxSatuSampaiDuaPuluh,--LEFT(RIGHT('[2]Pos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5">" "&amp;INDEX('244_W6_Duren Sawit'!idxRatusan,--LEFT(TEXT(RIGHT('[2]Pos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milyar",INDEX('244_W6_Duren Sawit'!idxSatuSampaiDuaPuluh,--LEFT(TEXT(RIGHT('[2]Pos Log Serang 260721'!XFD1,11),REPT("0",11)),2)+1)),INDEX('244_W6_Duren Sawit'!idxSatuSampaiDuaPuluh,--LEFT(RIGHT('[2]Pos Log Serang 260721'!XFD1,11),1)+1)&amp;" puluh "&amp;INDEX('244_W6_Duren Sawit'!idxSatuSampaiDuaPuluh,--LEFT(RIGHT('[2]Pos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6">" "&amp;INDEX('245_W6_Tangerang'!idxRatusan,--LEFT(TEXT(RIGHT('[2]Pos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milyar",INDEX('245_W6_Tangerang'!idxSatuSampaiDuaPuluh,--LEFT(TEXT(RIGHT('[2]Pos Log Serang 260721'!XFD1,11),REPT("0",11)),2)+1)),INDEX('245_W6_Tangerang'!idxSatuSampaiDuaPuluh,--LEFT(RIGHT('[2]Pos Log Serang 260721'!XFD1,11),1)+1)&amp;" puluh "&amp;INDEX('245_W6_Tangerang'!idxSatuSampaiDuaPuluh,--LEFT(RIGHT('[2]Pos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7">" "&amp;INDEX('246_W6_Serang'!idxRatusan,--LEFT(TEXT(RIGHT('[2]Pos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milyar",INDEX('246_W6_Serang'!idxSatuSampaiDuaPuluh,--LEFT(TEXT(RIGHT('[2]Pos Log Serang 260721'!XFD1,11),REPT("0",11)),2)+1)),INDEX('246_W6_Serang'!idxSatuSampaiDuaPuluh,--LEFT(RIGHT('[2]Pos Log Serang 260721'!XFD1,11),1)+1)&amp;" puluh "&amp;INDEX('246_W6_Serang'!idxSatuSampaiDuaPuluh,--LEFT(RIGHT('[2]Pos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8">" "&amp;INDEX('247_W6_Lemah Abang -Karawang'!idxRatusan,--LEFT(TEXT(RIGHT('[2]Pos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milyar",INDEX('247_W6_Lemah Abang -Karawang'!idxSatuSampaiDuaPuluh,--LEFT(TEXT(RIGHT('[2]Pos Log Serang 260721'!XFD1,11),REPT("0",11)),2)+1)),INDEX('247_W6_Lemah Abang -Karawang'!idxSatuSampaiDuaPuluh,--LEFT(RIGHT('[2]Pos Log Serang 260721'!XFD1,11),1)+1)&amp;" puluh "&amp;INDEX('247_W6_Lemah Abang -Karawang'!idxSatuSampaiDuaPuluh,--LEFT(RIGHT('[2]Pos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9">" "&amp;INDEX('248_W6_Tj Priok'!idxRatusan,--LEFT(TEXT(RIGHT('[2]Pos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milyar",INDEX('248_W6_Tj Priok'!idxSatuSampaiDuaPuluh,--LEFT(TEXT(RIGHT('[2]Pos Log Serang 260721'!XFD1,11),REPT("0",11)),2)+1)),INDEX('248_W6_Tj Priok'!idxSatuSampaiDuaPuluh,--LEFT(RIGHT('[2]Pos Log Serang 260721'!XFD1,11),1)+1)&amp;" puluh "&amp;INDEX('248_W6_Tj Priok'!idxSatuSampaiDuaPuluh,--LEFT(RIGHT('[2]Pos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0">" "&amp;INDEX('249_W6_Tangerang'!idxRatusan,--LEFT(TEXT(RIGHT('[2]Pos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milyar",INDEX('249_W6_Tangerang'!idxSatuSampaiDuaPuluh,--LEFT(TEXT(RIGHT('[2]Pos Log Serang 260721'!XFD1,11),REPT("0",11)),2)+1)),INDEX('249_W6_Tangerang'!idxSatuSampaiDuaPuluh,--LEFT(RIGHT('[2]Pos Log Serang 260721'!XFD1,11),1)+1)&amp;" puluh "&amp;INDEX('249_W6_Tangerang'!idxSatuSampaiDuaPuluh,--LEFT(RIGHT('[2]Pos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1">" "&amp;INDEX('250_W6_Manado'!idxRatusan,--LEFT(TEXT(RIGHT('[2]Pos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milyar",INDEX('250_W6_Manado'!idxSatuSampaiDuaPuluh,--LEFT(TEXT(RIGHT('[2]Pos Log Serang 260721'!XFD1,11),REPT("0",11)),2)+1)),INDEX('250_W6_Manado'!idxSatuSampaiDuaPuluh,--LEFT(RIGHT('[2]Pos Log Serang 260721'!XFD1,11),1)+1)&amp;" puluh "&amp;INDEX('250_W6_Manado'!idxSatuSampaiDuaPuluh,--LEFT(RIGHT('[2]Pos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2">" "&amp;INDEX('251_W6_Bogor'!idxRatusan,--LEFT(TEXT(RIGHT('[2]Pos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milyar",INDEX('251_W6_Bogor'!idxSatuSampaiDuaPuluh,--LEFT(TEXT(RIGHT('[2]Pos Log Serang 260721'!XFD1,11),REPT("0",11)),2)+1)),INDEX('251_W6_Bogor'!idxSatuSampaiDuaPuluh,--LEFT(RIGHT('[2]Pos Log Serang 260721'!XFD1,11),1)+1)&amp;" puluh "&amp;INDEX('251_W6_Bogor'!idxSatuSampaiDuaPuluh,--LEFT(RIGHT('[2]Pos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3">" "&amp;INDEX('252_W6_Duren Sawit'!idxRatusan,--LEFT(TEXT(RIGHT('[2]Pos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milyar",INDEX('252_W6_Duren Sawit'!idxSatuSampaiDuaPuluh,--LEFT(TEXT(RIGHT('[2]Pos Log Serang 260721'!XFD1,11),REPT("0",11)),2)+1)),INDEX('252_W6_Duren Sawit'!idxSatuSampaiDuaPuluh,--LEFT(RIGHT('[2]Pos Log Serang 260721'!XFD1,11),1)+1)&amp;" puluh "&amp;INDEX('252_W6_Duren Sawit'!idxSatuSampaiDuaPuluh,--LEFT(RIGHT('[2]Pos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4">" "&amp;INDEX('253_W6_Harapan Indah'!idxRatusan,--LEFT(TEXT(RIGHT('[2]Pos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milyar",INDEX('253_W6_Harapan Indah'!idxSatuSampaiDuaPuluh,--LEFT(TEXT(RIGHT('[2]Pos Log Serang 260721'!XFD1,11),REPT("0",11)),2)+1)),INDEX('253_W6_Harapan Indah'!idxSatuSampaiDuaPuluh,--LEFT(RIGHT('[2]Pos Log Serang 260721'!XFD1,11),1)+1)&amp;" puluh "&amp;INDEX('253_W6_Harapan Indah'!idxSatuSampaiDuaPuluh,--LEFT(RIGHT('[2]Pos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5">" "&amp;INDEX('254_W6_Cakung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milyar",INDEX('254_W6_Cakung '!idxSatuSampaiDuaPuluh,--LEFT(TEXT(RIGHT('[2]Pos Log Serang 260721'!XFD1,11),REPT("0",11)),2)+1)),INDEX('254_W6_Cakung '!idxSatuSampaiDuaPuluh,--LEFT(RIGHT('[2]Pos Log Serang 260721'!XFD1,11),1)+1)&amp;" puluh "&amp;INDEX('254_W6_Cakung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6">" "&amp;INDEX('255_W6_Tangerang'!idxRatusan,--LEFT(TEXT(RIGHT('[2]Pos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milyar",INDEX('255_W6_Tangerang'!idxSatuSampaiDuaPuluh,--LEFT(TEXT(RIGHT('[2]Pos Log Serang 260721'!XFD1,11),REPT("0",11)),2)+1)),INDEX('255_W6_Tangerang'!idxSatuSampaiDuaPuluh,--LEFT(RIGHT('[2]Pos Log Serang 260721'!XFD1,11),1)+1)&amp;" puluh "&amp;INDEX('255_W6_Tangerang'!idxSatuSampaiDuaPuluh,--LEFT(RIGHT('[2]Pos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7">" "&amp;INDEX('256_W6_Tangerang'!idxRatusan,--LEFT(TEXT(RIGHT('[2]Pos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milyar",INDEX('256_W6_Tangerang'!idxSatuSampaiDuaPuluh,--LEFT(TEXT(RIGHT('[2]Pos Log Serang 260721'!XFD1,11),REPT("0",11)),2)+1)),INDEX('256_W6_Tangerang'!idxSatuSampaiDuaPuluh,--LEFT(RIGHT('[2]Pos Log Serang 260721'!XFD1,11),1)+1)&amp;" puluh "&amp;INDEX('256_W6_Tangerang'!idxSatuSampaiDuaPuluh,--LEFT(RIGHT('[2]Pos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8">" "&amp;INDEX('257_W6_Serang'!idxRatusan,--LEFT(TEXT(RIGHT('[2]Pos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milyar",INDEX('257_W6_Serang'!idxSatuSampaiDuaPuluh,--LEFT(TEXT(RIGHT('[2]Pos Log Serang 260721'!XFD1,11),REPT("0",11)),2)+1)),INDEX('257_W6_Serang'!idxSatuSampaiDuaPuluh,--LEFT(RIGHT('[2]Pos Log Serang 260721'!XFD1,11),1)+1)&amp;" puluh "&amp;INDEX('257_W6_Serang'!idxSatuSampaiDuaPuluh,--LEFT(RIGHT('[2]Pos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4">" "&amp;INDEX('263_Delta_Jawa tengah'!idxRatusan,--LEFT(TEXT(RIGHT('[2]Pos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milyar",INDEX('263_Delta_Jawa tengah'!idxSatuSampaiDuaPuluh,--LEFT(TEXT(RIGHT('[2]Pos Log Serang 260721'!XFD1,11),REPT("0",11)),2)+1)),INDEX('263_Delta_Jawa tengah'!idxSatuSampaiDuaPuluh,--LEFT(RIGHT('[2]Pos Log Serang 260721'!XFD1,11),1)+1)&amp;" puluh "&amp;INDEX('263_Delta_Jawa tengah'!idxSatuSampaiDuaPuluh,--LEFT(RIGHT('[2]Pos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6">" "&amp;INDEX('265_Marugame_Cirebon'!idxRatusan,--LEFT(TEXT(RIGHT('[2]Pos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milyar",INDEX('265_Marugame_Cirebon'!idxSatuSampaiDuaPuluh,--LEFT(TEXT(RIGHT('[2]Pos Log Serang 260721'!XFD1,11),REPT("0",11)),2)+1)),INDEX('265_Marugame_Cirebon'!idxSatuSampaiDuaPuluh,--LEFT(RIGHT('[2]Pos Log Serang 260721'!XFD1,11),1)+1)&amp;" puluh "&amp;INDEX('265_Marugame_Cirebon'!idxSatuSampaiDuaPuluh,--LEFT(RIGHT('[2]Pos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7">" "&amp;INDEX('266_W6_Tangerang'!idxRatusan,--LEFT(TEXT(RIGHT('[2]Pos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milyar",INDEX('266_W6_Tangerang'!idxSatuSampaiDuaPuluh,--LEFT(TEXT(RIGHT('[2]Pos Log Serang 260721'!XFD1,11),REPT("0",11)),2)+1)),INDEX('266_W6_Tangerang'!idxSatuSampaiDuaPuluh,--LEFT(RIGHT('[2]Pos Log Serang 260721'!XFD1,11),1)+1)&amp;" puluh "&amp;INDEX('266_W6_Tangerang'!idxSatuSampaiDuaPuluh,--LEFT(RIGHT('[2]Pos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8">" "&amp;INDEX('267_W6_Parung Bogor'!idxRatusan,--LEFT(TEXT(RIGHT('[2]Pos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milyar",INDEX('267_W6_Parung Bogor'!idxSatuSampaiDuaPuluh,--LEFT(TEXT(RIGHT('[2]Pos Log Serang 260721'!XFD1,11),REPT("0",11)),2)+1)),INDEX('267_W6_Parung Bogor'!idxSatuSampaiDuaPuluh,--LEFT(RIGHT('[2]Pos Log Serang 260721'!XFD1,11),1)+1)&amp;" puluh "&amp;INDEX('267_W6_Parung Bogor'!idxSatuSampaiDuaPuluh,--LEFT(RIGHT('[2]Pos Log Serang 260721'!XFD1,10),1)+1))&amp;IF(OR(LEN('[2]Pos Log Serang 260721'!XFD1)&lt;=9,--LEFT(TEXT(RIGHT('[2]Pos Log Serang 260721'!XFD1,12),REPT("0",12)),3)={0;1}),""," milyar")</definedName>
    <definedName name="milyar3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milyar")</definedName>
    <definedName name="milyar4" localSheetId="0">" "&amp;INDEX('209_Truelogs_Jambi Pel'!idxRatusan,--LEFT(TEXT(RIGHT('[2]Pos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",INDEX('209_Truelogs_Jambi Pel'!idxSatuSampaiDuaPuluh,--LEFT(TEXT(RIGHT('[2]Pos Log Serang 260721'!XFD1,11),REPT("0",11)),2)+1)),INDEX('209_Truelogs_Jambi Pel'!idxSatuSampaiDuaPuluh,--LEFT(RIGHT('[2]Pos Log Serang 260721'!XFD1,11),1)+1)&amp;" puluh "&amp;INDEX('209_Truelogs_Jambi Pel'!idxSatuSampaiDuaPuluh,--LEFT(RIGHT('[2]Pos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">" "&amp;INDEX('210_Marugame_Bandung'!idxRatusan,--LEFT(TEXT(RIGHT('[2]Pos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",INDEX('210_Marugame_Bandung'!idxSatuSampaiDuaPuluh,--LEFT(TEXT(RIGHT('[2]Pos Log Serang 260721'!XFD1,11),REPT("0",11)),2)+1)),INDEX('210_Marugame_Bandung'!idxSatuSampaiDuaPuluh,--LEFT(RIGHT('[2]Pos Log Serang 260721'!XFD1,11),1)+1)&amp;" puluh "&amp;INDEX('210_Marugame_Bandung'!idxSatuSampaiDuaPuluh,--LEFT(RIGHT('[2]Pos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">" "&amp;INDEX('211_Freyssinet_Jambi'!idxRatusan,--LEFT(TEXT(RIGHT('[2]Pos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",INDEX('211_Freyssinet_Jambi'!idxSatuSampaiDuaPuluh,--LEFT(TEXT(RIGHT('[2]Pos Log Serang 260721'!XFD1,11),REPT("0",11)),2)+1)),INDEX('211_Freyssinet_Jambi'!idxSatuSampaiDuaPuluh,--LEFT(RIGHT('[2]Pos Log Serang 260721'!XFD1,11),1)+1)&amp;" puluh "&amp;INDEX('211_Freyssinet_Jambi'!idxSatuSampaiDuaPuluh,--LEFT(RIGHT('[2]Pos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">" "&amp;INDEX('216_SITC_pabeanan_Ningbo'!idxRatusan,--LEFT(TEXT(RIGHT('[2]Pos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",INDEX('216_SITC_pabeanan_Ningbo'!idxSatuSampaiDuaPuluh,--LEFT(TEXT(RIGHT('[2]Pos Log Serang 260721'!XFD1,11),REPT("0",11)),2)+1)),INDEX('216_SITC_pabeanan_Ningbo'!idxSatuSampaiDuaPuluh,--LEFT(RIGHT('[2]Pos Log Serang 260721'!XFD1,11),1)+1)&amp;" puluh "&amp;INDEX('216_SITC_pabeanan_Ningbo'!idxSatuSampaiDuaPuluh,--LEFT(RIGHT('[2]Pos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">" "&amp;INDEX('217_Link pasifik_Malaysia'!idxRatusan,--LEFT(TEXT(RIGHT('[2]Pos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",INDEX('217_Link pasifik_Malaysia'!idxSatuSampaiDuaPuluh,--LEFT(TEXT(RIGHT('[2]Pos Log Serang 260721'!XFD1,11),REPT("0",11)),2)+1)),INDEX('217_Link pasifik_Malaysia'!idxSatuSampaiDuaPuluh,--LEFT(RIGHT('[2]Pos Log Serang 260721'!XFD1,11),1)+1)&amp;" puluh "&amp;INDEX('217_Link pasifik_Malaysia'!idxSatuSampaiDuaPuluh,--LEFT(RIGHT('[2]Pos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">" "&amp;INDEX('218_Link Pasifik_Philippines'!idxRatusan,--LEFT(TEXT(RIGHT('[2]Pos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",INDEX('218_Link Pasifik_Philippines'!idxSatuSampaiDuaPuluh,--LEFT(TEXT(RIGHT('[2]Pos Log Serang 260721'!XFD1,11),REPT("0",11)),2)+1)),INDEX('218_Link Pasifik_Philippines'!idxSatuSampaiDuaPuluh,--LEFT(RIGHT('[2]Pos Log Serang 260721'!XFD1,11),1)+1)&amp;" puluh "&amp;INDEX('218_Link Pasifik_Philippines'!idxSatuSampaiDuaPuluh,--LEFT(RIGHT('[2]Pos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">" "&amp;INDEX('219_Link Pasifik_India'!idxRatusan,--LEFT(TEXT(RIGHT('[2]Pos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",INDEX('219_Link Pasifik_India'!idxSatuSampaiDuaPuluh,--LEFT(TEXT(RIGHT('[2]Pos Log Serang 260721'!XFD1,11),REPT("0",11)),2)+1)),INDEX('219_Link Pasifik_India'!idxSatuSampaiDuaPuluh,--LEFT(RIGHT('[2]Pos Log Serang 260721'!XFD1,11),1)+1)&amp;" puluh "&amp;INDEX('219_Link Pasifik_India'!idxSatuSampaiDuaPuluh,--LEFT(RIGHT('[2]Pos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">" "&amp;INDEX('220_Link Pasifik_Thailand'!idxRatusan,--LEFT(TEXT(RIGHT('[2]Pos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",INDEX('220_Link Pasifik_Thailand'!idxSatuSampaiDuaPuluh,--LEFT(TEXT(RIGHT('[2]Pos Log Serang 260721'!XFD1,11),REPT("0",11)),2)+1)),INDEX('220_Link Pasifik_Thailand'!idxSatuSampaiDuaPuluh,--LEFT(RIGHT('[2]Pos Log Serang 260721'!XFD1,11),1)+1)&amp;" puluh "&amp;INDEX('220_Link Pasifik_Thailand'!idxSatuSampaiDuaPuluh,--LEFT(RIGHT('[2]Pos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2">" "&amp;INDEX('221_Marugame_Bandung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",INDEX('221_Marugame_Bandung '!idxSatuSampaiDuaPuluh,--LEFT(TEXT(RIGHT('[2]Pos Log Serang 260721'!XFD1,11),REPT("0",11)),2)+1)),INDEX('221_Marugame_Bandung '!idxSatuSampaiDuaPuluh,--LEFT(RIGHT('[2]Pos Log Serang 260721'!XFD1,11),1)+1)&amp;" puluh "&amp;INDEX('221_Marugame_Bandung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3">" "&amp;INDEX('222_Marugame_Cirebon'!idxRatusan,--LEFT(TEXT(RIGHT('[2]Pos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",INDEX('222_Marugame_Cirebon'!idxSatuSampaiDuaPuluh,--LEFT(TEXT(RIGHT('[2]Pos Log Serang 260721'!XFD1,11),REPT("0",11)),2)+1)),INDEX('222_Marugame_Cirebon'!idxSatuSampaiDuaPuluh,--LEFT(RIGHT('[2]Pos Log Serang 260721'!XFD1,11),1)+1)&amp;" puluh "&amp;INDEX('222_Marugame_Cirebon'!idxSatuSampaiDuaPuluh,--LEFT(RIGHT('[2]Pos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4">" "&amp;INDEX('223_W6_Tangerang'!idxRatusan,--LEFT(TEXT(RIGHT('[2]Pos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",INDEX('223_W6_Tangerang'!idxSatuSampaiDuaPuluh,--LEFT(TEXT(RIGHT('[2]Pos Log Serang 260721'!XFD1,11),REPT("0",11)),2)+1)),INDEX('223_W6_Tangerang'!idxSatuSampaiDuaPuluh,--LEFT(RIGHT('[2]Pos Log Serang 260721'!XFD1,11),1)+1)&amp;" puluh "&amp;INDEX('223_W6_Tangerang'!idxSatuSampaiDuaPuluh,--LEFT(RIGHT('[2]Pos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5">" "&amp;INDEX('224_W6_Tangerang'!idxRatusan,--LEFT(TEXT(RIGHT('[2]Pos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",INDEX('224_W6_Tangerang'!idxSatuSampaiDuaPuluh,--LEFT(TEXT(RIGHT('[2]Pos Log Serang 260721'!XFD1,11),REPT("0",11)),2)+1)),INDEX('224_W6_Tangerang'!idxSatuSampaiDuaPuluh,--LEFT(RIGHT('[2]Pos Log Serang 260721'!XFD1,11),1)+1)&amp;" puluh "&amp;INDEX('224_W6_Tangerang'!idxSatuSampaiDuaPuluh,--LEFT(RIGHT('[2]Pos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6">" "&amp;INDEX('225_W6_Tangerang'!idxRatusan,--LEFT(TEXT(RIGHT('[2]Pos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",INDEX('225_W6_Tangerang'!idxSatuSampaiDuaPuluh,--LEFT(TEXT(RIGHT('[2]Pos Log Serang 260721'!XFD1,11),REPT("0",11)),2)+1)),INDEX('225_W6_Tangerang'!idxSatuSampaiDuaPuluh,--LEFT(RIGHT('[2]Pos Log Serang 260721'!XFD1,11),1)+1)&amp;" puluh "&amp;INDEX('225_W6_Tangerang'!idxSatuSampaiDuaPuluh,--LEFT(RIGHT('[2]Pos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7">" "&amp;INDEX('226_W6_Tangerang'!idxRatusan,--LEFT(TEXT(RIGHT('[2]Pos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",INDEX('226_W6_Tangerang'!idxSatuSampaiDuaPuluh,--LEFT(TEXT(RIGHT('[2]Pos Log Serang 260721'!XFD1,11),REPT("0",11)),2)+1)),INDEX('226_W6_Tangerang'!idxSatuSampaiDuaPuluh,--LEFT(RIGHT('[2]Pos Log Serang 260721'!XFD1,11),1)+1)&amp;" puluh "&amp;INDEX('226_W6_Tangerang'!idxSatuSampaiDuaPuluh,--LEFT(RIGHT('[2]Pos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8">" "&amp;INDEX('227_W6_Tangerang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",INDEX('227_W6_Tangerang '!idxSatuSampaiDuaPuluh,--LEFT(TEXT(RIGHT('[2]Pos Log Serang 260721'!XFD1,11),REPT("0",11)),2)+1)),INDEX('227_W6_Tangerang '!idxSatuSampaiDuaPuluh,--LEFT(RIGHT('[2]Pos Log Serang 260721'!XFD1,11),1)+1)&amp;" puluh "&amp;INDEX('227_W6_Tangerang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9">" "&amp;INDEX('228_W6_Tangerang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",INDEX('228_W6_Tangerang '!idxSatuSampaiDuaPuluh,--LEFT(TEXT(RIGHT('[2]Pos Log Serang 260721'!XFD1,11),REPT("0",11)),2)+1)),INDEX('228_W6_Tangerang '!idxSatuSampaiDuaPuluh,--LEFT(RIGHT('[2]Pos Log Serang 260721'!XFD1,11),1)+1)&amp;" puluh "&amp;INDEX('228_W6_Tangerang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0">" "&amp;INDEX('229_W6_Tangerang 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",INDEX('229_W6_Tangerang  '!idxSatuSampaiDuaPuluh,--LEFT(TEXT(RIGHT('[2]Pos Log Serang 260721'!XFD1,11),REPT("0",11)),2)+1)),INDEX('229_W6_Tangerang  '!idxSatuSampaiDuaPuluh,--LEFT(RIGHT('[2]Pos Log Serang 260721'!XFD1,11),1)+1)&amp;" puluh "&amp;INDEX('229_W6_Tangerang 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1">" "&amp;INDEX('230_W6_Jatinegara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",INDEX('230_W6_Jatinegara '!idxSatuSampaiDuaPuluh,--LEFT(TEXT(RIGHT('[2]Pos Log Serang 260721'!XFD1,11),REPT("0",11)),2)+1)),INDEX('230_W6_Jatinegara '!idxSatuSampaiDuaPuluh,--LEFT(RIGHT('[2]Pos Log Serang 260721'!XFD1,11),1)+1)&amp;" puluh "&amp;INDEX('230_W6_Jatinegara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2">" "&amp;INDEX('231_W6_Tangerang'!idxRatusan,--LEFT(TEXT(RIGHT('[2]Pos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",INDEX('231_W6_Tangerang'!idxSatuSampaiDuaPuluh,--LEFT(TEXT(RIGHT('[2]Pos Log Serang 260721'!XFD1,11),REPT("0",11)),2)+1)),INDEX('231_W6_Tangerang'!idxSatuSampaiDuaPuluh,--LEFT(RIGHT('[2]Pos Log Serang 260721'!XFD1,11),1)+1)&amp;" puluh "&amp;INDEX('231_W6_Tangerang'!idxSatuSampaiDuaPuluh,--LEFT(RIGHT('[2]Pos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3">" "&amp;INDEX('232_W6_Tangerang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",INDEX('232_W6_Tangerang '!idxSatuSampaiDuaPuluh,--LEFT(TEXT(RIGHT('[2]Pos Log Serang 260721'!XFD1,11),REPT("0",11)),2)+1)),INDEX('232_W6_Tangerang '!idxSatuSampaiDuaPuluh,--LEFT(RIGHT('[2]Pos Log Serang 260721'!XFD1,11),1)+1)&amp;" puluh "&amp;INDEX('232_W6_Tangerang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4">" "&amp;INDEX('233_W6_Bogor'!idxRatusan,--LEFT(TEXT(RIGHT('[2]Pos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",INDEX('233_W6_Bogor'!idxSatuSampaiDuaPuluh,--LEFT(TEXT(RIGHT('[2]Pos Log Serang 260721'!XFD1,11),REPT("0",11)),2)+1)),INDEX('233_W6_Bogor'!idxSatuSampaiDuaPuluh,--LEFT(RIGHT('[2]Pos Log Serang 260721'!XFD1,11),1)+1)&amp;" puluh "&amp;INDEX('233_W6_Bogor'!idxSatuSampaiDuaPuluh,--LEFT(RIGHT('[2]Pos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5">" "&amp;INDEX('234_W6_Serang'!idxRatusan,--LEFT(TEXT(RIGHT('[2]Pos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",INDEX('234_W6_Serang'!idxSatuSampaiDuaPuluh,--LEFT(TEXT(RIGHT('[2]Pos Log Serang 260721'!XFD1,11),REPT("0",11)),2)+1)),INDEX('234_W6_Serang'!idxSatuSampaiDuaPuluh,--LEFT(RIGHT('[2]Pos Log Serang 260721'!XFD1,11),1)+1)&amp;" puluh "&amp;INDEX('234_W6_Serang'!idxSatuSampaiDuaPuluh,--LEFT(RIGHT('[2]Pos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6">" "&amp;INDEX('235_W6_Cibubur&amp;Jati Sampurna'!idxRatusan,--LEFT(TEXT(RIGHT('[2]Pos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",INDEX('235_W6_Cibubur&amp;Jati Sampurna'!idxSatuSampaiDuaPuluh,--LEFT(TEXT(RIGHT('[2]Pos Log Serang 260721'!XFD1,11),REPT("0",11)),2)+1)),INDEX('235_W6_Cibubur&amp;Jati Sampurna'!idxSatuSampaiDuaPuluh,--LEFT(RIGHT('[2]Pos Log Serang 260721'!XFD1,11),1)+1)&amp;" puluh "&amp;INDEX('235_W6_Cibubur&amp;Jati Sampurna'!idxSatuSampaiDuaPuluh,--LEFT(RIGHT('[2]Pos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7">" "&amp;INDEX('236_Pratama Trans_Riau'!idxRatusan,--LEFT(TEXT(RIGHT('[2]Pos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",INDEX('236_Pratama Trans_Riau'!idxSatuSampaiDuaPuluh,--LEFT(TEXT(RIGHT('[2]Pos Log Serang 260721'!XFD1,11),REPT("0",11)),2)+1)),INDEX('236_Pratama Trans_Riau'!idxSatuSampaiDuaPuluh,--LEFT(RIGHT('[2]Pos Log Serang 260721'!XFD1,11),1)+1)&amp;" puluh "&amp;INDEX('236_Pratama Trans_Riau'!idxSatuSampaiDuaPuluh,--LEFT(RIGHT('[2]Pos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8">" "&amp;INDEX('237_Freyssinet_Denpasar'!idxRatusan,--LEFT(TEXT(RIGHT('[2]Pos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",INDEX('237_Freyssinet_Denpasar'!idxSatuSampaiDuaPuluh,--LEFT(TEXT(RIGHT('[2]Pos Log Serang 260721'!XFD1,11),REPT("0",11)),2)+1)),INDEX('237_Freyssinet_Denpasar'!idxSatuSampaiDuaPuluh,--LEFT(RIGHT('[2]Pos Log Serang 260721'!XFD1,11),1)+1)&amp;" puluh "&amp;INDEX('237_Freyssinet_Denpasar'!idxSatuSampaiDuaPuluh,--LEFT(RIGHT('[2]Pos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9">" "&amp;INDEX('238_Delta_Jawa tengah'!idxRatusan,--LEFT(TEXT(RIGHT('[2]Pos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",INDEX('238_Delta_Jawa tengah'!idxSatuSampaiDuaPuluh,--LEFT(TEXT(RIGHT('[2]Pos Log Serang 260721'!XFD1,11),REPT("0",11)),2)+1)),INDEX('238_Delta_Jawa tengah'!idxSatuSampaiDuaPuluh,--LEFT(RIGHT('[2]Pos Log Serang 260721'!XFD1,11),1)+1)&amp;" puluh "&amp;INDEX('238_Delta_Jawa tengah'!idxSatuSampaiDuaPuluh,--LEFT(RIGHT('[2]Pos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0">" "&amp;INDEX('239_Marugame_Jogja'!idxRatusan,--LEFT(TEXT(RIGHT('[2]Pos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",INDEX('239_Marugame_Jogja'!idxSatuSampaiDuaPuluh,--LEFT(TEXT(RIGHT('[2]Pos Log Serang 260721'!XFD1,11),REPT("0",11)),2)+1)),INDEX('239_Marugame_Jogja'!idxSatuSampaiDuaPuluh,--LEFT(RIGHT('[2]Pos Log Serang 260721'!XFD1,11),1)+1)&amp;" puluh "&amp;INDEX('239_Marugame_Jogja'!idxSatuSampaiDuaPuluh,--LEFT(RIGHT('[2]Pos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1">" "&amp;INDEX('240_W6_Bandung'!idxRatusan,--LEFT(TEXT(RIGHT('[2]Pos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",INDEX('240_W6_Bandung'!idxSatuSampaiDuaPuluh,--LEFT(TEXT(RIGHT('[2]Pos Log Serang 260721'!XFD1,11),REPT("0",11)),2)+1)),INDEX('240_W6_Bandung'!idxSatuSampaiDuaPuluh,--LEFT(RIGHT('[2]Pos Log Serang 260721'!XFD1,11),1)+1)&amp;" puluh "&amp;INDEX('240_W6_Bandung'!idxSatuSampaiDuaPuluh,--LEFT(RIGHT('[2]Pos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2">" "&amp;INDEX('241_W6_Kamal Jakbar'!idxRatusan,--LEFT(TEXT(RIGHT('[2]Pos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",INDEX('241_W6_Kamal Jakbar'!idxSatuSampaiDuaPuluh,--LEFT(TEXT(RIGHT('[2]Pos Log Serang 260721'!XFD1,11),REPT("0",11)),2)+1)),INDEX('241_W6_Kamal Jakbar'!idxSatuSampaiDuaPuluh,--LEFT(RIGHT('[2]Pos Log Serang 260721'!XFD1,11),1)+1)&amp;" puluh "&amp;INDEX('241_W6_Kamal Jakbar'!idxSatuSampaiDuaPuluh,--LEFT(RIGHT('[2]Pos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3">" "&amp;INDEX('242_W6_Bogor'!idxRatusan,--LEFT(TEXT(RIGHT('[2]Pos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",INDEX('242_W6_Bogor'!idxSatuSampaiDuaPuluh,--LEFT(TEXT(RIGHT('[2]Pos Log Serang 260721'!XFD1,11),REPT("0",11)),2)+1)),INDEX('242_W6_Bogor'!idxSatuSampaiDuaPuluh,--LEFT(RIGHT('[2]Pos Log Serang 260721'!XFD1,11),1)+1)&amp;" puluh "&amp;INDEX('242_W6_Bogor'!idxSatuSampaiDuaPuluh,--LEFT(RIGHT('[2]Pos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4">" "&amp;INDEX('243_W6_Cibubur'!idxRatusan,--LEFT(TEXT(RIGHT('[2]Pos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",INDEX('243_W6_Cibubur'!idxSatuSampaiDuaPuluh,--LEFT(TEXT(RIGHT('[2]Pos Log Serang 260721'!XFD1,11),REPT("0",11)),2)+1)),INDEX('243_W6_Cibubur'!idxSatuSampaiDuaPuluh,--LEFT(RIGHT('[2]Pos Log Serang 260721'!XFD1,11),1)+1)&amp;" puluh "&amp;INDEX('243_W6_Cibubur'!idxSatuSampaiDuaPuluh,--LEFT(RIGHT('[2]Pos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5">" "&amp;INDEX('244_W6_Duren Sawit'!idxRatusan,--LEFT(TEXT(RIGHT('[2]Pos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",INDEX('244_W6_Duren Sawit'!idxSatuSampaiDuaPuluh,--LEFT(TEXT(RIGHT('[2]Pos Log Serang 260721'!XFD1,11),REPT("0",11)),2)+1)),INDEX('244_W6_Duren Sawit'!idxSatuSampaiDuaPuluh,--LEFT(RIGHT('[2]Pos Log Serang 260721'!XFD1,11),1)+1)&amp;" puluh "&amp;INDEX('244_W6_Duren Sawit'!idxSatuSampaiDuaPuluh,--LEFT(RIGHT('[2]Pos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6">" "&amp;INDEX('245_W6_Tangerang'!idxRatusan,--LEFT(TEXT(RIGHT('[2]Pos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",INDEX('245_W6_Tangerang'!idxSatuSampaiDuaPuluh,--LEFT(TEXT(RIGHT('[2]Pos Log Serang 260721'!XFD1,11),REPT("0",11)),2)+1)),INDEX('245_W6_Tangerang'!idxSatuSampaiDuaPuluh,--LEFT(RIGHT('[2]Pos Log Serang 260721'!XFD1,11),1)+1)&amp;" puluh "&amp;INDEX('245_W6_Tangerang'!idxSatuSampaiDuaPuluh,--LEFT(RIGHT('[2]Pos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7">" "&amp;INDEX('246_W6_Serang'!idxRatusan,--LEFT(TEXT(RIGHT('[2]Pos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",INDEX('246_W6_Serang'!idxSatuSampaiDuaPuluh,--LEFT(TEXT(RIGHT('[2]Pos Log Serang 260721'!XFD1,11),REPT("0",11)),2)+1)),INDEX('246_W6_Serang'!idxSatuSampaiDuaPuluh,--LEFT(RIGHT('[2]Pos Log Serang 260721'!XFD1,11),1)+1)&amp;" puluh "&amp;INDEX('246_W6_Serang'!idxSatuSampaiDuaPuluh,--LEFT(RIGHT('[2]Pos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8">" "&amp;INDEX('247_W6_Lemah Abang -Karawang'!idxRatusan,--LEFT(TEXT(RIGHT('[2]Pos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",INDEX('247_W6_Lemah Abang -Karawang'!idxSatuSampaiDuaPuluh,--LEFT(TEXT(RIGHT('[2]Pos Log Serang 260721'!XFD1,11),REPT("0",11)),2)+1)),INDEX('247_W6_Lemah Abang -Karawang'!idxSatuSampaiDuaPuluh,--LEFT(RIGHT('[2]Pos Log Serang 260721'!XFD1,11),1)+1)&amp;" puluh "&amp;INDEX('247_W6_Lemah Abang -Karawang'!idxSatuSampaiDuaPuluh,--LEFT(RIGHT('[2]Pos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9">" "&amp;INDEX('248_W6_Tj Priok'!idxRatusan,--LEFT(TEXT(RIGHT('[2]Pos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",INDEX('248_W6_Tj Priok'!idxSatuSampaiDuaPuluh,--LEFT(TEXT(RIGHT('[2]Pos Log Serang 260721'!XFD1,11),REPT("0",11)),2)+1)),INDEX('248_W6_Tj Priok'!idxSatuSampaiDuaPuluh,--LEFT(RIGHT('[2]Pos Log Serang 260721'!XFD1,11),1)+1)&amp;" puluh "&amp;INDEX('248_W6_Tj Priok'!idxSatuSampaiDuaPuluh,--LEFT(RIGHT('[2]Pos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0">" "&amp;INDEX('249_W6_Tangerang'!idxRatusan,--LEFT(TEXT(RIGHT('[2]Pos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",INDEX('249_W6_Tangerang'!idxSatuSampaiDuaPuluh,--LEFT(TEXT(RIGHT('[2]Pos Log Serang 260721'!XFD1,11),REPT("0",11)),2)+1)),INDEX('249_W6_Tangerang'!idxSatuSampaiDuaPuluh,--LEFT(RIGHT('[2]Pos Log Serang 260721'!XFD1,11),1)+1)&amp;" puluh "&amp;INDEX('249_W6_Tangerang'!idxSatuSampaiDuaPuluh,--LEFT(RIGHT('[2]Pos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1">" "&amp;INDEX('250_W6_Manado'!idxRatusan,--LEFT(TEXT(RIGHT('[2]Pos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",INDEX('250_W6_Manado'!idxSatuSampaiDuaPuluh,--LEFT(TEXT(RIGHT('[2]Pos Log Serang 260721'!XFD1,11),REPT("0",11)),2)+1)),INDEX('250_W6_Manado'!idxSatuSampaiDuaPuluh,--LEFT(RIGHT('[2]Pos Log Serang 260721'!XFD1,11),1)+1)&amp;" puluh "&amp;INDEX('250_W6_Manado'!idxSatuSampaiDuaPuluh,--LEFT(RIGHT('[2]Pos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2">" "&amp;INDEX('251_W6_Bogor'!idxRatusan,--LEFT(TEXT(RIGHT('[2]Pos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",INDEX('251_W6_Bogor'!idxSatuSampaiDuaPuluh,--LEFT(TEXT(RIGHT('[2]Pos Log Serang 260721'!XFD1,11),REPT("0",11)),2)+1)),INDEX('251_W6_Bogor'!idxSatuSampaiDuaPuluh,--LEFT(RIGHT('[2]Pos Log Serang 260721'!XFD1,11),1)+1)&amp;" puluh "&amp;INDEX('251_W6_Bogor'!idxSatuSampaiDuaPuluh,--LEFT(RIGHT('[2]Pos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3">" "&amp;INDEX('252_W6_Duren Sawit'!idxRatusan,--LEFT(TEXT(RIGHT('[2]Pos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",INDEX('252_W6_Duren Sawit'!idxSatuSampaiDuaPuluh,--LEFT(TEXT(RIGHT('[2]Pos Log Serang 260721'!XFD1,11),REPT("0",11)),2)+1)),INDEX('252_W6_Duren Sawit'!idxSatuSampaiDuaPuluh,--LEFT(RIGHT('[2]Pos Log Serang 260721'!XFD1,11),1)+1)&amp;" puluh "&amp;INDEX('252_W6_Duren Sawit'!idxSatuSampaiDuaPuluh,--LEFT(RIGHT('[2]Pos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4">" "&amp;INDEX('253_W6_Harapan Indah'!idxRatusan,--LEFT(TEXT(RIGHT('[2]Pos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",INDEX('253_W6_Harapan Indah'!idxSatuSampaiDuaPuluh,--LEFT(TEXT(RIGHT('[2]Pos Log Serang 260721'!XFD1,11),REPT("0",11)),2)+1)),INDEX('253_W6_Harapan Indah'!idxSatuSampaiDuaPuluh,--LEFT(RIGHT('[2]Pos Log Serang 260721'!XFD1,11),1)+1)&amp;" puluh "&amp;INDEX('253_W6_Harapan Indah'!idxSatuSampaiDuaPuluh,--LEFT(RIGHT('[2]Pos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5">" "&amp;INDEX('254_W6_Cakung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",INDEX('254_W6_Cakung '!idxSatuSampaiDuaPuluh,--LEFT(TEXT(RIGHT('[2]Pos Log Serang 260721'!XFD1,11),REPT("0",11)),2)+1)),INDEX('254_W6_Cakung '!idxSatuSampaiDuaPuluh,--LEFT(RIGHT('[2]Pos Log Serang 260721'!XFD1,11),1)+1)&amp;" puluh "&amp;INDEX('254_W6_Cakung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6">" "&amp;INDEX('255_W6_Tangerang'!idxRatusan,--LEFT(TEXT(RIGHT('[2]Pos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",INDEX('255_W6_Tangerang'!idxSatuSampaiDuaPuluh,--LEFT(TEXT(RIGHT('[2]Pos Log Serang 260721'!XFD1,11),REPT("0",11)),2)+1)),INDEX('255_W6_Tangerang'!idxSatuSampaiDuaPuluh,--LEFT(RIGHT('[2]Pos Log Serang 260721'!XFD1,11),1)+1)&amp;" puluh "&amp;INDEX('255_W6_Tangerang'!idxSatuSampaiDuaPuluh,--LEFT(RIGHT('[2]Pos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7">" "&amp;INDEX('256_W6_Tangerang'!idxRatusan,--LEFT(TEXT(RIGHT('[2]Pos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",INDEX('256_W6_Tangerang'!idxSatuSampaiDuaPuluh,--LEFT(TEXT(RIGHT('[2]Pos Log Serang 260721'!XFD1,11),REPT("0",11)),2)+1)),INDEX('256_W6_Tangerang'!idxSatuSampaiDuaPuluh,--LEFT(RIGHT('[2]Pos Log Serang 260721'!XFD1,11),1)+1)&amp;" puluh "&amp;INDEX('256_W6_Tangerang'!idxSatuSampaiDuaPuluh,--LEFT(RIGHT('[2]Pos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8">" "&amp;INDEX('257_W6_Serang'!idxRatusan,--LEFT(TEXT(RIGHT('[2]Pos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",INDEX('257_W6_Serang'!idxSatuSampaiDuaPuluh,--LEFT(TEXT(RIGHT('[2]Pos Log Serang 260721'!XFD1,11),REPT("0",11)),2)+1)),INDEX('257_W6_Serang'!idxSatuSampaiDuaPuluh,--LEFT(RIGHT('[2]Pos Log Serang 260721'!XFD1,11),1)+1)&amp;" puluh "&amp;INDEX('257_W6_Serang'!idxSatuSampaiDuaPuluh,--LEFT(RIGHT('[2]Pos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4">" "&amp;INDEX('263_Delta_Jawa tengah'!idxRatusan,--LEFT(TEXT(RIGHT('[2]Pos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",INDEX('263_Delta_Jawa tengah'!idxSatuSampaiDuaPuluh,--LEFT(TEXT(RIGHT('[2]Pos Log Serang 260721'!XFD1,11),REPT("0",11)),2)+1)),INDEX('263_Delta_Jawa tengah'!idxSatuSampaiDuaPuluh,--LEFT(RIGHT('[2]Pos Log Serang 260721'!XFD1,11),1)+1)&amp;" puluh "&amp;INDEX('263_Delta_Jawa tengah'!idxSatuSampaiDuaPuluh,--LEFT(RIGHT('[2]Pos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6">" "&amp;INDEX('265_Marugame_Cirebon'!idxRatusan,--LEFT(TEXT(RIGHT('[2]Pos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",INDEX('265_Marugame_Cirebon'!idxSatuSampaiDuaPuluh,--LEFT(TEXT(RIGHT('[2]Pos Log Serang 260721'!XFD1,11),REPT("0",11)),2)+1)),INDEX('265_Marugame_Cirebon'!idxSatuSampaiDuaPuluh,--LEFT(RIGHT('[2]Pos Log Serang 260721'!XFD1,11),1)+1)&amp;" puluh "&amp;INDEX('265_Marugame_Cirebon'!idxSatuSampaiDuaPuluh,--LEFT(RIGHT('[2]Pos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7">" "&amp;INDEX('266_W6_Tangerang'!idxRatusan,--LEFT(TEXT(RIGHT('[2]Pos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",INDEX('266_W6_Tangerang'!idxSatuSampaiDuaPuluh,--LEFT(TEXT(RIGHT('[2]Pos Log Serang 260721'!XFD1,11),REPT("0",11)),2)+1)),INDEX('266_W6_Tangerang'!idxSatuSampaiDuaPuluh,--LEFT(RIGHT('[2]Pos Log Serang 260721'!XFD1,11),1)+1)&amp;" puluh "&amp;INDEX('266_W6_Tangerang'!idxSatuSampaiDuaPuluh,--LEFT(RIGHT('[2]Pos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8">" "&amp;INDEX('267_W6_Parung Bogor'!idxRatusan,--LEFT(TEXT(RIGHT('[2]Pos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",INDEX('267_W6_Parung Bogor'!idxSatuSampaiDuaPuluh,--LEFT(TEXT(RIGHT('[2]Pos Log Serang 260721'!XFD1,11),REPT("0",11)),2)+1)),INDEX('267_W6_Parung Bogor'!idxSatuSampaiDuaPuluh,--LEFT(RIGHT('[2]Pos Log Serang 260721'!XFD1,11),1)+1)&amp;" puluh "&amp;INDEX('267_W6_Parung Bogor'!idxSatuSampaiDuaPuluh,--LEFT(RIGHT('[2]Pos Log Serang 260721'!XFD1,10),1)+1))&amp;IF(OR(LEN('[2]Pos Log Serang 260721'!XFD1)&lt;=9,--LEFT(TEXT(RIGHT('[2]Pos Log Serang 260721'!XFD1,12),REPT("0",12)),3)={0;1}),""," milyar / ")</definedName>
    <definedName name="milyar4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 / ")</definedName>
    <definedName name="nilai">'[2]Pos Log Serang 260721'!$G$22</definedName>
    <definedName name="_xlnm.Print_Area" localSheetId="8">'217_Link pasifik_Malaysia'!$A$2:$J$43</definedName>
    <definedName name="_xlnm.Print_Area" localSheetId="9">'218_Link Pasifik_Philippines'!$A$2:$J$43</definedName>
    <definedName name="_xlnm.Print_Area" localSheetId="10">'219_Link Pasifik_India'!$A$2:$J$43</definedName>
    <definedName name="_xlnm.Print_Area" localSheetId="11">'220_Link Pasifik_Thailand'!$A$2:$J$43</definedName>
    <definedName name="_xlnm.Print_Area" localSheetId="14">'223_W6_Tangerang'!$A$1:$I$43</definedName>
    <definedName name="_xlnm.Print_Area" localSheetId="15">'224_W6_Tangerang'!$A$1:$I$43</definedName>
    <definedName name="_xlnm.Print_Area" localSheetId="16">'225_W6_Tangerang'!$A$1:$I$43</definedName>
    <definedName name="_xlnm.Print_Area" localSheetId="17">'226_W6_Tangerang'!$A$1:$I$43</definedName>
    <definedName name="_xlnm.Print_Area" localSheetId="18">'227_W6_Tangerang '!$A$1:$I$43</definedName>
    <definedName name="_xlnm.Print_Area" localSheetId="19">'228_W6_Tangerang '!$A$1:$I$43</definedName>
    <definedName name="_xlnm.Print_Area" localSheetId="20">'229_W6_Tangerang  '!$A$1:$I$43</definedName>
    <definedName name="_xlnm.Print_Area" localSheetId="21">'230_W6_Jatinegara '!$A$1:$I$43</definedName>
    <definedName name="_xlnm.Print_Area" localSheetId="22">'231_W6_Tangerang'!$A$1:$I$43</definedName>
    <definedName name="_xlnm.Print_Area" localSheetId="23">'232_W6_Tangerang '!$A$1:$I$43</definedName>
    <definedName name="_xlnm.Print_Area" localSheetId="24">'233_W6_Bogor'!$A$1:$I$43</definedName>
    <definedName name="_xlnm.Print_Area" localSheetId="25">'234_W6_Serang'!$A$1:$I$43</definedName>
    <definedName name="_xlnm.Print_Area" localSheetId="26">'235_W6_Cibubur&amp;Jati Sampurna'!$A$1:$I$43</definedName>
    <definedName name="_xlnm.Print_Area" localSheetId="31">'240_W6_Bandung'!$A$1:$I$43</definedName>
    <definedName name="_xlnm.Print_Area" localSheetId="32">'241_W6_Kamal Jakbar'!$A$1:$I$43</definedName>
    <definedName name="_xlnm.Print_Area" localSheetId="33">'242_W6_Bogor'!$A$1:$I$43</definedName>
    <definedName name="_xlnm.Print_Area" localSheetId="34">'243_W6_Cibubur'!$A$1:$I$43</definedName>
    <definedName name="_xlnm.Print_Area" localSheetId="35">'244_W6_Duren Sawit'!$A$1:$I$43</definedName>
    <definedName name="_xlnm.Print_Area" localSheetId="36">'245_W6_Tangerang'!$A$1:$I$43</definedName>
    <definedName name="_xlnm.Print_Area" localSheetId="37">'246_W6_Serang'!$A$1:$I$43</definedName>
    <definedName name="_xlnm.Print_Area" localSheetId="38">'247_W6_Lemah Abang -Karawang'!$A$1:$I$43</definedName>
    <definedName name="_xlnm.Print_Area" localSheetId="39">'248_W6_Tj Priok'!$A$1:$I$43</definedName>
    <definedName name="_xlnm.Print_Area" localSheetId="40">'249_W6_Tangerang'!$A$1:$I$43</definedName>
    <definedName name="_xlnm.Print_Area" localSheetId="41">'250_W6_Manado'!$A$1:$I$43</definedName>
    <definedName name="_xlnm.Print_Area" localSheetId="42">'251_W6_Bogor'!$A$1:$I$43</definedName>
    <definedName name="_xlnm.Print_Area" localSheetId="43">'252_W6_Duren Sawit'!$A$1:$I$43</definedName>
    <definedName name="_xlnm.Print_Area" localSheetId="44">'253_W6_Harapan Indah'!$A$1:$I$43</definedName>
    <definedName name="_xlnm.Print_Area" localSheetId="45">'254_W6_Cakung '!$A$1:$I$43</definedName>
    <definedName name="_xlnm.Print_Area" localSheetId="46">'255_W6_Tangerang'!$A$1:$I$43</definedName>
    <definedName name="_xlnm.Print_Area" localSheetId="47">'256_W6_Tangerang'!$A$1:$I$43</definedName>
    <definedName name="_xlnm.Print_Area" localSheetId="48">'257_W6_Serang'!$A$1:$I$43</definedName>
    <definedName name="_xlnm.Print_Area" localSheetId="57">'266_W6_Tangerang'!$A$1:$I$43</definedName>
    <definedName name="_xlnm.Print_Area" localSheetId="58">'267_W6_Parung Bogor'!$A$1:$I$43</definedName>
    <definedName name="_xlnm.Print_Titles" localSheetId="3">'212_Sicepat_Pontaiank_Feb 22'!$2:$17</definedName>
    <definedName name="_xlnm.Print_Titles" localSheetId="4">'213_Sicepat_PNK_01-23 Maret 22'!$2:$17</definedName>
    <definedName name="_xlnm.Print_Titles" localSheetId="5">'214_Sicepat_Batam Maret 2022'!$2:$17</definedName>
    <definedName name="_xlnm.Print_Titles" localSheetId="6">'215_Sicepat_Sorong Feb 22'!$2:$17</definedName>
    <definedName name="_xlnm.Print_Titles" localSheetId="49">'258_Sicepat_BTH_20-31 Maret 22'!$2:$17</definedName>
    <definedName name="_xlnm.Print_Titles" localSheetId="50">'259_Sicepat_PNK_24-31Maret 22'!$2:$17</definedName>
    <definedName name="_xlnm.Print_Titles" localSheetId="51">'260_Sicepat_JKT-Tarakan Feb 22'!$2:$17</definedName>
    <definedName name="_xlnm.Print_Titles" localSheetId="52">'261_Sicepat_SBY-Taraka_Maret 22'!$2:$17</definedName>
    <definedName name="_xlnm.Print_Titles" localSheetId="53">'262_Trucking_Feb - Maret 22'!$2:$17</definedName>
    <definedName name="ratus" localSheetId="0">" "&amp;INDEX('209_Truelogs_Jambi Pel'!idxRatusan,--LEFT(TEXT(RIGHT([0]!nilai,3),"000"),1)+1)&amp;" "&amp;IF(--RIGHT([0]!nilai,2)&lt;=20,INDEX('209_Truelogs_Jambi Pel'!idxSatuSampaiDuaPuluh,--LEFT(RIGHT([0]!nilai,2),2)+1),INDEX('209_Truelogs_Jambi Pel'!idxSatuSampaiDuaPuluh,--LEFT(RIGHT([0]!nilai,2),1)+1)&amp;" puluh "&amp;INDEX('209_Truelogs_Jambi Pel'!idxSatuSampaiDuaPuluh,--RIGHT([0]!nilai,1)+1))</definedName>
    <definedName name="ratus" localSheetId="1">" "&amp;INDEX('210_Marugame_Bandung'!idxRatusan,--LEFT(TEXT(RIGHT([0]!nilai,3),"000"),1)+1)&amp;" "&amp;IF(--RIGHT([0]!nilai,2)&lt;=20,INDEX('210_Marugame_Bandung'!idxSatuSampaiDuaPuluh,--LEFT(RIGHT([0]!nilai,2),2)+1),INDEX('210_Marugame_Bandung'!idxSatuSampaiDuaPuluh,--LEFT(RIGHT([0]!nilai,2),1)+1)&amp;" puluh "&amp;INDEX('210_Marugame_Bandung'!idxSatuSampaiDuaPuluh,--RIGHT([0]!nilai,1)+1))</definedName>
    <definedName name="ratus" localSheetId="2">" "&amp;INDEX('211_Freyssinet_Jambi'!idxRatusan,--LEFT(TEXT(RIGHT(nilai,3),"000"),1)+1)&amp;" "&amp;IF(--RIGHT(nilai,2)&lt;=20,INDEX('211_Freyssinet_Jambi'!idxSatuSampaiDuaPuluh,--LEFT(RIGHT(nilai,2),2)+1),INDEX('211_Freyssinet_Jambi'!idxSatuSampaiDuaPuluh,--LEFT(RIGHT(nilai,2),1)+1)&amp;" puluh "&amp;INDEX('211_Freyssinet_Jambi'!idxSatuSampaiDuaPuluh,--RIGHT(nilai,1)+1))</definedName>
    <definedName name="ratus" localSheetId="7">" "&amp;INDEX('216_SITC_pabeanan_Ningbo'!idxRatusan,--LEFT(TEXT(RIGHT(nilai,3),"000"),1)+1)&amp;" "&amp;IF(--RIGHT(nilai,2)&lt;=20,INDEX('216_SITC_pabeanan_Ningbo'!idxSatuSampaiDuaPuluh,--LEFT(RIGHT(nilai,2),2)+1),INDEX('216_SITC_pabeanan_Ningbo'!idxSatuSampaiDuaPuluh,--LEFT(RIGHT(nilai,2),1)+1)&amp;" puluh "&amp;INDEX('216_SITC_pabeanan_Ningbo'!idxSatuSampaiDuaPuluh,--RIGHT(nilai,1)+1))</definedName>
    <definedName name="ratus" localSheetId="8">" "&amp;INDEX('217_Link pasifik_Malaysia'!idxRatusan,--LEFT(TEXT(RIGHT(nilai,3),"000"),1)+1)&amp;" "&amp;IF(--RIGHT(nilai,2)&lt;=20,INDEX('217_Link pasifik_Malaysia'!idxSatuSampaiDuaPuluh,--LEFT(RIGHT(nilai,2),2)+1),INDEX('217_Link pasifik_Malaysia'!idxSatuSampaiDuaPuluh,--LEFT(RIGHT(nilai,2),1)+1)&amp;" puluh "&amp;INDEX('217_Link pasifik_Malaysia'!idxSatuSampaiDuaPuluh,--RIGHT(nilai,1)+1))</definedName>
    <definedName name="ratus" localSheetId="9">" "&amp;INDEX('218_Link Pasifik_Philippines'!idxRatusan,--LEFT(TEXT(RIGHT([0]!nilai,3),"000"),1)+1)&amp;" "&amp;IF(--RIGHT([0]!nilai,2)&lt;=20,INDEX('218_Link Pasifik_Philippines'!idxSatuSampaiDuaPuluh,--LEFT(RIGHT([0]!nilai,2),2)+1),INDEX('218_Link Pasifik_Philippines'!idxSatuSampaiDuaPuluh,--LEFT(RIGHT([0]!nilai,2),1)+1)&amp;" puluh "&amp;INDEX('218_Link Pasifik_Philippines'!idxSatuSampaiDuaPuluh,--RIGHT([0]!nilai,1)+1))</definedName>
    <definedName name="ratus" localSheetId="10">" "&amp;INDEX('219_Link Pasifik_India'!idxRatusan,--LEFT(TEXT(RIGHT([0]!nilai,3),"000"),1)+1)&amp;" "&amp;IF(--RIGHT([0]!nilai,2)&lt;=20,INDEX('219_Link Pasifik_India'!idxSatuSampaiDuaPuluh,--LEFT(RIGHT([0]!nilai,2),2)+1),INDEX('219_Link Pasifik_India'!idxSatuSampaiDuaPuluh,--LEFT(RIGHT([0]!nilai,2),1)+1)&amp;" puluh "&amp;INDEX('219_Link Pasifik_India'!idxSatuSampaiDuaPuluh,--RIGHT([0]!nilai,1)+1))</definedName>
    <definedName name="ratus" localSheetId="11">" "&amp;INDEX('220_Link Pasifik_Thailand'!idxRatusan,--LEFT(TEXT(RIGHT([0]!nilai,3),"000"),1)+1)&amp;" "&amp;IF(--RIGHT([0]!nilai,2)&lt;=20,INDEX('220_Link Pasifik_Thailand'!idxSatuSampaiDuaPuluh,--LEFT(RIGHT([0]!nilai,2),2)+1),INDEX('220_Link Pasifik_Thailand'!idxSatuSampaiDuaPuluh,--LEFT(RIGHT([0]!nilai,2),1)+1)&amp;" puluh "&amp;INDEX('220_Link Pasifik_Thailand'!idxSatuSampaiDuaPuluh,--RIGHT([0]!nilai,1)+1))</definedName>
    <definedName name="ratus" localSheetId="12">" "&amp;INDEX('221_Marugame_Bandung '!idxRatusan,--LEFT(TEXT(RIGHT([0]!nilai,3),"000"),1)+1)&amp;" "&amp;IF(--RIGHT([0]!nilai,2)&lt;=20,INDEX('221_Marugame_Bandung '!idxSatuSampaiDuaPuluh,--LEFT(RIGHT([0]!nilai,2),2)+1),INDEX('221_Marugame_Bandung '!idxSatuSampaiDuaPuluh,--LEFT(RIGHT([0]!nilai,2),1)+1)&amp;" puluh "&amp;INDEX('221_Marugame_Bandung '!idxSatuSampaiDuaPuluh,--RIGHT([0]!nilai,1)+1))</definedName>
    <definedName name="ratus" localSheetId="13">" "&amp;INDEX('222_Marugame_Cirebon'!idxRatusan,--LEFT(TEXT(RIGHT([0]!nilai,3),"000"),1)+1)&amp;" "&amp;IF(--RIGHT([0]!nilai,2)&lt;=20,INDEX('222_Marugame_Cirebon'!idxSatuSampaiDuaPuluh,--LEFT(RIGHT([0]!nilai,2),2)+1),INDEX('222_Marugame_Cirebon'!idxSatuSampaiDuaPuluh,--LEFT(RIGHT([0]!nilai,2),1)+1)&amp;" puluh "&amp;INDEX('222_Marugame_Cirebon'!idxSatuSampaiDuaPuluh,--RIGHT([0]!nilai,1)+1))</definedName>
    <definedName name="ratus" localSheetId="14">" "&amp;INDEX('223_W6_Tangerang'!idxRatusan,--LEFT(TEXT(RIGHT([0]!nilai,3),"000"),1)+1)&amp;" "&amp;IF(--RIGHT([0]!nilai,2)&lt;=20,INDEX('223_W6_Tangerang'!idxSatuSampaiDuaPuluh,--LEFT(RIGHT([0]!nilai,2),2)+1),INDEX('223_W6_Tangerang'!idxSatuSampaiDuaPuluh,--LEFT(RIGHT([0]!nilai,2),1)+1)&amp;" puluh "&amp;INDEX('223_W6_Tangerang'!idxSatuSampaiDuaPuluh,--RIGHT([0]!nilai,1)+1))</definedName>
    <definedName name="ratus" localSheetId="15">" "&amp;INDEX('224_W6_Tangerang'!idxRatusan,--LEFT(TEXT(RIGHT([0]!nilai,3),"000"),1)+1)&amp;" "&amp;IF(--RIGHT([0]!nilai,2)&lt;=20,INDEX('224_W6_Tangerang'!idxSatuSampaiDuaPuluh,--LEFT(RIGHT([0]!nilai,2),2)+1),INDEX('224_W6_Tangerang'!idxSatuSampaiDuaPuluh,--LEFT(RIGHT([0]!nilai,2),1)+1)&amp;" puluh "&amp;INDEX('224_W6_Tangerang'!idxSatuSampaiDuaPuluh,--RIGHT([0]!nilai,1)+1))</definedName>
    <definedName name="ratus" localSheetId="16">" "&amp;INDEX('225_W6_Tangerang'!idxRatusan,--LEFT(TEXT(RIGHT([0]!nilai,3),"000"),1)+1)&amp;" "&amp;IF(--RIGHT([0]!nilai,2)&lt;=20,INDEX('225_W6_Tangerang'!idxSatuSampaiDuaPuluh,--LEFT(RIGHT([0]!nilai,2),2)+1),INDEX('225_W6_Tangerang'!idxSatuSampaiDuaPuluh,--LEFT(RIGHT([0]!nilai,2),1)+1)&amp;" puluh "&amp;INDEX('225_W6_Tangerang'!idxSatuSampaiDuaPuluh,--RIGHT([0]!nilai,1)+1))</definedName>
    <definedName name="ratus" localSheetId="17">" "&amp;INDEX('226_W6_Tangerang'!idxRatusan,--LEFT(TEXT(RIGHT([0]!nilai,3),"000"),1)+1)&amp;" "&amp;IF(--RIGHT([0]!nilai,2)&lt;=20,INDEX('226_W6_Tangerang'!idxSatuSampaiDuaPuluh,--LEFT(RIGHT([0]!nilai,2),2)+1),INDEX('226_W6_Tangerang'!idxSatuSampaiDuaPuluh,--LEFT(RIGHT([0]!nilai,2),1)+1)&amp;" puluh "&amp;INDEX('226_W6_Tangerang'!idxSatuSampaiDuaPuluh,--RIGHT([0]!nilai,1)+1))</definedName>
    <definedName name="ratus" localSheetId="18">" "&amp;INDEX('227_W6_Tangerang '!idxRatusan,--LEFT(TEXT(RIGHT([0]!nilai,3),"000"),1)+1)&amp;" "&amp;IF(--RIGHT([0]!nilai,2)&lt;=20,INDEX('227_W6_Tangerang '!idxSatuSampaiDuaPuluh,--LEFT(RIGHT([0]!nilai,2),2)+1),INDEX('227_W6_Tangerang '!idxSatuSampaiDuaPuluh,--LEFT(RIGHT([0]!nilai,2),1)+1)&amp;" puluh "&amp;INDEX('227_W6_Tangerang '!idxSatuSampaiDuaPuluh,--RIGHT([0]!nilai,1)+1))</definedName>
    <definedName name="ratus" localSheetId="19">" "&amp;INDEX('228_W6_Tangerang '!idxRatusan,--LEFT(TEXT(RIGHT([0]!nilai,3),"000"),1)+1)&amp;" "&amp;IF(--RIGHT([0]!nilai,2)&lt;=20,INDEX('228_W6_Tangerang '!idxSatuSampaiDuaPuluh,--LEFT(RIGHT([0]!nilai,2),2)+1),INDEX('228_W6_Tangerang '!idxSatuSampaiDuaPuluh,--LEFT(RIGHT([0]!nilai,2),1)+1)&amp;" puluh "&amp;INDEX('228_W6_Tangerang '!idxSatuSampaiDuaPuluh,--RIGHT([0]!nilai,1)+1))</definedName>
    <definedName name="ratus" localSheetId="20">" "&amp;INDEX('229_W6_Tangerang  '!idxRatusan,--LEFT(TEXT(RIGHT([0]!nilai,3),"000"),1)+1)&amp;" "&amp;IF(--RIGHT([0]!nilai,2)&lt;=20,INDEX('229_W6_Tangerang  '!idxSatuSampaiDuaPuluh,--LEFT(RIGHT([0]!nilai,2),2)+1),INDEX('229_W6_Tangerang  '!idxSatuSampaiDuaPuluh,--LEFT(RIGHT([0]!nilai,2),1)+1)&amp;" puluh "&amp;INDEX('229_W6_Tangerang  '!idxSatuSampaiDuaPuluh,--RIGHT([0]!nilai,1)+1))</definedName>
    <definedName name="ratus" localSheetId="21">" "&amp;INDEX('230_W6_Jatinegara '!idxRatusan,--LEFT(TEXT(RIGHT([0]!nilai,3),"000"),1)+1)&amp;" "&amp;IF(--RIGHT([0]!nilai,2)&lt;=20,INDEX('230_W6_Jatinegara '!idxSatuSampaiDuaPuluh,--LEFT(RIGHT([0]!nilai,2),2)+1),INDEX('230_W6_Jatinegara '!idxSatuSampaiDuaPuluh,--LEFT(RIGHT([0]!nilai,2),1)+1)&amp;" puluh "&amp;INDEX('230_W6_Jatinegara '!idxSatuSampaiDuaPuluh,--RIGHT([0]!nilai,1)+1))</definedName>
    <definedName name="ratus" localSheetId="22">" "&amp;INDEX('231_W6_Tangerang'!idxRatusan,--LEFT(TEXT(RIGHT([0]!nilai,3),"000"),1)+1)&amp;" "&amp;IF(--RIGHT([0]!nilai,2)&lt;=20,INDEX('231_W6_Tangerang'!idxSatuSampaiDuaPuluh,--LEFT(RIGHT([0]!nilai,2),2)+1),INDEX('231_W6_Tangerang'!idxSatuSampaiDuaPuluh,--LEFT(RIGHT([0]!nilai,2),1)+1)&amp;" puluh "&amp;INDEX('231_W6_Tangerang'!idxSatuSampaiDuaPuluh,--RIGHT([0]!nilai,1)+1))</definedName>
    <definedName name="ratus" localSheetId="23">" "&amp;INDEX('232_W6_Tangerang '!idxRatusan,--LEFT(TEXT(RIGHT([0]!nilai,3),"000"),1)+1)&amp;" "&amp;IF(--RIGHT([0]!nilai,2)&lt;=20,INDEX('232_W6_Tangerang '!idxSatuSampaiDuaPuluh,--LEFT(RIGHT([0]!nilai,2),2)+1),INDEX('232_W6_Tangerang '!idxSatuSampaiDuaPuluh,--LEFT(RIGHT([0]!nilai,2),1)+1)&amp;" puluh "&amp;INDEX('232_W6_Tangerang '!idxSatuSampaiDuaPuluh,--RIGHT([0]!nilai,1)+1))</definedName>
    <definedName name="ratus" localSheetId="24">" "&amp;INDEX('233_W6_Bogor'!idxRatusan,--LEFT(TEXT(RIGHT([0]!nilai,3),"000"),1)+1)&amp;" "&amp;IF(--RIGHT([0]!nilai,2)&lt;=20,INDEX('233_W6_Bogor'!idxSatuSampaiDuaPuluh,--LEFT(RIGHT([0]!nilai,2),2)+1),INDEX('233_W6_Bogor'!idxSatuSampaiDuaPuluh,--LEFT(RIGHT([0]!nilai,2),1)+1)&amp;" puluh "&amp;INDEX('233_W6_Bogor'!idxSatuSampaiDuaPuluh,--RIGHT([0]!nilai,1)+1))</definedName>
    <definedName name="ratus" localSheetId="25">" "&amp;INDEX('234_W6_Serang'!idxRatusan,--LEFT(TEXT(RIGHT([0]!nilai,3),"000"),1)+1)&amp;" "&amp;IF(--RIGHT([0]!nilai,2)&lt;=20,INDEX('234_W6_Serang'!idxSatuSampaiDuaPuluh,--LEFT(RIGHT([0]!nilai,2),2)+1),INDEX('234_W6_Serang'!idxSatuSampaiDuaPuluh,--LEFT(RIGHT([0]!nilai,2),1)+1)&amp;" puluh "&amp;INDEX('234_W6_Serang'!idxSatuSampaiDuaPuluh,--RIGHT([0]!nilai,1)+1))</definedName>
    <definedName name="ratus" localSheetId="26">" "&amp;INDEX('235_W6_Cibubur&amp;Jati Sampurna'!idxRatusan,--LEFT(TEXT(RIGHT([0]!nilai,3),"000"),1)+1)&amp;" "&amp;IF(--RIGHT([0]!nilai,2)&lt;=20,INDEX('235_W6_Cibubur&amp;Jati Sampurna'!idxSatuSampaiDuaPuluh,--LEFT(RIGHT([0]!nilai,2),2)+1),INDEX('235_W6_Cibubur&amp;Jati Sampurna'!idxSatuSampaiDuaPuluh,--LEFT(RIGHT([0]!nilai,2),1)+1)&amp;" puluh "&amp;INDEX('235_W6_Cibubur&amp;Jati Sampurna'!idxSatuSampaiDuaPuluh,--RIGHT([0]!nilai,1)+1))</definedName>
    <definedName name="ratus" localSheetId="27">" "&amp;INDEX('236_Pratama Trans_Riau'!idxRatusan,--LEFT(TEXT(RIGHT(nilai,3),"000"),1)+1)&amp;" "&amp;IF(--RIGHT(nilai,2)&lt;=20,INDEX('236_Pratama Trans_Riau'!idxSatuSampaiDuaPuluh,--LEFT(RIGHT(nilai,2),2)+1),INDEX('236_Pratama Trans_Riau'!idxSatuSampaiDuaPuluh,--LEFT(RIGHT(nilai,2),1)+1)&amp;" puluh "&amp;INDEX('236_Pratama Trans_Riau'!idxSatuSampaiDuaPuluh,--RIGHT(nilai,1)+1))</definedName>
    <definedName name="ratus" localSheetId="28">" "&amp;INDEX('237_Freyssinet_Denpasar'!idxRatusan,--LEFT(TEXT(RIGHT([0]!nilai,3),"000"),1)+1)&amp;" "&amp;IF(--RIGHT([0]!nilai,2)&lt;=20,INDEX('237_Freyssinet_Denpasar'!idxSatuSampaiDuaPuluh,--LEFT(RIGHT([0]!nilai,2),2)+1),INDEX('237_Freyssinet_Denpasar'!idxSatuSampaiDuaPuluh,--LEFT(RIGHT([0]!nilai,2),1)+1)&amp;" puluh "&amp;INDEX('237_Freyssinet_Denpasar'!idxSatuSampaiDuaPuluh,--RIGHT([0]!nilai,1)+1))</definedName>
    <definedName name="ratus" localSheetId="29">" "&amp;INDEX('238_Delta_Jawa tengah'!idxRatusan,--LEFT(TEXT(RIGHT([0]!nilai,3),"000"),1)+1)&amp;" "&amp;IF(--RIGHT([0]!nilai,2)&lt;=20,INDEX('238_Delta_Jawa tengah'!idxSatuSampaiDuaPuluh,--LEFT(RIGHT([0]!nilai,2),2)+1),INDEX('238_Delta_Jawa tengah'!idxSatuSampaiDuaPuluh,--LEFT(RIGHT([0]!nilai,2),1)+1)&amp;" puluh "&amp;INDEX('238_Delta_Jawa tengah'!idxSatuSampaiDuaPuluh,--RIGHT([0]!nilai,1)+1))</definedName>
    <definedName name="ratus" localSheetId="30">" "&amp;INDEX('239_Marugame_Jogja'!idxRatusan,--LEFT(TEXT(RIGHT([0]!nilai,3),"000"),1)+1)&amp;" "&amp;IF(--RIGHT([0]!nilai,2)&lt;=20,INDEX('239_Marugame_Jogja'!idxSatuSampaiDuaPuluh,--LEFT(RIGHT([0]!nilai,2),2)+1),INDEX('239_Marugame_Jogja'!idxSatuSampaiDuaPuluh,--LEFT(RIGHT([0]!nilai,2),1)+1)&amp;" puluh "&amp;INDEX('239_Marugame_Jogja'!idxSatuSampaiDuaPuluh,--RIGHT([0]!nilai,1)+1))</definedName>
    <definedName name="ratus" localSheetId="31">" "&amp;INDEX('240_W6_Bandung'!idxRatusan,--LEFT(TEXT(RIGHT([0]!nilai,3),"000"),1)+1)&amp;" "&amp;IF(--RIGHT([0]!nilai,2)&lt;=20,INDEX('240_W6_Bandung'!idxSatuSampaiDuaPuluh,--LEFT(RIGHT([0]!nilai,2),2)+1),INDEX('240_W6_Bandung'!idxSatuSampaiDuaPuluh,--LEFT(RIGHT([0]!nilai,2),1)+1)&amp;" puluh "&amp;INDEX('240_W6_Bandung'!idxSatuSampaiDuaPuluh,--RIGHT([0]!nilai,1)+1))</definedName>
    <definedName name="ratus" localSheetId="32">" "&amp;INDEX('241_W6_Kamal Jakbar'!idxRatusan,--LEFT(TEXT(RIGHT([0]!nilai,3),"000"),1)+1)&amp;" "&amp;IF(--RIGHT([0]!nilai,2)&lt;=20,INDEX('241_W6_Kamal Jakbar'!idxSatuSampaiDuaPuluh,--LEFT(RIGHT([0]!nilai,2),2)+1),INDEX('241_W6_Kamal Jakbar'!idxSatuSampaiDuaPuluh,--LEFT(RIGHT([0]!nilai,2),1)+1)&amp;" puluh "&amp;INDEX('241_W6_Kamal Jakbar'!idxSatuSampaiDuaPuluh,--RIGHT([0]!nilai,1)+1))</definedName>
    <definedName name="ratus" localSheetId="33">" "&amp;INDEX('242_W6_Bogor'!idxRatusan,--LEFT(TEXT(RIGHT([0]!nilai,3),"000"),1)+1)&amp;" "&amp;IF(--RIGHT([0]!nilai,2)&lt;=20,INDEX('242_W6_Bogor'!idxSatuSampaiDuaPuluh,--LEFT(RIGHT([0]!nilai,2),2)+1),INDEX('242_W6_Bogor'!idxSatuSampaiDuaPuluh,--LEFT(RIGHT([0]!nilai,2),1)+1)&amp;" puluh "&amp;INDEX('242_W6_Bogor'!idxSatuSampaiDuaPuluh,--RIGHT([0]!nilai,1)+1))</definedName>
    <definedName name="ratus" localSheetId="34">" "&amp;INDEX('243_W6_Cibubur'!idxRatusan,--LEFT(TEXT(RIGHT([0]!nilai,3),"000"),1)+1)&amp;" "&amp;IF(--RIGHT([0]!nilai,2)&lt;=20,INDEX('243_W6_Cibubur'!idxSatuSampaiDuaPuluh,--LEFT(RIGHT([0]!nilai,2),2)+1),INDEX('243_W6_Cibubur'!idxSatuSampaiDuaPuluh,--LEFT(RIGHT([0]!nilai,2),1)+1)&amp;" puluh "&amp;INDEX('243_W6_Cibubur'!idxSatuSampaiDuaPuluh,--RIGHT([0]!nilai,1)+1))</definedName>
    <definedName name="ratus" localSheetId="35">" "&amp;INDEX('244_W6_Duren Sawit'!idxRatusan,--LEFT(TEXT(RIGHT([0]!nilai,3),"000"),1)+1)&amp;" "&amp;IF(--RIGHT([0]!nilai,2)&lt;=20,INDEX('244_W6_Duren Sawit'!idxSatuSampaiDuaPuluh,--LEFT(RIGHT([0]!nilai,2),2)+1),INDEX('244_W6_Duren Sawit'!idxSatuSampaiDuaPuluh,--LEFT(RIGHT([0]!nilai,2),1)+1)&amp;" puluh "&amp;INDEX('244_W6_Duren Sawit'!idxSatuSampaiDuaPuluh,--RIGHT([0]!nilai,1)+1))</definedName>
    <definedName name="ratus" localSheetId="36">" "&amp;INDEX('245_W6_Tangerang'!idxRatusan,--LEFT(TEXT(RIGHT([0]!nilai,3),"000"),1)+1)&amp;" "&amp;IF(--RIGHT([0]!nilai,2)&lt;=20,INDEX('245_W6_Tangerang'!idxSatuSampaiDuaPuluh,--LEFT(RIGHT([0]!nilai,2),2)+1),INDEX('245_W6_Tangerang'!idxSatuSampaiDuaPuluh,--LEFT(RIGHT([0]!nilai,2),1)+1)&amp;" puluh "&amp;INDEX('245_W6_Tangerang'!idxSatuSampaiDuaPuluh,--RIGHT([0]!nilai,1)+1))</definedName>
    <definedName name="ratus" localSheetId="37">" "&amp;INDEX('246_W6_Serang'!idxRatusan,--LEFT(TEXT(RIGHT([0]!nilai,3),"000"),1)+1)&amp;" "&amp;IF(--RIGHT([0]!nilai,2)&lt;=20,INDEX('246_W6_Serang'!idxSatuSampaiDuaPuluh,--LEFT(RIGHT([0]!nilai,2),2)+1),INDEX('246_W6_Serang'!idxSatuSampaiDuaPuluh,--LEFT(RIGHT([0]!nilai,2),1)+1)&amp;" puluh "&amp;INDEX('246_W6_Serang'!idxSatuSampaiDuaPuluh,--RIGHT([0]!nilai,1)+1))</definedName>
    <definedName name="ratus" localSheetId="38">" "&amp;INDEX('247_W6_Lemah Abang -Karawang'!idxRatusan,--LEFT(TEXT(RIGHT([0]!nilai,3),"000"),1)+1)&amp;" "&amp;IF(--RIGHT([0]!nilai,2)&lt;=20,INDEX('247_W6_Lemah Abang -Karawang'!idxSatuSampaiDuaPuluh,--LEFT(RIGHT([0]!nilai,2),2)+1),INDEX('247_W6_Lemah Abang -Karawang'!idxSatuSampaiDuaPuluh,--LEFT(RIGHT([0]!nilai,2),1)+1)&amp;" puluh "&amp;INDEX('247_W6_Lemah Abang -Karawang'!idxSatuSampaiDuaPuluh,--RIGHT([0]!nilai,1)+1))</definedName>
    <definedName name="ratus" localSheetId="39">" "&amp;INDEX('248_W6_Tj Priok'!idxRatusan,--LEFT(TEXT(RIGHT([0]!nilai,3),"000"),1)+1)&amp;" "&amp;IF(--RIGHT([0]!nilai,2)&lt;=20,INDEX('248_W6_Tj Priok'!idxSatuSampaiDuaPuluh,--LEFT(RIGHT([0]!nilai,2),2)+1),INDEX('248_W6_Tj Priok'!idxSatuSampaiDuaPuluh,--LEFT(RIGHT([0]!nilai,2),1)+1)&amp;" puluh "&amp;INDEX('248_W6_Tj Priok'!idxSatuSampaiDuaPuluh,--RIGHT([0]!nilai,1)+1))</definedName>
    <definedName name="ratus" localSheetId="40">" "&amp;INDEX('249_W6_Tangerang'!idxRatusan,--LEFT(TEXT(RIGHT([0]!nilai,3),"000"),1)+1)&amp;" "&amp;IF(--RIGHT([0]!nilai,2)&lt;=20,INDEX('249_W6_Tangerang'!idxSatuSampaiDuaPuluh,--LEFT(RIGHT([0]!nilai,2),2)+1),INDEX('249_W6_Tangerang'!idxSatuSampaiDuaPuluh,--LEFT(RIGHT([0]!nilai,2),1)+1)&amp;" puluh "&amp;INDEX('249_W6_Tangerang'!idxSatuSampaiDuaPuluh,--RIGHT([0]!nilai,1)+1))</definedName>
    <definedName name="ratus" localSheetId="41">" "&amp;INDEX('250_W6_Manado'!idxRatusan,--LEFT(TEXT(RIGHT([0]!nilai,3),"000"),1)+1)&amp;" "&amp;IF(--RIGHT([0]!nilai,2)&lt;=20,INDEX('250_W6_Manado'!idxSatuSampaiDuaPuluh,--LEFT(RIGHT([0]!nilai,2),2)+1),INDEX('250_W6_Manado'!idxSatuSampaiDuaPuluh,--LEFT(RIGHT([0]!nilai,2),1)+1)&amp;" puluh "&amp;INDEX('250_W6_Manado'!idxSatuSampaiDuaPuluh,--RIGHT([0]!nilai,1)+1))</definedName>
    <definedName name="ratus" localSheetId="42">" "&amp;INDEX('251_W6_Bogor'!idxRatusan,--LEFT(TEXT(RIGHT([0]!nilai,3),"000"),1)+1)&amp;" "&amp;IF(--RIGHT([0]!nilai,2)&lt;=20,INDEX('251_W6_Bogor'!idxSatuSampaiDuaPuluh,--LEFT(RIGHT([0]!nilai,2),2)+1),INDEX('251_W6_Bogor'!idxSatuSampaiDuaPuluh,--LEFT(RIGHT([0]!nilai,2),1)+1)&amp;" puluh "&amp;INDEX('251_W6_Bogor'!idxSatuSampaiDuaPuluh,--RIGHT([0]!nilai,1)+1))</definedName>
    <definedName name="ratus" localSheetId="43">" "&amp;INDEX('252_W6_Duren Sawit'!idxRatusan,--LEFT(TEXT(RIGHT([0]!nilai,3),"000"),1)+1)&amp;" "&amp;IF(--RIGHT([0]!nilai,2)&lt;=20,INDEX('252_W6_Duren Sawit'!idxSatuSampaiDuaPuluh,--LEFT(RIGHT([0]!nilai,2),2)+1),INDEX('252_W6_Duren Sawit'!idxSatuSampaiDuaPuluh,--LEFT(RIGHT([0]!nilai,2),1)+1)&amp;" puluh "&amp;INDEX('252_W6_Duren Sawit'!idxSatuSampaiDuaPuluh,--RIGHT([0]!nilai,1)+1))</definedName>
    <definedName name="ratus" localSheetId="44">" "&amp;INDEX('253_W6_Harapan Indah'!idxRatusan,--LEFT(TEXT(RIGHT([0]!nilai,3),"000"),1)+1)&amp;" "&amp;IF(--RIGHT([0]!nilai,2)&lt;=20,INDEX('253_W6_Harapan Indah'!idxSatuSampaiDuaPuluh,--LEFT(RIGHT([0]!nilai,2),2)+1),INDEX('253_W6_Harapan Indah'!idxSatuSampaiDuaPuluh,--LEFT(RIGHT([0]!nilai,2),1)+1)&amp;" puluh "&amp;INDEX('253_W6_Harapan Indah'!idxSatuSampaiDuaPuluh,--RIGHT([0]!nilai,1)+1))</definedName>
    <definedName name="ratus" localSheetId="45">" "&amp;INDEX('254_W6_Cakung '!idxRatusan,--LEFT(TEXT(RIGHT([0]!nilai,3),"000"),1)+1)&amp;" "&amp;IF(--RIGHT([0]!nilai,2)&lt;=20,INDEX('254_W6_Cakung '!idxSatuSampaiDuaPuluh,--LEFT(RIGHT([0]!nilai,2),2)+1),INDEX('254_W6_Cakung '!idxSatuSampaiDuaPuluh,--LEFT(RIGHT([0]!nilai,2),1)+1)&amp;" puluh "&amp;INDEX('254_W6_Cakung '!idxSatuSampaiDuaPuluh,--RIGHT([0]!nilai,1)+1))</definedName>
    <definedName name="ratus" localSheetId="46">" "&amp;INDEX('255_W6_Tangerang'!idxRatusan,--LEFT(TEXT(RIGHT([0]!nilai,3),"000"),1)+1)&amp;" "&amp;IF(--RIGHT([0]!nilai,2)&lt;=20,INDEX('255_W6_Tangerang'!idxSatuSampaiDuaPuluh,--LEFT(RIGHT([0]!nilai,2),2)+1),INDEX('255_W6_Tangerang'!idxSatuSampaiDuaPuluh,--LEFT(RIGHT([0]!nilai,2),1)+1)&amp;" puluh "&amp;INDEX('255_W6_Tangerang'!idxSatuSampaiDuaPuluh,--RIGHT([0]!nilai,1)+1))</definedName>
    <definedName name="ratus" localSheetId="47">" "&amp;INDEX('256_W6_Tangerang'!idxRatusan,--LEFT(TEXT(RIGHT([0]!nilai,3),"000"),1)+1)&amp;" "&amp;IF(--RIGHT([0]!nilai,2)&lt;=20,INDEX('256_W6_Tangerang'!idxSatuSampaiDuaPuluh,--LEFT(RIGHT([0]!nilai,2),2)+1),INDEX('256_W6_Tangerang'!idxSatuSampaiDuaPuluh,--LEFT(RIGHT([0]!nilai,2),1)+1)&amp;" puluh "&amp;INDEX('256_W6_Tangerang'!idxSatuSampaiDuaPuluh,--RIGHT([0]!nilai,1)+1))</definedName>
    <definedName name="ratus" localSheetId="48">" "&amp;INDEX('257_W6_Serang'!idxRatusan,--LEFT(TEXT(RIGHT([0]!nilai,3),"000"),1)+1)&amp;" "&amp;IF(--RIGHT([0]!nilai,2)&lt;=20,INDEX('257_W6_Serang'!idxSatuSampaiDuaPuluh,--LEFT(RIGHT([0]!nilai,2),2)+1),INDEX('257_W6_Serang'!idxSatuSampaiDuaPuluh,--LEFT(RIGHT([0]!nilai,2),1)+1)&amp;" puluh "&amp;INDEX('257_W6_Serang'!idxSatuSampaiDuaPuluh,--RIGHT([0]!nilai,1)+1))</definedName>
    <definedName name="ratus" localSheetId="54">" "&amp;INDEX('263_Delta_Jawa tengah'!idxRatusan,--LEFT(TEXT(RIGHT([0]!nilai,3),"000"),1)+1)&amp;" "&amp;IF(--RIGHT([0]!nilai,2)&lt;=20,INDEX('263_Delta_Jawa tengah'!idxSatuSampaiDuaPuluh,--LEFT(RIGHT([0]!nilai,2),2)+1),INDEX('263_Delta_Jawa tengah'!idxSatuSampaiDuaPuluh,--LEFT(RIGHT([0]!nilai,2),1)+1)&amp;" puluh "&amp;INDEX('263_Delta_Jawa tengah'!idxSatuSampaiDuaPuluh,--RIGHT([0]!nilai,1)+1))</definedName>
    <definedName name="ratus" localSheetId="56">" "&amp;INDEX('265_Marugame_Cirebon'!idxRatusan,--LEFT(TEXT(RIGHT([0]!nilai,3),"000"),1)+1)&amp;" "&amp;IF(--RIGHT([0]!nilai,2)&lt;=20,INDEX('265_Marugame_Cirebon'!idxSatuSampaiDuaPuluh,--LEFT(RIGHT([0]!nilai,2),2)+1),INDEX('265_Marugame_Cirebon'!idxSatuSampaiDuaPuluh,--LEFT(RIGHT([0]!nilai,2),1)+1)&amp;" puluh "&amp;INDEX('265_Marugame_Cirebon'!idxSatuSampaiDuaPuluh,--RIGHT([0]!nilai,1)+1))</definedName>
    <definedName name="ratus" localSheetId="57">" "&amp;INDEX('266_W6_Tangerang'!idxRatusan,--LEFT(TEXT(RIGHT([0]!nilai,3),"000"),1)+1)&amp;" "&amp;IF(--RIGHT([0]!nilai,2)&lt;=20,INDEX('266_W6_Tangerang'!idxSatuSampaiDuaPuluh,--LEFT(RIGHT([0]!nilai,2),2)+1),INDEX('266_W6_Tangerang'!idxSatuSampaiDuaPuluh,--LEFT(RIGHT([0]!nilai,2),1)+1)&amp;" puluh "&amp;INDEX('266_W6_Tangerang'!idxSatuSampaiDuaPuluh,--RIGHT([0]!nilai,1)+1))</definedName>
    <definedName name="ratus" localSheetId="58">" "&amp;INDEX('267_W6_Parung Bogor'!idxRatusan,--LEFT(TEXT(RIGHT([0]!nilai,3),"000"),1)+1)&amp;" "&amp;IF(--RIGHT([0]!nilai,2)&lt;=20,INDEX('267_W6_Parung Bogor'!idxSatuSampaiDuaPuluh,--LEFT(RIGHT([0]!nilai,2),2)+1),INDEX('267_W6_Parung Bogor'!idxSatuSampaiDuaPuluh,--LEFT(RIGHT([0]!nilai,2),1)+1)&amp;" puluh "&amp;INDEX('267_W6_Parung Bogor'!idxSatuSampaiDuaPuluh,--RIGHT([0]!nilai,1)+1))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"&amp;INDEX('209_Truelogs_Jambi Pel'!idxRatusan,--LEFT(TEXT(RIGHT([0]!nilai,3),"000"),1)+1)&amp;" "&amp;IF(--RIGHT([0]!nilai,2)&lt;=20,INDEX('209_Truelogs_Jambi Pel'!idxSatuSampaiDuaPuluh,--LEFT(RIGHT([0]!nilai,2),2)+1),INDEX('209_Truelogs_Jambi Pel'!idxSatuSampaiDuaPuluh,--LEFT(RIGHT([0]!nilai,2),1)+1)&amp;" puluh "&amp;INDEX('209_Truelogs_Jambi Pel'!idxSatuSampaiDuaPuluh,--RIGHT([0]!nilai,1)+1))</definedName>
    <definedName name="ratus2" localSheetId="1">" "&amp;INDEX('210_Marugame_Bandung'!idxRatusan,--LEFT(TEXT(RIGHT([0]!nilai,3),"000"),1)+1)&amp;" "&amp;IF(--RIGHT([0]!nilai,2)&lt;=20,INDEX('210_Marugame_Bandung'!idxSatuSampaiDuaPuluh,--LEFT(RIGHT([0]!nilai,2),2)+1),INDEX('210_Marugame_Bandung'!idxSatuSampaiDuaPuluh,--LEFT(RIGHT([0]!nilai,2),1)+1)&amp;" puluh "&amp;INDEX('210_Marugame_Bandung'!idxSatuSampaiDuaPuluh,--RIGHT([0]!nilai,1)+1))</definedName>
    <definedName name="ratus2" localSheetId="2">" "&amp;INDEX('211_Freyssinet_Jambi'!idxRatusan,--LEFT(TEXT(RIGHT(nilai,3),"000"),1)+1)&amp;" "&amp;IF(--RIGHT(nilai,2)&lt;=20,INDEX('211_Freyssinet_Jambi'!idxSatuSampaiDuaPuluh,--LEFT(RIGHT(nilai,2),2)+1),INDEX('211_Freyssinet_Jambi'!idxSatuSampaiDuaPuluh,--LEFT(RIGHT(nilai,2),1)+1)&amp;" puluh "&amp;INDEX('211_Freyssinet_Jambi'!idxSatuSampaiDuaPuluh,--RIGHT(nilai,1)+1))</definedName>
    <definedName name="ratus2" localSheetId="7">" "&amp;INDEX('216_SITC_pabeanan_Ningbo'!idxRatusan,--LEFT(TEXT(RIGHT(nilai,3),"000"),1)+1)&amp;" "&amp;IF(--RIGHT(nilai,2)&lt;=20,INDEX('216_SITC_pabeanan_Ningbo'!idxSatuSampaiDuaPuluh,--LEFT(RIGHT(nilai,2),2)+1),INDEX('216_SITC_pabeanan_Ningbo'!idxSatuSampaiDuaPuluh,--LEFT(RIGHT(nilai,2),1)+1)&amp;" puluh "&amp;INDEX('216_SITC_pabeanan_Ningbo'!idxSatuSampaiDuaPuluh,--RIGHT(nilai,1)+1))</definedName>
    <definedName name="ratus2" localSheetId="8">" "&amp;INDEX('217_Link pasifik_Malaysia'!idxRatusan,--LEFT(TEXT(RIGHT(nilai,3),"000"),1)+1)&amp;" "&amp;IF(--RIGHT(nilai,2)&lt;=20,INDEX('217_Link pasifik_Malaysia'!idxSatuSampaiDuaPuluh,--LEFT(RIGHT(nilai,2),2)+1),INDEX('217_Link pasifik_Malaysia'!idxSatuSampaiDuaPuluh,--LEFT(RIGHT(nilai,2),1)+1)&amp;" puluh "&amp;INDEX('217_Link pasifik_Malaysia'!idxSatuSampaiDuaPuluh,--RIGHT(nilai,1)+1))</definedName>
    <definedName name="ratus2" localSheetId="9">" "&amp;INDEX('218_Link Pasifik_Philippines'!idxRatusan,--LEFT(TEXT(RIGHT([0]!nilai,3),"000"),1)+1)&amp;" "&amp;IF(--RIGHT([0]!nilai,2)&lt;=20,INDEX('218_Link Pasifik_Philippines'!idxSatuSampaiDuaPuluh,--LEFT(RIGHT([0]!nilai,2),2)+1),INDEX('218_Link Pasifik_Philippines'!idxSatuSampaiDuaPuluh,--LEFT(RIGHT([0]!nilai,2),1)+1)&amp;" puluh "&amp;INDEX('218_Link Pasifik_Philippines'!idxSatuSampaiDuaPuluh,--RIGHT([0]!nilai,1)+1))</definedName>
    <definedName name="ratus2" localSheetId="10">" "&amp;INDEX('219_Link Pasifik_India'!idxRatusan,--LEFT(TEXT(RIGHT([0]!nilai,3),"000"),1)+1)&amp;" "&amp;IF(--RIGHT([0]!nilai,2)&lt;=20,INDEX('219_Link Pasifik_India'!idxSatuSampaiDuaPuluh,--LEFT(RIGHT([0]!nilai,2),2)+1),INDEX('219_Link Pasifik_India'!idxSatuSampaiDuaPuluh,--LEFT(RIGHT([0]!nilai,2),1)+1)&amp;" puluh "&amp;INDEX('219_Link Pasifik_India'!idxSatuSampaiDuaPuluh,--RIGHT([0]!nilai,1)+1))</definedName>
    <definedName name="ratus2" localSheetId="11">" "&amp;INDEX('220_Link Pasifik_Thailand'!idxRatusan,--LEFT(TEXT(RIGHT([0]!nilai,3),"000"),1)+1)&amp;" "&amp;IF(--RIGHT([0]!nilai,2)&lt;=20,INDEX('220_Link Pasifik_Thailand'!idxSatuSampaiDuaPuluh,--LEFT(RIGHT([0]!nilai,2),2)+1),INDEX('220_Link Pasifik_Thailand'!idxSatuSampaiDuaPuluh,--LEFT(RIGHT([0]!nilai,2),1)+1)&amp;" puluh "&amp;INDEX('220_Link Pasifik_Thailand'!idxSatuSampaiDuaPuluh,--RIGHT([0]!nilai,1)+1))</definedName>
    <definedName name="ratus2" localSheetId="12">" "&amp;INDEX('221_Marugame_Bandung '!idxRatusan,--LEFT(TEXT(RIGHT([0]!nilai,3),"000"),1)+1)&amp;" "&amp;IF(--RIGHT([0]!nilai,2)&lt;=20,INDEX('221_Marugame_Bandung '!idxSatuSampaiDuaPuluh,--LEFT(RIGHT([0]!nilai,2),2)+1),INDEX('221_Marugame_Bandung '!idxSatuSampaiDuaPuluh,--LEFT(RIGHT([0]!nilai,2),1)+1)&amp;" puluh "&amp;INDEX('221_Marugame_Bandung '!idxSatuSampaiDuaPuluh,--RIGHT([0]!nilai,1)+1))</definedName>
    <definedName name="ratus2" localSheetId="13">" "&amp;INDEX('222_Marugame_Cirebon'!idxRatusan,--LEFT(TEXT(RIGHT([0]!nilai,3),"000"),1)+1)&amp;" "&amp;IF(--RIGHT([0]!nilai,2)&lt;=20,INDEX('222_Marugame_Cirebon'!idxSatuSampaiDuaPuluh,--LEFT(RIGHT([0]!nilai,2),2)+1),INDEX('222_Marugame_Cirebon'!idxSatuSampaiDuaPuluh,--LEFT(RIGHT([0]!nilai,2),1)+1)&amp;" puluh "&amp;INDEX('222_Marugame_Cirebon'!idxSatuSampaiDuaPuluh,--RIGHT([0]!nilai,1)+1))</definedName>
    <definedName name="ratus2" localSheetId="14">" "&amp;INDEX('223_W6_Tangerang'!idxRatusan,--LEFT(TEXT(RIGHT([0]!nilai,3),"000"),1)+1)&amp;" "&amp;IF(--RIGHT([0]!nilai,2)&lt;=20,INDEX('223_W6_Tangerang'!idxSatuSampaiDuaPuluh,--LEFT(RIGHT([0]!nilai,2),2)+1),INDEX('223_W6_Tangerang'!idxSatuSampaiDuaPuluh,--LEFT(RIGHT([0]!nilai,2),1)+1)&amp;" puluh "&amp;INDEX('223_W6_Tangerang'!idxSatuSampaiDuaPuluh,--RIGHT([0]!nilai,1)+1))</definedName>
    <definedName name="ratus2" localSheetId="15">" "&amp;INDEX('224_W6_Tangerang'!idxRatusan,--LEFT(TEXT(RIGHT([0]!nilai,3),"000"),1)+1)&amp;" "&amp;IF(--RIGHT([0]!nilai,2)&lt;=20,INDEX('224_W6_Tangerang'!idxSatuSampaiDuaPuluh,--LEFT(RIGHT([0]!nilai,2),2)+1),INDEX('224_W6_Tangerang'!idxSatuSampaiDuaPuluh,--LEFT(RIGHT([0]!nilai,2),1)+1)&amp;" puluh "&amp;INDEX('224_W6_Tangerang'!idxSatuSampaiDuaPuluh,--RIGHT([0]!nilai,1)+1))</definedName>
    <definedName name="ratus2" localSheetId="16">" "&amp;INDEX('225_W6_Tangerang'!idxRatusan,--LEFT(TEXT(RIGHT([0]!nilai,3),"000"),1)+1)&amp;" "&amp;IF(--RIGHT([0]!nilai,2)&lt;=20,INDEX('225_W6_Tangerang'!idxSatuSampaiDuaPuluh,--LEFT(RIGHT([0]!nilai,2),2)+1),INDEX('225_W6_Tangerang'!idxSatuSampaiDuaPuluh,--LEFT(RIGHT([0]!nilai,2),1)+1)&amp;" puluh "&amp;INDEX('225_W6_Tangerang'!idxSatuSampaiDuaPuluh,--RIGHT([0]!nilai,1)+1))</definedName>
    <definedName name="ratus2" localSheetId="17">" "&amp;INDEX('226_W6_Tangerang'!idxRatusan,--LEFT(TEXT(RIGHT([0]!nilai,3),"000"),1)+1)&amp;" "&amp;IF(--RIGHT([0]!nilai,2)&lt;=20,INDEX('226_W6_Tangerang'!idxSatuSampaiDuaPuluh,--LEFT(RIGHT([0]!nilai,2),2)+1),INDEX('226_W6_Tangerang'!idxSatuSampaiDuaPuluh,--LEFT(RIGHT([0]!nilai,2),1)+1)&amp;" puluh "&amp;INDEX('226_W6_Tangerang'!idxSatuSampaiDuaPuluh,--RIGHT([0]!nilai,1)+1))</definedName>
    <definedName name="ratus2" localSheetId="18">" "&amp;INDEX('227_W6_Tangerang '!idxRatusan,--LEFT(TEXT(RIGHT([0]!nilai,3),"000"),1)+1)&amp;" "&amp;IF(--RIGHT([0]!nilai,2)&lt;=20,INDEX('227_W6_Tangerang '!idxSatuSampaiDuaPuluh,--LEFT(RIGHT([0]!nilai,2),2)+1),INDEX('227_W6_Tangerang '!idxSatuSampaiDuaPuluh,--LEFT(RIGHT([0]!nilai,2),1)+1)&amp;" puluh "&amp;INDEX('227_W6_Tangerang '!idxSatuSampaiDuaPuluh,--RIGHT([0]!nilai,1)+1))</definedName>
    <definedName name="ratus2" localSheetId="19">" "&amp;INDEX('228_W6_Tangerang '!idxRatusan,--LEFT(TEXT(RIGHT([0]!nilai,3),"000"),1)+1)&amp;" "&amp;IF(--RIGHT([0]!nilai,2)&lt;=20,INDEX('228_W6_Tangerang '!idxSatuSampaiDuaPuluh,--LEFT(RIGHT([0]!nilai,2),2)+1),INDEX('228_W6_Tangerang '!idxSatuSampaiDuaPuluh,--LEFT(RIGHT([0]!nilai,2),1)+1)&amp;" puluh "&amp;INDEX('228_W6_Tangerang '!idxSatuSampaiDuaPuluh,--RIGHT([0]!nilai,1)+1))</definedName>
    <definedName name="ratus2" localSheetId="20">" "&amp;INDEX('229_W6_Tangerang  '!idxRatusan,--LEFT(TEXT(RIGHT([0]!nilai,3),"000"),1)+1)&amp;" "&amp;IF(--RIGHT([0]!nilai,2)&lt;=20,INDEX('229_W6_Tangerang  '!idxSatuSampaiDuaPuluh,--LEFT(RIGHT([0]!nilai,2),2)+1),INDEX('229_W6_Tangerang  '!idxSatuSampaiDuaPuluh,--LEFT(RIGHT([0]!nilai,2),1)+1)&amp;" puluh "&amp;INDEX('229_W6_Tangerang  '!idxSatuSampaiDuaPuluh,--RIGHT([0]!nilai,1)+1))</definedName>
    <definedName name="ratus2" localSheetId="21">" "&amp;INDEX('230_W6_Jatinegara '!idxRatusan,--LEFT(TEXT(RIGHT([0]!nilai,3),"000"),1)+1)&amp;" "&amp;IF(--RIGHT([0]!nilai,2)&lt;=20,INDEX('230_W6_Jatinegara '!idxSatuSampaiDuaPuluh,--LEFT(RIGHT([0]!nilai,2),2)+1),INDEX('230_W6_Jatinegara '!idxSatuSampaiDuaPuluh,--LEFT(RIGHT([0]!nilai,2),1)+1)&amp;" puluh "&amp;INDEX('230_W6_Jatinegara '!idxSatuSampaiDuaPuluh,--RIGHT([0]!nilai,1)+1))</definedName>
    <definedName name="ratus2" localSheetId="22">" "&amp;INDEX('231_W6_Tangerang'!idxRatusan,--LEFT(TEXT(RIGHT([0]!nilai,3),"000"),1)+1)&amp;" "&amp;IF(--RIGHT([0]!nilai,2)&lt;=20,INDEX('231_W6_Tangerang'!idxSatuSampaiDuaPuluh,--LEFT(RIGHT([0]!nilai,2),2)+1),INDEX('231_W6_Tangerang'!idxSatuSampaiDuaPuluh,--LEFT(RIGHT([0]!nilai,2),1)+1)&amp;" puluh "&amp;INDEX('231_W6_Tangerang'!idxSatuSampaiDuaPuluh,--RIGHT([0]!nilai,1)+1))</definedName>
    <definedName name="ratus2" localSheetId="23">" "&amp;INDEX('232_W6_Tangerang '!idxRatusan,--LEFT(TEXT(RIGHT([0]!nilai,3),"000"),1)+1)&amp;" "&amp;IF(--RIGHT([0]!nilai,2)&lt;=20,INDEX('232_W6_Tangerang '!idxSatuSampaiDuaPuluh,--LEFT(RIGHT([0]!nilai,2),2)+1),INDEX('232_W6_Tangerang '!idxSatuSampaiDuaPuluh,--LEFT(RIGHT([0]!nilai,2),1)+1)&amp;" puluh "&amp;INDEX('232_W6_Tangerang '!idxSatuSampaiDuaPuluh,--RIGHT([0]!nilai,1)+1))</definedName>
    <definedName name="ratus2" localSheetId="24">" "&amp;INDEX('233_W6_Bogor'!idxRatusan,--LEFT(TEXT(RIGHT([0]!nilai,3),"000"),1)+1)&amp;" "&amp;IF(--RIGHT([0]!nilai,2)&lt;=20,INDEX('233_W6_Bogor'!idxSatuSampaiDuaPuluh,--LEFT(RIGHT([0]!nilai,2),2)+1),INDEX('233_W6_Bogor'!idxSatuSampaiDuaPuluh,--LEFT(RIGHT([0]!nilai,2),1)+1)&amp;" puluh "&amp;INDEX('233_W6_Bogor'!idxSatuSampaiDuaPuluh,--RIGHT([0]!nilai,1)+1))</definedName>
    <definedName name="ratus2" localSheetId="25">" "&amp;INDEX('234_W6_Serang'!idxRatusan,--LEFT(TEXT(RIGHT([0]!nilai,3),"000"),1)+1)&amp;" "&amp;IF(--RIGHT([0]!nilai,2)&lt;=20,INDEX('234_W6_Serang'!idxSatuSampaiDuaPuluh,--LEFT(RIGHT([0]!nilai,2),2)+1),INDEX('234_W6_Serang'!idxSatuSampaiDuaPuluh,--LEFT(RIGHT([0]!nilai,2),1)+1)&amp;" puluh "&amp;INDEX('234_W6_Serang'!idxSatuSampaiDuaPuluh,--RIGHT([0]!nilai,1)+1))</definedName>
    <definedName name="ratus2" localSheetId="26">" "&amp;INDEX('235_W6_Cibubur&amp;Jati Sampurna'!idxRatusan,--LEFT(TEXT(RIGHT([0]!nilai,3),"000"),1)+1)&amp;" "&amp;IF(--RIGHT([0]!nilai,2)&lt;=20,INDEX('235_W6_Cibubur&amp;Jati Sampurna'!idxSatuSampaiDuaPuluh,--LEFT(RIGHT([0]!nilai,2),2)+1),INDEX('235_W6_Cibubur&amp;Jati Sampurna'!idxSatuSampaiDuaPuluh,--LEFT(RIGHT([0]!nilai,2),1)+1)&amp;" puluh "&amp;INDEX('235_W6_Cibubur&amp;Jati Sampurna'!idxSatuSampaiDuaPuluh,--RIGHT([0]!nilai,1)+1))</definedName>
    <definedName name="ratus2" localSheetId="27">" "&amp;INDEX('236_Pratama Trans_Riau'!idxRatusan,--LEFT(TEXT(RIGHT(nilai,3),"000"),1)+1)&amp;" "&amp;IF(--RIGHT(nilai,2)&lt;=20,INDEX('236_Pratama Trans_Riau'!idxSatuSampaiDuaPuluh,--LEFT(RIGHT(nilai,2),2)+1),INDEX('236_Pratama Trans_Riau'!idxSatuSampaiDuaPuluh,--LEFT(RIGHT(nilai,2),1)+1)&amp;" puluh "&amp;INDEX('236_Pratama Trans_Riau'!idxSatuSampaiDuaPuluh,--RIGHT(nilai,1)+1))</definedName>
    <definedName name="ratus2" localSheetId="28">" "&amp;INDEX('237_Freyssinet_Denpasar'!idxRatusan,--LEFT(TEXT(RIGHT([0]!nilai,3),"000"),1)+1)&amp;" "&amp;IF(--RIGHT([0]!nilai,2)&lt;=20,INDEX('237_Freyssinet_Denpasar'!idxSatuSampaiDuaPuluh,--LEFT(RIGHT([0]!nilai,2),2)+1),INDEX('237_Freyssinet_Denpasar'!idxSatuSampaiDuaPuluh,--LEFT(RIGHT([0]!nilai,2),1)+1)&amp;" puluh "&amp;INDEX('237_Freyssinet_Denpasar'!idxSatuSampaiDuaPuluh,--RIGHT([0]!nilai,1)+1))</definedName>
    <definedName name="ratus2" localSheetId="29">" "&amp;INDEX('238_Delta_Jawa tengah'!idxRatusan,--LEFT(TEXT(RIGHT([0]!nilai,3),"000"),1)+1)&amp;" "&amp;IF(--RIGHT([0]!nilai,2)&lt;=20,INDEX('238_Delta_Jawa tengah'!idxSatuSampaiDuaPuluh,--LEFT(RIGHT([0]!nilai,2),2)+1),INDEX('238_Delta_Jawa tengah'!idxSatuSampaiDuaPuluh,--LEFT(RIGHT([0]!nilai,2),1)+1)&amp;" puluh "&amp;INDEX('238_Delta_Jawa tengah'!idxSatuSampaiDuaPuluh,--RIGHT([0]!nilai,1)+1))</definedName>
    <definedName name="ratus2" localSheetId="30">" "&amp;INDEX('239_Marugame_Jogja'!idxRatusan,--LEFT(TEXT(RIGHT([0]!nilai,3),"000"),1)+1)&amp;" "&amp;IF(--RIGHT([0]!nilai,2)&lt;=20,INDEX('239_Marugame_Jogja'!idxSatuSampaiDuaPuluh,--LEFT(RIGHT([0]!nilai,2),2)+1),INDEX('239_Marugame_Jogja'!idxSatuSampaiDuaPuluh,--LEFT(RIGHT([0]!nilai,2),1)+1)&amp;" puluh "&amp;INDEX('239_Marugame_Jogja'!idxSatuSampaiDuaPuluh,--RIGHT([0]!nilai,1)+1))</definedName>
    <definedName name="ratus2" localSheetId="31">" "&amp;INDEX('240_W6_Bandung'!idxRatusan,--LEFT(TEXT(RIGHT([0]!nilai,3),"000"),1)+1)&amp;" "&amp;IF(--RIGHT([0]!nilai,2)&lt;=20,INDEX('240_W6_Bandung'!idxSatuSampaiDuaPuluh,--LEFT(RIGHT([0]!nilai,2),2)+1),INDEX('240_W6_Bandung'!idxSatuSampaiDuaPuluh,--LEFT(RIGHT([0]!nilai,2),1)+1)&amp;" puluh "&amp;INDEX('240_W6_Bandung'!idxSatuSampaiDuaPuluh,--RIGHT([0]!nilai,1)+1))</definedName>
    <definedName name="ratus2" localSheetId="32">" "&amp;INDEX('241_W6_Kamal Jakbar'!idxRatusan,--LEFT(TEXT(RIGHT([0]!nilai,3),"000"),1)+1)&amp;" "&amp;IF(--RIGHT([0]!nilai,2)&lt;=20,INDEX('241_W6_Kamal Jakbar'!idxSatuSampaiDuaPuluh,--LEFT(RIGHT([0]!nilai,2),2)+1),INDEX('241_W6_Kamal Jakbar'!idxSatuSampaiDuaPuluh,--LEFT(RIGHT([0]!nilai,2),1)+1)&amp;" puluh "&amp;INDEX('241_W6_Kamal Jakbar'!idxSatuSampaiDuaPuluh,--RIGHT([0]!nilai,1)+1))</definedName>
    <definedName name="ratus2" localSheetId="33">" "&amp;INDEX('242_W6_Bogor'!idxRatusan,--LEFT(TEXT(RIGHT([0]!nilai,3),"000"),1)+1)&amp;" "&amp;IF(--RIGHT([0]!nilai,2)&lt;=20,INDEX('242_W6_Bogor'!idxSatuSampaiDuaPuluh,--LEFT(RIGHT([0]!nilai,2),2)+1),INDEX('242_W6_Bogor'!idxSatuSampaiDuaPuluh,--LEFT(RIGHT([0]!nilai,2),1)+1)&amp;" puluh "&amp;INDEX('242_W6_Bogor'!idxSatuSampaiDuaPuluh,--RIGHT([0]!nilai,1)+1))</definedName>
    <definedName name="ratus2" localSheetId="34">" "&amp;INDEX('243_W6_Cibubur'!idxRatusan,--LEFT(TEXT(RIGHT([0]!nilai,3),"000"),1)+1)&amp;" "&amp;IF(--RIGHT([0]!nilai,2)&lt;=20,INDEX('243_W6_Cibubur'!idxSatuSampaiDuaPuluh,--LEFT(RIGHT([0]!nilai,2),2)+1),INDEX('243_W6_Cibubur'!idxSatuSampaiDuaPuluh,--LEFT(RIGHT([0]!nilai,2),1)+1)&amp;" puluh "&amp;INDEX('243_W6_Cibubur'!idxSatuSampaiDuaPuluh,--RIGHT([0]!nilai,1)+1))</definedName>
    <definedName name="ratus2" localSheetId="35">" "&amp;INDEX('244_W6_Duren Sawit'!idxRatusan,--LEFT(TEXT(RIGHT([0]!nilai,3),"000"),1)+1)&amp;" "&amp;IF(--RIGHT([0]!nilai,2)&lt;=20,INDEX('244_W6_Duren Sawit'!idxSatuSampaiDuaPuluh,--LEFT(RIGHT([0]!nilai,2),2)+1),INDEX('244_W6_Duren Sawit'!idxSatuSampaiDuaPuluh,--LEFT(RIGHT([0]!nilai,2),1)+1)&amp;" puluh "&amp;INDEX('244_W6_Duren Sawit'!idxSatuSampaiDuaPuluh,--RIGHT([0]!nilai,1)+1))</definedName>
    <definedName name="ratus2" localSheetId="36">" "&amp;INDEX('245_W6_Tangerang'!idxRatusan,--LEFT(TEXT(RIGHT([0]!nilai,3),"000"),1)+1)&amp;" "&amp;IF(--RIGHT([0]!nilai,2)&lt;=20,INDEX('245_W6_Tangerang'!idxSatuSampaiDuaPuluh,--LEFT(RIGHT([0]!nilai,2),2)+1),INDEX('245_W6_Tangerang'!idxSatuSampaiDuaPuluh,--LEFT(RIGHT([0]!nilai,2),1)+1)&amp;" puluh "&amp;INDEX('245_W6_Tangerang'!idxSatuSampaiDuaPuluh,--RIGHT([0]!nilai,1)+1))</definedName>
    <definedName name="ratus2" localSheetId="37">" "&amp;INDEX('246_W6_Serang'!idxRatusan,--LEFT(TEXT(RIGHT([0]!nilai,3),"000"),1)+1)&amp;" "&amp;IF(--RIGHT([0]!nilai,2)&lt;=20,INDEX('246_W6_Serang'!idxSatuSampaiDuaPuluh,--LEFT(RIGHT([0]!nilai,2),2)+1),INDEX('246_W6_Serang'!idxSatuSampaiDuaPuluh,--LEFT(RIGHT([0]!nilai,2),1)+1)&amp;" puluh "&amp;INDEX('246_W6_Serang'!idxSatuSampaiDuaPuluh,--RIGHT([0]!nilai,1)+1))</definedName>
    <definedName name="ratus2" localSheetId="38">" "&amp;INDEX('247_W6_Lemah Abang -Karawang'!idxRatusan,--LEFT(TEXT(RIGHT([0]!nilai,3),"000"),1)+1)&amp;" "&amp;IF(--RIGHT([0]!nilai,2)&lt;=20,INDEX('247_W6_Lemah Abang -Karawang'!idxSatuSampaiDuaPuluh,--LEFT(RIGHT([0]!nilai,2),2)+1),INDEX('247_W6_Lemah Abang -Karawang'!idxSatuSampaiDuaPuluh,--LEFT(RIGHT([0]!nilai,2),1)+1)&amp;" puluh "&amp;INDEX('247_W6_Lemah Abang -Karawang'!idxSatuSampaiDuaPuluh,--RIGHT([0]!nilai,1)+1))</definedName>
    <definedName name="ratus2" localSheetId="39">" "&amp;INDEX('248_W6_Tj Priok'!idxRatusan,--LEFT(TEXT(RIGHT([0]!nilai,3),"000"),1)+1)&amp;" "&amp;IF(--RIGHT([0]!nilai,2)&lt;=20,INDEX('248_W6_Tj Priok'!idxSatuSampaiDuaPuluh,--LEFT(RIGHT([0]!nilai,2),2)+1),INDEX('248_W6_Tj Priok'!idxSatuSampaiDuaPuluh,--LEFT(RIGHT([0]!nilai,2),1)+1)&amp;" puluh "&amp;INDEX('248_W6_Tj Priok'!idxSatuSampaiDuaPuluh,--RIGHT([0]!nilai,1)+1))</definedName>
    <definedName name="ratus2" localSheetId="40">" "&amp;INDEX('249_W6_Tangerang'!idxRatusan,--LEFT(TEXT(RIGHT([0]!nilai,3),"000"),1)+1)&amp;" "&amp;IF(--RIGHT([0]!nilai,2)&lt;=20,INDEX('249_W6_Tangerang'!idxSatuSampaiDuaPuluh,--LEFT(RIGHT([0]!nilai,2),2)+1),INDEX('249_W6_Tangerang'!idxSatuSampaiDuaPuluh,--LEFT(RIGHT([0]!nilai,2),1)+1)&amp;" puluh "&amp;INDEX('249_W6_Tangerang'!idxSatuSampaiDuaPuluh,--RIGHT([0]!nilai,1)+1))</definedName>
    <definedName name="ratus2" localSheetId="41">" "&amp;INDEX('250_W6_Manado'!idxRatusan,--LEFT(TEXT(RIGHT([0]!nilai,3),"000"),1)+1)&amp;" "&amp;IF(--RIGHT([0]!nilai,2)&lt;=20,INDEX('250_W6_Manado'!idxSatuSampaiDuaPuluh,--LEFT(RIGHT([0]!nilai,2),2)+1),INDEX('250_W6_Manado'!idxSatuSampaiDuaPuluh,--LEFT(RIGHT([0]!nilai,2),1)+1)&amp;" puluh "&amp;INDEX('250_W6_Manado'!idxSatuSampaiDuaPuluh,--RIGHT([0]!nilai,1)+1))</definedName>
    <definedName name="ratus2" localSheetId="42">" "&amp;INDEX('251_W6_Bogor'!idxRatusan,--LEFT(TEXT(RIGHT([0]!nilai,3),"000"),1)+1)&amp;" "&amp;IF(--RIGHT([0]!nilai,2)&lt;=20,INDEX('251_W6_Bogor'!idxSatuSampaiDuaPuluh,--LEFT(RIGHT([0]!nilai,2),2)+1),INDEX('251_W6_Bogor'!idxSatuSampaiDuaPuluh,--LEFT(RIGHT([0]!nilai,2),1)+1)&amp;" puluh "&amp;INDEX('251_W6_Bogor'!idxSatuSampaiDuaPuluh,--RIGHT([0]!nilai,1)+1))</definedName>
    <definedName name="ratus2" localSheetId="43">" "&amp;INDEX('252_W6_Duren Sawit'!idxRatusan,--LEFT(TEXT(RIGHT([0]!nilai,3),"000"),1)+1)&amp;" "&amp;IF(--RIGHT([0]!nilai,2)&lt;=20,INDEX('252_W6_Duren Sawit'!idxSatuSampaiDuaPuluh,--LEFT(RIGHT([0]!nilai,2),2)+1),INDEX('252_W6_Duren Sawit'!idxSatuSampaiDuaPuluh,--LEFT(RIGHT([0]!nilai,2),1)+1)&amp;" puluh "&amp;INDEX('252_W6_Duren Sawit'!idxSatuSampaiDuaPuluh,--RIGHT([0]!nilai,1)+1))</definedName>
    <definedName name="ratus2" localSheetId="44">" "&amp;INDEX('253_W6_Harapan Indah'!idxRatusan,--LEFT(TEXT(RIGHT([0]!nilai,3),"000"),1)+1)&amp;" "&amp;IF(--RIGHT([0]!nilai,2)&lt;=20,INDEX('253_W6_Harapan Indah'!idxSatuSampaiDuaPuluh,--LEFT(RIGHT([0]!nilai,2),2)+1),INDEX('253_W6_Harapan Indah'!idxSatuSampaiDuaPuluh,--LEFT(RIGHT([0]!nilai,2),1)+1)&amp;" puluh "&amp;INDEX('253_W6_Harapan Indah'!idxSatuSampaiDuaPuluh,--RIGHT([0]!nilai,1)+1))</definedName>
    <definedName name="ratus2" localSheetId="45">" "&amp;INDEX('254_W6_Cakung '!idxRatusan,--LEFT(TEXT(RIGHT([0]!nilai,3),"000"),1)+1)&amp;" "&amp;IF(--RIGHT([0]!nilai,2)&lt;=20,INDEX('254_W6_Cakung '!idxSatuSampaiDuaPuluh,--LEFT(RIGHT([0]!nilai,2),2)+1),INDEX('254_W6_Cakung '!idxSatuSampaiDuaPuluh,--LEFT(RIGHT([0]!nilai,2),1)+1)&amp;" puluh "&amp;INDEX('254_W6_Cakung '!idxSatuSampaiDuaPuluh,--RIGHT([0]!nilai,1)+1))</definedName>
    <definedName name="ratus2" localSheetId="46">" "&amp;INDEX('255_W6_Tangerang'!idxRatusan,--LEFT(TEXT(RIGHT([0]!nilai,3),"000"),1)+1)&amp;" "&amp;IF(--RIGHT([0]!nilai,2)&lt;=20,INDEX('255_W6_Tangerang'!idxSatuSampaiDuaPuluh,--LEFT(RIGHT([0]!nilai,2),2)+1),INDEX('255_W6_Tangerang'!idxSatuSampaiDuaPuluh,--LEFT(RIGHT([0]!nilai,2),1)+1)&amp;" puluh "&amp;INDEX('255_W6_Tangerang'!idxSatuSampaiDuaPuluh,--RIGHT([0]!nilai,1)+1))</definedName>
    <definedName name="ratus2" localSheetId="47">" "&amp;INDEX('256_W6_Tangerang'!idxRatusan,--LEFT(TEXT(RIGHT([0]!nilai,3),"000"),1)+1)&amp;" "&amp;IF(--RIGHT([0]!nilai,2)&lt;=20,INDEX('256_W6_Tangerang'!idxSatuSampaiDuaPuluh,--LEFT(RIGHT([0]!nilai,2),2)+1),INDEX('256_W6_Tangerang'!idxSatuSampaiDuaPuluh,--LEFT(RIGHT([0]!nilai,2),1)+1)&amp;" puluh "&amp;INDEX('256_W6_Tangerang'!idxSatuSampaiDuaPuluh,--RIGHT([0]!nilai,1)+1))</definedName>
    <definedName name="ratus2" localSheetId="48">" "&amp;INDEX('257_W6_Serang'!idxRatusan,--LEFT(TEXT(RIGHT([0]!nilai,3),"000"),1)+1)&amp;" "&amp;IF(--RIGHT([0]!nilai,2)&lt;=20,INDEX('257_W6_Serang'!idxSatuSampaiDuaPuluh,--LEFT(RIGHT([0]!nilai,2),2)+1),INDEX('257_W6_Serang'!idxSatuSampaiDuaPuluh,--LEFT(RIGHT([0]!nilai,2),1)+1)&amp;" puluh "&amp;INDEX('257_W6_Serang'!idxSatuSampaiDuaPuluh,--RIGHT([0]!nilai,1)+1))</definedName>
    <definedName name="ratus2" localSheetId="54">" "&amp;INDEX('263_Delta_Jawa tengah'!idxRatusan,--LEFT(TEXT(RIGHT([0]!nilai,3),"000"),1)+1)&amp;" "&amp;IF(--RIGHT([0]!nilai,2)&lt;=20,INDEX('263_Delta_Jawa tengah'!idxSatuSampaiDuaPuluh,--LEFT(RIGHT([0]!nilai,2),2)+1),INDEX('263_Delta_Jawa tengah'!idxSatuSampaiDuaPuluh,--LEFT(RIGHT([0]!nilai,2),1)+1)&amp;" puluh "&amp;INDEX('263_Delta_Jawa tengah'!idxSatuSampaiDuaPuluh,--RIGHT([0]!nilai,1)+1))</definedName>
    <definedName name="ratus2" localSheetId="56">" "&amp;INDEX('265_Marugame_Cirebon'!idxRatusan,--LEFT(TEXT(RIGHT([0]!nilai,3),"000"),1)+1)&amp;" "&amp;IF(--RIGHT([0]!nilai,2)&lt;=20,INDEX('265_Marugame_Cirebon'!idxSatuSampaiDuaPuluh,--LEFT(RIGHT([0]!nilai,2),2)+1),INDEX('265_Marugame_Cirebon'!idxSatuSampaiDuaPuluh,--LEFT(RIGHT([0]!nilai,2),1)+1)&amp;" puluh "&amp;INDEX('265_Marugame_Cirebon'!idxSatuSampaiDuaPuluh,--RIGHT([0]!nilai,1)+1))</definedName>
    <definedName name="ratus2" localSheetId="57">" "&amp;INDEX('266_W6_Tangerang'!idxRatusan,--LEFT(TEXT(RIGHT([0]!nilai,3),"000"),1)+1)&amp;" "&amp;IF(--RIGHT([0]!nilai,2)&lt;=20,INDEX('266_W6_Tangerang'!idxSatuSampaiDuaPuluh,--LEFT(RIGHT([0]!nilai,2),2)+1),INDEX('266_W6_Tangerang'!idxSatuSampaiDuaPuluh,--LEFT(RIGHT([0]!nilai,2),1)+1)&amp;" puluh "&amp;INDEX('266_W6_Tangerang'!idxSatuSampaiDuaPuluh,--RIGHT([0]!nilai,1)+1))</definedName>
    <definedName name="ratus2" localSheetId="58">" "&amp;INDEX('267_W6_Parung Bogor'!idxRatusan,--LEFT(TEXT(RIGHT([0]!nilai,3),"000"),1)+1)&amp;" "&amp;IF(--RIGHT([0]!nilai,2)&lt;=20,INDEX('267_W6_Parung Bogor'!idxSatuSampaiDuaPuluh,--LEFT(RIGHT([0]!nilai,2),2)+1),INDEX('267_W6_Parung Bogor'!idxSatuSampaiDuaPuluh,--LEFT(RIGHT([0]!nilai,2),1)+1)&amp;" puluh "&amp;INDEX('267_W6_Parung Bogor'!idxSatuSampaiDuaPuluh,--RIGHT([0]!nilai,1)+1))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"&amp;INDEX('209_Truelogs_Jambi Pel'!idxRatusan,--LEFT(TEXT(RIGHT('[2]Pos Log Serang 260721'!XFD1,3),"000"),1)+1)&amp;" "&amp;IF(--RIGHT('[2]Pos Log Serang 260721'!XFD1,2)&lt;=20,INDEX('209_Truelogs_Jambi Pel'!idxSatuSampaiDuaPuluh,--LEFT(RIGHT('[2]Pos Log Serang 260721'!XFD1,2),2)+1),INDEX('209_Truelogs_Jambi Pel'!idxSatuSampaiDuaPuluh,--LEFT(RIGHT('[2]Pos Log Serang 260721'!XFD1,2),1)+1)&amp;" puluh "&amp;INDEX('209_Truelogs_Jambi Pel'!idxSatuSampaiDuaPuluh,--RIGHT('[2]Pos Log Serang 260721'!XFD1,1)+1))</definedName>
    <definedName name="ratus3" localSheetId="1">" "&amp;INDEX('210_Marugame_Bandung'!idxRatusan,--LEFT(TEXT(RIGHT('[2]Pos Log Serang 260721'!XFD1,3),"000"),1)+1)&amp;" "&amp;IF(--RIGHT('[2]Pos Log Serang 260721'!XFD1,2)&lt;=20,INDEX('210_Marugame_Bandung'!idxSatuSampaiDuaPuluh,--LEFT(RIGHT('[2]Pos Log Serang 260721'!XFD1,2),2)+1),INDEX('210_Marugame_Bandung'!idxSatuSampaiDuaPuluh,--LEFT(RIGHT('[2]Pos Log Serang 260721'!XFD1,2),1)+1)&amp;" puluh "&amp;INDEX('210_Marugame_Bandung'!idxSatuSampaiDuaPuluh,--RIGHT('[2]Pos Log Serang 260721'!XFD1,1)+1))</definedName>
    <definedName name="ratus3" localSheetId="2">" "&amp;INDEX('211_Freyssinet_Jambi'!idxRatusan,--LEFT(TEXT(RIGHT('[2]Pos Log Serang 260721'!XFD1,3),"000"),1)+1)&amp;" "&amp;IF(--RIGHT('[2]Pos Log Serang 260721'!XFD1,2)&lt;=20,INDEX('211_Freyssinet_Jambi'!idxSatuSampaiDuaPuluh,--LEFT(RIGHT('[2]Pos Log Serang 260721'!XFD1,2),2)+1),INDEX('211_Freyssinet_Jambi'!idxSatuSampaiDuaPuluh,--LEFT(RIGHT('[2]Pos Log Serang 260721'!XFD1,2),1)+1)&amp;" puluh "&amp;INDEX('211_Freyssinet_Jambi'!idxSatuSampaiDuaPuluh,--RIGHT('[2]Pos Log Serang 260721'!XFD1,1)+1))</definedName>
    <definedName name="ratus3" localSheetId="7">" "&amp;INDEX('216_SITC_pabeanan_Ningbo'!idxRatusan,--LEFT(TEXT(RIGHT('[2]Pos Log Serang 260721'!XFD1,3),"000"),1)+1)&amp;" "&amp;IF(--RIGHT('[2]Pos Log Serang 260721'!XFD1,2)&lt;=20,INDEX('216_SITC_pabeanan_Ningbo'!idxSatuSampaiDuaPuluh,--LEFT(RIGHT('[2]Pos Log Serang 260721'!XFD1,2),2)+1),INDEX('216_SITC_pabeanan_Ningbo'!idxSatuSampaiDuaPuluh,--LEFT(RIGHT('[2]Pos Log Serang 260721'!XFD1,2),1)+1)&amp;" puluh "&amp;INDEX('216_SITC_pabeanan_Ningbo'!idxSatuSampaiDuaPuluh,--RIGHT('[2]Pos Log Serang 260721'!XFD1,1)+1))</definedName>
    <definedName name="ratus3" localSheetId="8">" "&amp;INDEX('217_Link pasifik_Malaysia'!idxRatusan,--LEFT(TEXT(RIGHT('[2]Pos Log Serang 260721'!XFD1,3),"000"),1)+1)&amp;" "&amp;IF(--RIGHT('[2]Pos Log Serang 260721'!XFD1,2)&lt;=20,INDEX('217_Link pasifik_Malaysia'!idxSatuSampaiDuaPuluh,--LEFT(RIGHT('[2]Pos Log Serang 260721'!XFD1,2),2)+1),INDEX('217_Link pasifik_Malaysia'!idxSatuSampaiDuaPuluh,--LEFT(RIGHT('[2]Pos Log Serang 260721'!XFD1,2),1)+1)&amp;" puluh "&amp;INDEX('217_Link pasifik_Malaysia'!idxSatuSampaiDuaPuluh,--RIGHT('[2]Pos Log Serang 260721'!XFD1,1)+1))</definedName>
    <definedName name="ratus3" localSheetId="9">" "&amp;INDEX('218_Link Pasifik_Philippines'!idxRatusan,--LEFT(TEXT(RIGHT('[2]Pos Log Serang 260721'!XFD1,3),"000"),1)+1)&amp;" "&amp;IF(--RIGHT('[2]Pos Log Serang 260721'!XFD1,2)&lt;=20,INDEX('218_Link Pasifik_Philippines'!idxSatuSampaiDuaPuluh,--LEFT(RIGHT('[2]Pos Log Serang 260721'!XFD1,2),2)+1),INDEX('218_Link Pasifik_Philippines'!idxSatuSampaiDuaPuluh,--LEFT(RIGHT('[2]Pos Log Serang 260721'!XFD1,2),1)+1)&amp;" puluh "&amp;INDEX('218_Link Pasifik_Philippines'!idxSatuSampaiDuaPuluh,--RIGHT('[2]Pos Log Serang 260721'!XFD1,1)+1))</definedName>
    <definedName name="ratus3" localSheetId="10">" "&amp;INDEX('219_Link Pasifik_India'!idxRatusan,--LEFT(TEXT(RIGHT('[2]Pos Log Serang 260721'!XFD1,3),"000"),1)+1)&amp;" "&amp;IF(--RIGHT('[2]Pos Log Serang 260721'!XFD1,2)&lt;=20,INDEX('219_Link Pasifik_India'!idxSatuSampaiDuaPuluh,--LEFT(RIGHT('[2]Pos Log Serang 260721'!XFD1,2),2)+1),INDEX('219_Link Pasifik_India'!idxSatuSampaiDuaPuluh,--LEFT(RIGHT('[2]Pos Log Serang 260721'!XFD1,2),1)+1)&amp;" puluh "&amp;INDEX('219_Link Pasifik_India'!idxSatuSampaiDuaPuluh,--RIGHT('[2]Pos Log Serang 260721'!XFD1,1)+1))</definedName>
    <definedName name="ratus3" localSheetId="11">" "&amp;INDEX('220_Link Pasifik_Thailand'!idxRatusan,--LEFT(TEXT(RIGHT('[2]Pos Log Serang 260721'!XFD1,3),"000"),1)+1)&amp;" "&amp;IF(--RIGHT('[2]Pos Log Serang 260721'!XFD1,2)&lt;=20,INDEX('220_Link Pasifik_Thailand'!idxSatuSampaiDuaPuluh,--LEFT(RIGHT('[2]Pos Log Serang 260721'!XFD1,2),2)+1),INDEX('220_Link Pasifik_Thailand'!idxSatuSampaiDuaPuluh,--LEFT(RIGHT('[2]Pos Log Serang 260721'!XFD1,2),1)+1)&amp;" puluh "&amp;INDEX('220_Link Pasifik_Thailand'!idxSatuSampaiDuaPuluh,--RIGHT('[2]Pos Log Serang 260721'!XFD1,1)+1))</definedName>
    <definedName name="ratus3" localSheetId="12">" "&amp;INDEX('221_Marugame_Bandung '!idxRatusan,--LEFT(TEXT(RIGHT('[2]Pos Log Serang 260721'!XFD1,3),"000"),1)+1)&amp;" "&amp;IF(--RIGHT('[2]Pos Log Serang 260721'!XFD1,2)&lt;=20,INDEX('221_Marugame_Bandung '!idxSatuSampaiDuaPuluh,--LEFT(RIGHT('[2]Pos Log Serang 260721'!XFD1,2),2)+1),INDEX('221_Marugame_Bandung '!idxSatuSampaiDuaPuluh,--LEFT(RIGHT('[2]Pos Log Serang 260721'!XFD1,2),1)+1)&amp;" puluh "&amp;INDEX('221_Marugame_Bandung '!idxSatuSampaiDuaPuluh,--RIGHT('[2]Pos Log Serang 260721'!XFD1,1)+1))</definedName>
    <definedName name="ratus3" localSheetId="13">" "&amp;INDEX('222_Marugame_Cirebon'!idxRatusan,--LEFT(TEXT(RIGHT('[2]Pos Log Serang 260721'!XFD1,3),"000"),1)+1)&amp;" "&amp;IF(--RIGHT('[2]Pos Log Serang 260721'!XFD1,2)&lt;=20,INDEX('222_Marugame_Cirebon'!idxSatuSampaiDuaPuluh,--LEFT(RIGHT('[2]Pos Log Serang 260721'!XFD1,2),2)+1),INDEX('222_Marugame_Cirebon'!idxSatuSampaiDuaPuluh,--LEFT(RIGHT('[2]Pos Log Serang 260721'!XFD1,2),1)+1)&amp;" puluh "&amp;INDEX('222_Marugame_Cirebon'!idxSatuSampaiDuaPuluh,--RIGHT('[2]Pos Log Serang 260721'!XFD1,1)+1))</definedName>
    <definedName name="ratus3" localSheetId="14">" "&amp;INDEX('223_W6_Tangerang'!idxRatusan,--LEFT(TEXT(RIGHT('[2]Pos Log Serang 260721'!XFD1,3),"000"),1)+1)&amp;" "&amp;IF(--RIGHT('[2]Pos Log Serang 260721'!XFD1,2)&lt;=20,INDEX('223_W6_Tangerang'!idxSatuSampaiDuaPuluh,--LEFT(RIGHT('[2]Pos Log Serang 260721'!XFD1,2),2)+1),INDEX('223_W6_Tangerang'!idxSatuSampaiDuaPuluh,--LEFT(RIGHT('[2]Pos Log Serang 260721'!XFD1,2),1)+1)&amp;" puluh "&amp;INDEX('223_W6_Tangerang'!idxSatuSampaiDuaPuluh,--RIGHT('[2]Pos Log Serang 260721'!XFD1,1)+1))</definedName>
    <definedName name="ratus3" localSheetId="15">" "&amp;INDEX('224_W6_Tangerang'!idxRatusan,--LEFT(TEXT(RIGHT('[2]Pos Log Serang 260721'!XFD1,3),"000"),1)+1)&amp;" "&amp;IF(--RIGHT('[2]Pos Log Serang 260721'!XFD1,2)&lt;=20,INDEX('224_W6_Tangerang'!idxSatuSampaiDuaPuluh,--LEFT(RIGHT('[2]Pos Log Serang 260721'!XFD1,2),2)+1),INDEX('224_W6_Tangerang'!idxSatuSampaiDuaPuluh,--LEFT(RIGHT('[2]Pos Log Serang 260721'!XFD1,2),1)+1)&amp;" puluh "&amp;INDEX('224_W6_Tangerang'!idxSatuSampaiDuaPuluh,--RIGHT('[2]Pos Log Serang 260721'!XFD1,1)+1))</definedName>
    <definedName name="ratus3" localSheetId="16">" "&amp;INDEX('225_W6_Tangerang'!idxRatusan,--LEFT(TEXT(RIGHT('[2]Pos Log Serang 260721'!XFD1,3),"000"),1)+1)&amp;" "&amp;IF(--RIGHT('[2]Pos Log Serang 260721'!XFD1,2)&lt;=20,INDEX('225_W6_Tangerang'!idxSatuSampaiDuaPuluh,--LEFT(RIGHT('[2]Pos Log Serang 260721'!XFD1,2),2)+1),INDEX('225_W6_Tangerang'!idxSatuSampaiDuaPuluh,--LEFT(RIGHT('[2]Pos Log Serang 260721'!XFD1,2),1)+1)&amp;" puluh "&amp;INDEX('225_W6_Tangerang'!idxSatuSampaiDuaPuluh,--RIGHT('[2]Pos Log Serang 260721'!XFD1,1)+1))</definedName>
    <definedName name="ratus3" localSheetId="17">" "&amp;INDEX('226_W6_Tangerang'!idxRatusan,--LEFT(TEXT(RIGHT('[2]Pos Log Serang 260721'!XFD1,3),"000"),1)+1)&amp;" "&amp;IF(--RIGHT('[2]Pos Log Serang 260721'!XFD1,2)&lt;=20,INDEX('226_W6_Tangerang'!idxSatuSampaiDuaPuluh,--LEFT(RIGHT('[2]Pos Log Serang 260721'!XFD1,2),2)+1),INDEX('226_W6_Tangerang'!idxSatuSampaiDuaPuluh,--LEFT(RIGHT('[2]Pos Log Serang 260721'!XFD1,2),1)+1)&amp;" puluh "&amp;INDEX('226_W6_Tangerang'!idxSatuSampaiDuaPuluh,--RIGHT('[2]Pos Log Serang 260721'!XFD1,1)+1))</definedName>
    <definedName name="ratus3" localSheetId="18">" "&amp;INDEX('227_W6_Tangerang '!idxRatusan,--LEFT(TEXT(RIGHT('[2]Pos Log Serang 260721'!XFD1,3),"000"),1)+1)&amp;" "&amp;IF(--RIGHT('[2]Pos Log Serang 260721'!XFD1,2)&lt;=20,INDEX('227_W6_Tangerang '!idxSatuSampaiDuaPuluh,--LEFT(RIGHT('[2]Pos Log Serang 260721'!XFD1,2),2)+1),INDEX('227_W6_Tangerang '!idxSatuSampaiDuaPuluh,--LEFT(RIGHT('[2]Pos Log Serang 260721'!XFD1,2),1)+1)&amp;" puluh "&amp;INDEX('227_W6_Tangerang '!idxSatuSampaiDuaPuluh,--RIGHT('[2]Pos Log Serang 260721'!XFD1,1)+1))</definedName>
    <definedName name="ratus3" localSheetId="19">" "&amp;INDEX('228_W6_Tangerang '!idxRatusan,--LEFT(TEXT(RIGHT('[2]Pos Log Serang 260721'!XFD1,3),"000"),1)+1)&amp;" "&amp;IF(--RIGHT('[2]Pos Log Serang 260721'!XFD1,2)&lt;=20,INDEX('228_W6_Tangerang '!idxSatuSampaiDuaPuluh,--LEFT(RIGHT('[2]Pos Log Serang 260721'!XFD1,2),2)+1),INDEX('228_W6_Tangerang '!idxSatuSampaiDuaPuluh,--LEFT(RIGHT('[2]Pos Log Serang 260721'!XFD1,2),1)+1)&amp;" puluh "&amp;INDEX('228_W6_Tangerang '!idxSatuSampaiDuaPuluh,--RIGHT('[2]Pos Log Serang 260721'!XFD1,1)+1))</definedName>
    <definedName name="ratus3" localSheetId="20">" "&amp;INDEX('229_W6_Tangerang  '!idxRatusan,--LEFT(TEXT(RIGHT('[2]Pos Log Serang 260721'!XFD1,3),"000"),1)+1)&amp;" "&amp;IF(--RIGHT('[2]Pos Log Serang 260721'!XFD1,2)&lt;=20,INDEX('229_W6_Tangerang  '!idxSatuSampaiDuaPuluh,--LEFT(RIGHT('[2]Pos Log Serang 260721'!XFD1,2),2)+1),INDEX('229_W6_Tangerang  '!idxSatuSampaiDuaPuluh,--LEFT(RIGHT('[2]Pos Log Serang 260721'!XFD1,2),1)+1)&amp;" puluh "&amp;INDEX('229_W6_Tangerang  '!idxSatuSampaiDuaPuluh,--RIGHT('[2]Pos Log Serang 260721'!XFD1,1)+1))</definedName>
    <definedName name="ratus3" localSheetId="21">" "&amp;INDEX('230_W6_Jatinegara '!idxRatusan,--LEFT(TEXT(RIGHT('[2]Pos Log Serang 260721'!XFD1,3),"000"),1)+1)&amp;" "&amp;IF(--RIGHT('[2]Pos Log Serang 260721'!XFD1,2)&lt;=20,INDEX('230_W6_Jatinegara '!idxSatuSampaiDuaPuluh,--LEFT(RIGHT('[2]Pos Log Serang 260721'!XFD1,2),2)+1),INDEX('230_W6_Jatinegara '!idxSatuSampaiDuaPuluh,--LEFT(RIGHT('[2]Pos Log Serang 260721'!XFD1,2),1)+1)&amp;" puluh "&amp;INDEX('230_W6_Jatinegara '!idxSatuSampaiDuaPuluh,--RIGHT('[2]Pos Log Serang 260721'!XFD1,1)+1))</definedName>
    <definedName name="ratus3" localSheetId="22">" "&amp;INDEX('231_W6_Tangerang'!idxRatusan,--LEFT(TEXT(RIGHT('[2]Pos Log Serang 260721'!XFD1,3),"000"),1)+1)&amp;" "&amp;IF(--RIGHT('[2]Pos Log Serang 260721'!XFD1,2)&lt;=20,INDEX('231_W6_Tangerang'!idxSatuSampaiDuaPuluh,--LEFT(RIGHT('[2]Pos Log Serang 260721'!XFD1,2),2)+1),INDEX('231_W6_Tangerang'!idxSatuSampaiDuaPuluh,--LEFT(RIGHT('[2]Pos Log Serang 260721'!XFD1,2),1)+1)&amp;" puluh "&amp;INDEX('231_W6_Tangerang'!idxSatuSampaiDuaPuluh,--RIGHT('[2]Pos Log Serang 260721'!XFD1,1)+1))</definedName>
    <definedName name="ratus3" localSheetId="23">" "&amp;INDEX('232_W6_Tangerang '!idxRatusan,--LEFT(TEXT(RIGHT('[2]Pos Log Serang 260721'!XFD1,3),"000"),1)+1)&amp;" "&amp;IF(--RIGHT('[2]Pos Log Serang 260721'!XFD1,2)&lt;=20,INDEX('232_W6_Tangerang '!idxSatuSampaiDuaPuluh,--LEFT(RIGHT('[2]Pos Log Serang 260721'!XFD1,2),2)+1),INDEX('232_W6_Tangerang '!idxSatuSampaiDuaPuluh,--LEFT(RIGHT('[2]Pos Log Serang 260721'!XFD1,2),1)+1)&amp;" puluh "&amp;INDEX('232_W6_Tangerang '!idxSatuSampaiDuaPuluh,--RIGHT('[2]Pos Log Serang 260721'!XFD1,1)+1))</definedName>
    <definedName name="ratus3" localSheetId="24">" "&amp;INDEX('233_W6_Bogor'!idxRatusan,--LEFT(TEXT(RIGHT('[2]Pos Log Serang 260721'!XFD1,3),"000"),1)+1)&amp;" "&amp;IF(--RIGHT('[2]Pos Log Serang 260721'!XFD1,2)&lt;=20,INDEX('233_W6_Bogor'!idxSatuSampaiDuaPuluh,--LEFT(RIGHT('[2]Pos Log Serang 260721'!XFD1,2),2)+1),INDEX('233_W6_Bogor'!idxSatuSampaiDuaPuluh,--LEFT(RIGHT('[2]Pos Log Serang 260721'!XFD1,2),1)+1)&amp;" puluh "&amp;INDEX('233_W6_Bogor'!idxSatuSampaiDuaPuluh,--RIGHT('[2]Pos Log Serang 260721'!XFD1,1)+1))</definedName>
    <definedName name="ratus3" localSheetId="25">" "&amp;INDEX('234_W6_Serang'!idxRatusan,--LEFT(TEXT(RIGHT('[2]Pos Log Serang 260721'!XFD1,3),"000"),1)+1)&amp;" "&amp;IF(--RIGHT('[2]Pos Log Serang 260721'!XFD1,2)&lt;=20,INDEX('234_W6_Serang'!idxSatuSampaiDuaPuluh,--LEFT(RIGHT('[2]Pos Log Serang 260721'!XFD1,2),2)+1),INDEX('234_W6_Serang'!idxSatuSampaiDuaPuluh,--LEFT(RIGHT('[2]Pos Log Serang 260721'!XFD1,2),1)+1)&amp;" puluh "&amp;INDEX('234_W6_Serang'!idxSatuSampaiDuaPuluh,--RIGHT('[2]Pos Log Serang 260721'!XFD1,1)+1))</definedName>
    <definedName name="ratus3" localSheetId="26">" "&amp;INDEX('235_W6_Cibubur&amp;Jati Sampurna'!idxRatusan,--LEFT(TEXT(RIGHT('[2]Pos Log Serang 260721'!XFD1,3),"000"),1)+1)&amp;" "&amp;IF(--RIGHT('[2]Pos Log Serang 260721'!XFD1,2)&lt;=20,INDEX('235_W6_Cibubur&amp;Jati Sampurna'!idxSatuSampaiDuaPuluh,--LEFT(RIGHT('[2]Pos Log Serang 260721'!XFD1,2),2)+1),INDEX('235_W6_Cibubur&amp;Jati Sampurna'!idxSatuSampaiDuaPuluh,--LEFT(RIGHT('[2]Pos Log Serang 260721'!XFD1,2),1)+1)&amp;" puluh "&amp;INDEX('235_W6_Cibubur&amp;Jati Sampurna'!idxSatuSampaiDuaPuluh,--RIGHT('[2]Pos Log Serang 260721'!XFD1,1)+1))</definedName>
    <definedName name="ratus3" localSheetId="27">" "&amp;INDEX('236_Pratama Trans_Riau'!idxRatusan,--LEFT(TEXT(RIGHT('[2]Pos Log Serang 260721'!XFD1,3),"000"),1)+1)&amp;" "&amp;IF(--RIGHT('[2]Pos Log Serang 260721'!XFD1,2)&lt;=20,INDEX('236_Pratama Trans_Riau'!idxSatuSampaiDuaPuluh,--LEFT(RIGHT('[2]Pos Log Serang 260721'!XFD1,2),2)+1),INDEX('236_Pratama Trans_Riau'!idxSatuSampaiDuaPuluh,--LEFT(RIGHT('[2]Pos Log Serang 260721'!XFD1,2),1)+1)&amp;" puluh "&amp;INDEX('236_Pratama Trans_Riau'!idxSatuSampaiDuaPuluh,--RIGHT('[2]Pos Log Serang 260721'!XFD1,1)+1))</definedName>
    <definedName name="ratus3" localSheetId="28">" "&amp;INDEX('237_Freyssinet_Denpasar'!idxRatusan,--LEFT(TEXT(RIGHT('[2]Pos Log Serang 260721'!XFD1,3),"000"),1)+1)&amp;" "&amp;IF(--RIGHT('[2]Pos Log Serang 260721'!XFD1,2)&lt;=20,INDEX('237_Freyssinet_Denpasar'!idxSatuSampaiDuaPuluh,--LEFT(RIGHT('[2]Pos Log Serang 260721'!XFD1,2),2)+1),INDEX('237_Freyssinet_Denpasar'!idxSatuSampaiDuaPuluh,--LEFT(RIGHT('[2]Pos Log Serang 260721'!XFD1,2),1)+1)&amp;" puluh "&amp;INDEX('237_Freyssinet_Denpasar'!idxSatuSampaiDuaPuluh,--RIGHT('[2]Pos Log Serang 260721'!XFD1,1)+1))</definedName>
    <definedName name="ratus3" localSheetId="29">" "&amp;INDEX('238_Delta_Jawa tengah'!idxRatusan,--LEFT(TEXT(RIGHT('[2]Pos Log Serang 260721'!XFD1,3),"000"),1)+1)&amp;" "&amp;IF(--RIGHT('[2]Pos Log Serang 260721'!XFD1,2)&lt;=20,INDEX('238_Delta_Jawa tengah'!idxSatuSampaiDuaPuluh,--LEFT(RIGHT('[2]Pos Log Serang 260721'!XFD1,2),2)+1),INDEX('238_Delta_Jawa tengah'!idxSatuSampaiDuaPuluh,--LEFT(RIGHT('[2]Pos Log Serang 260721'!XFD1,2),1)+1)&amp;" puluh "&amp;INDEX('238_Delta_Jawa tengah'!idxSatuSampaiDuaPuluh,--RIGHT('[2]Pos Log Serang 260721'!XFD1,1)+1))</definedName>
    <definedName name="ratus3" localSheetId="30">" "&amp;INDEX('239_Marugame_Jogja'!idxRatusan,--LEFT(TEXT(RIGHT('[2]Pos Log Serang 260721'!XFD1,3),"000"),1)+1)&amp;" "&amp;IF(--RIGHT('[2]Pos Log Serang 260721'!XFD1,2)&lt;=20,INDEX('239_Marugame_Jogja'!idxSatuSampaiDuaPuluh,--LEFT(RIGHT('[2]Pos Log Serang 260721'!XFD1,2),2)+1),INDEX('239_Marugame_Jogja'!idxSatuSampaiDuaPuluh,--LEFT(RIGHT('[2]Pos Log Serang 260721'!XFD1,2),1)+1)&amp;" puluh "&amp;INDEX('239_Marugame_Jogja'!idxSatuSampaiDuaPuluh,--RIGHT('[2]Pos Log Serang 260721'!XFD1,1)+1))</definedName>
    <definedName name="ratus3" localSheetId="31">" "&amp;INDEX('240_W6_Bandung'!idxRatusan,--LEFT(TEXT(RIGHT('[2]Pos Log Serang 260721'!XFD1,3),"000"),1)+1)&amp;" "&amp;IF(--RIGHT('[2]Pos Log Serang 260721'!XFD1,2)&lt;=20,INDEX('240_W6_Bandung'!idxSatuSampaiDuaPuluh,--LEFT(RIGHT('[2]Pos Log Serang 260721'!XFD1,2),2)+1),INDEX('240_W6_Bandung'!idxSatuSampaiDuaPuluh,--LEFT(RIGHT('[2]Pos Log Serang 260721'!XFD1,2),1)+1)&amp;" puluh "&amp;INDEX('240_W6_Bandung'!idxSatuSampaiDuaPuluh,--RIGHT('[2]Pos Log Serang 260721'!XFD1,1)+1))</definedName>
    <definedName name="ratus3" localSheetId="32">" "&amp;INDEX('241_W6_Kamal Jakbar'!idxRatusan,--LEFT(TEXT(RIGHT('[2]Pos Log Serang 260721'!XFD1,3),"000"),1)+1)&amp;" "&amp;IF(--RIGHT('[2]Pos Log Serang 260721'!XFD1,2)&lt;=20,INDEX('241_W6_Kamal Jakbar'!idxSatuSampaiDuaPuluh,--LEFT(RIGHT('[2]Pos Log Serang 260721'!XFD1,2),2)+1),INDEX('241_W6_Kamal Jakbar'!idxSatuSampaiDuaPuluh,--LEFT(RIGHT('[2]Pos Log Serang 260721'!XFD1,2),1)+1)&amp;" puluh "&amp;INDEX('241_W6_Kamal Jakbar'!idxSatuSampaiDuaPuluh,--RIGHT('[2]Pos Log Serang 260721'!XFD1,1)+1))</definedName>
    <definedName name="ratus3" localSheetId="33">" "&amp;INDEX('242_W6_Bogor'!idxRatusan,--LEFT(TEXT(RIGHT('[2]Pos Log Serang 260721'!XFD1,3),"000"),1)+1)&amp;" "&amp;IF(--RIGHT('[2]Pos Log Serang 260721'!XFD1,2)&lt;=20,INDEX('242_W6_Bogor'!idxSatuSampaiDuaPuluh,--LEFT(RIGHT('[2]Pos Log Serang 260721'!XFD1,2),2)+1),INDEX('242_W6_Bogor'!idxSatuSampaiDuaPuluh,--LEFT(RIGHT('[2]Pos Log Serang 260721'!XFD1,2),1)+1)&amp;" puluh "&amp;INDEX('242_W6_Bogor'!idxSatuSampaiDuaPuluh,--RIGHT('[2]Pos Log Serang 260721'!XFD1,1)+1))</definedName>
    <definedName name="ratus3" localSheetId="34">" "&amp;INDEX('243_W6_Cibubur'!idxRatusan,--LEFT(TEXT(RIGHT('[2]Pos Log Serang 260721'!XFD1,3),"000"),1)+1)&amp;" "&amp;IF(--RIGHT('[2]Pos Log Serang 260721'!XFD1,2)&lt;=20,INDEX('243_W6_Cibubur'!idxSatuSampaiDuaPuluh,--LEFT(RIGHT('[2]Pos Log Serang 260721'!XFD1,2),2)+1),INDEX('243_W6_Cibubur'!idxSatuSampaiDuaPuluh,--LEFT(RIGHT('[2]Pos Log Serang 260721'!XFD1,2),1)+1)&amp;" puluh "&amp;INDEX('243_W6_Cibubur'!idxSatuSampaiDuaPuluh,--RIGHT('[2]Pos Log Serang 260721'!XFD1,1)+1))</definedName>
    <definedName name="ratus3" localSheetId="35">" "&amp;INDEX('244_W6_Duren Sawit'!idxRatusan,--LEFT(TEXT(RIGHT('[2]Pos Log Serang 260721'!XFD1,3),"000"),1)+1)&amp;" "&amp;IF(--RIGHT('[2]Pos Log Serang 260721'!XFD1,2)&lt;=20,INDEX('244_W6_Duren Sawit'!idxSatuSampaiDuaPuluh,--LEFT(RIGHT('[2]Pos Log Serang 260721'!XFD1,2),2)+1),INDEX('244_W6_Duren Sawit'!idxSatuSampaiDuaPuluh,--LEFT(RIGHT('[2]Pos Log Serang 260721'!XFD1,2),1)+1)&amp;" puluh "&amp;INDEX('244_W6_Duren Sawit'!idxSatuSampaiDuaPuluh,--RIGHT('[2]Pos Log Serang 260721'!XFD1,1)+1))</definedName>
    <definedName name="ratus3" localSheetId="36">" "&amp;INDEX('245_W6_Tangerang'!idxRatusan,--LEFT(TEXT(RIGHT('[2]Pos Log Serang 260721'!XFD1,3),"000"),1)+1)&amp;" "&amp;IF(--RIGHT('[2]Pos Log Serang 260721'!XFD1,2)&lt;=20,INDEX('245_W6_Tangerang'!idxSatuSampaiDuaPuluh,--LEFT(RIGHT('[2]Pos Log Serang 260721'!XFD1,2),2)+1),INDEX('245_W6_Tangerang'!idxSatuSampaiDuaPuluh,--LEFT(RIGHT('[2]Pos Log Serang 260721'!XFD1,2),1)+1)&amp;" puluh "&amp;INDEX('245_W6_Tangerang'!idxSatuSampaiDuaPuluh,--RIGHT('[2]Pos Log Serang 260721'!XFD1,1)+1))</definedName>
    <definedName name="ratus3" localSheetId="37">" "&amp;INDEX('246_W6_Serang'!idxRatusan,--LEFT(TEXT(RIGHT('[2]Pos Log Serang 260721'!XFD1,3),"000"),1)+1)&amp;" "&amp;IF(--RIGHT('[2]Pos Log Serang 260721'!XFD1,2)&lt;=20,INDEX('246_W6_Serang'!idxSatuSampaiDuaPuluh,--LEFT(RIGHT('[2]Pos Log Serang 260721'!XFD1,2),2)+1),INDEX('246_W6_Serang'!idxSatuSampaiDuaPuluh,--LEFT(RIGHT('[2]Pos Log Serang 260721'!XFD1,2),1)+1)&amp;" puluh "&amp;INDEX('246_W6_Serang'!idxSatuSampaiDuaPuluh,--RIGHT('[2]Pos Log Serang 260721'!XFD1,1)+1))</definedName>
    <definedName name="ratus3" localSheetId="38">" "&amp;INDEX('247_W6_Lemah Abang -Karawang'!idxRatusan,--LEFT(TEXT(RIGHT('[2]Pos Log Serang 260721'!XFD1,3),"000"),1)+1)&amp;" "&amp;IF(--RIGHT('[2]Pos Log Serang 260721'!XFD1,2)&lt;=20,INDEX('247_W6_Lemah Abang -Karawang'!idxSatuSampaiDuaPuluh,--LEFT(RIGHT('[2]Pos Log Serang 260721'!XFD1,2),2)+1),INDEX('247_W6_Lemah Abang -Karawang'!idxSatuSampaiDuaPuluh,--LEFT(RIGHT('[2]Pos Log Serang 260721'!XFD1,2),1)+1)&amp;" puluh "&amp;INDEX('247_W6_Lemah Abang -Karawang'!idxSatuSampaiDuaPuluh,--RIGHT('[2]Pos Log Serang 260721'!XFD1,1)+1))</definedName>
    <definedName name="ratus3" localSheetId="39">" "&amp;INDEX('248_W6_Tj Priok'!idxRatusan,--LEFT(TEXT(RIGHT('[2]Pos Log Serang 260721'!XFD1,3),"000"),1)+1)&amp;" "&amp;IF(--RIGHT('[2]Pos Log Serang 260721'!XFD1,2)&lt;=20,INDEX('248_W6_Tj Priok'!idxSatuSampaiDuaPuluh,--LEFT(RIGHT('[2]Pos Log Serang 260721'!XFD1,2),2)+1),INDEX('248_W6_Tj Priok'!idxSatuSampaiDuaPuluh,--LEFT(RIGHT('[2]Pos Log Serang 260721'!XFD1,2),1)+1)&amp;" puluh "&amp;INDEX('248_W6_Tj Priok'!idxSatuSampaiDuaPuluh,--RIGHT('[2]Pos Log Serang 260721'!XFD1,1)+1))</definedName>
    <definedName name="ratus3" localSheetId="40">" "&amp;INDEX('249_W6_Tangerang'!idxRatusan,--LEFT(TEXT(RIGHT('[2]Pos Log Serang 260721'!XFD1,3),"000"),1)+1)&amp;" "&amp;IF(--RIGHT('[2]Pos Log Serang 260721'!XFD1,2)&lt;=20,INDEX('249_W6_Tangerang'!idxSatuSampaiDuaPuluh,--LEFT(RIGHT('[2]Pos Log Serang 260721'!XFD1,2),2)+1),INDEX('249_W6_Tangerang'!idxSatuSampaiDuaPuluh,--LEFT(RIGHT('[2]Pos Log Serang 260721'!XFD1,2),1)+1)&amp;" puluh "&amp;INDEX('249_W6_Tangerang'!idxSatuSampaiDuaPuluh,--RIGHT('[2]Pos Log Serang 260721'!XFD1,1)+1))</definedName>
    <definedName name="ratus3" localSheetId="41">" "&amp;INDEX('250_W6_Manado'!idxRatusan,--LEFT(TEXT(RIGHT('[2]Pos Log Serang 260721'!XFD1,3),"000"),1)+1)&amp;" "&amp;IF(--RIGHT('[2]Pos Log Serang 260721'!XFD1,2)&lt;=20,INDEX('250_W6_Manado'!idxSatuSampaiDuaPuluh,--LEFT(RIGHT('[2]Pos Log Serang 260721'!XFD1,2),2)+1),INDEX('250_W6_Manado'!idxSatuSampaiDuaPuluh,--LEFT(RIGHT('[2]Pos Log Serang 260721'!XFD1,2),1)+1)&amp;" puluh "&amp;INDEX('250_W6_Manado'!idxSatuSampaiDuaPuluh,--RIGHT('[2]Pos Log Serang 260721'!XFD1,1)+1))</definedName>
    <definedName name="ratus3" localSheetId="42">" "&amp;INDEX('251_W6_Bogor'!idxRatusan,--LEFT(TEXT(RIGHT('[2]Pos Log Serang 260721'!XFD1,3),"000"),1)+1)&amp;" "&amp;IF(--RIGHT('[2]Pos Log Serang 260721'!XFD1,2)&lt;=20,INDEX('251_W6_Bogor'!idxSatuSampaiDuaPuluh,--LEFT(RIGHT('[2]Pos Log Serang 260721'!XFD1,2),2)+1),INDEX('251_W6_Bogor'!idxSatuSampaiDuaPuluh,--LEFT(RIGHT('[2]Pos Log Serang 260721'!XFD1,2),1)+1)&amp;" puluh "&amp;INDEX('251_W6_Bogor'!idxSatuSampaiDuaPuluh,--RIGHT('[2]Pos Log Serang 260721'!XFD1,1)+1))</definedName>
    <definedName name="ratus3" localSheetId="43">" "&amp;INDEX('252_W6_Duren Sawit'!idxRatusan,--LEFT(TEXT(RIGHT('[2]Pos Log Serang 260721'!XFD1,3),"000"),1)+1)&amp;" "&amp;IF(--RIGHT('[2]Pos Log Serang 260721'!XFD1,2)&lt;=20,INDEX('252_W6_Duren Sawit'!idxSatuSampaiDuaPuluh,--LEFT(RIGHT('[2]Pos Log Serang 260721'!XFD1,2),2)+1),INDEX('252_W6_Duren Sawit'!idxSatuSampaiDuaPuluh,--LEFT(RIGHT('[2]Pos Log Serang 260721'!XFD1,2),1)+1)&amp;" puluh "&amp;INDEX('252_W6_Duren Sawit'!idxSatuSampaiDuaPuluh,--RIGHT('[2]Pos Log Serang 260721'!XFD1,1)+1))</definedName>
    <definedName name="ratus3" localSheetId="44">" "&amp;INDEX('253_W6_Harapan Indah'!idxRatusan,--LEFT(TEXT(RIGHT('[2]Pos Log Serang 260721'!XFD1,3),"000"),1)+1)&amp;" "&amp;IF(--RIGHT('[2]Pos Log Serang 260721'!XFD1,2)&lt;=20,INDEX('253_W6_Harapan Indah'!idxSatuSampaiDuaPuluh,--LEFT(RIGHT('[2]Pos Log Serang 260721'!XFD1,2),2)+1),INDEX('253_W6_Harapan Indah'!idxSatuSampaiDuaPuluh,--LEFT(RIGHT('[2]Pos Log Serang 260721'!XFD1,2),1)+1)&amp;" puluh "&amp;INDEX('253_W6_Harapan Indah'!idxSatuSampaiDuaPuluh,--RIGHT('[2]Pos Log Serang 260721'!XFD1,1)+1))</definedName>
    <definedName name="ratus3" localSheetId="45">" "&amp;INDEX('254_W6_Cakung '!idxRatusan,--LEFT(TEXT(RIGHT('[2]Pos Log Serang 260721'!XFD1,3),"000"),1)+1)&amp;" "&amp;IF(--RIGHT('[2]Pos Log Serang 260721'!XFD1,2)&lt;=20,INDEX('254_W6_Cakung '!idxSatuSampaiDuaPuluh,--LEFT(RIGHT('[2]Pos Log Serang 260721'!XFD1,2),2)+1),INDEX('254_W6_Cakung '!idxSatuSampaiDuaPuluh,--LEFT(RIGHT('[2]Pos Log Serang 260721'!XFD1,2),1)+1)&amp;" puluh "&amp;INDEX('254_W6_Cakung '!idxSatuSampaiDuaPuluh,--RIGHT('[2]Pos Log Serang 260721'!XFD1,1)+1))</definedName>
    <definedName name="ratus3" localSheetId="46">" "&amp;INDEX('255_W6_Tangerang'!idxRatusan,--LEFT(TEXT(RIGHT('[2]Pos Log Serang 260721'!XFD1,3),"000"),1)+1)&amp;" "&amp;IF(--RIGHT('[2]Pos Log Serang 260721'!XFD1,2)&lt;=20,INDEX('255_W6_Tangerang'!idxSatuSampaiDuaPuluh,--LEFT(RIGHT('[2]Pos Log Serang 260721'!XFD1,2),2)+1),INDEX('255_W6_Tangerang'!idxSatuSampaiDuaPuluh,--LEFT(RIGHT('[2]Pos Log Serang 260721'!XFD1,2),1)+1)&amp;" puluh "&amp;INDEX('255_W6_Tangerang'!idxSatuSampaiDuaPuluh,--RIGHT('[2]Pos Log Serang 260721'!XFD1,1)+1))</definedName>
    <definedName name="ratus3" localSheetId="47">" "&amp;INDEX('256_W6_Tangerang'!idxRatusan,--LEFT(TEXT(RIGHT('[2]Pos Log Serang 260721'!XFD1,3),"000"),1)+1)&amp;" "&amp;IF(--RIGHT('[2]Pos Log Serang 260721'!XFD1,2)&lt;=20,INDEX('256_W6_Tangerang'!idxSatuSampaiDuaPuluh,--LEFT(RIGHT('[2]Pos Log Serang 260721'!XFD1,2),2)+1),INDEX('256_W6_Tangerang'!idxSatuSampaiDuaPuluh,--LEFT(RIGHT('[2]Pos Log Serang 260721'!XFD1,2),1)+1)&amp;" puluh "&amp;INDEX('256_W6_Tangerang'!idxSatuSampaiDuaPuluh,--RIGHT('[2]Pos Log Serang 260721'!XFD1,1)+1))</definedName>
    <definedName name="ratus3" localSheetId="48">" "&amp;INDEX('257_W6_Serang'!idxRatusan,--LEFT(TEXT(RIGHT('[2]Pos Log Serang 260721'!XFD1,3),"000"),1)+1)&amp;" "&amp;IF(--RIGHT('[2]Pos Log Serang 260721'!XFD1,2)&lt;=20,INDEX('257_W6_Serang'!idxSatuSampaiDuaPuluh,--LEFT(RIGHT('[2]Pos Log Serang 260721'!XFD1,2),2)+1),INDEX('257_W6_Serang'!idxSatuSampaiDuaPuluh,--LEFT(RIGHT('[2]Pos Log Serang 260721'!XFD1,2),1)+1)&amp;" puluh "&amp;INDEX('257_W6_Serang'!idxSatuSampaiDuaPuluh,--RIGHT('[2]Pos Log Serang 260721'!XFD1,1)+1))</definedName>
    <definedName name="ratus3" localSheetId="54">" "&amp;INDEX('263_Delta_Jawa tengah'!idxRatusan,--LEFT(TEXT(RIGHT('[2]Pos Log Serang 260721'!XFD1,3),"000"),1)+1)&amp;" "&amp;IF(--RIGHT('[2]Pos Log Serang 260721'!XFD1,2)&lt;=20,INDEX('263_Delta_Jawa tengah'!idxSatuSampaiDuaPuluh,--LEFT(RIGHT('[2]Pos Log Serang 260721'!XFD1,2),2)+1),INDEX('263_Delta_Jawa tengah'!idxSatuSampaiDuaPuluh,--LEFT(RIGHT('[2]Pos Log Serang 260721'!XFD1,2),1)+1)&amp;" puluh "&amp;INDEX('263_Delta_Jawa tengah'!idxSatuSampaiDuaPuluh,--RIGHT('[2]Pos Log Serang 260721'!XFD1,1)+1))</definedName>
    <definedName name="ratus3" localSheetId="56">" "&amp;INDEX('265_Marugame_Cirebon'!idxRatusan,--LEFT(TEXT(RIGHT('[2]Pos Log Serang 260721'!XFD1,3),"000"),1)+1)&amp;" "&amp;IF(--RIGHT('[2]Pos Log Serang 260721'!XFD1,2)&lt;=20,INDEX('265_Marugame_Cirebon'!idxSatuSampaiDuaPuluh,--LEFT(RIGHT('[2]Pos Log Serang 260721'!XFD1,2),2)+1),INDEX('265_Marugame_Cirebon'!idxSatuSampaiDuaPuluh,--LEFT(RIGHT('[2]Pos Log Serang 260721'!XFD1,2),1)+1)&amp;" puluh "&amp;INDEX('265_Marugame_Cirebon'!idxSatuSampaiDuaPuluh,--RIGHT('[2]Pos Log Serang 260721'!XFD1,1)+1))</definedName>
    <definedName name="ratus3" localSheetId="57">" "&amp;INDEX('266_W6_Tangerang'!idxRatusan,--LEFT(TEXT(RIGHT('[2]Pos Log Serang 260721'!XFD1,3),"000"),1)+1)&amp;" "&amp;IF(--RIGHT('[2]Pos Log Serang 260721'!XFD1,2)&lt;=20,INDEX('266_W6_Tangerang'!idxSatuSampaiDuaPuluh,--LEFT(RIGHT('[2]Pos Log Serang 260721'!XFD1,2),2)+1),INDEX('266_W6_Tangerang'!idxSatuSampaiDuaPuluh,--LEFT(RIGHT('[2]Pos Log Serang 260721'!XFD1,2),1)+1)&amp;" puluh "&amp;INDEX('266_W6_Tangerang'!idxSatuSampaiDuaPuluh,--RIGHT('[2]Pos Log Serang 260721'!XFD1,1)+1))</definedName>
    <definedName name="ratus3" localSheetId="58">" "&amp;INDEX('267_W6_Parung Bogor'!idxRatusan,--LEFT(TEXT(RIGHT('[2]Pos Log Serang 260721'!XFD1,3),"000"),1)+1)&amp;" "&amp;IF(--RIGHT('[2]Pos Log Serang 260721'!XFD1,2)&lt;=20,INDEX('267_W6_Parung Bogor'!idxSatuSampaiDuaPuluh,--LEFT(RIGHT('[2]Pos Log Serang 260721'!XFD1,2),2)+1),INDEX('267_W6_Parung Bogor'!idxSatuSampaiDuaPuluh,--LEFT(RIGHT('[2]Pos Log Serang 260721'!XFD1,2),1)+1)&amp;" puluh "&amp;INDEX('267_W6_Parung Bogor'!idxSatuSampaiDuaPuluh,--RIGHT('[2]Pos Log Serang 260721'!XFD1,1)+1))</definedName>
    <definedName name="ratus3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atus4" localSheetId="0">" "&amp;INDEX('209_Truelogs_Jambi Pel'!idxRatusan,--LEFT(TEXT(RIGHT('[2]Pos Log Serang 260721'!XFD1,3),"000"),1)+1)&amp;" "&amp;IF(--RIGHT('[2]Pos Log Serang 260721'!XFD1,2)&lt;=20,INDEX('209_Truelogs_Jambi Pel'!idxSatuSampaiDuaPuluh,--LEFT(RIGHT('[2]Pos Log Serang 260721'!XFD1,2),2)+1),INDEX('209_Truelogs_Jambi Pel'!idxSatuSampaiDuaPuluh,--LEFT(RIGHT('[2]Pos Log Serang 260721'!XFD1,2),1)+1)&amp;" puluh "&amp;INDEX('209_Truelogs_Jambi Pel'!idxSatuSampaiDuaPuluh,--RIGHT('[2]Pos Log Serang 260721'!XFD1,1)+1))</definedName>
    <definedName name="ratus4" localSheetId="1">" "&amp;INDEX('210_Marugame_Bandung'!idxRatusan,--LEFT(TEXT(RIGHT('[2]Pos Log Serang 260721'!XFD1,3),"000"),1)+1)&amp;" "&amp;IF(--RIGHT('[2]Pos Log Serang 260721'!XFD1,2)&lt;=20,INDEX('210_Marugame_Bandung'!idxSatuSampaiDuaPuluh,--LEFT(RIGHT('[2]Pos Log Serang 260721'!XFD1,2),2)+1),INDEX('210_Marugame_Bandung'!idxSatuSampaiDuaPuluh,--LEFT(RIGHT('[2]Pos Log Serang 260721'!XFD1,2),1)+1)&amp;" puluh "&amp;INDEX('210_Marugame_Bandung'!idxSatuSampaiDuaPuluh,--RIGHT('[2]Pos Log Serang 260721'!XFD1,1)+1))</definedName>
    <definedName name="ratus4" localSheetId="2">" "&amp;INDEX('211_Freyssinet_Jambi'!idxRatusan,--LEFT(TEXT(RIGHT('[2]Pos Log Serang 260721'!XFD1,3),"000"),1)+1)&amp;" "&amp;IF(--RIGHT('[2]Pos Log Serang 260721'!XFD1,2)&lt;=20,INDEX('211_Freyssinet_Jambi'!idxSatuSampaiDuaPuluh,--LEFT(RIGHT('[2]Pos Log Serang 260721'!XFD1,2),2)+1),INDEX('211_Freyssinet_Jambi'!idxSatuSampaiDuaPuluh,--LEFT(RIGHT('[2]Pos Log Serang 260721'!XFD1,2),1)+1)&amp;" puluh "&amp;INDEX('211_Freyssinet_Jambi'!idxSatuSampaiDuaPuluh,--RIGHT('[2]Pos Log Serang 260721'!XFD1,1)+1))</definedName>
    <definedName name="ratus4" localSheetId="7">" "&amp;INDEX('216_SITC_pabeanan_Ningbo'!idxRatusan,--LEFT(TEXT(RIGHT('[2]Pos Log Serang 260721'!XFD1,3),"000"),1)+1)&amp;" "&amp;IF(--RIGHT('[2]Pos Log Serang 260721'!XFD1,2)&lt;=20,INDEX('216_SITC_pabeanan_Ningbo'!idxSatuSampaiDuaPuluh,--LEFT(RIGHT('[2]Pos Log Serang 260721'!XFD1,2),2)+1),INDEX('216_SITC_pabeanan_Ningbo'!idxSatuSampaiDuaPuluh,--LEFT(RIGHT('[2]Pos Log Serang 260721'!XFD1,2),1)+1)&amp;" puluh "&amp;INDEX('216_SITC_pabeanan_Ningbo'!idxSatuSampaiDuaPuluh,--RIGHT('[2]Pos Log Serang 260721'!XFD1,1)+1))</definedName>
    <definedName name="ratus4" localSheetId="8">" "&amp;INDEX('217_Link pasifik_Malaysia'!idxRatusan,--LEFT(TEXT(RIGHT('[2]Pos Log Serang 260721'!XFD1,3),"000"),1)+1)&amp;" "&amp;IF(--RIGHT('[2]Pos Log Serang 260721'!XFD1,2)&lt;=20,INDEX('217_Link pasifik_Malaysia'!idxSatuSampaiDuaPuluh,--LEFT(RIGHT('[2]Pos Log Serang 260721'!XFD1,2),2)+1),INDEX('217_Link pasifik_Malaysia'!idxSatuSampaiDuaPuluh,--LEFT(RIGHT('[2]Pos Log Serang 260721'!XFD1,2),1)+1)&amp;" puluh "&amp;INDEX('217_Link pasifik_Malaysia'!idxSatuSampaiDuaPuluh,--RIGHT('[2]Pos Log Serang 260721'!XFD1,1)+1))</definedName>
    <definedName name="ratus4" localSheetId="9">" "&amp;INDEX('218_Link Pasifik_Philippines'!idxRatusan,--LEFT(TEXT(RIGHT('[2]Pos Log Serang 260721'!XFD1,3),"000"),1)+1)&amp;" "&amp;IF(--RIGHT('[2]Pos Log Serang 260721'!XFD1,2)&lt;=20,INDEX('218_Link Pasifik_Philippines'!idxSatuSampaiDuaPuluh,--LEFT(RIGHT('[2]Pos Log Serang 260721'!XFD1,2),2)+1),INDEX('218_Link Pasifik_Philippines'!idxSatuSampaiDuaPuluh,--LEFT(RIGHT('[2]Pos Log Serang 260721'!XFD1,2),1)+1)&amp;" puluh "&amp;INDEX('218_Link Pasifik_Philippines'!idxSatuSampaiDuaPuluh,--RIGHT('[2]Pos Log Serang 260721'!XFD1,1)+1))</definedName>
    <definedName name="ratus4" localSheetId="10">" "&amp;INDEX('219_Link Pasifik_India'!idxRatusan,--LEFT(TEXT(RIGHT('[2]Pos Log Serang 260721'!XFD1,3),"000"),1)+1)&amp;" "&amp;IF(--RIGHT('[2]Pos Log Serang 260721'!XFD1,2)&lt;=20,INDEX('219_Link Pasifik_India'!idxSatuSampaiDuaPuluh,--LEFT(RIGHT('[2]Pos Log Serang 260721'!XFD1,2),2)+1),INDEX('219_Link Pasifik_India'!idxSatuSampaiDuaPuluh,--LEFT(RIGHT('[2]Pos Log Serang 260721'!XFD1,2),1)+1)&amp;" puluh "&amp;INDEX('219_Link Pasifik_India'!idxSatuSampaiDuaPuluh,--RIGHT('[2]Pos Log Serang 260721'!XFD1,1)+1))</definedName>
    <definedName name="ratus4" localSheetId="11">" "&amp;INDEX('220_Link Pasifik_Thailand'!idxRatusan,--LEFT(TEXT(RIGHT('[2]Pos Log Serang 260721'!XFD1,3),"000"),1)+1)&amp;" "&amp;IF(--RIGHT('[2]Pos Log Serang 260721'!XFD1,2)&lt;=20,INDEX('220_Link Pasifik_Thailand'!idxSatuSampaiDuaPuluh,--LEFT(RIGHT('[2]Pos Log Serang 260721'!XFD1,2),2)+1),INDEX('220_Link Pasifik_Thailand'!idxSatuSampaiDuaPuluh,--LEFT(RIGHT('[2]Pos Log Serang 260721'!XFD1,2),1)+1)&amp;" puluh "&amp;INDEX('220_Link Pasifik_Thailand'!idxSatuSampaiDuaPuluh,--RIGHT('[2]Pos Log Serang 260721'!XFD1,1)+1))</definedName>
    <definedName name="ratus4" localSheetId="12">" "&amp;INDEX('221_Marugame_Bandung '!idxRatusan,--LEFT(TEXT(RIGHT('[2]Pos Log Serang 260721'!XFD1,3),"000"),1)+1)&amp;" "&amp;IF(--RIGHT('[2]Pos Log Serang 260721'!XFD1,2)&lt;=20,INDEX('221_Marugame_Bandung '!idxSatuSampaiDuaPuluh,--LEFT(RIGHT('[2]Pos Log Serang 260721'!XFD1,2),2)+1),INDEX('221_Marugame_Bandung '!idxSatuSampaiDuaPuluh,--LEFT(RIGHT('[2]Pos Log Serang 260721'!XFD1,2),1)+1)&amp;" puluh "&amp;INDEX('221_Marugame_Bandung '!idxSatuSampaiDuaPuluh,--RIGHT('[2]Pos Log Serang 260721'!XFD1,1)+1))</definedName>
    <definedName name="ratus4" localSheetId="13">" "&amp;INDEX('222_Marugame_Cirebon'!idxRatusan,--LEFT(TEXT(RIGHT('[2]Pos Log Serang 260721'!XFD1,3),"000"),1)+1)&amp;" "&amp;IF(--RIGHT('[2]Pos Log Serang 260721'!XFD1,2)&lt;=20,INDEX('222_Marugame_Cirebon'!idxSatuSampaiDuaPuluh,--LEFT(RIGHT('[2]Pos Log Serang 260721'!XFD1,2),2)+1),INDEX('222_Marugame_Cirebon'!idxSatuSampaiDuaPuluh,--LEFT(RIGHT('[2]Pos Log Serang 260721'!XFD1,2),1)+1)&amp;" puluh "&amp;INDEX('222_Marugame_Cirebon'!idxSatuSampaiDuaPuluh,--RIGHT('[2]Pos Log Serang 260721'!XFD1,1)+1))</definedName>
    <definedName name="ratus4" localSheetId="14">" "&amp;INDEX('223_W6_Tangerang'!idxRatusan,--LEFT(TEXT(RIGHT('[2]Pos Log Serang 260721'!XFD1,3),"000"),1)+1)&amp;" "&amp;IF(--RIGHT('[2]Pos Log Serang 260721'!XFD1,2)&lt;=20,INDEX('223_W6_Tangerang'!idxSatuSampaiDuaPuluh,--LEFT(RIGHT('[2]Pos Log Serang 260721'!XFD1,2),2)+1),INDEX('223_W6_Tangerang'!idxSatuSampaiDuaPuluh,--LEFT(RIGHT('[2]Pos Log Serang 260721'!XFD1,2),1)+1)&amp;" puluh "&amp;INDEX('223_W6_Tangerang'!idxSatuSampaiDuaPuluh,--RIGHT('[2]Pos Log Serang 260721'!XFD1,1)+1))</definedName>
    <definedName name="ratus4" localSheetId="15">" "&amp;INDEX('224_W6_Tangerang'!idxRatusan,--LEFT(TEXT(RIGHT('[2]Pos Log Serang 260721'!XFD1,3),"000"),1)+1)&amp;" "&amp;IF(--RIGHT('[2]Pos Log Serang 260721'!XFD1,2)&lt;=20,INDEX('224_W6_Tangerang'!idxSatuSampaiDuaPuluh,--LEFT(RIGHT('[2]Pos Log Serang 260721'!XFD1,2),2)+1),INDEX('224_W6_Tangerang'!idxSatuSampaiDuaPuluh,--LEFT(RIGHT('[2]Pos Log Serang 260721'!XFD1,2),1)+1)&amp;" puluh "&amp;INDEX('224_W6_Tangerang'!idxSatuSampaiDuaPuluh,--RIGHT('[2]Pos Log Serang 260721'!XFD1,1)+1))</definedName>
    <definedName name="ratus4" localSheetId="16">" "&amp;INDEX('225_W6_Tangerang'!idxRatusan,--LEFT(TEXT(RIGHT('[2]Pos Log Serang 260721'!XFD1,3),"000"),1)+1)&amp;" "&amp;IF(--RIGHT('[2]Pos Log Serang 260721'!XFD1,2)&lt;=20,INDEX('225_W6_Tangerang'!idxSatuSampaiDuaPuluh,--LEFT(RIGHT('[2]Pos Log Serang 260721'!XFD1,2),2)+1),INDEX('225_W6_Tangerang'!idxSatuSampaiDuaPuluh,--LEFT(RIGHT('[2]Pos Log Serang 260721'!XFD1,2),1)+1)&amp;" puluh "&amp;INDEX('225_W6_Tangerang'!idxSatuSampaiDuaPuluh,--RIGHT('[2]Pos Log Serang 260721'!XFD1,1)+1))</definedName>
    <definedName name="ratus4" localSheetId="17">" "&amp;INDEX('226_W6_Tangerang'!idxRatusan,--LEFT(TEXT(RIGHT('[2]Pos Log Serang 260721'!XFD1,3),"000"),1)+1)&amp;" "&amp;IF(--RIGHT('[2]Pos Log Serang 260721'!XFD1,2)&lt;=20,INDEX('226_W6_Tangerang'!idxSatuSampaiDuaPuluh,--LEFT(RIGHT('[2]Pos Log Serang 260721'!XFD1,2),2)+1),INDEX('226_W6_Tangerang'!idxSatuSampaiDuaPuluh,--LEFT(RIGHT('[2]Pos Log Serang 260721'!XFD1,2),1)+1)&amp;" puluh "&amp;INDEX('226_W6_Tangerang'!idxSatuSampaiDuaPuluh,--RIGHT('[2]Pos Log Serang 260721'!XFD1,1)+1))</definedName>
    <definedName name="ratus4" localSheetId="18">" "&amp;INDEX('227_W6_Tangerang '!idxRatusan,--LEFT(TEXT(RIGHT('[2]Pos Log Serang 260721'!XFD1,3),"000"),1)+1)&amp;" "&amp;IF(--RIGHT('[2]Pos Log Serang 260721'!XFD1,2)&lt;=20,INDEX('227_W6_Tangerang '!idxSatuSampaiDuaPuluh,--LEFT(RIGHT('[2]Pos Log Serang 260721'!XFD1,2),2)+1),INDEX('227_W6_Tangerang '!idxSatuSampaiDuaPuluh,--LEFT(RIGHT('[2]Pos Log Serang 260721'!XFD1,2),1)+1)&amp;" puluh "&amp;INDEX('227_W6_Tangerang '!idxSatuSampaiDuaPuluh,--RIGHT('[2]Pos Log Serang 260721'!XFD1,1)+1))</definedName>
    <definedName name="ratus4" localSheetId="19">" "&amp;INDEX('228_W6_Tangerang '!idxRatusan,--LEFT(TEXT(RIGHT('[2]Pos Log Serang 260721'!XFD1,3),"000"),1)+1)&amp;" "&amp;IF(--RIGHT('[2]Pos Log Serang 260721'!XFD1,2)&lt;=20,INDEX('228_W6_Tangerang '!idxSatuSampaiDuaPuluh,--LEFT(RIGHT('[2]Pos Log Serang 260721'!XFD1,2),2)+1),INDEX('228_W6_Tangerang '!idxSatuSampaiDuaPuluh,--LEFT(RIGHT('[2]Pos Log Serang 260721'!XFD1,2),1)+1)&amp;" puluh "&amp;INDEX('228_W6_Tangerang '!idxSatuSampaiDuaPuluh,--RIGHT('[2]Pos Log Serang 260721'!XFD1,1)+1))</definedName>
    <definedName name="ratus4" localSheetId="20">" "&amp;INDEX('229_W6_Tangerang  '!idxRatusan,--LEFT(TEXT(RIGHT('[2]Pos Log Serang 260721'!XFD1,3),"000"),1)+1)&amp;" "&amp;IF(--RIGHT('[2]Pos Log Serang 260721'!XFD1,2)&lt;=20,INDEX('229_W6_Tangerang  '!idxSatuSampaiDuaPuluh,--LEFT(RIGHT('[2]Pos Log Serang 260721'!XFD1,2),2)+1),INDEX('229_W6_Tangerang  '!idxSatuSampaiDuaPuluh,--LEFT(RIGHT('[2]Pos Log Serang 260721'!XFD1,2),1)+1)&amp;" puluh "&amp;INDEX('229_W6_Tangerang  '!idxSatuSampaiDuaPuluh,--RIGHT('[2]Pos Log Serang 260721'!XFD1,1)+1))</definedName>
    <definedName name="ratus4" localSheetId="21">" "&amp;INDEX('230_W6_Jatinegara '!idxRatusan,--LEFT(TEXT(RIGHT('[2]Pos Log Serang 260721'!XFD1,3),"000"),1)+1)&amp;" "&amp;IF(--RIGHT('[2]Pos Log Serang 260721'!XFD1,2)&lt;=20,INDEX('230_W6_Jatinegara '!idxSatuSampaiDuaPuluh,--LEFT(RIGHT('[2]Pos Log Serang 260721'!XFD1,2),2)+1),INDEX('230_W6_Jatinegara '!idxSatuSampaiDuaPuluh,--LEFT(RIGHT('[2]Pos Log Serang 260721'!XFD1,2),1)+1)&amp;" puluh "&amp;INDEX('230_W6_Jatinegara '!idxSatuSampaiDuaPuluh,--RIGHT('[2]Pos Log Serang 260721'!XFD1,1)+1))</definedName>
    <definedName name="ratus4" localSheetId="22">" "&amp;INDEX('231_W6_Tangerang'!idxRatusan,--LEFT(TEXT(RIGHT('[2]Pos Log Serang 260721'!XFD1,3),"000"),1)+1)&amp;" "&amp;IF(--RIGHT('[2]Pos Log Serang 260721'!XFD1,2)&lt;=20,INDEX('231_W6_Tangerang'!idxSatuSampaiDuaPuluh,--LEFT(RIGHT('[2]Pos Log Serang 260721'!XFD1,2),2)+1),INDEX('231_W6_Tangerang'!idxSatuSampaiDuaPuluh,--LEFT(RIGHT('[2]Pos Log Serang 260721'!XFD1,2),1)+1)&amp;" puluh "&amp;INDEX('231_W6_Tangerang'!idxSatuSampaiDuaPuluh,--RIGHT('[2]Pos Log Serang 260721'!XFD1,1)+1))</definedName>
    <definedName name="ratus4" localSheetId="23">" "&amp;INDEX('232_W6_Tangerang '!idxRatusan,--LEFT(TEXT(RIGHT('[2]Pos Log Serang 260721'!XFD1,3),"000"),1)+1)&amp;" "&amp;IF(--RIGHT('[2]Pos Log Serang 260721'!XFD1,2)&lt;=20,INDEX('232_W6_Tangerang '!idxSatuSampaiDuaPuluh,--LEFT(RIGHT('[2]Pos Log Serang 260721'!XFD1,2),2)+1),INDEX('232_W6_Tangerang '!idxSatuSampaiDuaPuluh,--LEFT(RIGHT('[2]Pos Log Serang 260721'!XFD1,2),1)+1)&amp;" puluh "&amp;INDEX('232_W6_Tangerang '!idxSatuSampaiDuaPuluh,--RIGHT('[2]Pos Log Serang 260721'!XFD1,1)+1))</definedName>
    <definedName name="ratus4" localSheetId="24">" "&amp;INDEX('233_W6_Bogor'!idxRatusan,--LEFT(TEXT(RIGHT('[2]Pos Log Serang 260721'!XFD1,3),"000"),1)+1)&amp;" "&amp;IF(--RIGHT('[2]Pos Log Serang 260721'!XFD1,2)&lt;=20,INDEX('233_W6_Bogor'!idxSatuSampaiDuaPuluh,--LEFT(RIGHT('[2]Pos Log Serang 260721'!XFD1,2),2)+1),INDEX('233_W6_Bogor'!idxSatuSampaiDuaPuluh,--LEFT(RIGHT('[2]Pos Log Serang 260721'!XFD1,2),1)+1)&amp;" puluh "&amp;INDEX('233_W6_Bogor'!idxSatuSampaiDuaPuluh,--RIGHT('[2]Pos Log Serang 260721'!XFD1,1)+1))</definedName>
    <definedName name="ratus4" localSheetId="25">" "&amp;INDEX('234_W6_Serang'!idxRatusan,--LEFT(TEXT(RIGHT('[2]Pos Log Serang 260721'!XFD1,3),"000"),1)+1)&amp;" "&amp;IF(--RIGHT('[2]Pos Log Serang 260721'!XFD1,2)&lt;=20,INDEX('234_W6_Serang'!idxSatuSampaiDuaPuluh,--LEFT(RIGHT('[2]Pos Log Serang 260721'!XFD1,2),2)+1),INDEX('234_W6_Serang'!idxSatuSampaiDuaPuluh,--LEFT(RIGHT('[2]Pos Log Serang 260721'!XFD1,2),1)+1)&amp;" puluh "&amp;INDEX('234_W6_Serang'!idxSatuSampaiDuaPuluh,--RIGHT('[2]Pos Log Serang 260721'!XFD1,1)+1))</definedName>
    <definedName name="ratus4" localSheetId="26">" "&amp;INDEX('235_W6_Cibubur&amp;Jati Sampurna'!idxRatusan,--LEFT(TEXT(RIGHT('[2]Pos Log Serang 260721'!XFD1,3),"000"),1)+1)&amp;" "&amp;IF(--RIGHT('[2]Pos Log Serang 260721'!XFD1,2)&lt;=20,INDEX('235_W6_Cibubur&amp;Jati Sampurna'!idxSatuSampaiDuaPuluh,--LEFT(RIGHT('[2]Pos Log Serang 260721'!XFD1,2),2)+1),INDEX('235_W6_Cibubur&amp;Jati Sampurna'!idxSatuSampaiDuaPuluh,--LEFT(RIGHT('[2]Pos Log Serang 260721'!XFD1,2),1)+1)&amp;" puluh "&amp;INDEX('235_W6_Cibubur&amp;Jati Sampurna'!idxSatuSampaiDuaPuluh,--RIGHT('[2]Pos Log Serang 260721'!XFD1,1)+1))</definedName>
    <definedName name="ratus4" localSheetId="27">" "&amp;INDEX('236_Pratama Trans_Riau'!idxRatusan,--LEFT(TEXT(RIGHT('[2]Pos Log Serang 260721'!XFD1,3),"000"),1)+1)&amp;" "&amp;IF(--RIGHT('[2]Pos Log Serang 260721'!XFD1,2)&lt;=20,INDEX('236_Pratama Trans_Riau'!idxSatuSampaiDuaPuluh,--LEFT(RIGHT('[2]Pos Log Serang 260721'!XFD1,2),2)+1),INDEX('236_Pratama Trans_Riau'!idxSatuSampaiDuaPuluh,--LEFT(RIGHT('[2]Pos Log Serang 260721'!XFD1,2),1)+1)&amp;" puluh "&amp;INDEX('236_Pratama Trans_Riau'!idxSatuSampaiDuaPuluh,--RIGHT('[2]Pos Log Serang 260721'!XFD1,1)+1))</definedName>
    <definedName name="ratus4" localSheetId="28">" "&amp;INDEX('237_Freyssinet_Denpasar'!idxRatusan,--LEFT(TEXT(RIGHT('[2]Pos Log Serang 260721'!XFD1,3),"000"),1)+1)&amp;" "&amp;IF(--RIGHT('[2]Pos Log Serang 260721'!XFD1,2)&lt;=20,INDEX('237_Freyssinet_Denpasar'!idxSatuSampaiDuaPuluh,--LEFT(RIGHT('[2]Pos Log Serang 260721'!XFD1,2),2)+1),INDEX('237_Freyssinet_Denpasar'!idxSatuSampaiDuaPuluh,--LEFT(RIGHT('[2]Pos Log Serang 260721'!XFD1,2),1)+1)&amp;" puluh "&amp;INDEX('237_Freyssinet_Denpasar'!idxSatuSampaiDuaPuluh,--RIGHT('[2]Pos Log Serang 260721'!XFD1,1)+1))</definedName>
    <definedName name="ratus4" localSheetId="29">" "&amp;INDEX('238_Delta_Jawa tengah'!idxRatusan,--LEFT(TEXT(RIGHT('[2]Pos Log Serang 260721'!XFD1,3),"000"),1)+1)&amp;" "&amp;IF(--RIGHT('[2]Pos Log Serang 260721'!XFD1,2)&lt;=20,INDEX('238_Delta_Jawa tengah'!idxSatuSampaiDuaPuluh,--LEFT(RIGHT('[2]Pos Log Serang 260721'!XFD1,2),2)+1),INDEX('238_Delta_Jawa tengah'!idxSatuSampaiDuaPuluh,--LEFT(RIGHT('[2]Pos Log Serang 260721'!XFD1,2),1)+1)&amp;" puluh "&amp;INDEX('238_Delta_Jawa tengah'!idxSatuSampaiDuaPuluh,--RIGHT('[2]Pos Log Serang 260721'!XFD1,1)+1))</definedName>
    <definedName name="ratus4" localSheetId="30">" "&amp;INDEX('239_Marugame_Jogja'!idxRatusan,--LEFT(TEXT(RIGHT('[2]Pos Log Serang 260721'!XFD1,3),"000"),1)+1)&amp;" "&amp;IF(--RIGHT('[2]Pos Log Serang 260721'!XFD1,2)&lt;=20,INDEX('239_Marugame_Jogja'!idxSatuSampaiDuaPuluh,--LEFT(RIGHT('[2]Pos Log Serang 260721'!XFD1,2),2)+1),INDEX('239_Marugame_Jogja'!idxSatuSampaiDuaPuluh,--LEFT(RIGHT('[2]Pos Log Serang 260721'!XFD1,2),1)+1)&amp;" puluh "&amp;INDEX('239_Marugame_Jogja'!idxSatuSampaiDuaPuluh,--RIGHT('[2]Pos Log Serang 260721'!XFD1,1)+1))</definedName>
    <definedName name="ratus4" localSheetId="31">" "&amp;INDEX('240_W6_Bandung'!idxRatusan,--LEFT(TEXT(RIGHT('[2]Pos Log Serang 260721'!XFD1,3),"000"),1)+1)&amp;" "&amp;IF(--RIGHT('[2]Pos Log Serang 260721'!XFD1,2)&lt;=20,INDEX('240_W6_Bandung'!idxSatuSampaiDuaPuluh,--LEFT(RIGHT('[2]Pos Log Serang 260721'!XFD1,2),2)+1),INDEX('240_W6_Bandung'!idxSatuSampaiDuaPuluh,--LEFT(RIGHT('[2]Pos Log Serang 260721'!XFD1,2),1)+1)&amp;" puluh "&amp;INDEX('240_W6_Bandung'!idxSatuSampaiDuaPuluh,--RIGHT('[2]Pos Log Serang 260721'!XFD1,1)+1))</definedName>
    <definedName name="ratus4" localSheetId="32">" "&amp;INDEX('241_W6_Kamal Jakbar'!idxRatusan,--LEFT(TEXT(RIGHT('[2]Pos Log Serang 260721'!XFD1,3),"000"),1)+1)&amp;" "&amp;IF(--RIGHT('[2]Pos Log Serang 260721'!XFD1,2)&lt;=20,INDEX('241_W6_Kamal Jakbar'!idxSatuSampaiDuaPuluh,--LEFT(RIGHT('[2]Pos Log Serang 260721'!XFD1,2),2)+1),INDEX('241_W6_Kamal Jakbar'!idxSatuSampaiDuaPuluh,--LEFT(RIGHT('[2]Pos Log Serang 260721'!XFD1,2),1)+1)&amp;" puluh "&amp;INDEX('241_W6_Kamal Jakbar'!idxSatuSampaiDuaPuluh,--RIGHT('[2]Pos Log Serang 260721'!XFD1,1)+1))</definedName>
    <definedName name="ratus4" localSheetId="33">" "&amp;INDEX('242_W6_Bogor'!idxRatusan,--LEFT(TEXT(RIGHT('[2]Pos Log Serang 260721'!XFD1,3),"000"),1)+1)&amp;" "&amp;IF(--RIGHT('[2]Pos Log Serang 260721'!XFD1,2)&lt;=20,INDEX('242_W6_Bogor'!idxSatuSampaiDuaPuluh,--LEFT(RIGHT('[2]Pos Log Serang 260721'!XFD1,2),2)+1),INDEX('242_W6_Bogor'!idxSatuSampaiDuaPuluh,--LEFT(RIGHT('[2]Pos Log Serang 260721'!XFD1,2),1)+1)&amp;" puluh "&amp;INDEX('242_W6_Bogor'!idxSatuSampaiDuaPuluh,--RIGHT('[2]Pos Log Serang 260721'!XFD1,1)+1))</definedName>
    <definedName name="ratus4" localSheetId="34">" "&amp;INDEX('243_W6_Cibubur'!idxRatusan,--LEFT(TEXT(RIGHT('[2]Pos Log Serang 260721'!XFD1,3),"000"),1)+1)&amp;" "&amp;IF(--RIGHT('[2]Pos Log Serang 260721'!XFD1,2)&lt;=20,INDEX('243_W6_Cibubur'!idxSatuSampaiDuaPuluh,--LEFT(RIGHT('[2]Pos Log Serang 260721'!XFD1,2),2)+1),INDEX('243_W6_Cibubur'!idxSatuSampaiDuaPuluh,--LEFT(RIGHT('[2]Pos Log Serang 260721'!XFD1,2),1)+1)&amp;" puluh "&amp;INDEX('243_W6_Cibubur'!idxSatuSampaiDuaPuluh,--RIGHT('[2]Pos Log Serang 260721'!XFD1,1)+1))</definedName>
    <definedName name="ratus4" localSheetId="35">" "&amp;INDEX('244_W6_Duren Sawit'!idxRatusan,--LEFT(TEXT(RIGHT('[2]Pos Log Serang 260721'!XFD1,3),"000"),1)+1)&amp;" "&amp;IF(--RIGHT('[2]Pos Log Serang 260721'!XFD1,2)&lt;=20,INDEX('244_W6_Duren Sawit'!idxSatuSampaiDuaPuluh,--LEFT(RIGHT('[2]Pos Log Serang 260721'!XFD1,2),2)+1),INDEX('244_W6_Duren Sawit'!idxSatuSampaiDuaPuluh,--LEFT(RIGHT('[2]Pos Log Serang 260721'!XFD1,2),1)+1)&amp;" puluh "&amp;INDEX('244_W6_Duren Sawit'!idxSatuSampaiDuaPuluh,--RIGHT('[2]Pos Log Serang 260721'!XFD1,1)+1))</definedName>
    <definedName name="ratus4" localSheetId="36">" "&amp;INDEX('245_W6_Tangerang'!idxRatusan,--LEFT(TEXT(RIGHT('[2]Pos Log Serang 260721'!XFD1,3),"000"),1)+1)&amp;" "&amp;IF(--RIGHT('[2]Pos Log Serang 260721'!XFD1,2)&lt;=20,INDEX('245_W6_Tangerang'!idxSatuSampaiDuaPuluh,--LEFT(RIGHT('[2]Pos Log Serang 260721'!XFD1,2),2)+1),INDEX('245_W6_Tangerang'!idxSatuSampaiDuaPuluh,--LEFT(RIGHT('[2]Pos Log Serang 260721'!XFD1,2),1)+1)&amp;" puluh "&amp;INDEX('245_W6_Tangerang'!idxSatuSampaiDuaPuluh,--RIGHT('[2]Pos Log Serang 260721'!XFD1,1)+1))</definedName>
    <definedName name="ratus4" localSheetId="37">" "&amp;INDEX('246_W6_Serang'!idxRatusan,--LEFT(TEXT(RIGHT('[2]Pos Log Serang 260721'!XFD1,3),"000"),1)+1)&amp;" "&amp;IF(--RIGHT('[2]Pos Log Serang 260721'!XFD1,2)&lt;=20,INDEX('246_W6_Serang'!idxSatuSampaiDuaPuluh,--LEFT(RIGHT('[2]Pos Log Serang 260721'!XFD1,2),2)+1),INDEX('246_W6_Serang'!idxSatuSampaiDuaPuluh,--LEFT(RIGHT('[2]Pos Log Serang 260721'!XFD1,2),1)+1)&amp;" puluh "&amp;INDEX('246_W6_Serang'!idxSatuSampaiDuaPuluh,--RIGHT('[2]Pos Log Serang 260721'!XFD1,1)+1))</definedName>
    <definedName name="ratus4" localSheetId="38">" "&amp;INDEX('247_W6_Lemah Abang -Karawang'!idxRatusan,--LEFT(TEXT(RIGHT('[2]Pos Log Serang 260721'!XFD1,3),"000"),1)+1)&amp;" "&amp;IF(--RIGHT('[2]Pos Log Serang 260721'!XFD1,2)&lt;=20,INDEX('247_W6_Lemah Abang -Karawang'!idxSatuSampaiDuaPuluh,--LEFT(RIGHT('[2]Pos Log Serang 260721'!XFD1,2),2)+1),INDEX('247_W6_Lemah Abang -Karawang'!idxSatuSampaiDuaPuluh,--LEFT(RIGHT('[2]Pos Log Serang 260721'!XFD1,2),1)+1)&amp;" puluh "&amp;INDEX('247_W6_Lemah Abang -Karawang'!idxSatuSampaiDuaPuluh,--RIGHT('[2]Pos Log Serang 260721'!XFD1,1)+1))</definedName>
    <definedName name="ratus4" localSheetId="39">" "&amp;INDEX('248_W6_Tj Priok'!idxRatusan,--LEFT(TEXT(RIGHT('[2]Pos Log Serang 260721'!XFD1,3),"000"),1)+1)&amp;" "&amp;IF(--RIGHT('[2]Pos Log Serang 260721'!XFD1,2)&lt;=20,INDEX('248_W6_Tj Priok'!idxSatuSampaiDuaPuluh,--LEFT(RIGHT('[2]Pos Log Serang 260721'!XFD1,2),2)+1),INDEX('248_W6_Tj Priok'!idxSatuSampaiDuaPuluh,--LEFT(RIGHT('[2]Pos Log Serang 260721'!XFD1,2),1)+1)&amp;" puluh "&amp;INDEX('248_W6_Tj Priok'!idxSatuSampaiDuaPuluh,--RIGHT('[2]Pos Log Serang 260721'!XFD1,1)+1))</definedName>
    <definedName name="ratus4" localSheetId="40">" "&amp;INDEX('249_W6_Tangerang'!idxRatusan,--LEFT(TEXT(RIGHT('[2]Pos Log Serang 260721'!XFD1,3),"000"),1)+1)&amp;" "&amp;IF(--RIGHT('[2]Pos Log Serang 260721'!XFD1,2)&lt;=20,INDEX('249_W6_Tangerang'!idxSatuSampaiDuaPuluh,--LEFT(RIGHT('[2]Pos Log Serang 260721'!XFD1,2),2)+1),INDEX('249_W6_Tangerang'!idxSatuSampaiDuaPuluh,--LEFT(RIGHT('[2]Pos Log Serang 260721'!XFD1,2),1)+1)&amp;" puluh "&amp;INDEX('249_W6_Tangerang'!idxSatuSampaiDuaPuluh,--RIGHT('[2]Pos Log Serang 260721'!XFD1,1)+1))</definedName>
    <definedName name="ratus4" localSheetId="41">" "&amp;INDEX('250_W6_Manado'!idxRatusan,--LEFT(TEXT(RIGHT('[2]Pos Log Serang 260721'!XFD1,3),"000"),1)+1)&amp;" "&amp;IF(--RIGHT('[2]Pos Log Serang 260721'!XFD1,2)&lt;=20,INDEX('250_W6_Manado'!idxSatuSampaiDuaPuluh,--LEFT(RIGHT('[2]Pos Log Serang 260721'!XFD1,2),2)+1),INDEX('250_W6_Manado'!idxSatuSampaiDuaPuluh,--LEFT(RIGHT('[2]Pos Log Serang 260721'!XFD1,2),1)+1)&amp;" puluh "&amp;INDEX('250_W6_Manado'!idxSatuSampaiDuaPuluh,--RIGHT('[2]Pos Log Serang 260721'!XFD1,1)+1))</definedName>
    <definedName name="ratus4" localSheetId="42">" "&amp;INDEX('251_W6_Bogor'!idxRatusan,--LEFT(TEXT(RIGHT('[2]Pos Log Serang 260721'!XFD1,3),"000"),1)+1)&amp;" "&amp;IF(--RIGHT('[2]Pos Log Serang 260721'!XFD1,2)&lt;=20,INDEX('251_W6_Bogor'!idxSatuSampaiDuaPuluh,--LEFT(RIGHT('[2]Pos Log Serang 260721'!XFD1,2),2)+1),INDEX('251_W6_Bogor'!idxSatuSampaiDuaPuluh,--LEFT(RIGHT('[2]Pos Log Serang 260721'!XFD1,2),1)+1)&amp;" puluh "&amp;INDEX('251_W6_Bogor'!idxSatuSampaiDuaPuluh,--RIGHT('[2]Pos Log Serang 260721'!XFD1,1)+1))</definedName>
    <definedName name="ratus4" localSheetId="43">" "&amp;INDEX('252_W6_Duren Sawit'!idxRatusan,--LEFT(TEXT(RIGHT('[2]Pos Log Serang 260721'!XFD1,3),"000"),1)+1)&amp;" "&amp;IF(--RIGHT('[2]Pos Log Serang 260721'!XFD1,2)&lt;=20,INDEX('252_W6_Duren Sawit'!idxSatuSampaiDuaPuluh,--LEFT(RIGHT('[2]Pos Log Serang 260721'!XFD1,2),2)+1),INDEX('252_W6_Duren Sawit'!idxSatuSampaiDuaPuluh,--LEFT(RIGHT('[2]Pos Log Serang 260721'!XFD1,2),1)+1)&amp;" puluh "&amp;INDEX('252_W6_Duren Sawit'!idxSatuSampaiDuaPuluh,--RIGHT('[2]Pos Log Serang 260721'!XFD1,1)+1))</definedName>
    <definedName name="ratus4" localSheetId="44">" "&amp;INDEX('253_W6_Harapan Indah'!idxRatusan,--LEFT(TEXT(RIGHT('[2]Pos Log Serang 260721'!XFD1,3),"000"),1)+1)&amp;" "&amp;IF(--RIGHT('[2]Pos Log Serang 260721'!XFD1,2)&lt;=20,INDEX('253_W6_Harapan Indah'!idxSatuSampaiDuaPuluh,--LEFT(RIGHT('[2]Pos Log Serang 260721'!XFD1,2),2)+1),INDEX('253_W6_Harapan Indah'!idxSatuSampaiDuaPuluh,--LEFT(RIGHT('[2]Pos Log Serang 260721'!XFD1,2),1)+1)&amp;" puluh "&amp;INDEX('253_W6_Harapan Indah'!idxSatuSampaiDuaPuluh,--RIGHT('[2]Pos Log Serang 260721'!XFD1,1)+1))</definedName>
    <definedName name="ratus4" localSheetId="45">" "&amp;INDEX('254_W6_Cakung '!idxRatusan,--LEFT(TEXT(RIGHT('[2]Pos Log Serang 260721'!XFD1,3),"000"),1)+1)&amp;" "&amp;IF(--RIGHT('[2]Pos Log Serang 260721'!XFD1,2)&lt;=20,INDEX('254_W6_Cakung '!idxSatuSampaiDuaPuluh,--LEFT(RIGHT('[2]Pos Log Serang 260721'!XFD1,2),2)+1),INDEX('254_W6_Cakung '!idxSatuSampaiDuaPuluh,--LEFT(RIGHT('[2]Pos Log Serang 260721'!XFD1,2),1)+1)&amp;" puluh "&amp;INDEX('254_W6_Cakung '!idxSatuSampaiDuaPuluh,--RIGHT('[2]Pos Log Serang 260721'!XFD1,1)+1))</definedName>
    <definedName name="ratus4" localSheetId="46">" "&amp;INDEX('255_W6_Tangerang'!idxRatusan,--LEFT(TEXT(RIGHT('[2]Pos Log Serang 260721'!XFD1,3),"000"),1)+1)&amp;" "&amp;IF(--RIGHT('[2]Pos Log Serang 260721'!XFD1,2)&lt;=20,INDEX('255_W6_Tangerang'!idxSatuSampaiDuaPuluh,--LEFT(RIGHT('[2]Pos Log Serang 260721'!XFD1,2),2)+1),INDEX('255_W6_Tangerang'!idxSatuSampaiDuaPuluh,--LEFT(RIGHT('[2]Pos Log Serang 260721'!XFD1,2),1)+1)&amp;" puluh "&amp;INDEX('255_W6_Tangerang'!idxSatuSampaiDuaPuluh,--RIGHT('[2]Pos Log Serang 260721'!XFD1,1)+1))</definedName>
    <definedName name="ratus4" localSheetId="47">" "&amp;INDEX('256_W6_Tangerang'!idxRatusan,--LEFT(TEXT(RIGHT('[2]Pos Log Serang 260721'!XFD1,3),"000"),1)+1)&amp;" "&amp;IF(--RIGHT('[2]Pos Log Serang 260721'!XFD1,2)&lt;=20,INDEX('256_W6_Tangerang'!idxSatuSampaiDuaPuluh,--LEFT(RIGHT('[2]Pos Log Serang 260721'!XFD1,2),2)+1),INDEX('256_W6_Tangerang'!idxSatuSampaiDuaPuluh,--LEFT(RIGHT('[2]Pos Log Serang 260721'!XFD1,2),1)+1)&amp;" puluh "&amp;INDEX('256_W6_Tangerang'!idxSatuSampaiDuaPuluh,--RIGHT('[2]Pos Log Serang 260721'!XFD1,1)+1))</definedName>
    <definedName name="ratus4" localSheetId="48">" "&amp;INDEX('257_W6_Serang'!idxRatusan,--LEFT(TEXT(RIGHT('[2]Pos Log Serang 260721'!XFD1,3),"000"),1)+1)&amp;" "&amp;IF(--RIGHT('[2]Pos Log Serang 260721'!XFD1,2)&lt;=20,INDEX('257_W6_Serang'!idxSatuSampaiDuaPuluh,--LEFT(RIGHT('[2]Pos Log Serang 260721'!XFD1,2),2)+1),INDEX('257_W6_Serang'!idxSatuSampaiDuaPuluh,--LEFT(RIGHT('[2]Pos Log Serang 260721'!XFD1,2),1)+1)&amp;" puluh "&amp;INDEX('257_W6_Serang'!idxSatuSampaiDuaPuluh,--RIGHT('[2]Pos Log Serang 260721'!XFD1,1)+1))</definedName>
    <definedName name="ratus4" localSheetId="54">" "&amp;INDEX('263_Delta_Jawa tengah'!idxRatusan,--LEFT(TEXT(RIGHT('[2]Pos Log Serang 260721'!XFD1,3),"000"),1)+1)&amp;" "&amp;IF(--RIGHT('[2]Pos Log Serang 260721'!XFD1,2)&lt;=20,INDEX('263_Delta_Jawa tengah'!idxSatuSampaiDuaPuluh,--LEFT(RIGHT('[2]Pos Log Serang 260721'!XFD1,2),2)+1),INDEX('263_Delta_Jawa tengah'!idxSatuSampaiDuaPuluh,--LEFT(RIGHT('[2]Pos Log Serang 260721'!XFD1,2),1)+1)&amp;" puluh "&amp;INDEX('263_Delta_Jawa tengah'!idxSatuSampaiDuaPuluh,--RIGHT('[2]Pos Log Serang 260721'!XFD1,1)+1))</definedName>
    <definedName name="ratus4" localSheetId="56">" "&amp;INDEX('265_Marugame_Cirebon'!idxRatusan,--LEFT(TEXT(RIGHT('[2]Pos Log Serang 260721'!XFD1,3),"000"),1)+1)&amp;" "&amp;IF(--RIGHT('[2]Pos Log Serang 260721'!XFD1,2)&lt;=20,INDEX('265_Marugame_Cirebon'!idxSatuSampaiDuaPuluh,--LEFT(RIGHT('[2]Pos Log Serang 260721'!XFD1,2),2)+1),INDEX('265_Marugame_Cirebon'!idxSatuSampaiDuaPuluh,--LEFT(RIGHT('[2]Pos Log Serang 260721'!XFD1,2),1)+1)&amp;" puluh "&amp;INDEX('265_Marugame_Cirebon'!idxSatuSampaiDuaPuluh,--RIGHT('[2]Pos Log Serang 260721'!XFD1,1)+1))</definedName>
    <definedName name="ratus4" localSheetId="57">" "&amp;INDEX('266_W6_Tangerang'!idxRatusan,--LEFT(TEXT(RIGHT('[2]Pos Log Serang 260721'!XFD1,3),"000"),1)+1)&amp;" "&amp;IF(--RIGHT('[2]Pos Log Serang 260721'!XFD1,2)&lt;=20,INDEX('266_W6_Tangerang'!idxSatuSampaiDuaPuluh,--LEFT(RIGHT('[2]Pos Log Serang 260721'!XFD1,2),2)+1),INDEX('266_W6_Tangerang'!idxSatuSampaiDuaPuluh,--LEFT(RIGHT('[2]Pos Log Serang 260721'!XFD1,2),1)+1)&amp;" puluh "&amp;INDEX('266_W6_Tangerang'!idxSatuSampaiDuaPuluh,--RIGHT('[2]Pos Log Serang 260721'!XFD1,1)+1))</definedName>
    <definedName name="ratus4" localSheetId="58">" "&amp;INDEX('267_W6_Parung Bogor'!idxRatusan,--LEFT(TEXT(RIGHT('[2]Pos Log Serang 260721'!XFD1,3),"000"),1)+1)&amp;" "&amp;IF(--RIGHT('[2]Pos Log Serang 260721'!XFD1,2)&lt;=20,INDEX('267_W6_Parung Bogor'!idxSatuSampaiDuaPuluh,--LEFT(RIGHT('[2]Pos Log Serang 260721'!XFD1,2),2)+1),INDEX('267_W6_Parung Bogor'!idxSatuSampaiDuaPuluh,--LEFT(RIGHT('[2]Pos Log Serang 260721'!XFD1,2),1)+1)&amp;" puluh "&amp;INDEX('267_W6_Parung Bogor'!idxSatuSampaiDuaPuluh,--RIGHT('[2]Pos Log Serang 260721'!XFD1,1)+1))</definedName>
    <definedName name="ratus4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ibu" localSheetId="0">" "&amp;INDEX('209_Truelogs_Jambi Pel'!idxRatusan,--LEFT(TEXT(RIGHT([0]!nilai,6),REPT("0",6)),1)+1)&amp;" "&amp;IF((--MID(TEXT(RIGHT([0]!nilai,6),REPT("0",6)),2,2)+1)&lt;=20,IF(--LEFT(TEXT(RIGHT([0]!nilai,6),REPT("0",6)),3)=1," seribu",INDEX('209_Truelogs_Jambi Pel'!idxSatuSampaiDuaPuluh,--LEFT(TEXT(RIGHT([0]!nilai,5),REPT("0",5)),2)+1)),INDEX('209_Truelogs_Jambi Pel'!idxSatuSampaiDuaPuluh,--LEFT(RIGHT([0]!nilai,5),1)+1)&amp;" puluh "&amp;INDEX('209_Truelogs_Jambi Pel'!idxSatuSampaiDuaPuluh,--LEFT(RIGHT([0]!nilai,4),1)+1))&amp;IF(OR(LEN([0]!nilai)&lt;=3,--LEFT(TEXT(RIGHT([0]!nilai,6),REPT("0",6)),3)={0;1}),""," ribu")</definedName>
    <definedName name="ribu" localSheetId="1">" "&amp;INDEX('210_Marugame_Bandung'!idxRatusan,--LEFT(TEXT(RIGHT([0]!nilai,6),REPT("0",6)),1)+1)&amp;" "&amp;IF((--MID(TEXT(RIGHT([0]!nilai,6),REPT("0",6)),2,2)+1)&lt;=20,IF(--LEFT(TEXT(RIGHT([0]!nilai,6),REPT("0",6)),3)=1," seribu",INDEX('210_Marugame_Bandung'!idxSatuSampaiDuaPuluh,--LEFT(TEXT(RIGHT([0]!nilai,5),REPT("0",5)),2)+1)),INDEX('210_Marugame_Bandung'!idxSatuSampaiDuaPuluh,--LEFT(RIGHT([0]!nilai,5),1)+1)&amp;" puluh "&amp;INDEX('210_Marugame_Bandung'!idxSatuSampaiDuaPuluh,--LEFT(RIGHT([0]!nilai,4),1)+1))&amp;IF(OR(LEN([0]!nilai)&lt;=3,--LEFT(TEXT(RIGHT([0]!nilai,6),REPT("0",6)),3)={0;1}),""," ribu")</definedName>
    <definedName name="ribu" localSheetId="2">" "&amp;INDEX('211_Freyssinet_Jambi'!idxRatusan,--LEFT(TEXT(RIGHT(nilai,6),REPT("0",6)),1)+1)&amp;" "&amp;IF((--MID(TEXT(RIGHT(nilai,6),REPT("0",6)),2,2)+1)&lt;=20,IF(--LEFT(TEXT(RIGHT(nilai,6),REPT("0",6)),3)=1," seribu",INDEX('211_Freyssinet_Jambi'!idxSatuSampaiDuaPuluh,--LEFT(TEXT(RIGHT(nilai,5),REPT("0",5)),2)+1)),INDEX('211_Freyssinet_Jambi'!idxSatuSampaiDuaPuluh,--LEFT(RIGHT(nilai,5),1)+1)&amp;" puluh "&amp;INDEX('211_Freyssinet_Jambi'!idxSatuSampaiDuaPuluh,--LEFT(RIGHT(nilai,4),1)+1))&amp;IF(OR(LEN(nilai)&lt;=3,--LEFT(TEXT(RIGHT(nilai,6),REPT("0",6)),3)={0;1}),""," ribu")</definedName>
    <definedName name="ribu" localSheetId="7">" "&amp;INDEX('216_SITC_pabeanan_Ningbo'!idxRatusan,--LEFT(TEXT(RIGHT(nilai,6),REPT("0",6)),1)+1)&amp;" "&amp;IF((--MID(TEXT(RIGHT(nilai,6),REPT("0",6)),2,2)+1)&lt;=20,IF(--LEFT(TEXT(RIGHT(nilai,6),REPT("0",6)),3)=1," seribu",INDEX('216_SITC_pabeanan_Ningbo'!idxSatuSampaiDuaPuluh,--LEFT(TEXT(RIGHT(nilai,5),REPT("0",5)),2)+1)),INDEX('216_SITC_pabeanan_Ningbo'!idxSatuSampaiDuaPuluh,--LEFT(RIGHT(nilai,5),1)+1)&amp;" puluh "&amp;INDEX('216_SITC_pabeanan_Ningbo'!idxSatuSampaiDuaPuluh,--LEFT(RIGHT(nilai,4),1)+1))&amp;IF(OR(LEN(nilai)&lt;=3,--LEFT(TEXT(RIGHT(nilai,6),REPT("0",6)),3)={0;1}),""," ribu")</definedName>
    <definedName name="ribu" localSheetId="8">" "&amp;INDEX('217_Link pasifik_Malaysia'!idxRatusan,--LEFT(TEXT(RIGHT(nilai,6),REPT("0",6)),1)+1)&amp;" "&amp;IF((--MID(TEXT(RIGHT(nilai,6),REPT("0",6)),2,2)+1)&lt;=20,IF(--LEFT(TEXT(RIGHT(nilai,6),REPT("0",6)),3)=1," seribu",INDEX('217_Link pasifik_Malaysia'!idxSatuSampaiDuaPuluh,--LEFT(TEXT(RIGHT(nilai,5),REPT("0",5)),2)+1)),INDEX('217_Link pasifik_Malaysia'!idxSatuSampaiDuaPuluh,--LEFT(RIGHT(nilai,5),1)+1)&amp;" puluh "&amp;INDEX('217_Link pasifik_Malaysia'!idxSatuSampaiDuaPuluh,--LEFT(RIGHT(nilai,4),1)+1))&amp;IF(OR(LEN(nilai)&lt;=3,--LEFT(TEXT(RIGHT(nilai,6),REPT("0",6)),3)={0;1}),""," ribu")</definedName>
    <definedName name="ribu" localSheetId="9">" "&amp;INDEX('218_Link Pasifik_Philippines'!idxRatusan,--LEFT(TEXT(RIGHT([0]!nilai,6),REPT("0",6)),1)+1)&amp;" "&amp;IF((--MID(TEXT(RIGHT([0]!nilai,6),REPT("0",6)),2,2)+1)&lt;=20,IF(--LEFT(TEXT(RIGHT([0]!nilai,6),REPT("0",6)),3)=1," seribu",INDEX('218_Link Pasifik_Philippines'!idxSatuSampaiDuaPuluh,--LEFT(TEXT(RIGHT([0]!nilai,5),REPT("0",5)),2)+1)),INDEX('218_Link Pasifik_Philippines'!idxSatuSampaiDuaPuluh,--LEFT(RIGHT([0]!nilai,5),1)+1)&amp;" puluh "&amp;INDEX('218_Link Pasifik_Philippines'!idxSatuSampaiDuaPuluh,--LEFT(RIGHT([0]!nilai,4),1)+1))&amp;IF(OR(LEN([0]!nilai)&lt;=3,--LEFT(TEXT(RIGHT([0]!nilai,6),REPT("0",6)),3)={0;1}),""," ribu")</definedName>
    <definedName name="ribu" localSheetId="10">" "&amp;INDEX('219_Link Pasifik_India'!idxRatusan,--LEFT(TEXT(RIGHT([0]!nilai,6),REPT("0",6)),1)+1)&amp;" "&amp;IF((--MID(TEXT(RIGHT([0]!nilai,6),REPT("0",6)),2,2)+1)&lt;=20,IF(--LEFT(TEXT(RIGHT([0]!nilai,6),REPT("0",6)),3)=1," seribu",INDEX('219_Link Pasifik_India'!idxSatuSampaiDuaPuluh,--LEFT(TEXT(RIGHT([0]!nilai,5),REPT("0",5)),2)+1)),INDEX('219_Link Pasifik_India'!idxSatuSampaiDuaPuluh,--LEFT(RIGHT([0]!nilai,5),1)+1)&amp;" puluh "&amp;INDEX('219_Link Pasifik_India'!idxSatuSampaiDuaPuluh,--LEFT(RIGHT([0]!nilai,4),1)+1))&amp;IF(OR(LEN([0]!nilai)&lt;=3,--LEFT(TEXT(RIGHT([0]!nilai,6),REPT("0",6)),3)={0;1}),""," ribu")</definedName>
    <definedName name="ribu" localSheetId="11">" "&amp;INDEX('220_Link Pasifik_Thailand'!idxRatusan,--LEFT(TEXT(RIGHT([0]!nilai,6),REPT("0",6)),1)+1)&amp;" "&amp;IF((--MID(TEXT(RIGHT([0]!nilai,6),REPT("0",6)),2,2)+1)&lt;=20,IF(--LEFT(TEXT(RIGHT([0]!nilai,6),REPT("0",6)),3)=1," seribu",INDEX('220_Link Pasifik_Thailand'!idxSatuSampaiDuaPuluh,--LEFT(TEXT(RIGHT([0]!nilai,5),REPT("0",5)),2)+1)),INDEX('220_Link Pasifik_Thailand'!idxSatuSampaiDuaPuluh,--LEFT(RIGHT([0]!nilai,5),1)+1)&amp;" puluh "&amp;INDEX('220_Link Pasifik_Thailand'!idxSatuSampaiDuaPuluh,--LEFT(RIGHT([0]!nilai,4),1)+1))&amp;IF(OR(LEN([0]!nilai)&lt;=3,--LEFT(TEXT(RIGHT([0]!nilai,6),REPT("0",6)),3)={0;1}),""," ribu")</definedName>
    <definedName name="ribu" localSheetId="12">" "&amp;INDEX('221_Marugame_Bandung '!idxRatusan,--LEFT(TEXT(RIGHT([0]!nilai,6),REPT("0",6)),1)+1)&amp;" "&amp;IF((--MID(TEXT(RIGHT([0]!nilai,6),REPT("0",6)),2,2)+1)&lt;=20,IF(--LEFT(TEXT(RIGHT([0]!nilai,6),REPT("0",6)),3)=1," seribu",INDEX('221_Marugame_Bandung '!idxSatuSampaiDuaPuluh,--LEFT(TEXT(RIGHT([0]!nilai,5),REPT("0",5)),2)+1)),INDEX('221_Marugame_Bandung '!idxSatuSampaiDuaPuluh,--LEFT(RIGHT([0]!nilai,5),1)+1)&amp;" puluh "&amp;INDEX('221_Marugame_Bandung '!idxSatuSampaiDuaPuluh,--LEFT(RIGHT([0]!nilai,4),1)+1))&amp;IF(OR(LEN([0]!nilai)&lt;=3,--LEFT(TEXT(RIGHT([0]!nilai,6),REPT("0",6)),3)={0;1}),""," ribu")</definedName>
    <definedName name="ribu" localSheetId="13">" "&amp;INDEX('222_Marugame_Cirebon'!idxRatusan,--LEFT(TEXT(RIGHT([0]!nilai,6),REPT("0",6)),1)+1)&amp;" "&amp;IF((--MID(TEXT(RIGHT([0]!nilai,6),REPT("0",6)),2,2)+1)&lt;=20,IF(--LEFT(TEXT(RIGHT([0]!nilai,6),REPT("0",6)),3)=1," seribu",INDEX('222_Marugame_Cirebon'!idxSatuSampaiDuaPuluh,--LEFT(TEXT(RIGHT([0]!nilai,5),REPT("0",5)),2)+1)),INDEX('222_Marugame_Cirebon'!idxSatuSampaiDuaPuluh,--LEFT(RIGHT([0]!nilai,5),1)+1)&amp;" puluh "&amp;INDEX('222_Marugame_Cirebon'!idxSatuSampaiDuaPuluh,--LEFT(RIGHT([0]!nilai,4),1)+1))&amp;IF(OR(LEN([0]!nilai)&lt;=3,--LEFT(TEXT(RIGHT([0]!nilai,6),REPT("0",6)),3)={0;1}),""," ribu")</definedName>
    <definedName name="ribu" localSheetId="14">" "&amp;INDEX('223_W6_Tangerang'!idxRatusan,--LEFT(TEXT(RIGHT([0]!nilai,6),REPT("0",6)),1)+1)&amp;" "&amp;IF((--MID(TEXT(RIGHT([0]!nilai,6),REPT("0",6)),2,2)+1)&lt;=20,IF(--LEFT(TEXT(RIGHT([0]!nilai,6),REPT("0",6)),3)=1," seribu",INDEX('223_W6_Tangerang'!idxSatuSampaiDuaPuluh,--LEFT(TEXT(RIGHT([0]!nilai,5),REPT("0",5)),2)+1)),INDEX('223_W6_Tangerang'!idxSatuSampaiDuaPuluh,--LEFT(RIGHT([0]!nilai,5),1)+1)&amp;" puluh "&amp;INDEX('223_W6_Tangerang'!idxSatuSampaiDuaPuluh,--LEFT(RIGHT([0]!nilai,4),1)+1))&amp;IF(OR(LEN([0]!nilai)&lt;=3,--LEFT(TEXT(RIGHT([0]!nilai,6),REPT("0",6)),3)={0;1}),""," ribu")</definedName>
    <definedName name="ribu" localSheetId="15">" "&amp;INDEX('224_W6_Tangerang'!idxRatusan,--LEFT(TEXT(RIGHT([0]!nilai,6),REPT("0",6)),1)+1)&amp;" "&amp;IF((--MID(TEXT(RIGHT([0]!nilai,6),REPT("0",6)),2,2)+1)&lt;=20,IF(--LEFT(TEXT(RIGHT([0]!nilai,6),REPT("0",6)),3)=1," seribu",INDEX('224_W6_Tangerang'!idxSatuSampaiDuaPuluh,--LEFT(TEXT(RIGHT([0]!nilai,5),REPT("0",5)),2)+1)),INDEX('224_W6_Tangerang'!idxSatuSampaiDuaPuluh,--LEFT(RIGHT([0]!nilai,5),1)+1)&amp;" puluh "&amp;INDEX('224_W6_Tangerang'!idxSatuSampaiDuaPuluh,--LEFT(RIGHT([0]!nilai,4),1)+1))&amp;IF(OR(LEN([0]!nilai)&lt;=3,--LEFT(TEXT(RIGHT([0]!nilai,6),REPT("0",6)),3)={0;1}),""," ribu")</definedName>
    <definedName name="ribu" localSheetId="16">" "&amp;INDEX('225_W6_Tangerang'!idxRatusan,--LEFT(TEXT(RIGHT([0]!nilai,6),REPT("0",6)),1)+1)&amp;" "&amp;IF((--MID(TEXT(RIGHT([0]!nilai,6),REPT("0",6)),2,2)+1)&lt;=20,IF(--LEFT(TEXT(RIGHT([0]!nilai,6),REPT("0",6)),3)=1," seribu",INDEX('225_W6_Tangerang'!idxSatuSampaiDuaPuluh,--LEFT(TEXT(RIGHT([0]!nilai,5),REPT("0",5)),2)+1)),INDEX('225_W6_Tangerang'!idxSatuSampaiDuaPuluh,--LEFT(RIGHT([0]!nilai,5),1)+1)&amp;" puluh "&amp;INDEX('225_W6_Tangerang'!idxSatuSampaiDuaPuluh,--LEFT(RIGHT([0]!nilai,4),1)+1))&amp;IF(OR(LEN([0]!nilai)&lt;=3,--LEFT(TEXT(RIGHT([0]!nilai,6),REPT("0",6)),3)={0;1}),""," ribu")</definedName>
    <definedName name="ribu" localSheetId="17">" "&amp;INDEX('226_W6_Tangerang'!idxRatusan,--LEFT(TEXT(RIGHT([0]!nilai,6),REPT("0",6)),1)+1)&amp;" "&amp;IF((--MID(TEXT(RIGHT([0]!nilai,6),REPT("0",6)),2,2)+1)&lt;=20,IF(--LEFT(TEXT(RIGHT([0]!nilai,6),REPT("0",6)),3)=1," seribu",INDEX('226_W6_Tangerang'!idxSatuSampaiDuaPuluh,--LEFT(TEXT(RIGHT([0]!nilai,5),REPT("0",5)),2)+1)),INDEX('226_W6_Tangerang'!idxSatuSampaiDuaPuluh,--LEFT(RIGHT([0]!nilai,5),1)+1)&amp;" puluh "&amp;INDEX('226_W6_Tangerang'!idxSatuSampaiDuaPuluh,--LEFT(RIGHT([0]!nilai,4),1)+1))&amp;IF(OR(LEN([0]!nilai)&lt;=3,--LEFT(TEXT(RIGHT([0]!nilai,6),REPT("0",6)),3)={0;1}),""," ribu")</definedName>
    <definedName name="ribu" localSheetId="18">" "&amp;INDEX('227_W6_Tangerang '!idxRatusan,--LEFT(TEXT(RIGHT([0]!nilai,6),REPT("0",6)),1)+1)&amp;" "&amp;IF((--MID(TEXT(RIGHT([0]!nilai,6),REPT("0",6)),2,2)+1)&lt;=20,IF(--LEFT(TEXT(RIGHT([0]!nilai,6),REPT("0",6)),3)=1," seribu",INDEX('227_W6_Tangerang '!idxSatuSampaiDuaPuluh,--LEFT(TEXT(RIGHT([0]!nilai,5),REPT("0",5)),2)+1)),INDEX('227_W6_Tangerang '!idxSatuSampaiDuaPuluh,--LEFT(RIGHT([0]!nilai,5),1)+1)&amp;" puluh "&amp;INDEX('227_W6_Tangerang '!idxSatuSampaiDuaPuluh,--LEFT(RIGHT([0]!nilai,4),1)+1))&amp;IF(OR(LEN([0]!nilai)&lt;=3,--LEFT(TEXT(RIGHT([0]!nilai,6),REPT("0",6)),3)={0;1}),""," ribu")</definedName>
    <definedName name="ribu" localSheetId="19">" "&amp;INDEX('228_W6_Tangerang '!idxRatusan,--LEFT(TEXT(RIGHT([0]!nilai,6),REPT("0",6)),1)+1)&amp;" "&amp;IF((--MID(TEXT(RIGHT([0]!nilai,6),REPT("0",6)),2,2)+1)&lt;=20,IF(--LEFT(TEXT(RIGHT([0]!nilai,6),REPT("0",6)),3)=1," seribu",INDEX('228_W6_Tangerang '!idxSatuSampaiDuaPuluh,--LEFT(TEXT(RIGHT([0]!nilai,5),REPT("0",5)),2)+1)),INDEX('228_W6_Tangerang '!idxSatuSampaiDuaPuluh,--LEFT(RIGHT([0]!nilai,5),1)+1)&amp;" puluh "&amp;INDEX('228_W6_Tangerang '!idxSatuSampaiDuaPuluh,--LEFT(RIGHT([0]!nilai,4),1)+1))&amp;IF(OR(LEN([0]!nilai)&lt;=3,--LEFT(TEXT(RIGHT([0]!nilai,6),REPT("0",6)),3)={0;1}),""," ribu")</definedName>
    <definedName name="ribu" localSheetId="20">" "&amp;INDEX('229_W6_Tangerang  '!idxRatusan,--LEFT(TEXT(RIGHT([0]!nilai,6),REPT("0",6)),1)+1)&amp;" "&amp;IF((--MID(TEXT(RIGHT([0]!nilai,6),REPT("0",6)),2,2)+1)&lt;=20,IF(--LEFT(TEXT(RIGHT([0]!nilai,6),REPT("0",6)),3)=1," seribu",INDEX('229_W6_Tangerang  '!idxSatuSampaiDuaPuluh,--LEFT(TEXT(RIGHT([0]!nilai,5),REPT("0",5)),2)+1)),INDEX('229_W6_Tangerang  '!idxSatuSampaiDuaPuluh,--LEFT(RIGHT([0]!nilai,5),1)+1)&amp;" puluh "&amp;INDEX('229_W6_Tangerang  '!idxSatuSampaiDuaPuluh,--LEFT(RIGHT([0]!nilai,4),1)+1))&amp;IF(OR(LEN([0]!nilai)&lt;=3,--LEFT(TEXT(RIGHT([0]!nilai,6),REPT("0",6)),3)={0;1}),""," ribu")</definedName>
    <definedName name="ribu" localSheetId="21">" "&amp;INDEX('230_W6_Jatinegara '!idxRatusan,--LEFT(TEXT(RIGHT([0]!nilai,6),REPT("0",6)),1)+1)&amp;" "&amp;IF((--MID(TEXT(RIGHT([0]!nilai,6),REPT("0",6)),2,2)+1)&lt;=20,IF(--LEFT(TEXT(RIGHT([0]!nilai,6),REPT("0",6)),3)=1," seribu",INDEX('230_W6_Jatinegara '!idxSatuSampaiDuaPuluh,--LEFT(TEXT(RIGHT([0]!nilai,5),REPT("0",5)),2)+1)),INDEX('230_W6_Jatinegara '!idxSatuSampaiDuaPuluh,--LEFT(RIGHT([0]!nilai,5),1)+1)&amp;" puluh "&amp;INDEX('230_W6_Jatinegara '!idxSatuSampaiDuaPuluh,--LEFT(RIGHT([0]!nilai,4),1)+1))&amp;IF(OR(LEN([0]!nilai)&lt;=3,--LEFT(TEXT(RIGHT([0]!nilai,6),REPT("0",6)),3)={0;1}),""," ribu")</definedName>
    <definedName name="ribu" localSheetId="22">" "&amp;INDEX('231_W6_Tangerang'!idxRatusan,--LEFT(TEXT(RIGHT([0]!nilai,6),REPT("0",6)),1)+1)&amp;" "&amp;IF((--MID(TEXT(RIGHT([0]!nilai,6),REPT("0",6)),2,2)+1)&lt;=20,IF(--LEFT(TEXT(RIGHT([0]!nilai,6),REPT("0",6)),3)=1," seribu",INDEX('231_W6_Tangerang'!idxSatuSampaiDuaPuluh,--LEFT(TEXT(RIGHT([0]!nilai,5),REPT("0",5)),2)+1)),INDEX('231_W6_Tangerang'!idxSatuSampaiDuaPuluh,--LEFT(RIGHT([0]!nilai,5),1)+1)&amp;" puluh "&amp;INDEX('231_W6_Tangerang'!idxSatuSampaiDuaPuluh,--LEFT(RIGHT([0]!nilai,4),1)+1))&amp;IF(OR(LEN([0]!nilai)&lt;=3,--LEFT(TEXT(RIGHT([0]!nilai,6),REPT("0",6)),3)={0;1}),""," ribu")</definedName>
    <definedName name="ribu" localSheetId="23">" "&amp;INDEX('232_W6_Tangerang '!idxRatusan,--LEFT(TEXT(RIGHT([0]!nilai,6),REPT("0",6)),1)+1)&amp;" "&amp;IF((--MID(TEXT(RIGHT([0]!nilai,6),REPT("0",6)),2,2)+1)&lt;=20,IF(--LEFT(TEXT(RIGHT([0]!nilai,6),REPT("0",6)),3)=1," seribu",INDEX('232_W6_Tangerang '!idxSatuSampaiDuaPuluh,--LEFT(TEXT(RIGHT([0]!nilai,5),REPT("0",5)),2)+1)),INDEX('232_W6_Tangerang '!idxSatuSampaiDuaPuluh,--LEFT(RIGHT([0]!nilai,5),1)+1)&amp;" puluh "&amp;INDEX('232_W6_Tangerang '!idxSatuSampaiDuaPuluh,--LEFT(RIGHT([0]!nilai,4),1)+1))&amp;IF(OR(LEN([0]!nilai)&lt;=3,--LEFT(TEXT(RIGHT([0]!nilai,6),REPT("0",6)),3)={0;1}),""," ribu")</definedName>
    <definedName name="ribu" localSheetId="24">" "&amp;INDEX('233_W6_Bogor'!idxRatusan,--LEFT(TEXT(RIGHT([0]!nilai,6),REPT("0",6)),1)+1)&amp;" "&amp;IF((--MID(TEXT(RIGHT([0]!nilai,6),REPT("0",6)),2,2)+1)&lt;=20,IF(--LEFT(TEXT(RIGHT([0]!nilai,6),REPT("0",6)),3)=1," seribu",INDEX('233_W6_Bogor'!idxSatuSampaiDuaPuluh,--LEFT(TEXT(RIGHT([0]!nilai,5),REPT("0",5)),2)+1)),INDEX('233_W6_Bogor'!idxSatuSampaiDuaPuluh,--LEFT(RIGHT([0]!nilai,5),1)+1)&amp;" puluh "&amp;INDEX('233_W6_Bogor'!idxSatuSampaiDuaPuluh,--LEFT(RIGHT([0]!nilai,4),1)+1))&amp;IF(OR(LEN([0]!nilai)&lt;=3,--LEFT(TEXT(RIGHT([0]!nilai,6),REPT("0",6)),3)={0;1}),""," ribu")</definedName>
    <definedName name="ribu" localSheetId="25">" "&amp;INDEX('234_W6_Serang'!idxRatusan,--LEFT(TEXT(RIGHT([0]!nilai,6),REPT("0",6)),1)+1)&amp;" "&amp;IF((--MID(TEXT(RIGHT([0]!nilai,6),REPT("0",6)),2,2)+1)&lt;=20,IF(--LEFT(TEXT(RIGHT([0]!nilai,6),REPT("0",6)),3)=1," seribu",INDEX('234_W6_Serang'!idxSatuSampaiDuaPuluh,--LEFT(TEXT(RIGHT([0]!nilai,5),REPT("0",5)),2)+1)),INDEX('234_W6_Serang'!idxSatuSampaiDuaPuluh,--LEFT(RIGHT([0]!nilai,5),1)+1)&amp;" puluh "&amp;INDEX('234_W6_Serang'!idxSatuSampaiDuaPuluh,--LEFT(RIGHT([0]!nilai,4),1)+1))&amp;IF(OR(LEN([0]!nilai)&lt;=3,--LEFT(TEXT(RIGHT([0]!nilai,6),REPT("0",6)),3)={0;1}),""," ribu")</definedName>
    <definedName name="ribu" localSheetId="26">" "&amp;INDEX('235_W6_Cibubur&amp;Jati Sampurna'!idxRatusan,--LEFT(TEXT(RIGHT([0]!nilai,6),REPT("0",6)),1)+1)&amp;" "&amp;IF((--MID(TEXT(RIGHT([0]!nilai,6),REPT("0",6)),2,2)+1)&lt;=20,IF(--LEFT(TEXT(RIGHT([0]!nilai,6),REPT("0",6)),3)=1," seribu",INDEX('235_W6_Cibubur&amp;Jati Sampurna'!idxSatuSampaiDuaPuluh,--LEFT(TEXT(RIGHT([0]!nilai,5),REPT("0",5)),2)+1)),INDEX('235_W6_Cibubur&amp;Jati Sampurna'!idxSatuSampaiDuaPuluh,--LEFT(RIGHT([0]!nilai,5),1)+1)&amp;" puluh "&amp;INDEX('235_W6_Cibubur&amp;Jati Sampurna'!idxSatuSampaiDuaPuluh,--LEFT(RIGHT([0]!nilai,4),1)+1))&amp;IF(OR(LEN([0]!nilai)&lt;=3,--LEFT(TEXT(RIGHT([0]!nilai,6),REPT("0",6)),3)={0;1}),""," ribu")</definedName>
    <definedName name="ribu" localSheetId="27">" "&amp;INDEX('236_Pratama Trans_Riau'!idxRatusan,--LEFT(TEXT(RIGHT(nilai,6),REPT("0",6)),1)+1)&amp;" "&amp;IF((--MID(TEXT(RIGHT(nilai,6),REPT("0",6)),2,2)+1)&lt;=20,IF(--LEFT(TEXT(RIGHT(nilai,6),REPT("0",6)),3)=1," seribu",INDEX('236_Pratama Trans_Riau'!idxSatuSampaiDuaPuluh,--LEFT(TEXT(RIGHT(nilai,5),REPT("0",5)),2)+1)),INDEX('236_Pratama Trans_Riau'!idxSatuSampaiDuaPuluh,--LEFT(RIGHT(nilai,5),1)+1)&amp;" puluh "&amp;INDEX('236_Pratama Trans_Riau'!idxSatuSampaiDuaPuluh,--LEFT(RIGHT(nilai,4),1)+1))&amp;IF(OR(LEN(nilai)&lt;=3,--LEFT(TEXT(RIGHT(nilai,6),REPT("0",6)),3)={0;1}),""," ribu")</definedName>
    <definedName name="ribu" localSheetId="28">" "&amp;INDEX('237_Freyssinet_Denpasar'!idxRatusan,--LEFT(TEXT(RIGHT([0]!nilai,6),REPT("0",6)),1)+1)&amp;" "&amp;IF((--MID(TEXT(RIGHT([0]!nilai,6),REPT("0",6)),2,2)+1)&lt;=20,IF(--LEFT(TEXT(RIGHT([0]!nilai,6),REPT("0",6)),3)=1," seribu",INDEX('237_Freyssinet_Denpasar'!idxSatuSampaiDuaPuluh,--LEFT(TEXT(RIGHT([0]!nilai,5),REPT("0",5)),2)+1)),INDEX('237_Freyssinet_Denpasar'!idxSatuSampaiDuaPuluh,--LEFT(RIGHT([0]!nilai,5),1)+1)&amp;" puluh "&amp;INDEX('237_Freyssinet_Denpasar'!idxSatuSampaiDuaPuluh,--LEFT(RIGHT([0]!nilai,4),1)+1))&amp;IF(OR(LEN([0]!nilai)&lt;=3,--LEFT(TEXT(RIGHT([0]!nilai,6),REPT("0",6)),3)={0;1}),""," ribu")</definedName>
    <definedName name="ribu" localSheetId="29">" "&amp;INDEX('238_Delta_Jawa tengah'!idxRatusan,--LEFT(TEXT(RIGHT([0]!nilai,6),REPT("0",6)),1)+1)&amp;" "&amp;IF((--MID(TEXT(RIGHT([0]!nilai,6),REPT("0",6)),2,2)+1)&lt;=20,IF(--LEFT(TEXT(RIGHT([0]!nilai,6),REPT("0",6)),3)=1," seribu",INDEX('238_Delta_Jawa tengah'!idxSatuSampaiDuaPuluh,--LEFT(TEXT(RIGHT([0]!nilai,5),REPT("0",5)),2)+1)),INDEX('238_Delta_Jawa tengah'!idxSatuSampaiDuaPuluh,--LEFT(RIGHT([0]!nilai,5),1)+1)&amp;" puluh "&amp;INDEX('238_Delta_Jawa tengah'!idxSatuSampaiDuaPuluh,--LEFT(RIGHT([0]!nilai,4),1)+1))&amp;IF(OR(LEN([0]!nilai)&lt;=3,--LEFT(TEXT(RIGHT([0]!nilai,6),REPT("0",6)),3)={0;1}),""," ribu")</definedName>
    <definedName name="ribu" localSheetId="30">" "&amp;INDEX('239_Marugame_Jogja'!idxRatusan,--LEFT(TEXT(RIGHT([0]!nilai,6),REPT("0",6)),1)+1)&amp;" "&amp;IF((--MID(TEXT(RIGHT([0]!nilai,6),REPT("0",6)),2,2)+1)&lt;=20,IF(--LEFT(TEXT(RIGHT([0]!nilai,6),REPT("0",6)),3)=1," seribu",INDEX('239_Marugame_Jogja'!idxSatuSampaiDuaPuluh,--LEFT(TEXT(RIGHT([0]!nilai,5),REPT("0",5)),2)+1)),INDEX('239_Marugame_Jogja'!idxSatuSampaiDuaPuluh,--LEFT(RIGHT([0]!nilai,5),1)+1)&amp;" puluh "&amp;INDEX('239_Marugame_Jogja'!idxSatuSampaiDuaPuluh,--LEFT(RIGHT([0]!nilai,4),1)+1))&amp;IF(OR(LEN([0]!nilai)&lt;=3,--LEFT(TEXT(RIGHT([0]!nilai,6),REPT("0",6)),3)={0;1}),""," ribu")</definedName>
    <definedName name="ribu" localSheetId="31">" "&amp;INDEX('240_W6_Bandung'!idxRatusan,--LEFT(TEXT(RIGHT([0]!nilai,6),REPT("0",6)),1)+1)&amp;" "&amp;IF((--MID(TEXT(RIGHT([0]!nilai,6),REPT("0",6)),2,2)+1)&lt;=20,IF(--LEFT(TEXT(RIGHT([0]!nilai,6),REPT("0",6)),3)=1," seribu",INDEX('240_W6_Bandung'!idxSatuSampaiDuaPuluh,--LEFT(TEXT(RIGHT([0]!nilai,5),REPT("0",5)),2)+1)),INDEX('240_W6_Bandung'!idxSatuSampaiDuaPuluh,--LEFT(RIGHT([0]!nilai,5),1)+1)&amp;" puluh "&amp;INDEX('240_W6_Bandung'!idxSatuSampaiDuaPuluh,--LEFT(RIGHT([0]!nilai,4),1)+1))&amp;IF(OR(LEN([0]!nilai)&lt;=3,--LEFT(TEXT(RIGHT([0]!nilai,6),REPT("0",6)),3)={0;1}),""," ribu")</definedName>
    <definedName name="ribu" localSheetId="32">" "&amp;INDEX('241_W6_Kamal Jakbar'!idxRatusan,--LEFT(TEXT(RIGHT([0]!nilai,6),REPT("0",6)),1)+1)&amp;" "&amp;IF((--MID(TEXT(RIGHT([0]!nilai,6),REPT("0",6)),2,2)+1)&lt;=20,IF(--LEFT(TEXT(RIGHT([0]!nilai,6),REPT("0",6)),3)=1," seribu",INDEX('241_W6_Kamal Jakbar'!idxSatuSampaiDuaPuluh,--LEFT(TEXT(RIGHT([0]!nilai,5),REPT("0",5)),2)+1)),INDEX('241_W6_Kamal Jakbar'!idxSatuSampaiDuaPuluh,--LEFT(RIGHT([0]!nilai,5),1)+1)&amp;" puluh "&amp;INDEX('241_W6_Kamal Jakbar'!idxSatuSampaiDuaPuluh,--LEFT(RIGHT([0]!nilai,4),1)+1))&amp;IF(OR(LEN([0]!nilai)&lt;=3,--LEFT(TEXT(RIGHT([0]!nilai,6),REPT("0",6)),3)={0;1}),""," ribu")</definedName>
    <definedName name="ribu" localSheetId="33">" "&amp;INDEX('242_W6_Bogor'!idxRatusan,--LEFT(TEXT(RIGHT([0]!nilai,6),REPT("0",6)),1)+1)&amp;" "&amp;IF((--MID(TEXT(RIGHT([0]!nilai,6),REPT("0",6)),2,2)+1)&lt;=20,IF(--LEFT(TEXT(RIGHT([0]!nilai,6),REPT("0",6)),3)=1," seribu",INDEX('242_W6_Bogor'!idxSatuSampaiDuaPuluh,--LEFT(TEXT(RIGHT([0]!nilai,5),REPT("0",5)),2)+1)),INDEX('242_W6_Bogor'!idxSatuSampaiDuaPuluh,--LEFT(RIGHT([0]!nilai,5),1)+1)&amp;" puluh "&amp;INDEX('242_W6_Bogor'!idxSatuSampaiDuaPuluh,--LEFT(RIGHT([0]!nilai,4),1)+1))&amp;IF(OR(LEN([0]!nilai)&lt;=3,--LEFT(TEXT(RIGHT([0]!nilai,6),REPT("0",6)),3)={0;1}),""," ribu")</definedName>
    <definedName name="ribu" localSheetId="34">" "&amp;INDEX('243_W6_Cibubur'!idxRatusan,--LEFT(TEXT(RIGHT([0]!nilai,6),REPT("0",6)),1)+1)&amp;" "&amp;IF((--MID(TEXT(RIGHT([0]!nilai,6),REPT("0",6)),2,2)+1)&lt;=20,IF(--LEFT(TEXT(RIGHT([0]!nilai,6),REPT("0",6)),3)=1," seribu",INDEX('243_W6_Cibubur'!idxSatuSampaiDuaPuluh,--LEFT(TEXT(RIGHT([0]!nilai,5),REPT("0",5)),2)+1)),INDEX('243_W6_Cibubur'!idxSatuSampaiDuaPuluh,--LEFT(RIGHT([0]!nilai,5),1)+1)&amp;" puluh "&amp;INDEX('243_W6_Cibubur'!idxSatuSampaiDuaPuluh,--LEFT(RIGHT([0]!nilai,4),1)+1))&amp;IF(OR(LEN([0]!nilai)&lt;=3,--LEFT(TEXT(RIGHT([0]!nilai,6),REPT("0",6)),3)={0;1}),""," ribu")</definedName>
    <definedName name="ribu" localSheetId="35">" "&amp;INDEX('244_W6_Duren Sawit'!idxRatusan,--LEFT(TEXT(RIGHT([0]!nilai,6),REPT("0",6)),1)+1)&amp;" "&amp;IF((--MID(TEXT(RIGHT([0]!nilai,6),REPT("0",6)),2,2)+1)&lt;=20,IF(--LEFT(TEXT(RIGHT([0]!nilai,6),REPT("0",6)),3)=1," seribu",INDEX('244_W6_Duren Sawit'!idxSatuSampaiDuaPuluh,--LEFT(TEXT(RIGHT([0]!nilai,5),REPT("0",5)),2)+1)),INDEX('244_W6_Duren Sawit'!idxSatuSampaiDuaPuluh,--LEFT(RIGHT([0]!nilai,5),1)+1)&amp;" puluh "&amp;INDEX('244_W6_Duren Sawit'!idxSatuSampaiDuaPuluh,--LEFT(RIGHT([0]!nilai,4),1)+1))&amp;IF(OR(LEN([0]!nilai)&lt;=3,--LEFT(TEXT(RIGHT([0]!nilai,6),REPT("0",6)),3)={0;1}),""," ribu")</definedName>
    <definedName name="ribu" localSheetId="36">" "&amp;INDEX('245_W6_Tangerang'!idxRatusan,--LEFT(TEXT(RIGHT([0]!nilai,6),REPT("0",6)),1)+1)&amp;" "&amp;IF((--MID(TEXT(RIGHT([0]!nilai,6),REPT("0",6)),2,2)+1)&lt;=20,IF(--LEFT(TEXT(RIGHT([0]!nilai,6),REPT("0",6)),3)=1," seribu",INDEX('245_W6_Tangerang'!idxSatuSampaiDuaPuluh,--LEFT(TEXT(RIGHT([0]!nilai,5),REPT("0",5)),2)+1)),INDEX('245_W6_Tangerang'!idxSatuSampaiDuaPuluh,--LEFT(RIGHT([0]!nilai,5),1)+1)&amp;" puluh "&amp;INDEX('245_W6_Tangerang'!idxSatuSampaiDuaPuluh,--LEFT(RIGHT([0]!nilai,4),1)+1))&amp;IF(OR(LEN([0]!nilai)&lt;=3,--LEFT(TEXT(RIGHT([0]!nilai,6),REPT("0",6)),3)={0;1}),""," ribu")</definedName>
    <definedName name="ribu" localSheetId="37">" "&amp;INDEX('246_W6_Serang'!idxRatusan,--LEFT(TEXT(RIGHT([0]!nilai,6),REPT("0",6)),1)+1)&amp;" "&amp;IF((--MID(TEXT(RIGHT([0]!nilai,6),REPT("0",6)),2,2)+1)&lt;=20,IF(--LEFT(TEXT(RIGHT([0]!nilai,6),REPT("0",6)),3)=1," seribu",INDEX('246_W6_Serang'!idxSatuSampaiDuaPuluh,--LEFT(TEXT(RIGHT([0]!nilai,5),REPT("0",5)),2)+1)),INDEX('246_W6_Serang'!idxSatuSampaiDuaPuluh,--LEFT(RIGHT([0]!nilai,5),1)+1)&amp;" puluh "&amp;INDEX('246_W6_Serang'!idxSatuSampaiDuaPuluh,--LEFT(RIGHT([0]!nilai,4),1)+1))&amp;IF(OR(LEN([0]!nilai)&lt;=3,--LEFT(TEXT(RIGHT([0]!nilai,6),REPT("0",6)),3)={0;1}),""," ribu")</definedName>
    <definedName name="ribu" localSheetId="38">" "&amp;INDEX('247_W6_Lemah Abang -Karawang'!idxRatusan,--LEFT(TEXT(RIGHT([0]!nilai,6),REPT("0",6)),1)+1)&amp;" "&amp;IF((--MID(TEXT(RIGHT([0]!nilai,6),REPT("0",6)),2,2)+1)&lt;=20,IF(--LEFT(TEXT(RIGHT([0]!nilai,6),REPT("0",6)),3)=1," seribu",INDEX('247_W6_Lemah Abang -Karawang'!idxSatuSampaiDuaPuluh,--LEFT(TEXT(RIGHT([0]!nilai,5),REPT("0",5)),2)+1)),INDEX('247_W6_Lemah Abang -Karawang'!idxSatuSampaiDuaPuluh,--LEFT(RIGHT([0]!nilai,5),1)+1)&amp;" puluh "&amp;INDEX('247_W6_Lemah Abang -Karawang'!idxSatuSampaiDuaPuluh,--LEFT(RIGHT([0]!nilai,4),1)+1))&amp;IF(OR(LEN([0]!nilai)&lt;=3,--LEFT(TEXT(RIGHT([0]!nilai,6),REPT("0",6)),3)={0;1}),""," ribu")</definedName>
    <definedName name="ribu" localSheetId="39">" "&amp;INDEX('248_W6_Tj Priok'!idxRatusan,--LEFT(TEXT(RIGHT([0]!nilai,6),REPT("0",6)),1)+1)&amp;" "&amp;IF((--MID(TEXT(RIGHT([0]!nilai,6),REPT("0",6)),2,2)+1)&lt;=20,IF(--LEFT(TEXT(RIGHT([0]!nilai,6),REPT("0",6)),3)=1," seribu",INDEX('248_W6_Tj Priok'!idxSatuSampaiDuaPuluh,--LEFT(TEXT(RIGHT([0]!nilai,5),REPT("0",5)),2)+1)),INDEX('248_W6_Tj Priok'!idxSatuSampaiDuaPuluh,--LEFT(RIGHT([0]!nilai,5),1)+1)&amp;" puluh "&amp;INDEX('248_W6_Tj Priok'!idxSatuSampaiDuaPuluh,--LEFT(RIGHT([0]!nilai,4),1)+1))&amp;IF(OR(LEN([0]!nilai)&lt;=3,--LEFT(TEXT(RIGHT([0]!nilai,6),REPT("0",6)),3)={0;1}),""," ribu")</definedName>
    <definedName name="ribu" localSheetId="40">" "&amp;INDEX('249_W6_Tangerang'!idxRatusan,--LEFT(TEXT(RIGHT([0]!nilai,6),REPT("0",6)),1)+1)&amp;" "&amp;IF((--MID(TEXT(RIGHT([0]!nilai,6),REPT("0",6)),2,2)+1)&lt;=20,IF(--LEFT(TEXT(RIGHT([0]!nilai,6),REPT("0",6)),3)=1," seribu",INDEX('249_W6_Tangerang'!idxSatuSampaiDuaPuluh,--LEFT(TEXT(RIGHT([0]!nilai,5),REPT("0",5)),2)+1)),INDEX('249_W6_Tangerang'!idxSatuSampaiDuaPuluh,--LEFT(RIGHT([0]!nilai,5),1)+1)&amp;" puluh "&amp;INDEX('249_W6_Tangerang'!idxSatuSampaiDuaPuluh,--LEFT(RIGHT([0]!nilai,4),1)+1))&amp;IF(OR(LEN([0]!nilai)&lt;=3,--LEFT(TEXT(RIGHT([0]!nilai,6),REPT("0",6)),3)={0;1}),""," ribu")</definedName>
    <definedName name="ribu" localSheetId="41">" "&amp;INDEX('250_W6_Manado'!idxRatusan,--LEFT(TEXT(RIGHT([0]!nilai,6),REPT("0",6)),1)+1)&amp;" "&amp;IF((--MID(TEXT(RIGHT([0]!nilai,6),REPT("0",6)),2,2)+1)&lt;=20,IF(--LEFT(TEXT(RIGHT([0]!nilai,6),REPT("0",6)),3)=1," seribu",INDEX('250_W6_Manado'!idxSatuSampaiDuaPuluh,--LEFT(TEXT(RIGHT([0]!nilai,5),REPT("0",5)),2)+1)),INDEX('250_W6_Manado'!idxSatuSampaiDuaPuluh,--LEFT(RIGHT([0]!nilai,5),1)+1)&amp;" puluh "&amp;INDEX('250_W6_Manado'!idxSatuSampaiDuaPuluh,--LEFT(RIGHT([0]!nilai,4),1)+1))&amp;IF(OR(LEN([0]!nilai)&lt;=3,--LEFT(TEXT(RIGHT([0]!nilai,6),REPT("0",6)),3)={0;1}),""," ribu")</definedName>
    <definedName name="ribu" localSheetId="42">" "&amp;INDEX('251_W6_Bogor'!idxRatusan,--LEFT(TEXT(RIGHT([0]!nilai,6),REPT("0",6)),1)+1)&amp;" "&amp;IF((--MID(TEXT(RIGHT([0]!nilai,6),REPT("0",6)),2,2)+1)&lt;=20,IF(--LEFT(TEXT(RIGHT([0]!nilai,6),REPT("0",6)),3)=1," seribu",INDEX('251_W6_Bogor'!idxSatuSampaiDuaPuluh,--LEFT(TEXT(RIGHT([0]!nilai,5),REPT("0",5)),2)+1)),INDEX('251_W6_Bogor'!idxSatuSampaiDuaPuluh,--LEFT(RIGHT([0]!nilai,5),1)+1)&amp;" puluh "&amp;INDEX('251_W6_Bogor'!idxSatuSampaiDuaPuluh,--LEFT(RIGHT([0]!nilai,4),1)+1))&amp;IF(OR(LEN([0]!nilai)&lt;=3,--LEFT(TEXT(RIGHT([0]!nilai,6),REPT("0",6)),3)={0;1}),""," ribu")</definedName>
    <definedName name="ribu" localSheetId="43">" "&amp;INDEX('252_W6_Duren Sawit'!idxRatusan,--LEFT(TEXT(RIGHT([0]!nilai,6),REPT("0",6)),1)+1)&amp;" "&amp;IF((--MID(TEXT(RIGHT([0]!nilai,6),REPT("0",6)),2,2)+1)&lt;=20,IF(--LEFT(TEXT(RIGHT([0]!nilai,6),REPT("0",6)),3)=1," seribu",INDEX('252_W6_Duren Sawit'!idxSatuSampaiDuaPuluh,--LEFT(TEXT(RIGHT([0]!nilai,5),REPT("0",5)),2)+1)),INDEX('252_W6_Duren Sawit'!idxSatuSampaiDuaPuluh,--LEFT(RIGHT([0]!nilai,5),1)+1)&amp;" puluh "&amp;INDEX('252_W6_Duren Sawit'!idxSatuSampaiDuaPuluh,--LEFT(RIGHT([0]!nilai,4),1)+1))&amp;IF(OR(LEN([0]!nilai)&lt;=3,--LEFT(TEXT(RIGHT([0]!nilai,6),REPT("0",6)),3)={0;1}),""," ribu")</definedName>
    <definedName name="ribu" localSheetId="44">" "&amp;INDEX('253_W6_Harapan Indah'!idxRatusan,--LEFT(TEXT(RIGHT([0]!nilai,6),REPT("0",6)),1)+1)&amp;" "&amp;IF((--MID(TEXT(RIGHT([0]!nilai,6),REPT("0",6)),2,2)+1)&lt;=20,IF(--LEFT(TEXT(RIGHT([0]!nilai,6),REPT("0",6)),3)=1," seribu",INDEX('253_W6_Harapan Indah'!idxSatuSampaiDuaPuluh,--LEFT(TEXT(RIGHT([0]!nilai,5),REPT("0",5)),2)+1)),INDEX('253_W6_Harapan Indah'!idxSatuSampaiDuaPuluh,--LEFT(RIGHT([0]!nilai,5),1)+1)&amp;" puluh "&amp;INDEX('253_W6_Harapan Indah'!idxSatuSampaiDuaPuluh,--LEFT(RIGHT([0]!nilai,4),1)+1))&amp;IF(OR(LEN([0]!nilai)&lt;=3,--LEFT(TEXT(RIGHT([0]!nilai,6),REPT("0",6)),3)={0;1}),""," ribu")</definedName>
    <definedName name="ribu" localSheetId="45">" "&amp;INDEX('254_W6_Cakung '!idxRatusan,--LEFT(TEXT(RIGHT([0]!nilai,6),REPT("0",6)),1)+1)&amp;" "&amp;IF((--MID(TEXT(RIGHT([0]!nilai,6),REPT("0",6)),2,2)+1)&lt;=20,IF(--LEFT(TEXT(RIGHT([0]!nilai,6),REPT("0",6)),3)=1," seribu",INDEX('254_W6_Cakung '!idxSatuSampaiDuaPuluh,--LEFT(TEXT(RIGHT([0]!nilai,5),REPT("0",5)),2)+1)),INDEX('254_W6_Cakung '!idxSatuSampaiDuaPuluh,--LEFT(RIGHT([0]!nilai,5),1)+1)&amp;" puluh "&amp;INDEX('254_W6_Cakung '!idxSatuSampaiDuaPuluh,--LEFT(RIGHT([0]!nilai,4),1)+1))&amp;IF(OR(LEN([0]!nilai)&lt;=3,--LEFT(TEXT(RIGHT([0]!nilai,6),REPT("0",6)),3)={0;1}),""," ribu")</definedName>
    <definedName name="ribu" localSheetId="46">" "&amp;INDEX('255_W6_Tangerang'!idxRatusan,--LEFT(TEXT(RIGHT([0]!nilai,6),REPT("0",6)),1)+1)&amp;" "&amp;IF((--MID(TEXT(RIGHT([0]!nilai,6),REPT("0",6)),2,2)+1)&lt;=20,IF(--LEFT(TEXT(RIGHT([0]!nilai,6),REPT("0",6)),3)=1," seribu",INDEX('255_W6_Tangerang'!idxSatuSampaiDuaPuluh,--LEFT(TEXT(RIGHT([0]!nilai,5),REPT("0",5)),2)+1)),INDEX('255_W6_Tangerang'!idxSatuSampaiDuaPuluh,--LEFT(RIGHT([0]!nilai,5),1)+1)&amp;" puluh "&amp;INDEX('255_W6_Tangerang'!idxSatuSampaiDuaPuluh,--LEFT(RIGHT([0]!nilai,4),1)+1))&amp;IF(OR(LEN([0]!nilai)&lt;=3,--LEFT(TEXT(RIGHT([0]!nilai,6),REPT("0",6)),3)={0;1}),""," ribu")</definedName>
    <definedName name="ribu" localSheetId="47">" "&amp;INDEX('256_W6_Tangerang'!idxRatusan,--LEFT(TEXT(RIGHT([0]!nilai,6),REPT("0",6)),1)+1)&amp;" "&amp;IF((--MID(TEXT(RIGHT([0]!nilai,6),REPT("0",6)),2,2)+1)&lt;=20,IF(--LEFT(TEXT(RIGHT([0]!nilai,6),REPT("0",6)),3)=1," seribu",INDEX('256_W6_Tangerang'!idxSatuSampaiDuaPuluh,--LEFT(TEXT(RIGHT([0]!nilai,5),REPT("0",5)),2)+1)),INDEX('256_W6_Tangerang'!idxSatuSampaiDuaPuluh,--LEFT(RIGHT([0]!nilai,5),1)+1)&amp;" puluh "&amp;INDEX('256_W6_Tangerang'!idxSatuSampaiDuaPuluh,--LEFT(RIGHT([0]!nilai,4),1)+1))&amp;IF(OR(LEN([0]!nilai)&lt;=3,--LEFT(TEXT(RIGHT([0]!nilai,6),REPT("0",6)),3)={0;1}),""," ribu")</definedName>
    <definedName name="ribu" localSheetId="48">" "&amp;INDEX('257_W6_Serang'!idxRatusan,--LEFT(TEXT(RIGHT([0]!nilai,6),REPT("0",6)),1)+1)&amp;" "&amp;IF((--MID(TEXT(RIGHT([0]!nilai,6),REPT("0",6)),2,2)+1)&lt;=20,IF(--LEFT(TEXT(RIGHT([0]!nilai,6),REPT("0",6)),3)=1," seribu",INDEX('257_W6_Serang'!idxSatuSampaiDuaPuluh,--LEFT(TEXT(RIGHT([0]!nilai,5),REPT("0",5)),2)+1)),INDEX('257_W6_Serang'!idxSatuSampaiDuaPuluh,--LEFT(RIGHT([0]!nilai,5),1)+1)&amp;" puluh "&amp;INDEX('257_W6_Serang'!idxSatuSampaiDuaPuluh,--LEFT(RIGHT([0]!nilai,4),1)+1))&amp;IF(OR(LEN([0]!nilai)&lt;=3,--LEFT(TEXT(RIGHT([0]!nilai,6),REPT("0",6)),3)={0;1}),""," ribu")</definedName>
    <definedName name="ribu" localSheetId="54">" "&amp;INDEX('263_Delta_Jawa tengah'!idxRatusan,--LEFT(TEXT(RIGHT([0]!nilai,6),REPT("0",6)),1)+1)&amp;" "&amp;IF((--MID(TEXT(RIGHT([0]!nilai,6),REPT("0",6)),2,2)+1)&lt;=20,IF(--LEFT(TEXT(RIGHT([0]!nilai,6),REPT("0",6)),3)=1," seribu",INDEX('263_Delta_Jawa tengah'!idxSatuSampaiDuaPuluh,--LEFT(TEXT(RIGHT([0]!nilai,5),REPT("0",5)),2)+1)),INDEX('263_Delta_Jawa tengah'!idxSatuSampaiDuaPuluh,--LEFT(RIGHT([0]!nilai,5),1)+1)&amp;" puluh "&amp;INDEX('263_Delta_Jawa tengah'!idxSatuSampaiDuaPuluh,--LEFT(RIGHT([0]!nilai,4),1)+1))&amp;IF(OR(LEN([0]!nilai)&lt;=3,--LEFT(TEXT(RIGHT([0]!nilai,6),REPT("0",6)),3)={0;1}),""," ribu")</definedName>
    <definedName name="ribu" localSheetId="56">" "&amp;INDEX('265_Marugame_Cirebon'!idxRatusan,--LEFT(TEXT(RIGHT([0]!nilai,6),REPT("0",6)),1)+1)&amp;" "&amp;IF((--MID(TEXT(RIGHT([0]!nilai,6),REPT("0",6)),2,2)+1)&lt;=20,IF(--LEFT(TEXT(RIGHT([0]!nilai,6),REPT("0",6)),3)=1," seribu",INDEX('265_Marugame_Cirebon'!idxSatuSampaiDuaPuluh,--LEFT(TEXT(RIGHT([0]!nilai,5),REPT("0",5)),2)+1)),INDEX('265_Marugame_Cirebon'!idxSatuSampaiDuaPuluh,--LEFT(RIGHT([0]!nilai,5),1)+1)&amp;" puluh "&amp;INDEX('265_Marugame_Cirebon'!idxSatuSampaiDuaPuluh,--LEFT(RIGHT([0]!nilai,4),1)+1))&amp;IF(OR(LEN([0]!nilai)&lt;=3,--LEFT(TEXT(RIGHT([0]!nilai,6),REPT("0",6)),3)={0;1}),""," ribu")</definedName>
    <definedName name="ribu" localSheetId="57">" "&amp;INDEX('266_W6_Tangerang'!idxRatusan,--LEFT(TEXT(RIGHT([0]!nilai,6),REPT("0",6)),1)+1)&amp;" "&amp;IF((--MID(TEXT(RIGHT([0]!nilai,6),REPT("0",6)),2,2)+1)&lt;=20,IF(--LEFT(TEXT(RIGHT([0]!nilai,6),REPT("0",6)),3)=1," seribu",INDEX('266_W6_Tangerang'!idxSatuSampaiDuaPuluh,--LEFT(TEXT(RIGHT([0]!nilai,5),REPT("0",5)),2)+1)),INDEX('266_W6_Tangerang'!idxSatuSampaiDuaPuluh,--LEFT(RIGHT([0]!nilai,5),1)+1)&amp;" puluh "&amp;INDEX('266_W6_Tangerang'!idxSatuSampaiDuaPuluh,--LEFT(RIGHT([0]!nilai,4),1)+1))&amp;IF(OR(LEN([0]!nilai)&lt;=3,--LEFT(TEXT(RIGHT([0]!nilai,6),REPT("0",6)),3)={0;1}),""," ribu")</definedName>
    <definedName name="ribu" localSheetId="58">" "&amp;INDEX('267_W6_Parung Bogor'!idxRatusan,--LEFT(TEXT(RIGHT([0]!nilai,6),REPT("0",6)),1)+1)&amp;" "&amp;IF((--MID(TEXT(RIGHT([0]!nilai,6),REPT("0",6)),2,2)+1)&lt;=20,IF(--LEFT(TEXT(RIGHT([0]!nilai,6),REPT("0",6)),3)=1," seribu",INDEX('267_W6_Parung Bogor'!idxSatuSampaiDuaPuluh,--LEFT(TEXT(RIGHT([0]!nilai,5),REPT("0",5)),2)+1)),INDEX('267_W6_Parung Bogor'!idxSatuSampaiDuaPuluh,--LEFT(RIGHT([0]!nilai,5),1)+1)&amp;" puluh "&amp;INDEX('267_W6_Parung Bogor'!idxSatuSampaiDuaPuluh,--LEFT(RIGHT([0]!nilai,4),1)+1))&amp;IF(OR(LEN([0]!nilai)&lt;=3,--LEFT(TEXT(RIGHT([0]!nilai,6),REPT("0",6)),3)={0;1}),"","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"&amp;INDEX('209_Truelogs_Jambi Pel'!idxRatusan,--LEFT(TEXT(RIGHT([0]!nilai,6),REPT("0",6)),1)+1)&amp;" "&amp;IF((--MID(TEXT(RIGHT([0]!nilai,6),REPT("0",6)),2,2)+1)&lt;=20,IF(--LEFT(TEXT(RIGHT([0]!nilai,6),REPT("0",6)),3)=1," seribu / ",INDEX('209_Truelogs_Jambi Pel'!idxSatuSampaiDuaPuluh,--LEFT(TEXT(RIGHT([0]!nilai,5),REPT("0",5)),2)+1)),INDEX('209_Truelogs_Jambi Pel'!idxSatuSampaiDuaPuluh,--LEFT(RIGHT([0]!nilai,5),1)+1)&amp;" puluh "&amp;INDEX('209_Truelogs_Jambi Pel'!idxSatuSampaiDuaPuluh,--LEFT(RIGHT([0]!nilai,4),1)+1))&amp;IF(OR(LEN([0]!nilai)&lt;=3,--LEFT(TEXT(RIGHT([0]!nilai,6),REPT("0",6)),3)={0;1}),""," ribu / ")</definedName>
    <definedName name="ribu2" localSheetId="1">" "&amp;INDEX('210_Marugame_Bandung'!idxRatusan,--LEFT(TEXT(RIGHT([0]!nilai,6),REPT("0",6)),1)+1)&amp;" "&amp;IF((--MID(TEXT(RIGHT([0]!nilai,6),REPT("0",6)),2,2)+1)&lt;=20,IF(--LEFT(TEXT(RIGHT([0]!nilai,6),REPT("0",6)),3)=1," seribu / ",INDEX('210_Marugame_Bandung'!idxSatuSampaiDuaPuluh,--LEFT(TEXT(RIGHT([0]!nilai,5),REPT("0",5)),2)+1)),INDEX('210_Marugame_Bandung'!idxSatuSampaiDuaPuluh,--LEFT(RIGHT([0]!nilai,5),1)+1)&amp;" puluh "&amp;INDEX('210_Marugame_Bandung'!idxSatuSampaiDuaPuluh,--LEFT(RIGHT([0]!nilai,4),1)+1))&amp;IF(OR(LEN([0]!nilai)&lt;=3,--LEFT(TEXT(RIGHT([0]!nilai,6),REPT("0",6)),3)={0;1}),""," ribu / ")</definedName>
    <definedName name="ribu2" localSheetId="2">" "&amp;INDEX('211_Freyssinet_Jambi'!idxRatusan,--LEFT(TEXT(RIGHT(nilai,6),REPT("0",6)),1)+1)&amp;" "&amp;IF((--MID(TEXT(RIGHT(nilai,6),REPT("0",6)),2,2)+1)&lt;=20,IF(--LEFT(TEXT(RIGHT(nilai,6),REPT("0",6)),3)=1," seribu / ",INDEX('211_Freyssinet_Jambi'!idxSatuSampaiDuaPuluh,--LEFT(TEXT(RIGHT(nilai,5),REPT("0",5)),2)+1)),INDEX('211_Freyssinet_Jambi'!idxSatuSampaiDuaPuluh,--LEFT(RIGHT(nilai,5),1)+1)&amp;" puluh "&amp;INDEX('211_Freyssinet_Jambi'!idxSatuSampaiDuaPuluh,--LEFT(RIGHT(nilai,4),1)+1))&amp;IF(OR(LEN(nilai)&lt;=3,--LEFT(TEXT(RIGHT(nilai,6),REPT("0",6)),3)={0;1}),""," ribu / ")</definedName>
    <definedName name="ribu2" localSheetId="7">" "&amp;INDEX('216_SITC_pabeanan_Ningbo'!idxRatusan,--LEFT(TEXT(RIGHT(nilai,6),REPT("0",6)),1)+1)&amp;" "&amp;IF((--MID(TEXT(RIGHT(nilai,6),REPT("0",6)),2,2)+1)&lt;=20,IF(--LEFT(TEXT(RIGHT(nilai,6),REPT("0",6)),3)=1," seribu / ",INDEX('216_SITC_pabeanan_Ningbo'!idxSatuSampaiDuaPuluh,--LEFT(TEXT(RIGHT(nilai,5),REPT("0",5)),2)+1)),INDEX('216_SITC_pabeanan_Ningbo'!idxSatuSampaiDuaPuluh,--LEFT(RIGHT(nilai,5),1)+1)&amp;" puluh "&amp;INDEX('216_SITC_pabeanan_Ningbo'!idxSatuSampaiDuaPuluh,--LEFT(RIGHT(nilai,4),1)+1))&amp;IF(OR(LEN(nilai)&lt;=3,--LEFT(TEXT(RIGHT(nilai,6),REPT("0",6)),3)={0;1}),""," ribu / ")</definedName>
    <definedName name="ribu2" localSheetId="8">" "&amp;INDEX('217_Link pasifik_Malaysia'!idxRatusan,--LEFT(TEXT(RIGHT(nilai,6),REPT("0",6)),1)+1)&amp;" "&amp;IF((--MID(TEXT(RIGHT(nilai,6),REPT("0",6)),2,2)+1)&lt;=20,IF(--LEFT(TEXT(RIGHT(nilai,6),REPT("0",6)),3)=1," seribu / ",INDEX('217_Link pasifik_Malaysia'!idxSatuSampaiDuaPuluh,--LEFT(TEXT(RIGHT(nilai,5),REPT("0",5)),2)+1)),INDEX('217_Link pasifik_Malaysia'!idxSatuSampaiDuaPuluh,--LEFT(RIGHT(nilai,5),1)+1)&amp;" puluh "&amp;INDEX('217_Link pasifik_Malaysia'!idxSatuSampaiDuaPuluh,--LEFT(RIGHT(nilai,4),1)+1))&amp;IF(OR(LEN(nilai)&lt;=3,--LEFT(TEXT(RIGHT(nilai,6),REPT("0",6)),3)={0;1}),""," ribu / ")</definedName>
    <definedName name="ribu2" localSheetId="9">" "&amp;INDEX('218_Link Pasifik_Philippines'!idxRatusan,--LEFT(TEXT(RIGHT([0]!nilai,6),REPT("0",6)),1)+1)&amp;" "&amp;IF((--MID(TEXT(RIGHT([0]!nilai,6),REPT("0",6)),2,2)+1)&lt;=20,IF(--LEFT(TEXT(RIGHT([0]!nilai,6),REPT("0",6)),3)=1," seribu / ",INDEX('218_Link Pasifik_Philippines'!idxSatuSampaiDuaPuluh,--LEFT(TEXT(RIGHT([0]!nilai,5),REPT("0",5)),2)+1)),INDEX('218_Link Pasifik_Philippines'!idxSatuSampaiDuaPuluh,--LEFT(RIGHT([0]!nilai,5),1)+1)&amp;" puluh "&amp;INDEX('218_Link Pasifik_Philippines'!idxSatuSampaiDuaPuluh,--LEFT(RIGHT([0]!nilai,4),1)+1))&amp;IF(OR(LEN([0]!nilai)&lt;=3,--LEFT(TEXT(RIGHT([0]!nilai,6),REPT("0",6)),3)={0;1}),""," ribu / ")</definedName>
    <definedName name="ribu2" localSheetId="10">" "&amp;INDEX('219_Link Pasifik_India'!idxRatusan,--LEFT(TEXT(RIGHT([0]!nilai,6),REPT("0",6)),1)+1)&amp;" "&amp;IF((--MID(TEXT(RIGHT([0]!nilai,6),REPT("0",6)),2,2)+1)&lt;=20,IF(--LEFT(TEXT(RIGHT([0]!nilai,6),REPT("0",6)),3)=1," seribu / ",INDEX('219_Link Pasifik_India'!idxSatuSampaiDuaPuluh,--LEFT(TEXT(RIGHT([0]!nilai,5),REPT("0",5)),2)+1)),INDEX('219_Link Pasifik_India'!idxSatuSampaiDuaPuluh,--LEFT(RIGHT([0]!nilai,5),1)+1)&amp;" puluh "&amp;INDEX('219_Link Pasifik_India'!idxSatuSampaiDuaPuluh,--LEFT(RIGHT([0]!nilai,4),1)+1))&amp;IF(OR(LEN([0]!nilai)&lt;=3,--LEFT(TEXT(RIGHT([0]!nilai,6),REPT("0",6)),3)={0;1}),""," ribu / ")</definedName>
    <definedName name="ribu2" localSheetId="11">" "&amp;INDEX('220_Link Pasifik_Thailand'!idxRatusan,--LEFT(TEXT(RIGHT([0]!nilai,6),REPT("0",6)),1)+1)&amp;" "&amp;IF((--MID(TEXT(RIGHT([0]!nilai,6),REPT("0",6)),2,2)+1)&lt;=20,IF(--LEFT(TEXT(RIGHT([0]!nilai,6),REPT("0",6)),3)=1," seribu / ",INDEX('220_Link Pasifik_Thailand'!idxSatuSampaiDuaPuluh,--LEFT(TEXT(RIGHT([0]!nilai,5),REPT("0",5)),2)+1)),INDEX('220_Link Pasifik_Thailand'!idxSatuSampaiDuaPuluh,--LEFT(RIGHT([0]!nilai,5),1)+1)&amp;" puluh "&amp;INDEX('220_Link Pasifik_Thailand'!idxSatuSampaiDuaPuluh,--LEFT(RIGHT([0]!nilai,4),1)+1))&amp;IF(OR(LEN([0]!nilai)&lt;=3,--LEFT(TEXT(RIGHT([0]!nilai,6),REPT("0",6)),3)={0;1}),""," ribu / ")</definedName>
    <definedName name="ribu2" localSheetId="12">" "&amp;INDEX('221_Marugame_Bandung '!idxRatusan,--LEFT(TEXT(RIGHT([0]!nilai,6),REPT("0",6)),1)+1)&amp;" "&amp;IF((--MID(TEXT(RIGHT([0]!nilai,6),REPT("0",6)),2,2)+1)&lt;=20,IF(--LEFT(TEXT(RIGHT([0]!nilai,6),REPT("0",6)),3)=1," seribu / ",INDEX('221_Marugame_Bandung '!idxSatuSampaiDuaPuluh,--LEFT(TEXT(RIGHT([0]!nilai,5),REPT("0",5)),2)+1)),INDEX('221_Marugame_Bandung '!idxSatuSampaiDuaPuluh,--LEFT(RIGHT([0]!nilai,5),1)+1)&amp;" puluh "&amp;INDEX('221_Marugame_Bandung '!idxSatuSampaiDuaPuluh,--LEFT(RIGHT([0]!nilai,4),1)+1))&amp;IF(OR(LEN([0]!nilai)&lt;=3,--LEFT(TEXT(RIGHT([0]!nilai,6),REPT("0",6)),3)={0;1}),""," ribu / ")</definedName>
    <definedName name="ribu2" localSheetId="13">" "&amp;INDEX('222_Marugame_Cirebon'!idxRatusan,--LEFT(TEXT(RIGHT([0]!nilai,6),REPT("0",6)),1)+1)&amp;" "&amp;IF((--MID(TEXT(RIGHT([0]!nilai,6),REPT("0",6)),2,2)+1)&lt;=20,IF(--LEFT(TEXT(RIGHT([0]!nilai,6),REPT("0",6)),3)=1," seribu / ",INDEX('222_Marugame_Cirebon'!idxSatuSampaiDuaPuluh,--LEFT(TEXT(RIGHT([0]!nilai,5),REPT("0",5)),2)+1)),INDEX('222_Marugame_Cirebon'!idxSatuSampaiDuaPuluh,--LEFT(RIGHT([0]!nilai,5),1)+1)&amp;" puluh "&amp;INDEX('222_Marugame_Cirebon'!idxSatuSampaiDuaPuluh,--LEFT(RIGHT([0]!nilai,4),1)+1))&amp;IF(OR(LEN([0]!nilai)&lt;=3,--LEFT(TEXT(RIGHT([0]!nilai,6),REPT("0",6)),3)={0;1}),""," ribu / ")</definedName>
    <definedName name="ribu2" localSheetId="14">" "&amp;INDEX('223_W6_Tangerang'!idxRatusan,--LEFT(TEXT(RIGHT([0]!nilai,6),REPT("0",6)),1)+1)&amp;" "&amp;IF((--MID(TEXT(RIGHT([0]!nilai,6),REPT("0",6)),2,2)+1)&lt;=20,IF(--LEFT(TEXT(RIGHT([0]!nilai,6),REPT("0",6)),3)=1," seribu / ",INDEX('223_W6_Tangerang'!idxSatuSampaiDuaPuluh,--LEFT(TEXT(RIGHT([0]!nilai,5),REPT("0",5)),2)+1)),INDEX('223_W6_Tangerang'!idxSatuSampaiDuaPuluh,--LEFT(RIGHT([0]!nilai,5),1)+1)&amp;" puluh "&amp;INDEX('223_W6_Tangerang'!idxSatuSampaiDuaPuluh,--LEFT(RIGHT([0]!nilai,4),1)+1))&amp;IF(OR(LEN([0]!nilai)&lt;=3,--LEFT(TEXT(RIGHT([0]!nilai,6),REPT("0",6)),3)={0;1}),""," ribu / ")</definedName>
    <definedName name="ribu2" localSheetId="15">" "&amp;INDEX('224_W6_Tangerang'!idxRatusan,--LEFT(TEXT(RIGHT([0]!nilai,6),REPT("0",6)),1)+1)&amp;" "&amp;IF((--MID(TEXT(RIGHT([0]!nilai,6),REPT("0",6)),2,2)+1)&lt;=20,IF(--LEFT(TEXT(RIGHT([0]!nilai,6),REPT("0",6)),3)=1," seribu / ",INDEX('224_W6_Tangerang'!idxSatuSampaiDuaPuluh,--LEFT(TEXT(RIGHT([0]!nilai,5),REPT("0",5)),2)+1)),INDEX('224_W6_Tangerang'!idxSatuSampaiDuaPuluh,--LEFT(RIGHT([0]!nilai,5),1)+1)&amp;" puluh "&amp;INDEX('224_W6_Tangerang'!idxSatuSampaiDuaPuluh,--LEFT(RIGHT([0]!nilai,4),1)+1))&amp;IF(OR(LEN([0]!nilai)&lt;=3,--LEFT(TEXT(RIGHT([0]!nilai,6),REPT("0",6)),3)={0;1}),""," ribu / ")</definedName>
    <definedName name="ribu2" localSheetId="16">" "&amp;INDEX('225_W6_Tangerang'!idxRatusan,--LEFT(TEXT(RIGHT([0]!nilai,6),REPT("0",6)),1)+1)&amp;" "&amp;IF((--MID(TEXT(RIGHT([0]!nilai,6),REPT("0",6)),2,2)+1)&lt;=20,IF(--LEFT(TEXT(RIGHT([0]!nilai,6),REPT("0",6)),3)=1," seribu / ",INDEX('225_W6_Tangerang'!idxSatuSampaiDuaPuluh,--LEFT(TEXT(RIGHT([0]!nilai,5),REPT("0",5)),2)+1)),INDEX('225_W6_Tangerang'!idxSatuSampaiDuaPuluh,--LEFT(RIGHT([0]!nilai,5),1)+1)&amp;" puluh "&amp;INDEX('225_W6_Tangerang'!idxSatuSampaiDuaPuluh,--LEFT(RIGHT([0]!nilai,4),1)+1))&amp;IF(OR(LEN([0]!nilai)&lt;=3,--LEFT(TEXT(RIGHT([0]!nilai,6),REPT("0",6)),3)={0;1}),""," ribu / ")</definedName>
    <definedName name="ribu2" localSheetId="17">" "&amp;INDEX('226_W6_Tangerang'!idxRatusan,--LEFT(TEXT(RIGHT([0]!nilai,6),REPT("0",6)),1)+1)&amp;" "&amp;IF((--MID(TEXT(RIGHT([0]!nilai,6),REPT("0",6)),2,2)+1)&lt;=20,IF(--LEFT(TEXT(RIGHT([0]!nilai,6),REPT("0",6)),3)=1," seribu / ",INDEX('226_W6_Tangerang'!idxSatuSampaiDuaPuluh,--LEFT(TEXT(RIGHT([0]!nilai,5),REPT("0",5)),2)+1)),INDEX('226_W6_Tangerang'!idxSatuSampaiDuaPuluh,--LEFT(RIGHT([0]!nilai,5),1)+1)&amp;" puluh "&amp;INDEX('226_W6_Tangerang'!idxSatuSampaiDuaPuluh,--LEFT(RIGHT([0]!nilai,4),1)+1))&amp;IF(OR(LEN([0]!nilai)&lt;=3,--LEFT(TEXT(RIGHT([0]!nilai,6),REPT("0",6)),3)={0;1}),""," ribu / ")</definedName>
    <definedName name="ribu2" localSheetId="18">" "&amp;INDEX('227_W6_Tangerang '!idxRatusan,--LEFT(TEXT(RIGHT([0]!nilai,6),REPT("0",6)),1)+1)&amp;" "&amp;IF((--MID(TEXT(RIGHT([0]!nilai,6),REPT("0",6)),2,2)+1)&lt;=20,IF(--LEFT(TEXT(RIGHT([0]!nilai,6),REPT("0",6)),3)=1," seribu / ",INDEX('227_W6_Tangerang '!idxSatuSampaiDuaPuluh,--LEFT(TEXT(RIGHT([0]!nilai,5),REPT("0",5)),2)+1)),INDEX('227_W6_Tangerang '!idxSatuSampaiDuaPuluh,--LEFT(RIGHT([0]!nilai,5),1)+1)&amp;" puluh "&amp;INDEX('227_W6_Tangerang '!idxSatuSampaiDuaPuluh,--LEFT(RIGHT([0]!nilai,4),1)+1))&amp;IF(OR(LEN([0]!nilai)&lt;=3,--LEFT(TEXT(RIGHT([0]!nilai,6),REPT("0",6)),3)={0;1}),""," ribu / ")</definedName>
    <definedName name="ribu2" localSheetId="19">" "&amp;INDEX('228_W6_Tangerang '!idxRatusan,--LEFT(TEXT(RIGHT([0]!nilai,6),REPT("0",6)),1)+1)&amp;" "&amp;IF((--MID(TEXT(RIGHT([0]!nilai,6),REPT("0",6)),2,2)+1)&lt;=20,IF(--LEFT(TEXT(RIGHT([0]!nilai,6),REPT("0",6)),3)=1," seribu / ",INDEX('228_W6_Tangerang '!idxSatuSampaiDuaPuluh,--LEFT(TEXT(RIGHT([0]!nilai,5),REPT("0",5)),2)+1)),INDEX('228_W6_Tangerang '!idxSatuSampaiDuaPuluh,--LEFT(RIGHT([0]!nilai,5),1)+1)&amp;" puluh "&amp;INDEX('228_W6_Tangerang '!idxSatuSampaiDuaPuluh,--LEFT(RIGHT([0]!nilai,4),1)+1))&amp;IF(OR(LEN([0]!nilai)&lt;=3,--LEFT(TEXT(RIGHT([0]!nilai,6),REPT("0",6)),3)={0;1}),""," ribu / ")</definedName>
    <definedName name="ribu2" localSheetId="20">" "&amp;INDEX('229_W6_Tangerang  '!idxRatusan,--LEFT(TEXT(RIGHT([0]!nilai,6),REPT("0",6)),1)+1)&amp;" "&amp;IF((--MID(TEXT(RIGHT([0]!nilai,6),REPT("0",6)),2,2)+1)&lt;=20,IF(--LEFT(TEXT(RIGHT([0]!nilai,6),REPT("0",6)),3)=1," seribu / ",INDEX('229_W6_Tangerang  '!idxSatuSampaiDuaPuluh,--LEFT(TEXT(RIGHT([0]!nilai,5),REPT("0",5)),2)+1)),INDEX('229_W6_Tangerang  '!idxSatuSampaiDuaPuluh,--LEFT(RIGHT([0]!nilai,5),1)+1)&amp;" puluh "&amp;INDEX('229_W6_Tangerang  '!idxSatuSampaiDuaPuluh,--LEFT(RIGHT([0]!nilai,4),1)+1))&amp;IF(OR(LEN([0]!nilai)&lt;=3,--LEFT(TEXT(RIGHT([0]!nilai,6),REPT("0",6)),3)={0;1}),""," ribu / ")</definedName>
    <definedName name="ribu2" localSheetId="21">" "&amp;INDEX('230_W6_Jatinegara '!idxRatusan,--LEFT(TEXT(RIGHT([0]!nilai,6),REPT("0",6)),1)+1)&amp;" "&amp;IF((--MID(TEXT(RIGHT([0]!nilai,6),REPT("0",6)),2,2)+1)&lt;=20,IF(--LEFT(TEXT(RIGHT([0]!nilai,6),REPT("0",6)),3)=1," seribu / ",INDEX('230_W6_Jatinegara '!idxSatuSampaiDuaPuluh,--LEFT(TEXT(RIGHT([0]!nilai,5),REPT("0",5)),2)+1)),INDEX('230_W6_Jatinegara '!idxSatuSampaiDuaPuluh,--LEFT(RIGHT([0]!nilai,5),1)+1)&amp;" puluh "&amp;INDEX('230_W6_Jatinegara '!idxSatuSampaiDuaPuluh,--LEFT(RIGHT([0]!nilai,4),1)+1))&amp;IF(OR(LEN([0]!nilai)&lt;=3,--LEFT(TEXT(RIGHT([0]!nilai,6),REPT("0",6)),3)={0;1}),""," ribu / ")</definedName>
    <definedName name="ribu2" localSheetId="22">" "&amp;INDEX('231_W6_Tangerang'!idxRatusan,--LEFT(TEXT(RIGHT([0]!nilai,6),REPT("0",6)),1)+1)&amp;" "&amp;IF((--MID(TEXT(RIGHT([0]!nilai,6),REPT("0",6)),2,2)+1)&lt;=20,IF(--LEFT(TEXT(RIGHT([0]!nilai,6),REPT("0",6)),3)=1," seribu / ",INDEX('231_W6_Tangerang'!idxSatuSampaiDuaPuluh,--LEFT(TEXT(RIGHT([0]!nilai,5),REPT("0",5)),2)+1)),INDEX('231_W6_Tangerang'!idxSatuSampaiDuaPuluh,--LEFT(RIGHT([0]!nilai,5),1)+1)&amp;" puluh "&amp;INDEX('231_W6_Tangerang'!idxSatuSampaiDuaPuluh,--LEFT(RIGHT([0]!nilai,4),1)+1))&amp;IF(OR(LEN([0]!nilai)&lt;=3,--LEFT(TEXT(RIGHT([0]!nilai,6),REPT("0",6)),3)={0;1}),""," ribu / ")</definedName>
    <definedName name="ribu2" localSheetId="23">" "&amp;INDEX('232_W6_Tangerang '!idxRatusan,--LEFT(TEXT(RIGHT([0]!nilai,6),REPT("0",6)),1)+1)&amp;" "&amp;IF((--MID(TEXT(RIGHT([0]!nilai,6),REPT("0",6)),2,2)+1)&lt;=20,IF(--LEFT(TEXT(RIGHT([0]!nilai,6),REPT("0",6)),3)=1," seribu / ",INDEX('232_W6_Tangerang '!idxSatuSampaiDuaPuluh,--LEFT(TEXT(RIGHT([0]!nilai,5),REPT("0",5)),2)+1)),INDEX('232_W6_Tangerang '!idxSatuSampaiDuaPuluh,--LEFT(RIGHT([0]!nilai,5),1)+1)&amp;" puluh "&amp;INDEX('232_W6_Tangerang '!idxSatuSampaiDuaPuluh,--LEFT(RIGHT([0]!nilai,4),1)+1))&amp;IF(OR(LEN([0]!nilai)&lt;=3,--LEFT(TEXT(RIGHT([0]!nilai,6),REPT("0",6)),3)={0;1}),""," ribu / ")</definedName>
    <definedName name="ribu2" localSheetId="24">" "&amp;INDEX('233_W6_Bogor'!idxRatusan,--LEFT(TEXT(RIGHT([0]!nilai,6),REPT("0",6)),1)+1)&amp;" "&amp;IF((--MID(TEXT(RIGHT([0]!nilai,6),REPT("0",6)),2,2)+1)&lt;=20,IF(--LEFT(TEXT(RIGHT([0]!nilai,6),REPT("0",6)),3)=1," seribu / ",INDEX('233_W6_Bogor'!idxSatuSampaiDuaPuluh,--LEFT(TEXT(RIGHT([0]!nilai,5),REPT("0",5)),2)+1)),INDEX('233_W6_Bogor'!idxSatuSampaiDuaPuluh,--LEFT(RIGHT([0]!nilai,5),1)+1)&amp;" puluh "&amp;INDEX('233_W6_Bogor'!idxSatuSampaiDuaPuluh,--LEFT(RIGHT([0]!nilai,4),1)+1))&amp;IF(OR(LEN([0]!nilai)&lt;=3,--LEFT(TEXT(RIGHT([0]!nilai,6),REPT("0",6)),3)={0;1}),""," ribu / ")</definedName>
    <definedName name="ribu2" localSheetId="25">" "&amp;INDEX('234_W6_Serang'!idxRatusan,--LEFT(TEXT(RIGHT([0]!nilai,6),REPT("0",6)),1)+1)&amp;" "&amp;IF((--MID(TEXT(RIGHT([0]!nilai,6),REPT("0",6)),2,2)+1)&lt;=20,IF(--LEFT(TEXT(RIGHT([0]!nilai,6),REPT("0",6)),3)=1," seribu / ",INDEX('234_W6_Serang'!idxSatuSampaiDuaPuluh,--LEFT(TEXT(RIGHT([0]!nilai,5),REPT("0",5)),2)+1)),INDEX('234_W6_Serang'!idxSatuSampaiDuaPuluh,--LEFT(RIGHT([0]!nilai,5),1)+1)&amp;" puluh "&amp;INDEX('234_W6_Serang'!idxSatuSampaiDuaPuluh,--LEFT(RIGHT([0]!nilai,4),1)+1))&amp;IF(OR(LEN([0]!nilai)&lt;=3,--LEFT(TEXT(RIGHT([0]!nilai,6),REPT("0",6)),3)={0;1}),""," ribu / ")</definedName>
    <definedName name="ribu2" localSheetId="26">" "&amp;INDEX('235_W6_Cibubur&amp;Jati Sampurna'!idxRatusan,--LEFT(TEXT(RIGHT([0]!nilai,6),REPT("0",6)),1)+1)&amp;" "&amp;IF((--MID(TEXT(RIGHT([0]!nilai,6),REPT("0",6)),2,2)+1)&lt;=20,IF(--LEFT(TEXT(RIGHT([0]!nilai,6),REPT("0",6)),3)=1," seribu / ",INDEX('235_W6_Cibubur&amp;Jati Sampurna'!idxSatuSampaiDuaPuluh,--LEFT(TEXT(RIGHT([0]!nilai,5),REPT("0",5)),2)+1)),INDEX('235_W6_Cibubur&amp;Jati Sampurna'!idxSatuSampaiDuaPuluh,--LEFT(RIGHT([0]!nilai,5),1)+1)&amp;" puluh "&amp;INDEX('235_W6_Cibubur&amp;Jati Sampurna'!idxSatuSampaiDuaPuluh,--LEFT(RIGHT([0]!nilai,4),1)+1))&amp;IF(OR(LEN([0]!nilai)&lt;=3,--LEFT(TEXT(RIGHT([0]!nilai,6),REPT("0",6)),3)={0;1}),""," ribu / ")</definedName>
    <definedName name="ribu2" localSheetId="27">" "&amp;INDEX('236_Pratama Trans_Riau'!idxRatusan,--LEFT(TEXT(RIGHT(nilai,6),REPT("0",6)),1)+1)&amp;" "&amp;IF((--MID(TEXT(RIGHT(nilai,6),REPT("0",6)),2,2)+1)&lt;=20,IF(--LEFT(TEXT(RIGHT(nilai,6),REPT("0",6)),3)=1," seribu / ",INDEX('236_Pratama Trans_Riau'!idxSatuSampaiDuaPuluh,--LEFT(TEXT(RIGHT(nilai,5),REPT("0",5)),2)+1)),INDEX('236_Pratama Trans_Riau'!idxSatuSampaiDuaPuluh,--LEFT(RIGHT(nilai,5),1)+1)&amp;" puluh "&amp;INDEX('236_Pratama Trans_Riau'!idxSatuSampaiDuaPuluh,--LEFT(RIGHT(nilai,4),1)+1))&amp;IF(OR(LEN(nilai)&lt;=3,--LEFT(TEXT(RIGHT(nilai,6),REPT("0",6)),3)={0;1}),""," ribu / ")</definedName>
    <definedName name="ribu2" localSheetId="28">" "&amp;INDEX('237_Freyssinet_Denpasar'!idxRatusan,--LEFT(TEXT(RIGHT([0]!nilai,6),REPT("0",6)),1)+1)&amp;" "&amp;IF((--MID(TEXT(RIGHT([0]!nilai,6),REPT("0",6)),2,2)+1)&lt;=20,IF(--LEFT(TEXT(RIGHT([0]!nilai,6),REPT("0",6)),3)=1," seribu / ",INDEX('237_Freyssinet_Denpasar'!idxSatuSampaiDuaPuluh,--LEFT(TEXT(RIGHT([0]!nilai,5),REPT("0",5)),2)+1)),INDEX('237_Freyssinet_Denpasar'!idxSatuSampaiDuaPuluh,--LEFT(RIGHT([0]!nilai,5),1)+1)&amp;" puluh "&amp;INDEX('237_Freyssinet_Denpasar'!idxSatuSampaiDuaPuluh,--LEFT(RIGHT([0]!nilai,4),1)+1))&amp;IF(OR(LEN([0]!nilai)&lt;=3,--LEFT(TEXT(RIGHT([0]!nilai,6),REPT("0",6)),3)={0;1}),""," ribu / ")</definedName>
    <definedName name="ribu2" localSheetId="29">" "&amp;INDEX('238_Delta_Jawa tengah'!idxRatusan,--LEFT(TEXT(RIGHT([0]!nilai,6),REPT("0",6)),1)+1)&amp;" "&amp;IF((--MID(TEXT(RIGHT([0]!nilai,6),REPT("0",6)),2,2)+1)&lt;=20,IF(--LEFT(TEXT(RIGHT([0]!nilai,6),REPT("0",6)),3)=1," seribu / ",INDEX('238_Delta_Jawa tengah'!idxSatuSampaiDuaPuluh,--LEFT(TEXT(RIGHT([0]!nilai,5),REPT("0",5)),2)+1)),INDEX('238_Delta_Jawa tengah'!idxSatuSampaiDuaPuluh,--LEFT(RIGHT([0]!nilai,5),1)+1)&amp;" puluh "&amp;INDEX('238_Delta_Jawa tengah'!idxSatuSampaiDuaPuluh,--LEFT(RIGHT([0]!nilai,4),1)+1))&amp;IF(OR(LEN([0]!nilai)&lt;=3,--LEFT(TEXT(RIGHT([0]!nilai,6),REPT("0",6)),3)={0;1}),""," ribu / ")</definedName>
    <definedName name="ribu2" localSheetId="30">" "&amp;INDEX('239_Marugame_Jogja'!idxRatusan,--LEFT(TEXT(RIGHT([0]!nilai,6),REPT("0",6)),1)+1)&amp;" "&amp;IF((--MID(TEXT(RIGHT([0]!nilai,6),REPT("0",6)),2,2)+1)&lt;=20,IF(--LEFT(TEXT(RIGHT([0]!nilai,6),REPT("0",6)),3)=1," seribu / ",INDEX('239_Marugame_Jogja'!idxSatuSampaiDuaPuluh,--LEFT(TEXT(RIGHT([0]!nilai,5),REPT("0",5)),2)+1)),INDEX('239_Marugame_Jogja'!idxSatuSampaiDuaPuluh,--LEFT(RIGHT([0]!nilai,5),1)+1)&amp;" puluh "&amp;INDEX('239_Marugame_Jogja'!idxSatuSampaiDuaPuluh,--LEFT(RIGHT([0]!nilai,4),1)+1))&amp;IF(OR(LEN([0]!nilai)&lt;=3,--LEFT(TEXT(RIGHT([0]!nilai,6),REPT("0",6)),3)={0;1}),""," ribu / ")</definedName>
    <definedName name="ribu2" localSheetId="31">" "&amp;INDEX('240_W6_Bandung'!idxRatusan,--LEFT(TEXT(RIGHT([0]!nilai,6),REPT("0",6)),1)+1)&amp;" "&amp;IF((--MID(TEXT(RIGHT([0]!nilai,6),REPT("0",6)),2,2)+1)&lt;=20,IF(--LEFT(TEXT(RIGHT([0]!nilai,6),REPT("0",6)),3)=1," seribu / ",INDEX('240_W6_Bandung'!idxSatuSampaiDuaPuluh,--LEFT(TEXT(RIGHT([0]!nilai,5),REPT("0",5)),2)+1)),INDEX('240_W6_Bandung'!idxSatuSampaiDuaPuluh,--LEFT(RIGHT([0]!nilai,5),1)+1)&amp;" puluh "&amp;INDEX('240_W6_Bandung'!idxSatuSampaiDuaPuluh,--LEFT(RIGHT([0]!nilai,4),1)+1))&amp;IF(OR(LEN([0]!nilai)&lt;=3,--LEFT(TEXT(RIGHT([0]!nilai,6),REPT("0",6)),3)={0;1}),""," ribu / ")</definedName>
    <definedName name="ribu2" localSheetId="32">" "&amp;INDEX('241_W6_Kamal Jakbar'!idxRatusan,--LEFT(TEXT(RIGHT([0]!nilai,6),REPT("0",6)),1)+1)&amp;" "&amp;IF((--MID(TEXT(RIGHT([0]!nilai,6),REPT("0",6)),2,2)+1)&lt;=20,IF(--LEFT(TEXT(RIGHT([0]!nilai,6),REPT("0",6)),3)=1," seribu / ",INDEX('241_W6_Kamal Jakbar'!idxSatuSampaiDuaPuluh,--LEFT(TEXT(RIGHT([0]!nilai,5),REPT("0",5)),2)+1)),INDEX('241_W6_Kamal Jakbar'!idxSatuSampaiDuaPuluh,--LEFT(RIGHT([0]!nilai,5),1)+1)&amp;" puluh "&amp;INDEX('241_W6_Kamal Jakbar'!idxSatuSampaiDuaPuluh,--LEFT(RIGHT([0]!nilai,4),1)+1))&amp;IF(OR(LEN([0]!nilai)&lt;=3,--LEFT(TEXT(RIGHT([0]!nilai,6),REPT("0",6)),3)={0;1}),""," ribu / ")</definedName>
    <definedName name="ribu2" localSheetId="33">" "&amp;INDEX('242_W6_Bogor'!idxRatusan,--LEFT(TEXT(RIGHT([0]!nilai,6),REPT("0",6)),1)+1)&amp;" "&amp;IF((--MID(TEXT(RIGHT([0]!nilai,6),REPT("0",6)),2,2)+1)&lt;=20,IF(--LEFT(TEXT(RIGHT([0]!nilai,6),REPT("0",6)),3)=1," seribu / ",INDEX('242_W6_Bogor'!idxSatuSampaiDuaPuluh,--LEFT(TEXT(RIGHT([0]!nilai,5),REPT("0",5)),2)+1)),INDEX('242_W6_Bogor'!idxSatuSampaiDuaPuluh,--LEFT(RIGHT([0]!nilai,5),1)+1)&amp;" puluh "&amp;INDEX('242_W6_Bogor'!idxSatuSampaiDuaPuluh,--LEFT(RIGHT([0]!nilai,4),1)+1))&amp;IF(OR(LEN([0]!nilai)&lt;=3,--LEFT(TEXT(RIGHT([0]!nilai,6),REPT("0",6)),3)={0;1}),""," ribu / ")</definedName>
    <definedName name="ribu2" localSheetId="34">" "&amp;INDEX('243_W6_Cibubur'!idxRatusan,--LEFT(TEXT(RIGHT([0]!nilai,6),REPT("0",6)),1)+1)&amp;" "&amp;IF((--MID(TEXT(RIGHT([0]!nilai,6),REPT("0",6)),2,2)+1)&lt;=20,IF(--LEFT(TEXT(RIGHT([0]!nilai,6),REPT("0",6)),3)=1," seribu / ",INDEX('243_W6_Cibubur'!idxSatuSampaiDuaPuluh,--LEFT(TEXT(RIGHT([0]!nilai,5),REPT("0",5)),2)+1)),INDEX('243_W6_Cibubur'!idxSatuSampaiDuaPuluh,--LEFT(RIGHT([0]!nilai,5),1)+1)&amp;" puluh "&amp;INDEX('243_W6_Cibubur'!idxSatuSampaiDuaPuluh,--LEFT(RIGHT([0]!nilai,4),1)+1))&amp;IF(OR(LEN([0]!nilai)&lt;=3,--LEFT(TEXT(RIGHT([0]!nilai,6),REPT("0",6)),3)={0;1}),""," ribu / ")</definedName>
    <definedName name="ribu2" localSheetId="35">" "&amp;INDEX('244_W6_Duren Sawit'!idxRatusan,--LEFT(TEXT(RIGHT([0]!nilai,6),REPT("0",6)),1)+1)&amp;" "&amp;IF((--MID(TEXT(RIGHT([0]!nilai,6),REPT("0",6)),2,2)+1)&lt;=20,IF(--LEFT(TEXT(RIGHT([0]!nilai,6),REPT("0",6)),3)=1," seribu / ",INDEX('244_W6_Duren Sawit'!idxSatuSampaiDuaPuluh,--LEFT(TEXT(RIGHT([0]!nilai,5),REPT("0",5)),2)+1)),INDEX('244_W6_Duren Sawit'!idxSatuSampaiDuaPuluh,--LEFT(RIGHT([0]!nilai,5),1)+1)&amp;" puluh "&amp;INDEX('244_W6_Duren Sawit'!idxSatuSampaiDuaPuluh,--LEFT(RIGHT([0]!nilai,4),1)+1))&amp;IF(OR(LEN([0]!nilai)&lt;=3,--LEFT(TEXT(RIGHT([0]!nilai,6),REPT("0",6)),3)={0;1}),""," ribu / ")</definedName>
    <definedName name="ribu2" localSheetId="36">" "&amp;INDEX('245_W6_Tangerang'!idxRatusan,--LEFT(TEXT(RIGHT([0]!nilai,6),REPT("0",6)),1)+1)&amp;" "&amp;IF((--MID(TEXT(RIGHT([0]!nilai,6),REPT("0",6)),2,2)+1)&lt;=20,IF(--LEFT(TEXT(RIGHT([0]!nilai,6),REPT("0",6)),3)=1," seribu / ",INDEX('245_W6_Tangerang'!idxSatuSampaiDuaPuluh,--LEFT(TEXT(RIGHT([0]!nilai,5),REPT("0",5)),2)+1)),INDEX('245_W6_Tangerang'!idxSatuSampaiDuaPuluh,--LEFT(RIGHT([0]!nilai,5),1)+1)&amp;" puluh "&amp;INDEX('245_W6_Tangerang'!idxSatuSampaiDuaPuluh,--LEFT(RIGHT([0]!nilai,4),1)+1))&amp;IF(OR(LEN([0]!nilai)&lt;=3,--LEFT(TEXT(RIGHT([0]!nilai,6),REPT("0",6)),3)={0;1}),""," ribu / ")</definedName>
    <definedName name="ribu2" localSheetId="37">" "&amp;INDEX('246_W6_Serang'!idxRatusan,--LEFT(TEXT(RIGHT([0]!nilai,6),REPT("0",6)),1)+1)&amp;" "&amp;IF((--MID(TEXT(RIGHT([0]!nilai,6),REPT("0",6)),2,2)+1)&lt;=20,IF(--LEFT(TEXT(RIGHT([0]!nilai,6),REPT("0",6)),3)=1," seribu / ",INDEX('246_W6_Serang'!idxSatuSampaiDuaPuluh,--LEFT(TEXT(RIGHT([0]!nilai,5),REPT("0",5)),2)+1)),INDEX('246_W6_Serang'!idxSatuSampaiDuaPuluh,--LEFT(RIGHT([0]!nilai,5),1)+1)&amp;" puluh "&amp;INDEX('246_W6_Serang'!idxSatuSampaiDuaPuluh,--LEFT(RIGHT([0]!nilai,4),1)+1))&amp;IF(OR(LEN([0]!nilai)&lt;=3,--LEFT(TEXT(RIGHT([0]!nilai,6),REPT("0",6)),3)={0;1}),""," ribu / ")</definedName>
    <definedName name="ribu2" localSheetId="38">" "&amp;INDEX('247_W6_Lemah Abang -Karawang'!idxRatusan,--LEFT(TEXT(RIGHT([0]!nilai,6),REPT("0",6)),1)+1)&amp;" "&amp;IF((--MID(TEXT(RIGHT([0]!nilai,6),REPT("0",6)),2,2)+1)&lt;=20,IF(--LEFT(TEXT(RIGHT([0]!nilai,6),REPT("0",6)),3)=1," seribu / ",INDEX('247_W6_Lemah Abang -Karawang'!idxSatuSampaiDuaPuluh,--LEFT(TEXT(RIGHT([0]!nilai,5),REPT("0",5)),2)+1)),INDEX('247_W6_Lemah Abang -Karawang'!idxSatuSampaiDuaPuluh,--LEFT(RIGHT([0]!nilai,5),1)+1)&amp;" puluh "&amp;INDEX('247_W6_Lemah Abang -Karawang'!idxSatuSampaiDuaPuluh,--LEFT(RIGHT([0]!nilai,4),1)+1))&amp;IF(OR(LEN([0]!nilai)&lt;=3,--LEFT(TEXT(RIGHT([0]!nilai,6),REPT("0",6)),3)={0;1}),""," ribu / ")</definedName>
    <definedName name="ribu2" localSheetId="39">" "&amp;INDEX('248_W6_Tj Priok'!idxRatusan,--LEFT(TEXT(RIGHT([0]!nilai,6),REPT("0",6)),1)+1)&amp;" "&amp;IF((--MID(TEXT(RIGHT([0]!nilai,6),REPT("0",6)),2,2)+1)&lt;=20,IF(--LEFT(TEXT(RIGHT([0]!nilai,6),REPT("0",6)),3)=1," seribu / ",INDEX('248_W6_Tj Priok'!idxSatuSampaiDuaPuluh,--LEFT(TEXT(RIGHT([0]!nilai,5),REPT("0",5)),2)+1)),INDEX('248_W6_Tj Priok'!idxSatuSampaiDuaPuluh,--LEFT(RIGHT([0]!nilai,5),1)+1)&amp;" puluh "&amp;INDEX('248_W6_Tj Priok'!idxSatuSampaiDuaPuluh,--LEFT(RIGHT([0]!nilai,4),1)+1))&amp;IF(OR(LEN([0]!nilai)&lt;=3,--LEFT(TEXT(RIGHT([0]!nilai,6),REPT("0",6)),3)={0;1}),""," ribu / ")</definedName>
    <definedName name="ribu2" localSheetId="40">" "&amp;INDEX('249_W6_Tangerang'!idxRatusan,--LEFT(TEXT(RIGHT([0]!nilai,6),REPT("0",6)),1)+1)&amp;" "&amp;IF((--MID(TEXT(RIGHT([0]!nilai,6),REPT("0",6)),2,2)+1)&lt;=20,IF(--LEFT(TEXT(RIGHT([0]!nilai,6),REPT("0",6)),3)=1," seribu / ",INDEX('249_W6_Tangerang'!idxSatuSampaiDuaPuluh,--LEFT(TEXT(RIGHT([0]!nilai,5),REPT("0",5)),2)+1)),INDEX('249_W6_Tangerang'!idxSatuSampaiDuaPuluh,--LEFT(RIGHT([0]!nilai,5),1)+1)&amp;" puluh "&amp;INDEX('249_W6_Tangerang'!idxSatuSampaiDuaPuluh,--LEFT(RIGHT([0]!nilai,4),1)+1))&amp;IF(OR(LEN([0]!nilai)&lt;=3,--LEFT(TEXT(RIGHT([0]!nilai,6),REPT("0",6)),3)={0;1}),""," ribu / ")</definedName>
    <definedName name="ribu2" localSheetId="41">" "&amp;INDEX('250_W6_Manado'!idxRatusan,--LEFT(TEXT(RIGHT([0]!nilai,6),REPT("0",6)),1)+1)&amp;" "&amp;IF((--MID(TEXT(RIGHT([0]!nilai,6),REPT("0",6)),2,2)+1)&lt;=20,IF(--LEFT(TEXT(RIGHT([0]!nilai,6),REPT("0",6)),3)=1," seribu / ",INDEX('250_W6_Manado'!idxSatuSampaiDuaPuluh,--LEFT(TEXT(RIGHT([0]!nilai,5),REPT("0",5)),2)+1)),INDEX('250_W6_Manado'!idxSatuSampaiDuaPuluh,--LEFT(RIGHT([0]!nilai,5),1)+1)&amp;" puluh "&amp;INDEX('250_W6_Manado'!idxSatuSampaiDuaPuluh,--LEFT(RIGHT([0]!nilai,4),1)+1))&amp;IF(OR(LEN([0]!nilai)&lt;=3,--LEFT(TEXT(RIGHT([0]!nilai,6),REPT("0",6)),3)={0;1}),""," ribu / ")</definedName>
    <definedName name="ribu2" localSheetId="42">" "&amp;INDEX('251_W6_Bogor'!idxRatusan,--LEFT(TEXT(RIGHT([0]!nilai,6),REPT("0",6)),1)+1)&amp;" "&amp;IF((--MID(TEXT(RIGHT([0]!nilai,6),REPT("0",6)),2,2)+1)&lt;=20,IF(--LEFT(TEXT(RIGHT([0]!nilai,6),REPT("0",6)),3)=1," seribu / ",INDEX('251_W6_Bogor'!idxSatuSampaiDuaPuluh,--LEFT(TEXT(RIGHT([0]!nilai,5),REPT("0",5)),2)+1)),INDEX('251_W6_Bogor'!idxSatuSampaiDuaPuluh,--LEFT(RIGHT([0]!nilai,5),1)+1)&amp;" puluh "&amp;INDEX('251_W6_Bogor'!idxSatuSampaiDuaPuluh,--LEFT(RIGHT([0]!nilai,4),1)+1))&amp;IF(OR(LEN([0]!nilai)&lt;=3,--LEFT(TEXT(RIGHT([0]!nilai,6),REPT("0",6)),3)={0;1}),""," ribu / ")</definedName>
    <definedName name="ribu2" localSheetId="43">" "&amp;INDEX('252_W6_Duren Sawit'!idxRatusan,--LEFT(TEXT(RIGHT([0]!nilai,6),REPT("0",6)),1)+1)&amp;" "&amp;IF((--MID(TEXT(RIGHT([0]!nilai,6),REPT("0",6)),2,2)+1)&lt;=20,IF(--LEFT(TEXT(RIGHT([0]!nilai,6),REPT("0",6)),3)=1," seribu / ",INDEX('252_W6_Duren Sawit'!idxSatuSampaiDuaPuluh,--LEFT(TEXT(RIGHT([0]!nilai,5),REPT("0",5)),2)+1)),INDEX('252_W6_Duren Sawit'!idxSatuSampaiDuaPuluh,--LEFT(RIGHT([0]!nilai,5),1)+1)&amp;" puluh "&amp;INDEX('252_W6_Duren Sawit'!idxSatuSampaiDuaPuluh,--LEFT(RIGHT([0]!nilai,4),1)+1))&amp;IF(OR(LEN([0]!nilai)&lt;=3,--LEFT(TEXT(RIGHT([0]!nilai,6),REPT("0",6)),3)={0;1}),""," ribu / ")</definedName>
    <definedName name="ribu2" localSheetId="44">" "&amp;INDEX('253_W6_Harapan Indah'!idxRatusan,--LEFT(TEXT(RIGHT([0]!nilai,6),REPT("0",6)),1)+1)&amp;" "&amp;IF((--MID(TEXT(RIGHT([0]!nilai,6),REPT("0",6)),2,2)+1)&lt;=20,IF(--LEFT(TEXT(RIGHT([0]!nilai,6),REPT("0",6)),3)=1," seribu / ",INDEX('253_W6_Harapan Indah'!idxSatuSampaiDuaPuluh,--LEFT(TEXT(RIGHT([0]!nilai,5),REPT("0",5)),2)+1)),INDEX('253_W6_Harapan Indah'!idxSatuSampaiDuaPuluh,--LEFT(RIGHT([0]!nilai,5),1)+1)&amp;" puluh "&amp;INDEX('253_W6_Harapan Indah'!idxSatuSampaiDuaPuluh,--LEFT(RIGHT([0]!nilai,4),1)+1))&amp;IF(OR(LEN([0]!nilai)&lt;=3,--LEFT(TEXT(RIGHT([0]!nilai,6),REPT("0",6)),3)={0;1}),""," ribu / ")</definedName>
    <definedName name="ribu2" localSheetId="45">" "&amp;INDEX('254_W6_Cakung '!idxRatusan,--LEFT(TEXT(RIGHT([0]!nilai,6),REPT("0",6)),1)+1)&amp;" "&amp;IF((--MID(TEXT(RIGHT([0]!nilai,6),REPT("0",6)),2,2)+1)&lt;=20,IF(--LEFT(TEXT(RIGHT([0]!nilai,6),REPT("0",6)),3)=1," seribu / ",INDEX('254_W6_Cakung '!idxSatuSampaiDuaPuluh,--LEFT(TEXT(RIGHT([0]!nilai,5),REPT("0",5)),2)+1)),INDEX('254_W6_Cakung '!idxSatuSampaiDuaPuluh,--LEFT(RIGHT([0]!nilai,5),1)+1)&amp;" puluh "&amp;INDEX('254_W6_Cakung '!idxSatuSampaiDuaPuluh,--LEFT(RIGHT([0]!nilai,4),1)+1))&amp;IF(OR(LEN([0]!nilai)&lt;=3,--LEFT(TEXT(RIGHT([0]!nilai,6),REPT("0",6)),3)={0;1}),""," ribu / ")</definedName>
    <definedName name="ribu2" localSheetId="46">" "&amp;INDEX('255_W6_Tangerang'!idxRatusan,--LEFT(TEXT(RIGHT([0]!nilai,6),REPT("0",6)),1)+1)&amp;" "&amp;IF((--MID(TEXT(RIGHT([0]!nilai,6),REPT("0",6)),2,2)+1)&lt;=20,IF(--LEFT(TEXT(RIGHT([0]!nilai,6),REPT("0",6)),3)=1," seribu / ",INDEX('255_W6_Tangerang'!idxSatuSampaiDuaPuluh,--LEFT(TEXT(RIGHT([0]!nilai,5),REPT("0",5)),2)+1)),INDEX('255_W6_Tangerang'!idxSatuSampaiDuaPuluh,--LEFT(RIGHT([0]!nilai,5),1)+1)&amp;" puluh "&amp;INDEX('255_W6_Tangerang'!idxSatuSampaiDuaPuluh,--LEFT(RIGHT([0]!nilai,4),1)+1))&amp;IF(OR(LEN([0]!nilai)&lt;=3,--LEFT(TEXT(RIGHT([0]!nilai,6),REPT("0",6)),3)={0;1}),""," ribu / ")</definedName>
    <definedName name="ribu2" localSheetId="47">" "&amp;INDEX('256_W6_Tangerang'!idxRatusan,--LEFT(TEXT(RIGHT([0]!nilai,6),REPT("0",6)),1)+1)&amp;" "&amp;IF((--MID(TEXT(RIGHT([0]!nilai,6),REPT("0",6)),2,2)+1)&lt;=20,IF(--LEFT(TEXT(RIGHT([0]!nilai,6),REPT("0",6)),3)=1," seribu / ",INDEX('256_W6_Tangerang'!idxSatuSampaiDuaPuluh,--LEFT(TEXT(RIGHT([0]!nilai,5),REPT("0",5)),2)+1)),INDEX('256_W6_Tangerang'!idxSatuSampaiDuaPuluh,--LEFT(RIGHT([0]!nilai,5),1)+1)&amp;" puluh "&amp;INDEX('256_W6_Tangerang'!idxSatuSampaiDuaPuluh,--LEFT(RIGHT([0]!nilai,4),1)+1))&amp;IF(OR(LEN([0]!nilai)&lt;=3,--LEFT(TEXT(RIGHT([0]!nilai,6),REPT("0",6)),3)={0;1}),""," ribu / ")</definedName>
    <definedName name="ribu2" localSheetId="48">" "&amp;INDEX('257_W6_Serang'!idxRatusan,--LEFT(TEXT(RIGHT([0]!nilai,6),REPT("0",6)),1)+1)&amp;" "&amp;IF((--MID(TEXT(RIGHT([0]!nilai,6),REPT("0",6)),2,2)+1)&lt;=20,IF(--LEFT(TEXT(RIGHT([0]!nilai,6),REPT("0",6)),3)=1," seribu / ",INDEX('257_W6_Serang'!idxSatuSampaiDuaPuluh,--LEFT(TEXT(RIGHT([0]!nilai,5),REPT("0",5)),2)+1)),INDEX('257_W6_Serang'!idxSatuSampaiDuaPuluh,--LEFT(RIGHT([0]!nilai,5),1)+1)&amp;" puluh "&amp;INDEX('257_W6_Serang'!idxSatuSampaiDuaPuluh,--LEFT(RIGHT([0]!nilai,4),1)+1))&amp;IF(OR(LEN([0]!nilai)&lt;=3,--LEFT(TEXT(RIGHT([0]!nilai,6),REPT("0",6)),3)={0;1}),""," ribu / ")</definedName>
    <definedName name="ribu2" localSheetId="54">" "&amp;INDEX('263_Delta_Jawa tengah'!idxRatusan,--LEFT(TEXT(RIGHT([0]!nilai,6),REPT("0",6)),1)+1)&amp;" "&amp;IF((--MID(TEXT(RIGHT([0]!nilai,6),REPT("0",6)),2,2)+1)&lt;=20,IF(--LEFT(TEXT(RIGHT([0]!nilai,6),REPT("0",6)),3)=1," seribu / ",INDEX('263_Delta_Jawa tengah'!idxSatuSampaiDuaPuluh,--LEFT(TEXT(RIGHT([0]!nilai,5),REPT("0",5)),2)+1)),INDEX('263_Delta_Jawa tengah'!idxSatuSampaiDuaPuluh,--LEFT(RIGHT([0]!nilai,5),1)+1)&amp;" puluh "&amp;INDEX('263_Delta_Jawa tengah'!idxSatuSampaiDuaPuluh,--LEFT(RIGHT([0]!nilai,4),1)+1))&amp;IF(OR(LEN([0]!nilai)&lt;=3,--LEFT(TEXT(RIGHT([0]!nilai,6),REPT("0",6)),3)={0;1}),""," ribu / ")</definedName>
    <definedName name="ribu2" localSheetId="56">" "&amp;INDEX('265_Marugame_Cirebon'!idxRatusan,--LEFT(TEXT(RIGHT([0]!nilai,6),REPT("0",6)),1)+1)&amp;" "&amp;IF((--MID(TEXT(RIGHT([0]!nilai,6),REPT("0",6)),2,2)+1)&lt;=20,IF(--LEFT(TEXT(RIGHT([0]!nilai,6),REPT("0",6)),3)=1," seribu / ",INDEX('265_Marugame_Cirebon'!idxSatuSampaiDuaPuluh,--LEFT(TEXT(RIGHT([0]!nilai,5),REPT("0",5)),2)+1)),INDEX('265_Marugame_Cirebon'!idxSatuSampaiDuaPuluh,--LEFT(RIGHT([0]!nilai,5),1)+1)&amp;" puluh "&amp;INDEX('265_Marugame_Cirebon'!idxSatuSampaiDuaPuluh,--LEFT(RIGHT([0]!nilai,4),1)+1))&amp;IF(OR(LEN([0]!nilai)&lt;=3,--LEFT(TEXT(RIGHT([0]!nilai,6),REPT("0",6)),3)={0;1}),""," ribu / ")</definedName>
    <definedName name="ribu2" localSheetId="57">" "&amp;INDEX('266_W6_Tangerang'!idxRatusan,--LEFT(TEXT(RIGHT([0]!nilai,6),REPT("0",6)),1)+1)&amp;" "&amp;IF((--MID(TEXT(RIGHT([0]!nilai,6),REPT("0",6)),2,2)+1)&lt;=20,IF(--LEFT(TEXT(RIGHT([0]!nilai,6),REPT("0",6)),3)=1," seribu / ",INDEX('266_W6_Tangerang'!idxSatuSampaiDuaPuluh,--LEFT(TEXT(RIGHT([0]!nilai,5),REPT("0",5)),2)+1)),INDEX('266_W6_Tangerang'!idxSatuSampaiDuaPuluh,--LEFT(RIGHT([0]!nilai,5),1)+1)&amp;" puluh "&amp;INDEX('266_W6_Tangerang'!idxSatuSampaiDuaPuluh,--LEFT(RIGHT([0]!nilai,4),1)+1))&amp;IF(OR(LEN([0]!nilai)&lt;=3,--LEFT(TEXT(RIGHT([0]!nilai,6),REPT("0",6)),3)={0;1}),""," ribu / ")</definedName>
    <definedName name="ribu2" localSheetId="58">" "&amp;INDEX('267_W6_Parung Bogor'!idxRatusan,--LEFT(TEXT(RIGHT([0]!nilai,6),REPT("0",6)),1)+1)&amp;" "&amp;IF((--MID(TEXT(RIGHT([0]!nilai,6),REPT("0",6)),2,2)+1)&lt;=20,IF(--LEFT(TEXT(RIGHT([0]!nilai,6),REPT("0",6)),3)=1," seribu / ",INDEX('267_W6_Parung Bogor'!idxSatuSampaiDuaPuluh,--LEFT(TEXT(RIGHT([0]!nilai,5),REPT("0",5)),2)+1)),INDEX('267_W6_Parung Bogor'!idxSatuSampaiDuaPuluh,--LEFT(RIGHT([0]!nilai,5),1)+1)&amp;" puluh "&amp;INDEX('267_W6_Parung Bogor'!idxSatuSampaiDuaPuluh,--LEFT(RIGHT([0]!nilai,4),1)+1))&amp;IF(OR(LEN([0]!nilai)&lt;=3,--LEFT(TEXT(RIGHT([0]!nilai,6),REPT("0",6)),3)={0;1}),"","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"&amp;INDEX('209_Truelogs_Jambi Pel'!idxRatusan,--LEFT(TEXT(RIGHT('[2]Pos Log Serang 260721'!XFD1,6),REPT("0",6)),1)+1)&amp;" "&amp;IF((--MID(TEXT(RIGHT('[2]Pos Log Serang 260721'!XFD1,6),REPT("0",6)),2,2)+1)&lt;=20,IF(--LEFT(TEXT(RIGHT('[2]Pos Log Serang 260721'!XFD1,6),REPT("0",6)),3)=1," seribu",INDEX('209_Truelogs_Jambi Pel'!idxSatuSampaiDuaPuluh,--LEFT(TEXT(RIGHT('[2]Pos Log Serang 260721'!XFD1,5),REPT("0",5)),2)+1)),INDEX('209_Truelogs_Jambi Pel'!idxSatuSampaiDuaPuluh,--LEFT(RIGHT('[2]Pos Log Serang 260721'!XFD1,5),1)+1)&amp;" puluh "&amp;INDEX('209_Truelogs_Jambi Pel'!idxSatuSampaiDuaPuluh,--LEFT(RIGHT('[2]Pos Log Serang 260721'!XFD1,4),1)+1))&amp;IF(OR(LEN('[2]Pos Log Serang 260721'!XFD1)&lt;=3,--LEFT(TEXT(RIGHT('[2]Pos Log Serang 260721'!XFD1,6),REPT("0",6)),3)={0;1}),""," ribu")</definedName>
    <definedName name="ribu3" localSheetId="1">" "&amp;INDEX('210_Marugame_Bandung'!idxRatusan,--LEFT(TEXT(RIGHT('[2]Pos Log Serang 260721'!XFD1,6),REPT("0",6)),1)+1)&amp;" "&amp;IF((--MID(TEXT(RIGHT('[2]Pos Log Serang 260721'!XFD1,6),REPT("0",6)),2,2)+1)&lt;=20,IF(--LEFT(TEXT(RIGHT('[2]Pos Log Serang 260721'!XFD1,6),REPT("0",6)),3)=1," seribu",INDEX('210_Marugame_Bandung'!idxSatuSampaiDuaPuluh,--LEFT(TEXT(RIGHT('[2]Pos Log Serang 260721'!XFD1,5),REPT("0",5)),2)+1)),INDEX('210_Marugame_Bandung'!idxSatuSampaiDuaPuluh,--LEFT(RIGHT('[2]Pos Log Serang 260721'!XFD1,5),1)+1)&amp;" puluh "&amp;INDEX('210_Marugame_Bandung'!idxSatuSampaiDuaPuluh,--LEFT(RIGHT('[2]Pos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">" "&amp;INDEX('211_Freyssinet_Jambi'!idxRatusan,--LEFT(TEXT(RIGHT('[2]Pos Log Serang 260721'!XFD1,6),REPT("0",6)),1)+1)&amp;" "&amp;IF((--MID(TEXT(RIGHT('[2]Pos Log Serang 260721'!XFD1,6),REPT("0",6)),2,2)+1)&lt;=20,IF(--LEFT(TEXT(RIGHT('[2]Pos Log Serang 260721'!XFD1,6),REPT("0",6)),3)=1," seribu",INDEX('211_Freyssinet_Jambi'!idxSatuSampaiDuaPuluh,--LEFT(TEXT(RIGHT('[2]Pos Log Serang 260721'!XFD1,5),REPT("0",5)),2)+1)),INDEX('211_Freyssinet_Jambi'!idxSatuSampaiDuaPuluh,--LEFT(RIGHT('[2]Pos Log Serang 260721'!XFD1,5),1)+1)&amp;" puluh "&amp;INDEX('211_Freyssinet_Jambi'!idxSatuSampaiDuaPuluh,--LEFT(RIGHT('[2]Pos Log Serang 260721'!XFD1,4),1)+1))&amp;IF(OR(LEN('[2]Pos Log Serang 260721'!XFD1)&lt;=3,--LEFT(TEXT(RIGHT('[2]Pos Log Serang 260721'!XFD1,6),REPT("0",6)),3)={0;1}),""," ribu")</definedName>
    <definedName name="ribu3" localSheetId="7">" "&amp;INDEX('216_SITC_pabeanan_Ningbo'!idxRatusan,--LEFT(TEXT(RIGHT('[2]Pos Log Serang 260721'!XFD1,6),REPT("0",6)),1)+1)&amp;" "&amp;IF((--MID(TEXT(RIGHT('[2]Pos Log Serang 260721'!XFD1,6),REPT("0",6)),2,2)+1)&lt;=20,IF(--LEFT(TEXT(RIGHT('[2]Pos Log Serang 260721'!XFD1,6),REPT("0",6)),3)=1," seribu",INDEX('216_SITC_pabeanan_Ningbo'!idxSatuSampaiDuaPuluh,--LEFT(TEXT(RIGHT('[2]Pos Log Serang 260721'!XFD1,5),REPT("0",5)),2)+1)),INDEX('216_SITC_pabeanan_Ningbo'!idxSatuSampaiDuaPuluh,--LEFT(RIGHT('[2]Pos Log Serang 260721'!XFD1,5),1)+1)&amp;" puluh "&amp;INDEX('216_SITC_pabeanan_Ningbo'!idxSatuSampaiDuaPuluh,--LEFT(RIGHT('[2]Pos Log Serang 260721'!XFD1,4),1)+1))&amp;IF(OR(LEN('[2]Pos Log Serang 260721'!XFD1)&lt;=3,--LEFT(TEXT(RIGHT('[2]Pos Log Serang 260721'!XFD1,6),REPT("0",6)),3)={0;1}),""," ribu")</definedName>
    <definedName name="ribu3" localSheetId="8">" "&amp;INDEX('217_Link pasifik_Malaysia'!idxRatusan,--LEFT(TEXT(RIGHT('[2]Pos Log Serang 260721'!XFD1,6),REPT("0",6)),1)+1)&amp;" "&amp;IF((--MID(TEXT(RIGHT('[2]Pos Log Serang 260721'!XFD1,6),REPT("0",6)),2,2)+1)&lt;=20,IF(--LEFT(TEXT(RIGHT('[2]Pos Log Serang 260721'!XFD1,6),REPT("0",6)),3)=1," seribu",INDEX('217_Link pasifik_Malaysia'!idxSatuSampaiDuaPuluh,--LEFT(TEXT(RIGHT('[2]Pos Log Serang 260721'!XFD1,5),REPT("0",5)),2)+1)),INDEX('217_Link pasifik_Malaysia'!idxSatuSampaiDuaPuluh,--LEFT(RIGHT('[2]Pos Log Serang 260721'!XFD1,5),1)+1)&amp;" puluh "&amp;INDEX('217_Link pasifik_Malaysia'!idxSatuSampaiDuaPuluh,--LEFT(RIGHT('[2]Pos Log Serang 260721'!XFD1,4),1)+1))&amp;IF(OR(LEN('[2]Pos Log Serang 260721'!XFD1)&lt;=3,--LEFT(TEXT(RIGHT('[2]Pos Log Serang 260721'!XFD1,6),REPT("0",6)),3)={0;1}),""," ribu")</definedName>
    <definedName name="ribu3" localSheetId="9">" "&amp;INDEX('218_Link Pasifik_Philippines'!idxRatusan,--LEFT(TEXT(RIGHT('[2]Pos Log Serang 260721'!XFD1,6),REPT("0",6)),1)+1)&amp;" "&amp;IF((--MID(TEXT(RIGHT('[2]Pos Log Serang 260721'!XFD1,6),REPT("0",6)),2,2)+1)&lt;=20,IF(--LEFT(TEXT(RIGHT('[2]Pos Log Serang 260721'!XFD1,6),REPT("0",6)),3)=1," seribu",INDEX('218_Link Pasifik_Philippines'!idxSatuSampaiDuaPuluh,--LEFT(TEXT(RIGHT('[2]Pos Log Serang 260721'!XFD1,5),REPT("0",5)),2)+1)),INDEX('218_Link Pasifik_Philippines'!idxSatuSampaiDuaPuluh,--LEFT(RIGHT('[2]Pos Log Serang 260721'!XFD1,5),1)+1)&amp;" puluh "&amp;INDEX('218_Link Pasifik_Philippines'!idxSatuSampaiDuaPuluh,--LEFT(RIGHT('[2]Pos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">" "&amp;INDEX('219_Link Pasifik_India'!idxRatusan,--LEFT(TEXT(RIGHT('[2]Pos Log Serang 260721'!XFD1,6),REPT("0",6)),1)+1)&amp;" "&amp;IF((--MID(TEXT(RIGHT('[2]Pos Log Serang 260721'!XFD1,6),REPT("0",6)),2,2)+1)&lt;=20,IF(--LEFT(TEXT(RIGHT('[2]Pos Log Serang 260721'!XFD1,6),REPT("0",6)),3)=1," seribu",INDEX('219_Link Pasifik_India'!idxSatuSampaiDuaPuluh,--LEFT(TEXT(RIGHT('[2]Pos Log Serang 260721'!XFD1,5),REPT("0",5)),2)+1)),INDEX('219_Link Pasifik_India'!idxSatuSampaiDuaPuluh,--LEFT(RIGHT('[2]Pos Log Serang 260721'!XFD1,5),1)+1)&amp;" puluh "&amp;INDEX('219_Link Pasifik_India'!idxSatuSampaiDuaPuluh,--LEFT(RIGHT('[2]Pos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">" "&amp;INDEX('220_Link Pasifik_Thailand'!idxRatusan,--LEFT(TEXT(RIGHT('[2]Pos Log Serang 260721'!XFD1,6),REPT("0",6)),1)+1)&amp;" "&amp;IF((--MID(TEXT(RIGHT('[2]Pos Log Serang 260721'!XFD1,6),REPT("0",6)),2,2)+1)&lt;=20,IF(--LEFT(TEXT(RIGHT('[2]Pos Log Serang 260721'!XFD1,6),REPT("0",6)),3)=1," seribu",INDEX('220_Link Pasifik_Thailand'!idxSatuSampaiDuaPuluh,--LEFT(TEXT(RIGHT('[2]Pos Log Serang 260721'!XFD1,5),REPT("0",5)),2)+1)),INDEX('220_Link Pasifik_Thailand'!idxSatuSampaiDuaPuluh,--LEFT(RIGHT('[2]Pos Log Serang 260721'!XFD1,5),1)+1)&amp;" puluh "&amp;INDEX('220_Link Pasifik_Thailand'!idxSatuSampaiDuaPuluh,--LEFT(RIGHT('[2]Pos Log Serang 260721'!XFD1,4),1)+1))&amp;IF(OR(LEN('[2]Pos Log Serang 260721'!XFD1)&lt;=3,--LEFT(TEXT(RIGHT('[2]Pos Log Serang 260721'!XFD1,6),REPT("0",6)),3)={0;1}),""," ribu")</definedName>
    <definedName name="ribu3" localSheetId="12">" "&amp;INDEX('221_Marugame_Bandung '!idxRatusan,--LEFT(TEXT(RIGHT('[2]Pos Log Serang 260721'!XFD1,6),REPT("0",6)),1)+1)&amp;" "&amp;IF((--MID(TEXT(RIGHT('[2]Pos Log Serang 260721'!XFD1,6),REPT("0",6)),2,2)+1)&lt;=20,IF(--LEFT(TEXT(RIGHT('[2]Pos Log Serang 260721'!XFD1,6),REPT("0",6)),3)=1," seribu",INDEX('221_Marugame_Bandung '!idxSatuSampaiDuaPuluh,--LEFT(TEXT(RIGHT('[2]Pos Log Serang 260721'!XFD1,5),REPT("0",5)),2)+1)),INDEX('221_Marugame_Bandung '!idxSatuSampaiDuaPuluh,--LEFT(RIGHT('[2]Pos Log Serang 260721'!XFD1,5),1)+1)&amp;" puluh "&amp;INDEX('221_Marugame_Bandung '!idxSatuSampaiDuaPuluh,--LEFT(RIGHT('[2]Pos Log Serang 260721'!XFD1,4),1)+1))&amp;IF(OR(LEN('[2]Pos Log Serang 260721'!XFD1)&lt;=3,--LEFT(TEXT(RIGHT('[2]Pos Log Serang 260721'!XFD1,6),REPT("0",6)),3)={0;1}),""," ribu")</definedName>
    <definedName name="ribu3" localSheetId="13">" "&amp;INDEX('222_Marugame_Cirebon'!idxRatusan,--LEFT(TEXT(RIGHT('[2]Pos Log Serang 260721'!XFD1,6),REPT("0",6)),1)+1)&amp;" "&amp;IF((--MID(TEXT(RIGHT('[2]Pos Log Serang 260721'!XFD1,6),REPT("0",6)),2,2)+1)&lt;=20,IF(--LEFT(TEXT(RIGHT('[2]Pos Log Serang 260721'!XFD1,6),REPT("0",6)),3)=1," seribu",INDEX('222_Marugame_Cirebon'!idxSatuSampaiDuaPuluh,--LEFT(TEXT(RIGHT('[2]Pos Log Serang 260721'!XFD1,5),REPT("0",5)),2)+1)),INDEX('222_Marugame_Cirebon'!idxSatuSampaiDuaPuluh,--LEFT(RIGHT('[2]Pos Log Serang 260721'!XFD1,5),1)+1)&amp;" puluh "&amp;INDEX('222_Marugame_Cirebon'!idxSatuSampaiDuaPuluh,--LEFT(RIGHT('[2]Pos Log Serang 260721'!XFD1,4),1)+1))&amp;IF(OR(LEN('[2]Pos Log Serang 260721'!XFD1)&lt;=3,--LEFT(TEXT(RIGHT('[2]Pos Log Serang 260721'!XFD1,6),REPT("0",6)),3)={0;1}),""," ribu")</definedName>
    <definedName name="ribu3" localSheetId="14">" "&amp;INDEX('223_W6_Tangerang'!idxRatusan,--LEFT(TEXT(RIGHT('[2]Pos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seribu",INDEX('223_W6_Tangerang'!idxSatuSampaiDuaPuluh,--LEFT(TEXT(RIGHT('[2]Pos Log Serang 260721'!XFD1,5),REPT("0",5)),2)+1)),INDEX('223_W6_Tangerang'!idxSatuSampaiDuaPuluh,--LEFT(RIGHT('[2]Pos Log Serang 260721'!XFD1,5),1)+1)&amp;" puluh "&amp;INDEX('223_W6_Tangerang'!idxSatuSampaiDuaPuluh,--LEFT(RIGHT('[2]Pos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5">" "&amp;INDEX('224_W6_Tangerang'!idxRatusan,--LEFT(TEXT(RIGHT('[2]Pos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seribu",INDEX('224_W6_Tangerang'!idxSatuSampaiDuaPuluh,--LEFT(TEXT(RIGHT('[2]Pos Log Serang 260721'!XFD1,5),REPT("0",5)),2)+1)),INDEX('224_W6_Tangerang'!idxSatuSampaiDuaPuluh,--LEFT(RIGHT('[2]Pos Log Serang 260721'!XFD1,5),1)+1)&amp;" puluh "&amp;INDEX('224_W6_Tangerang'!idxSatuSampaiDuaPuluh,--LEFT(RIGHT('[2]Pos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6">" "&amp;INDEX('225_W6_Tangerang'!idxRatusan,--LEFT(TEXT(RIGHT('[2]Pos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seribu",INDEX('225_W6_Tangerang'!idxSatuSampaiDuaPuluh,--LEFT(TEXT(RIGHT('[2]Pos Log Serang 260721'!XFD1,5),REPT("0",5)),2)+1)),INDEX('225_W6_Tangerang'!idxSatuSampaiDuaPuluh,--LEFT(RIGHT('[2]Pos Log Serang 260721'!XFD1,5),1)+1)&amp;" puluh "&amp;INDEX('225_W6_Tangerang'!idxSatuSampaiDuaPuluh,--LEFT(RIGHT('[2]Pos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7">" "&amp;INDEX('226_W6_Tangerang'!idxRatusan,--LEFT(TEXT(RIGHT('[2]Pos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seribu",INDEX('226_W6_Tangerang'!idxSatuSampaiDuaPuluh,--LEFT(TEXT(RIGHT('[2]Pos Log Serang 260721'!XFD1,5),REPT("0",5)),2)+1)),INDEX('226_W6_Tangerang'!idxSatuSampaiDuaPuluh,--LEFT(RIGHT('[2]Pos Log Serang 260721'!XFD1,5),1)+1)&amp;" puluh "&amp;INDEX('226_W6_Tangerang'!idxSatuSampaiDuaPuluh,--LEFT(RIGHT('[2]Pos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8">" "&amp;INDEX('227_W6_Tangerang '!idxRatusan,--LEFT(TEXT(RIGHT('[2]Pos Log Serang 260721'!XFD1,6),REPT("0",6)),1)+1)&amp;" "&amp;IF((--MID(TEXT(RIGHT('[2]Pos Log Serang 260721'!XFD1,6),REPT("0",6)),2,2)+1)&lt;=20,IF(--LEFT(TEXT(RIGHT('[2]Pos Log Serang 260721'!XFD1,6),REPT("0",6)),3)=1," seribu",INDEX('227_W6_Tangerang '!idxSatuSampaiDuaPuluh,--LEFT(TEXT(RIGHT('[2]Pos Log Serang 260721'!XFD1,5),REPT("0",5)),2)+1)),INDEX('227_W6_Tangerang '!idxSatuSampaiDuaPuluh,--LEFT(RIGHT('[2]Pos Log Serang 260721'!XFD1,5),1)+1)&amp;" puluh "&amp;INDEX('227_W6_Tangerang '!idxSatuSampaiDuaPuluh,--LEFT(RIGHT('[2]Pos Log Serang 260721'!XFD1,4),1)+1))&amp;IF(OR(LEN('[2]Pos Log Serang 260721'!XFD1)&lt;=3,--LEFT(TEXT(RIGHT('[2]Pos Log Serang 260721'!XFD1,6),REPT("0",6)),3)={0;1}),""," ribu")</definedName>
    <definedName name="ribu3" localSheetId="19">" "&amp;INDEX('228_W6_Tangerang '!idxRatusan,--LEFT(TEXT(RIGHT('[2]Pos Log Serang 260721'!XFD1,6),REPT("0",6)),1)+1)&amp;" "&amp;IF((--MID(TEXT(RIGHT('[2]Pos Log Serang 260721'!XFD1,6),REPT("0",6)),2,2)+1)&lt;=20,IF(--LEFT(TEXT(RIGHT('[2]Pos Log Serang 260721'!XFD1,6),REPT("0",6)),3)=1," seribu",INDEX('228_W6_Tangerang '!idxSatuSampaiDuaPuluh,--LEFT(TEXT(RIGHT('[2]Pos Log Serang 260721'!XFD1,5),REPT("0",5)),2)+1)),INDEX('228_W6_Tangerang '!idxSatuSampaiDuaPuluh,--LEFT(RIGHT('[2]Pos Log Serang 260721'!XFD1,5),1)+1)&amp;" puluh "&amp;INDEX('228_W6_Tangerang '!idxSatuSampaiDuaPuluh,--LEFT(RIGHT('[2]Pos Log Serang 260721'!XFD1,4),1)+1))&amp;IF(OR(LEN('[2]Pos Log Serang 260721'!XFD1)&lt;=3,--LEFT(TEXT(RIGHT('[2]Pos Log Serang 260721'!XFD1,6),REPT("0",6)),3)={0;1}),""," ribu")</definedName>
    <definedName name="ribu3" localSheetId="20">" "&amp;INDEX('229_W6_Tangerang  '!idxRatusan,--LEFT(TEXT(RIGHT('[2]Pos Log Serang 260721'!XFD1,6),REPT("0",6)),1)+1)&amp;" "&amp;IF((--MID(TEXT(RIGHT('[2]Pos Log Serang 260721'!XFD1,6),REPT("0",6)),2,2)+1)&lt;=20,IF(--LEFT(TEXT(RIGHT('[2]Pos Log Serang 260721'!XFD1,6),REPT("0",6)),3)=1," seribu",INDEX('229_W6_Tangerang  '!idxSatuSampaiDuaPuluh,--LEFT(TEXT(RIGHT('[2]Pos Log Serang 260721'!XFD1,5),REPT("0",5)),2)+1)),INDEX('229_W6_Tangerang  '!idxSatuSampaiDuaPuluh,--LEFT(RIGHT('[2]Pos Log Serang 260721'!XFD1,5),1)+1)&amp;" puluh "&amp;INDEX('229_W6_Tangerang  '!idxSatuSampaiDuaPuluh,--LEFT(RIGHT('[2]Pos Log Serang 260721'!XFD1,4),1)+1))&amp;IF(OR(LEN('[2]Pos Log Serang 260721'!XFD1)&lt;=3,--LEFT(TEXT(RIGHT('[2]Pos Log Serang 260721'!XFD1,6),REPT("0",6)),3)={0;1}),""," ribu")</definedName>
    <definedName name="ribu3" localSheetId="21">" "&amp;INDEX('230_W6_Jatinegara '!idxRatusan,--LEFT(TEXT(RIGHT('[2]Pos Log Serang 260721'!XFD1,6),REPT("0",6)),1)+1)&amp;" "&amp;IF((--MID(TEXT(RIGHT('[2]Pos Log Serang 260721'!XFD1,6),REPT("0",6)),2,2)+1)&lt;=20,IF(--LEFT(TEXT(RIGHT('[2]Pos Log Serang 260721'!XFD1,6),REPT("0",6)),3)=1," seribu",INDEX('230_W6_Jatinegara '!idxSatuSampaiDuaPuluh,--LEFT(TEXT(RIGHT('[2]Pos Log Serang 260721'!XFD1,5),REPT("0",5)),2)+1)),INDEX('230_W6_Jatinegara '!idxSatuSampaiDuaPuluh,--LEFT(RIGHT('[2]Pos Log Serang 260721'!XFD1,5),1)+1)&amp;" puluh "&amp;INDEX('230_W6_Jatinegara '!idxSatuSampaiDuaPuluh,--LEFT(RIGHT('[2]Pos Log Serang 260721'!XFD1,4),1)+1))&amp;IF(OR(LEN('[2]Pos Log Serang 260721'!XFD1)&lt;=3,--LEFT(TEXT(RIGHT('[2]Pos Log Serang 260721'!XFD1,6),REPT("0",6)),3)={0;1}),""," ribu")</definedName>
    <definedName name="ribu3" localSheetId="22">" "&amp;INDEX('231_W6_Tangerang'!idxRatusan,--LEFT(TEXT(RIGHT('[2]Pos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seribu",INDEX('231_W6_Tangerang'!idxSatuSampaiDuaPuluh,--LEFT(TEXT(RIGHT('[2]Pos Log Serang 260721'!XFD1,5),REPT("0",5)),2)+1)),INDEX('231_W6_Tangerang'!idxSatuSampaiDuaPuluh,--LEFT(RIGHT('[2]Pos Log Serang 260721'!XFD1,5),1)+1)&amp;" puluh "&amp;INDEX('231_W6_Tangerang'!idxSatuSampaiDuaPuluh,--LEFT(RIGHT('[2]Pos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3">" "&amp;INDEX('232_W6_Tangerang '!idxRatusan,--LEFT(TEXT(RIGHT('[2]Pos Log Serang 260721'!XFD1,6),REPT("0",6)),1)+1)&amp;" "&amp;IF((--MID(TEXT(RIGHT('[2]Pos Log Serang 260721'!XFD1,6),REPT("0",6)),2,2)+1)&lt;=20,IF(--LEFT(TEXT(RIGHT('[2]Pos Log Serang 260721'!XFD1,6),REPT("0",6)),3)=1," seribu",INDEX('232_W6_Tangerang '!idxSatuSampaiDuaPuluh,--LEFT(TEXT(RIGHT('[2]Pos Log Serang 260721'!XFD1,5),REPT("0",5)),2)+1)),INDEX('232_W6_Tangerang '!idxSatuSampaiDuaPuluh,--LEFT(RIGHT('[2]Pos Log Serang 260721'!XFD1,5),1)+1)&amp;" puluh "&amp;INDEX('232_W6_Tangerang '!idxSatuSampaiDuaPuluh,--LEFT(RIGHT('[2]Pos Log Serang 260721'!XFD1,4),1)+1))&amp;IF(OR(LEN('[2]Pos Log Serang 260721'!XFD1)&lt;=3,--LEFT(TEXT(RIGHT('[2]Pos Log Serang 260721'!XFD1,6),REPT("0",6)),3)={0;1}),""," ribu")</definedName>
    <definedName name="ribu3" localSheetId="24">" "&amp;INDEX('233_W6_Bogor'!idxRatusan,--LEFT(TEXT(RIGHT('[2]Pos Log Serang 260721'!XFD1,6),REPT("0",6)),1)+1)&amp;" "&amp;IF((--MID(TEXT(RIGHT('[2]Pos Log Serang 260721'!XFD1,6),REPT("0",6)),2,2)+1)&lt;=20,IF(--LEFT(TEXT(RIGHT('[2]Pos Log Serang 260721'!XFD1,6),REPT("0",6)),3)=1," seribu",INDEX('233_W6_Bogor'!idxSatuSampaiDuaPuluh,--LEFT(TEXT(RIGHT('[2]Pos Log Serang 260721'!XFD1,5),REPT("0",5)),2)+1)),INDEX('233_W6_Bogor'!idxSatuSampaiDuaPuluh,--LEFT(RIGHT('[2]Pos Log Serang 260721'!XFD1,5),1)+1)&amp;" puluh "&amp;INDEX('233_W6_Bogor'!idxSatuSampaiDuaPuluh,--LEFT(RIGHT('[2]Pos Log Serang 260721'!XFD1,4),1)+1))&amp;IF(OR(LEN('[2]Pos Log Serang 260721'!XFD1)&lt;=3,--LEFT(TEXT(RIGHT('[2]Pos Log Serang 260721'!XFD1,6),REPT("0",6)),3)={0;1}),""," ribu")</definedName>
    <definedName name="ribu3" localSheetId="25">" "&amp;INDEX('234_W6_Serang'!idxRatusan,--LEFT(TEXT(RIGHT('[2]Pos Log Serang 260721'!XFD1,6),REPT("0",6)),1)+1)&amp;" "&amp;IF((--MID(TEXT(RIGHT('[2]Pos Log Serang 260721'!XFD1,6),REPT("0",6)),2,2)+1)&lt;=20,IF(--LEFT(TEXT(RIGHT('[2]Pos Log Serang 260721'!XFD1,6),REPT("0",6)),3)=1," seribu",INDEX('234_W6_Serang'!idxSatuSampaiDuaPuluh,--LEFT(TEXT(RIGHT('[2]Pos Log Serang 260721'!XFD1,5),REPT("0",5)),2)+1)),INDEX('234_W6_Serang'!idxSatuSampaiDuaPuluh,--LEFT(RIGHT('[2]Pos Log Serang 260721'!XFD1,5),1)+1)&amp;" puluh "&amp;INDEX('234_W6_Serang'!idxSatuSampaiDuaPuluh,--LEFT(RIGHT('[2]Pos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6">" "&amp;INDEX('235_W6_Cibubur&amp;Jati Sampurna'!idxRatusan,--LEFT(TEXT(RIGHT('[2]Pos Log Serang 260721'!XFD1,6),REPT("0",6)),1)+1)&amp;" "&amp;IF((--MID(TEXT(RIGHT('[2]Pos Log Serang 260721'!XFD1,6),REPT("0",6)),2,2)+1)&lt;=20,IF(--LEFT(TEXT(RIGHT('[2]Pos Log Serang 260721'!XFD1,6),REPT("0",6)),3)=1," seribu",INDEX('235_W6_Cibubur&amp;Jati Sampurna'!idxSatuSampaiDuaPuluh,--LEFT(TEXT(RIGHT('[2]Pos Log Serang 260721'!XFD1,5),REPT("0",5)),2)+1)),INDEX('235_W6_Cibubur&amp;Jati Sampurna'!idxSatuSampaiDuaPuluh,--LEFT(RIGHT('[2]Pos Log Serang 260721'!XFD1,5),1)+1)&amp;" puluh "&amp;INDEX('235_W6_Cibubur&amp;Jati Sampurna'!idxSatuSampaiDuaPuluh,--LEFT(RIGHT('[2]Pos Log Serang 260721'!XFD1,4),1)+1))&amp;IF(OR(LEN('[2]Pos Log Serang 260721'!XFD1)&lt;=3,--LEFT(TEXT(RIGHT('[2]Pos Log Serang 260721'!XFD1,6),REPT("0",6)),3)={0;1}),""," ribu")</definedName>
    <definedName name="ribu3" localSheetId="27">" "&amp;INDEX('236_Pratama Trans_Riau'!idxRatusan,--LEFT(TEXT(RIGHT('[2]Pos Log Serang 260721'!XFD1,6),REPT("0",6)),1)+1)&amp;" "&amp;IF((--MID(TEXT(RIGHT('[2]Pos Log Serang 260721'!XFD1,6),REPT("0",6)),2,2)+1)&lt;=20,IF(--LEFT(TEXT(RIGHT('[2]Pos Log Serang 260721'!XFD1,6),REPT("0",6)),3)=1," seribu",INDEX('236_Pratama Trans_Riau'!idxSatuSampaiDuaPuluh,--LEFT(TEXT(RIGHT('[2]Pos Log Serang 260721'!XFD1,5),REPT("0",5)),2)+1)),INDEX('236_Pratama Trans_Riau'!idxSatuSampaiDuaPuluh,--LEFT(RIGHT('[2]Pos Log Serang 260721'!XFD1,5),1)+1)&amp;" puluh "&amp;INDEX('236_Pratama Trans_Riau'!idxSatuSampaiDuaPuluh,--LEFT(RIGHT('[2]Pos Log Serang 260721'!XFD1,4),1)+1))&amp;IF(OR(LEN('[2]Pos Log Serang 260721'!XFD1)&lt;=3,--LEFT(TEXT(RIGHT('[2]Pos Log Serang 260721'!XFD1,6),REPT("0",6)),3)={0;1}),""," ribu")</definedName>
    <definedName name="ribu3" localSheetId="28">" "&amp;INDEX('237_Freyssinet_Denpasar'!idxRatusan,--LEFT(TEXT(RIGHT('[2]Pos Log Serang 260721'!XFD1,6),REPT("0",6)),1)+1)&amp;" "&amp;IF((--MID(TEXT(RIGHT('[2]Pos Log Serang 260721'!XFD1,6),REPT("0",6)),2,2)+1)&lt;=20,IF(--LEFT(TEXT(RIGHT('[2]Pos Log Serang 260721'!XFD1,6),REPT("0",6)),3)=1," seribu",INDEX('237_Freyssinet_Denpasar'!idxSatuSampaiDuaPuluh,--LEFT(TEXT(RIGHT('[2]Pos Log Serang 260721'!XFD1,5),REPT("0",5)),2)+1)),INDEX('237_Freyssinet_Denpasar'!idxSatuSampaiDuaPuluh,--LEFT(RIGHT('[2]Pos Log Serang 260721'!XFD1,5),1)+1)&amp;" puluh "&amp;INDEX('237_Freyssinet_Denpasar'!idxSatuSampaiDuaPuluh,--LEFT(RIGHT('[2]Pos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29">" "&amp;INDEX('238_Delta_Jawa tengah'!idxRatusan,--LEFT(TEXT(RIGHT('[2]Pos Log Serang 260721'!XFD1,6),REPT("0",6)),1)+1)&amp;" "&amp;IF((--MID(TEXT(RIGHT('[2]Pos Log Serang 260721'!XFD1,6),REPT("0",6)),2,2)+1)&lt;=20,IF(--LEFT(TEXT(RIGHT('[2]Pos Log Serang 260721'!XFD1,6),REPT("0",6)),3)=1," seribu",INDEX('238_Delta_Jawa tengah'!idxSatuSampaiDuaPuluh,--LEFT(TEXT(RIGHT('[2]Pos Log Serang 260721'!XFD1,5),REPT("0",5)),2)+1)),INDEX('238_Delta_Jawa tengah'!idxSatuSampaiDuaPuluh,--LEFT(RIGHT('[2]Pos Log Serang 260721'!XFD1,5),1)+1)&amp;" puluh "&amp;INDEX('238_Delta_Jawa tengah'!idxSatuSampaiDuaPuluh,--LEFT(RIGHT('[2]Pos Log Serang 260721'!XFD1,4),1)+1))&amp;IF(OR(LEN('[2]Pos Log Serang 260721'!XFD1)&lt;=3,--LEFT(TEXT(RIGHT('[2]Pos Log Serang 260721'!XFD1,6),REPT("0",6)),3)={0;1}),""," ribu")</definedName>
    <definedName name="ribu3" localSheetId="30">" "&amp;INDEX('239_Marugame_Jogja'!idxRatusan,--LEFT(TEXT(RIGHT('[2]Pos Log Serang 260721'!XFD1,6),REPT("0",6)),1)+1)&amp;" "&amp;IF((--MID(TEXT(RIGHT('[2]Pos Log Serang 260721'!XFD1,6),REPT("0",6)),2,2)+1)&lt;=20,IF(--LEFT(TEXT(RIGHT('[2]Pos Log Serang 260721'!XFD1,6),REPT("0",6)),3)=1," seribu",INDEX('239_Marugame_Jogja'!idxSatuSampaiDuaPuluh,--LEFT(TEXT(RIGHT('[2]Pos Log Serang 260721'!XFD1,5),REPT("0",5)),2)+1)),INDEX('239_Marugame_Jogja'!idxSatuSampaiDuaPuluh,--LEFT(RIGHT('[2]Pos Log Serang 260721'!XFD1,5),1)+1)&amp;" puluh "&amp;INDEX('239_Marugame_Jogja'!idxSatuSampaiDuaPuluh,--LEFT(RIGHT('[2]Pos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1">" "&amp;INDEX('240_W6_Bandung'!idxRatusan,--LEFT(TEXT(RIGHT('[2]Pos Log Serang 260721'!XFD1,6),REPT("0",6)),1)+1)&amp;" "&amp;IF((--MID(TEXT(RIGHT('[2]Pos Log Serang 260721'!XFD1,6),REPT("0",6)),2,2)+1)&lt;=20,IF(--LEFT(TEXT(RIGHT('[2]Pos Log Serang 260721'!XFD1,6),REPT("0",6)),3)=1," seribu",INDEX('240_W6_Bandung'!idxSatuSampaiDuaPuluh,--LEFT(TEXT(RIGHT('[2]Pos Log Serang 260721'!XFD1,5),REPT("0",5)),2)+1)),INDEX('240_W6_Bandung'!idxSatuSampaiDuaPuluh,--LEFT(RIGHT('[2]Pos Log Serang 260721'!XFD1,5),1)+1)&amp;" puluh "&amp;INDEX('240_W6_Bandung'!idxSatuSampaiDuaPuluh,--LEFT(RIGHT('[2]Pos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2">" "&amp;INDEX('241_W6_Kamal Jakbar'!idxRatusan,--LEFT(TEXT(RIGHT('[2]Pos Log Serang 260721'!XFD1,6),REPT("0",6)),1)+1)&amp;" "&amp;IF((--MID(TEXT(RIGHT('[2]Pos Log Serang 260721'!XFD1,6),REPT("0",6)),2,2)+1)&lt;=20,IF(--LEFT(TEXT(RIGHT('[2]Pos Log Serang 260721'!XFD1,6),REPT("0",6)),3)=1," seribu",INDEX('241_W6_Kamal Jakbar'!idxSatuSampaiDuaPuluh,--LEFT(TEXT(RIGHT('[2]Pos Log Serang 260721'!XFD1,5),REPT("0",5)),2)+1)),INDEX('241_W6_Kamal Jakbar'!idxSatuSampaiDuaPuluh,--LEFT(RIGHT('[2]Pos Log Serang 260721'!XFD1,5),1)+1)&amp;" puluh "&amp;INDEX('241_W6_Kamal Jakbar'!idxSatuSampaiDuaPuluh,--LEFT(RIGHT('[2]Pos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33">" "&amp;INDEX('242_W6_Bogor'!idxRatusan,--LEFT(TEXT(RIGHT('[2]Pos Log Serang 260721'!XFD1,6),REPT("0",6)),1)+1)&amp;" "&amp;IF((--MID(TEXT(RIGHT('[2]Pos Log Serang 260721'!XFD1,6),REPT("0",6)),2,2)+1)&lt;=20,IF(--LEFT(TEXT(RIGHT('[2]Pos Log Serang 260721'!XFD1,6),REPT("0",6)),3)=1," seribu",INDEX('242_W6_Bogor'!idxSatuSampaiDuaPuluh,--LEFT(TEXT(RIGHT('[2]Pos Log Serang 260721'!XFD1,5),REPT("0",5)),2)+1)),INDEX('242_W6_Bogor'!idxSatuSampaiDuaPuluh,--LEFT(RIGHT('[2]Pos Log Serang 260721'!XFD1,5),1)+1)&amp;" puluh "&amp;INDEX('242_W6_Bogor'!idxSatuSampaiDuaPuluh,--LEFT(RIGHT('[2]Pos Log Serang 260721'!XFD1,4),1)+1))&amp;IF(OR(LEN('[2]Pos Log Serang 260721'!XFD1)&lt;=3,--LEFT(TEXT(RIGHT('[2]Pos Log Serang 260721'!XFD1,6),REPT("0",6)),3)={0;1}),""," ribu")</definedName>
    <definedName name="ribu3" localSheetId="34">" "&amp;INDEX('243_W6_Cibubur'!idxRatusan,--LEFT(TEXT(RIGHT('[2]Pos Log Serang 260721'!XFD1,6),REPT("0",6)),1)+1)&amp;" "&amp;IF((--MID(TEXT(RIGHT('[2]Pos Log Serang 260721'!XFD1,6),REPT("0",6)),2,2)+1)&lt;=20,IF(--LEFT(TEXT(RIGHT('[2]Pos Log Serang 260721'!XFD1,6),REPT("0",6)),3)=1," seribu",INDEX('243_W6_Cibubur'!idxSatuSampaiDuaPuluh,--LEFT(TEXT(RIGHT('[2]Pos Log Serang 260721'!XFD1,5),REPT("0",5)),2)+1)),INDEX('243_W6_Cibubur'!idxSatuSampaiDuaPuluh,--LEFT(RIGHT('[2]Pos Log Serang 260721'!XFD1,5),1)+1)&amp;" puluh "&amp;INDEX('243_W6_Cibubur'!idxSatuSampaiDuaPuluh,--LEFT(RIGHT('[2]Pos Log Serang 260721'!XFD1,4),1)+1))&amp;IF(OR(LEN('[2]Pos Log Serang 260721'!XFD1)&lt;=3,--LEFT(TEXT(RIGHT('[2]Pos Log Serang 260721'!XFD1,6),REPT("0",6)),3)={0;1}),""," ribu")</definedName>
    <definedName name="ribu3" localSheetId="35">" "&amp;INDEX('244_W6_Duren Sawit'!idxRatusan,--LEFT(TEXT(RIGHT('[2]Pos Log Serang 260721'!XFD1,6),REPT("0",6)),1)+1)&amp;" "&amp;IF((--MID(TEXT(RIGHT('[2]Pos Log Serang 260721'!XFD1,6),REPT("0",6)),2,2)+1)&lt;=20,IF(--LEFT(TEXT(RIGHT('[2]Pos Log Serang 260721'!XFD1,6),REPT("0",6)),3)=1," seribu",INDEX('244_W6_Duren Sawit'!idxSatuSampaiDuaPuluh,--LEFT(TEXT(RIGHT('[2]Pos Log Serang 260721'!XFD1,5),REPT("0",5)),2)+1)),INDEX('244_W6_Duren Sawit'!idxSatuSampaiDuaPuluh,--LEFT(RIGHT('[2]Pos Log Serang 260721'!XFD1,5),1)+1)&amp;" puluh "&amp;INDEX('244_W6_Duren Sawit'!idxSatuSampaiDuaPuluh,--LEFT(RIGHT('[2]Pos Log Serang 260721'!XFD1,4),1)+1))&amp;IF(OR(LEN('[2]Pos Log Serang 260721'!XFD1)&lt;=3,--LEFT(TEXT(RIGHT('[2]Pos Log Serang 260721'!XFD1,6),REPT("0",6)),3)={0;1}),""," ribu")</definedName>
    <definedName name="ribu3" localSheetId="36">" "&amp;INDEX('245_W6_Tangerang'!idxRatusan,--LEFT(TEXT(RIGHT('[2]Pos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seribu",INDEX('245_W6_Tangerang'!idxSatuSampaiDuaPuluh,--LEFT(TEXT(RIGHT('[2]Pos Log Serang 260721'!XFD1,5),REPT("0",5)),2)+1)),INDEX('245_W6_Tangerang'!idxSatuSampaiDuaPuluh,--LEFT(RIGHT('[2]Pos Log Serang 260721'!XFD1,5),1)+1)&amp;" puluh "&amp;INDEX('245_W6_Tangerang'!idxSatuSampaiDuaPuluh,--LEFT(RIGHT('[2]Pos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7">" "&amp;INDEX('246_W6_Serang'!idxRatusan,--LEFT(TEXT(RIGHT('[2]Pos Log Serang 260721'!XFD1,6),REPT("0",6)),1)+1)&amp;" "&amp;IF((--MID(TEXT(RIGHT('[2]Pos Log Serang 260721'!XFD1,6),REPT("0",6)),2,2)+1)&lt;=20,IF(--LEFT(TEXT(RIGHT('[2]Pos Log Serang 260721'!XFD1,6),REPT("0",6)),3)=1," seribu",INDEX('246_W6_Serang'!idxSatuSampaiDuaPuluh,--LEFT(TEXT(RIGHT('[2]Pos Log Serang 260721'!XFD1,5),REPT("0",5)),2)+1)),INDEX('246_W6_Serang'!idxSatuSampaiDuaPuluh,--LEFT(RIGHT('[2]Pos Log Serang 260721'!XFD1,5),1)+1)&amp;" puluh "&amp;INDEX('246_W6_Serang'!idxSatuSampaiDuaPuluh,--LEFT(RIGHT('[2]Pos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8">" "&amp;INDEX('247_W6_Lemah Abang -Karawang'!idxRatusan,--LEFT(TEXT(RIGHT('[2]Pos Log Serang 260721'!XFD1,6),REPT("0",6)),1)+1)&amp;" "&amp;IF((--MID(TEXT(RIGHT('[2]Pos Log Serang 260721'!XFD1,6),REPT("0",6)),2,2)+1)&lt;=20,IF(--LEFT(TEXT(RIGHT('[2]Pos Log Serang 260721'!XFD1,6),REPT("0",6)),3)=1," seribu",INDEX('247_W6_Lemah Abang -Karawang'!idxSatuSampaiDuaPuluh,--LEFT(TEXT(RIGHT('[2]Pos Log Serang 260721'!XFD1,5),REPT("0",5)),2)+1)),INDEX('247_W6_Lemah Abang -Karawang'!idxSatuSampaiDuaPuluh,--LEFT(RIGHT('[2]Pos Log Serang 260721'!XFD1,5),1)+1)&amp;" puluh "&amp;INDEX('247_W6_Lemah Abang -Karawang'!idxSatuSampaiDuaPuluh,--LEFT(RIGHT('[2]Pos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9">" "&amp;INDEX('248_W6_Tj Priok'!idxRatusan,--LEFT(TEXT(RIGHT('[2]Pos Log Serang 260721'!XFD1,6),REPT("0",6)),1)+1)&amp;" "&amp;IF((--MID(TEXT(RIGHT('[2]Pos Log Serang 260721'!XFD1,6),REPT("0",6)),2,2)+1)&lt;=20,IF(--LEFT(TEXT(RIGHT('[2]Pos Log Serang 260721'!XFD1,6),REPT("0",6)),3)=1," seribu",INDEX('248_W6_Tj Priok'!idxSatuSampaiDuaPuluh,--LEFT(TEXT(RIGHT('[2]Pos Log Serang 260721'!XFD1,5),REPT("0",5)),2)+1)),INDEX('248_W6_Tj Priok'!idxSatuSampaiDuaPuluh,--LEFT(RIGHT('[2]Pos Log Serang 260721'!XFD1,5),1)+1)&amp;" puluh "&amp;INDEX('248_W6_Tj Priok'!idxSatuSampaiDuaPuluh,--LEFT(RIGHT('[2]Pos Log Serang 260721'!XFD1,4),1)+1))&amp;IF(OR(LEN('[2]Pos Log Serang 260721'!XFD1)&lt;=3,--LEFT(TEXT(RIGHT('[2]Pos Log Serang 260721'!XFD1,6),REPT("0",6)),3)={0;1}),""," ribu")</definedName>
    <definedName name="ribu3" localSheetId="40">" "&amp;INDEX('249_W6_Tangerang'!idxRatusan,--LEFT(TEXT(RIGHT('[2]Pos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seribu",INDEX('249_W6_Tangerang'!idxSatuSampaiDuaPuluh,--LEFT(TEXT(RIGHT('[2]Pos Log Serang 260721'!XFD1,5),REPT("0",5)),2)+1)),INDEX('249_W6_Tangerang'!idxSatuSampaiDuaPuluh,--LEFT(RIGHT('[2]Pos Log Serang 260721'!XFD1,5),1)+1)&amp;" puluh "&amp;INDEX('249_W6_Tangerang'!idxSatuSampaiDuaPuluh,--LEFT(RIGHT('[2]Pos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1">" "&amp;INDEX('250_W6_Manado'!idxRatusan,--LEFT(TEXT(RIGHT('[2]Pos Log Serang 260721'!XFD1,6),REPT("0",6)),1)+1)&amp;" "&amp;IF((--MID(TEXT(RIGHT('[2]Pos Log Serang 260721'!XFD1,6),REPT("0",6)),2,2)+1)&lt;=20,IF(--LEFT(TEXT(RIGHT('[2]Pos Log Serang 260721'!XFD1,6),REPT("0",6)),3)=1," seribu",INDEX('250_W6_Manado'!idxSatuSampaiDuaPuluh,--LEFT(TEXT(RIGHT('[2]Pos Log Serang 260721'!XFD1,5),REPT("0",5)),2)+1)),INDEX('250_W6_Manado'!idxSatuSampaiDuaPuluh,--LEFT(RIGHT('[2]Pos Log Serang 260721'!XFD1,5),1)+1)&amp;" puluh "&amp;INDEX('250_W6_Manado'!idxSatuSampaiDuaPuluh,--LEFT(RIGHT('[2]Pos Log Serang 260721'!XFD1,4),1)+1))&amp;IF(OR(LEN('[2]Pos Log Serang 260721'!XFD1)&lt;=3,--LEFT(TEXT(RIGHT('[2]Pos Log Serang 260721'!XFD1,6),REPT("0",6)),3)={0;1}),""," ribu")</definedName>
    <definedName name="ribu3" localSheetId="42">" "&amp;INDEX('251_W6_Bogor'!idxRatusan,--LEFT(TEXT(RIGHT('[2]Pos Log Serang 260721'!XFD1,6),REPT("0",6)),1)+1)&amp;" "&amp;IF((--MID(TEXT(RIGHT('[2]Pos Log Serang 260721'!XFD1,6),REPT("0",6)),2,2)+1)&lt;=20,IF(--LEFT(TEXT(RIGHT('[2]Pos Log Serang 260721'!XFD1,6),REPT("0",6)),3)=1," seribu",INDEX('251_W6_Bogor'!idxSatuSampaiDuaPuluh,--LEFT(TEXT(RIGHT('[2]Pos Log Serang 260721'!XFD1,5),REPT("0",5)),2)+1)),INDEX('251_W6_Bogor'!idxSatuSampaiDuaPuluh,--LEFT(RIGHT('[2]Pos Log Serang 260721'!XFD1,5),1)+1)&amp;" puluh "&amp;INDEX('251_W6_Bogor'!idxSatuSampaiDuaPuluh,--LEFT(RIGHT('[2]Pos Log Serang 260721'!XFD1,4),1)+1))&amp;IF(OR(LEN('[2]Pos Log Serang 260721'!XFD1)&lt;=3,--LEFT(TEXT(RIGHT('[2]Pos Log Serang 260721'!XFD1,6),REPT("0",6)),3)={0;1}),""," ribu")</definedName>
    <definedName name="ribu3" localSheetId="43">" "&amp;INDEX('252_W6_Duren Sawit'!idxRatusan,--LEFT(TEXT(RIGHT('[2]Pos Log Serang 260721'!XFD1,6),REPT("0",6)),1)+1)&amp;" "&amp;IF((--MID(TEXT(RIGHT('[2]Pos Log Serang 260721'!XFD1,6),REPT("0",6)),2,2)+1)&lt;=20,IF(--LEFT(TEXT(RIGHT('[2]Pos Log Serang 260721'!XFD1,6),REPT("0",6)),3)=1," seribu",INDEX('252_W6_Duren Sawit'!idxSatuSampaiDuaPuluh,--LEFT(TEXT(RIGHT('[2]Pos Log Serang 260721'!XFD1,5),REPT("0",5)),2)+1)),INDEX('252_W6_Duren Sawit'!idxSatuSampaiDuaPuluh,--LEFT(RIGHT('[2]Pos Log Serang 260721'!XFD1,5),1)+1)&amp;" puluh "&amp;INDEX('252_W6_Duren Sawit'!idxSatuSampaiDuaPuluh,--LEFT(RIGHT('[2]Pos Log Serang 260721'!XFD1,4),1)+1))&amp;IF(OR(LEN('[2]Pos Log Serang 260721'!XFD1)&lt;=3,--LEFT(TEXT(RIGHT('[2]Pos Log Serang 260721'!XFD1,6),REPT("0",6)),3)={0;1}),""," ribu")</definedName>
    <definedName name="ribu3" localSheetId="44">" "&amp;INDEX('253_W6_Harapan Indah'!idxRatusan,--LEFT(TEXT(RIGHT('[2]Pos Log Serang 260721'!XFD1,6),REPT("0",6)),1)+1)&amp;" "&amp;IF((--MID(TEXT(RIGHT('[2]Pos Log Serang 260721'!XFD1,6),REPT("0",6)),2,2)+1)&lt;=20,IF(--LEFT(TEXT(RIGHT('[2]Pos Log Serang 260721'!XFD1,6),REPT("0",6)),3)=1," seribu",INDEX('253_W6_Harapan Indah'!idxSatuSampaiDuaPuluh,--LEFT(TEXT(RIGHT('[2]Pos Log Serang 260721'!XFD1,5),REPT("0",5)),2)+1)),INDEX('253_W6_Harapan Indah'!idxSatuSampaiDuaPuluh,--LEFT(RIGHT('[2]Pos Log Serang 260721'!XFD1,5),1)+1)&amp;" puluh "&amp;INDEX('253_W6_Harapan Indah'!idxSatuSampaiDuaPuluh,--LEFT(RIGHT('[2]Pos Log Serang 260721'!XFD1,4),1)+1))&amp;IF(OR(LEN('[2]Pos Log Serang 260721'!XFD1)&lt;=3,--LEFT(TEXT(RIGHT('[2]Pos Log Serang 260721'!XFD1,6),REPT("0",6)),3)={0;1}),""," ribu")</definedName>
    <definedName name="ribu3" localSheetId="45">" "&amp;INDEX('254_W6_Cakung '!idxRatusan,--LEFT(TEXT(RIGHT('[2]Pos Log Serang 260721'!XFD1,6),REPT("0",6)),1)+1)&amp;" "&amp;IF((--MID(TEXT(RIGHT('[2]Pos Log Serang 260721'!XFD1,6),REPT("0",6)),2,2)+1)&lt;=20,IF(--LEFT(TEXT(RIGHT('[2]Pos Log Serang 260721'!XFD1,6),REPT("0",6)),3)=1," seribu",INDEX('254_W6_Cakung '!idxSatuSampaiDuaPuluh,--LEFT(TEXT(RIGHT('[2]Pos Log Serang 260721'!XFD1,5),REPT("0",5)),2)+1)),INDEX('254_W6_Cakung '!idxSatuSampaiDuaPuluh,--LEFT(RIGHT('[2]Pos Log Serang 260721'!XFD1,5),1)+1)&amp;" puluh "&amp;INDEX('254_W6_Cakung '!idxSatuSampaiDuaPuluh,--LEFT(RIGHT('[2]Pos Log Serang 260721'!XFD1,4),1)+1))&amp;IF(OR(LEN('[2]Pos Log Serang 260721'!XFD1)&lt;=3,--LEFT(TEXT(RIGHT('[2]Pos Log Serang 260721'!XFD1,6),REPT("0",6)),3)={0;1}),""," ribu")</definedName>
    <definedName name="ribu3" localSheetId="46">" "&amp;INDEX('255_W6_Tangerang'!idxRatusan,--LEFT(TEXT(RIGHT('[2]Pos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seribu",INDEX('255_W6_Tangerang'!idxSatuSampaiDuaPuluh,--LEFT(TEXT(RIGHT('[2]Pos Log Serang 260721'!XFD1,5),REPT("0",5)),2)+1)),INDEX('255_W6_Tangerang'!idxSatuSampaiDuaPuluh,--LEFT(RIGHT('[2]Pos Log Serang 260721'!XFD1,5),1)+1)&amp;" puluh "&amp;INDEX('255_W6_Tangerang'!idxSatuSampaiDuaPuluh,--LEFT(RIGHT('[2]Pos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7">" "&amp;INDEX('256_W6_Tangerang'!idxRatusan,--LEFT(TEXT(RIGHT('[2]Pos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seribu",INDEX('256_W6_Tangerang'!idxSatuSampaiDuaPuluh,--LEFT(TEXT(RIGHT('[2]Pos Log Serang 260721'!XFD1,5),REPT("0",5)),2)+1)),INDEX('256_W6_Tangerang'!idxSatuSampaiDuaPuluh,--LEFT(RIGHT('[2]Pos Log Serang 260721'!XFD1,5),1)+1)&amp;" puluh "&amp;INDEX('256_W6_Tangerang'!idxSatuSampaiDuaPuluh,--LEFT(RIGHT('[2]Pos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8">" "&amp;INDEX('257_W6_Serang'!idxRatusan,--LEFT(TEXT(RIGHT('[2]Pos Log Serang 260721'!XFD1,6),REPT("0",6)),1)+1)&amp;" "&amp;IF((--MID(TEXT(RIGHT('[2]Pos Log Serang 260721'!XFD1,6),REPT("0",6)),2,2)+1)&lt;=20,IF(--LEFT(TEXT(RIGHT('[2]Pos Log Serang 260721'!XFD1,6),REPT("0",6)),3)=1," seribu",INDEX('257_W6_Serang'!idxSatuSampaiDuaPuluh,--LEFT(TEXT(RIGHT('[2]Pos Log Serang 260721'!XFD1,5),REPT("0",5)),2)+1)),INDEX('257_W6_Serang'!idxSatuSampaiDuaPuluh,--LEFT(RIGHT('[2]Pos Log Serang 260721'!XFD1,5),1)+1)&amp;" puluh "&amp;INDEX('257_W6_Serang'!idxSatuSampaiDuaPuluh,--LEFT(RIGHT('[2]Pos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54">" "&amp;INDEX('263_Delta_Jawa tengah'!idxRatusan,--LEFT(TEXT(RIGHT('[2]Pos Log Serang 260721'!XFD1,6),REPT("0",6)),1)+1)&amp;" "&amp;IF((--MID(TEXT(RIGHT('[2]Pos Log Serang 260721'!XFD1,6),REPT("0",6)),2,2)+1)&lt;=20,IF(--LEFT(TEXT(RIGHT('[2]Pos Log Serang 260721'!XFD1,6),REPT("0",6)),3)=1," seribu",INDEX('263_Delta_Jawa tengah'!idxSatuSampaiDuaPuluh,--LEFT(TEXT(RIGHT('[2]Pos Log Serang 260721'!XFD1,5),REPT("0",5)),2)+1)),INDEX('263_Delta_Jawa tengah'!idxSatuSampaiDuaPuluh,--LEFT(RIGHT('[2]Pos Log Serang 260721'!XFD1,5),1)+1)&amp;" puluh "&amp;INDEX('263_Delta_Jawa tengah'!idxSatuSampaiDuaPuluh,--LEFT(RIGHT('[2]Pos Log Serang 260721'!XFD1,4),1)+1))&amp;IF(OR(LEN('[2]Pos Log Serang 260721'!XFD1)&lt;=3,--LEFT(TEXT(RIGHT('[2]Pos Log Serang 260721'!XFD1,6),REPT("0",6)),3)={0;1}),""," ribu")</definedName>
    <definedName name="ribu3" localSheetId="56">" "&amp;INDEX('265_Marugame_Cirebon'!idxRatusan,--LEFT(TEXT(RIGHT('[2]Pos Log Serang 260721'!XFD1,6),REPT("0",6)),1)+1)&amp;" "&amp;IF((--MID(TEXT(RIGHT('[2]Pos Log Serang 260721'!XFD1,6),REPT("0",6)),2,2)+1)&lt;=20,IF(--LEFT(TEXT(RIGHT('[2]Pos Log Serang 260721'!XFD1,6),REPT("0",6)),3)=1," seribu",INDEX('265_Marugame_Cirebon'!idxSatuSampaiDuaPuluh,--LEFT(TEXT(RIGHT('[2]Pos Log Serang 260721'!XFD1,5),REPT("0",5)),2)+1)),INDEX('265_Marugame_Cirebon'!idxSatuSampaiDuaPuluh,--LEFT(RIGHT('[2]Pos Log Serang 260721'!XFD1,5),1)+1)&amp;" puluh "&amp;INDEX('265_Marugame_Cirebon'!idxSatuSampaiDuaPuluh,--LEFT(RIGHT('[2]Pos Log Serang 260721'!XFD1,4),1)+1))&amp;IF(OR(LEN('[2]Pos Log Serang 260721'!XFD1)&lt;=3,--LEFT(TEXT(RIGHT('[2]Pos Log Serang 260721'!XFD1,6),REPT("0",6)),3)={0;1}),""," ribu")</definedName>
    <definedName name="ribu3" localSheetId="57">" "&amp;INDEX('266_W6_Tangerang'!idxRatusan,--LEFT(TEXT(RIGHT('[2]Pos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seribu",INDEX('266_W6_Tangerang'!idxSatuSampaiDuaPuluh,--LEFT(TEXT(RIGHT('[2]Pos Log Serang 260721'!XFD1,5),REPT("0",5)),2)+1)),INDEX('266_W6_Tangerang'!idxSatuSampaiDuaPuluh,--LEFT(RIGHT('[2]Pos Log Serang 260721'!XFD1,5),1)+1)&amp;" puluh "&amp;INDEX('266_W6_Tangerang'!idxSatuSampaiDuaPuluh,--LEFT(RIGHT('[2]Pos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58">" "&amp;INDEX('267_W6_Parung Bogor'!idxRatusan,--LEFT(TEXT(RIGHT('[2]Pos Log Serang 260721'!XFD1,6),REPT("0",6)),1)+1)&amp;" "&amp;IF((--MID(TEXT(RIGHT('[2]Pos Log Serang 260721'!XFD1,6),REPT("0",6)),2,2)+1)&lt;=20,IF(--LEFT(TEXT(RIGHT('[2]Pos Log Serang 260721'!XFD1,6),REPT("0",6)),3)=1," seribu",INDEX('267_W6_Parung Bogor'!idxSatuSampaiDuaPuluh,--LEFT(TEXT(RIGHT('[2]Pos Log Serang 260721'!XFD1,5),REPT("0",5)),2)+1)),INDEX('267_W6_Parung Bogor'!idxSatuSampaiDuaPuluh,--LEFT(RIGHT('[2]Pos Log Serang 260721'!XFD1,5),1)+1)&amp;" puluh "&amp;INDEX('267_W6_Parung Bogor'!idxSatuSampaiDuaPuluh,--LEFT(RIGHT('[2]Pos Log Serang 260721'!XFD1,4),1)+1))&amp;IF(OR(LEN('[2]Pos Log Serang 260721'!XFD1)&lt;=3,--LEFT(TEXT(RIGHT('[2]Pos Log Serang 260721'!XFD1,6),REPT("0",6)),3)={0;1}),""," ribu")</definedName>
    <definedName name="ribu3">" "&amp;INDEX(idxRatusan,--LEFT(TEXT(RIGHT('[2]Pos Log Serang 260721'!XFD1,6),REPT("0",6)),1)+1)&amp;" "&amp;IF((--MID(TEXT(RIGHT('[2]Pos Log Serang 260721'!XFD1,6),REPT("0",6)),2,2)+1)&lt;=20,IF(--LEFT(TEXT(RIGHT('[2]Pos Log Serang 260721'!XFD1,6),REPT("0",6)),3)=1," seribu",INDEX(idxSatuSampaiDuaPuluh,--LEFT(TEXT(RIGHT('[2]Pos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ribu")</definedName>
    <definedName name="ribu4" localSheetId="0">" "&amp;INDEX('209_Truelogs_Jambi Pel'!idxRatusan,--LEFT(TEXT(RIGHT('[2]Pos Log Serang 260721'!XFD1,6),REPT("0",6)),1)+1)&amp;" "&amp;IF((--MID(TEXT(RIGHT('[2]Pos Log Serang 260721'!XFD1,6),REPT("0",6)),2,2)+1)&lt;=20,IF(--LEFT(TEXT(RIGHT('[2]Pos Log Serang 260721'!XFD1,6),REPT("0",6)),3)=1," seribu / ",INDEX('209_Truelogs_Jambi Pel'!idxSatuSampaiDuaPuluh,--LEFT(TEXT(RIGHT('[2]Pos Log Serang 260721'!XFD1,5),REPT("0",5)),2)+1)),INDEX('209_Truelogs_Jambi Pel'!idxSatuSampaiDuaPuluh,--LEFT(RIGHT('[2]Pos Log Serang 260721'!XFD1,5),1)+1)&amp;" puluh "&amp;INDEX('209_Truelogs_Jambi Pel'!idxSatuSampaiDuaPuluh,--LEFT(RIGHT('[2]Pos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">" "&amp;INDEX('210_Marugame_Bandung'!idxRatusan,--LEFT(TEXT(RIGHT('[2]Pos Log Serang 260721'!XFD1,6),REPT("0",6)),1)+1)&amp;" "&amp;IF((--MID(TEXT(RIGHT('[2]Pos Log Serang 260721'!XFD1,6),REPT("0",6)),2,2)+1)&lt;=20,IF(--LEFT(TEXT(RIGHT('[2]Pos Log Serang 260721'!XFD1,6),REPT("0",6)),3)=1," seribu / ",INDEX('210_Marugame_Bandung'!idxSatuSampaiDuaPuluh,--LEFT(TEXT(RIGHT('[2]Pos Log Serang 260721'!XFD1,5),REPT("0",5)),2)+1)),INDEX('210_Marugame_Bandung'!idxSatuSampaiDuaPuluh,--LEFT(RIGHT('[2]Pos Log Serang 260721'!XFD1,5),1)+1)&amp;" puluh "&amp;INDEX('210_Marugame_Bandung'!idxSatuSampaiDuaPuluh,--LEFT(RIGHT('[2]Pos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">" "&amp;INDEX('211_Freyssinet_Jambi'!idxRatusan,--LEFT(TEXT(RIGHT('[2]Pos Log Serang 260721'!XFD1,6),REPT("0",6)),1)+1)&amp;" "&amp;IF((--MID(TEXT(RIGHT('[2]Pos Log Serang 260721'!XFD1,6),REPT("0",6)),2,2)+1)&lt;=20,IF(--LEFT(TEXT(RIGHT('[2]Pos Log Serang 260721'!XFD1,6),REPT("0",6)),3)=1," seribu / ",INDEX('211_Freyssinet_Jambi'!idxSatuSampaiDuaPuluh,--LEFT(TEXT(RIGHT('[2]Pos Log Serang 260721'!XFD1,5),REPT("0",5)),2)+1)),INDEX('211_Freyssinet_Jambi'!idxSatuSampaiDuaPuluh,--LEFT(RIGHT('[2]Pos Log Serang 260721'!XFD1,5),1)+1)&amp;" puluh "&amp;INDEX('211_Freyssinet_Jambi'!idxSatuSampaiDuaPuluh,--LEFT(RIGHT('[2]Pos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">" "&amp;INDEX('216_SITC_pabeanan_Ningbo'!idxRatusan,--LEFT(TEXT(RIGHT('[2]Pos Log Serang 260721'!XFD1,6),REPT("0",6)),1)+1)&amp;" "&amp;IF((--MID(TEXT(RIGHT('[2]Pos Log Serang 260721'!XFD1,6),REPT("0",6)),2,2)+1)&lt;=20,IF(--LEFT(TEXT(RIGHT('[2]Pos Log Serang 260721'!XFD1,6),REPT("0",6)),3)=1," seribu / ",INDEX('216_SITC_pabeanan_Ningbo'!idxSatuSampaiDuaPuluh,--LEFT(TEXT(RIGHT('[2]Pos Log Serang 260721'!XFD1,5),REPT("0",5)),2)+1)),INDEX('216_SITC_pabeanan_Ningbo'!idxSatuSampaiDuaPuluh,--LEFT(RIGHT('[2]Pos Log Serang 260721'!XFD1,5),1)+1)&amp;" puluh "&amp;INDEX('216_SITC_pabeanan_Ningbo'!idxSatuSampaiDuaPuluh,--LEFT(RIGHT('[2]Pos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">" "&amp;INDEX('217_Link pasifik_Malaysia'!idxRatusan,--LEFT(TEXT(RIGHT('[2]Pos Log Serang 260721'!XFD1,6),REPT("0",6)),1)+1)&amp;" "&amp;IF((--MID(TEXT(RIGHT('[2]Pos Log Serang 260721'!XFD1,6),REPT("0",6)),2,2)+1)&lt;=20,IF(--LEFT(TEXT(RIGHT('[2]Pos Log Serang 260721'!XFD1,6),REPT("0",6)),3)=1," seribu / ",INDEX('217_Link pasifik_Malaysia'!idxSatuSampaiDuaPuluh,--LEFT(TEXT(RIGHT('[2]Pos Log Serang 260721'!XFD1,5),REPT("0",5)),2)+1)),INDEX('217_Link pasifik_Malaysia'!idxSatuSampaiDuaPuluh,--LEFT(RIGHT('[2]Pos Log Serang 260721'!XFD1,5),1)+1)&amp;" puluh "&amp;INDEX('217_Link pasifik_Malaysia'!idxSatuSampaiDuaPuluh,--LEFT(RIGHT('[2]Pos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">" "&amp;INDEX('218_Link Pasifik_Philippines'!idxRatusan,--LEFT(TEXT(RIGHT('[2]Pos Log Serang 260721'!XFD1,6),REPT("0",6)),1)+1)&amp;" "&amp;IF((--MID(TEXT(RIGHT('[2]Pos Log Serang 260721'!XFD1,6),REPT("0",6)),2,2)+1)&lt;=20,IF(--LEFT(TEXT(RIGHT('[2]Pos Log Serang 260721'!XFD1,6),REPT("0",6)),3)=1," seribu / ",INDEX('218_Link Pasifik_Philippines'!idxSatuSampaiDuaPuluh,--LEFT(TEXT(RIGHT('[2]Pos Log Serang 260721'!XFD1,5),REPT("0",5)),2)+1)),INDEX('218_Link Pasifik_Philippines'!idxSatuSampaiDuaPuluh,--LEFT(RIGHT('[2]Pos Log Serang 260721'!XFD1,5),1)+1)&amp;" puluh "&amp;INDEX('218_Link Pasifik_Philippines'!idxSatuSampaiDuaPuluh,--LEFT(RIGHT('[2]Pos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">" "&amp;INDEX('219_Link Pasifik_India'!idxRatusan,--LEFT(TEXT(RIGHT('[2]Pos Log Serang 260721'!XFD1,6),REPT("0",6)),1)+1)&amp;" "&amp;IF((--MID(TEXT(RIGHT('[2]Pos Log Serang 260721'!XFD1,6),REPT("0",6)),2,2)+1)&lt;=20,IF(--LEFT(TEXT(RIGHT('[2]Pos Log Serang 260721'!XFD1,6),REPT("0",6)),3)=1," seribu / ",INDEX('219_Link Pasifik_India'!idxSatuSampaiDuaPuluh,--LEFT(TEXT(RIGHT('[2]Pos Log Serang 260721'!XFD1,5),REPT("0",5)),2)+1)),INDEX('219_Link Pasifik_India'!idxSatuSampaiDuaPuluh,--LEFT(RIGHT('[2]Pos Log Serang 260721'!XFD1,5),1)+1)&amp;" puluh "&amp;INDEX('219_Link Pasifik_India'!idxSatuSampaiDuaPuluh,--LEFT(RIGHT('[2]Pos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">" "&amp;INDEX('220_Link Pasifik_Thailand'!idxRatusan,--LEFT(TEXT(RIGHT('[2]Pos Log Serang 260721'!XFD1,6),REPT("0",6)),1)+1)&amp;" "&amp;IF((--MID(TEXT(RIGHT('[2]Pos Log Serang 260721'!XFD1,6),REPT("0",6)),2,2)+1)&lt;=20,IF(--LEFT(TEXT(RIGHT('[2]Pos Log Serang 260721'!XFD1,6),REPT("0",6)),3)=1," seribu / ",INDEX('220_Link Pasifik_Thailand'!idxSatuSampaiDuaPuluh,--LEFT(TEXT(RIGHT('[2]Pos Log Serang 260721'!XFD1,5),REPT("0",5)),2)+1)),INDEX('220_Link Pasifik_Thailand'!idxSatuSampaiDuaPuluh,--LEFT(RIGHT('[2]Pos Log Serang 260721'!XFD1,5),1)+1)&amp;" puluh "&amp;INDEX('220_Link Pasifik_Thailand'!idxSatuSampaiDuaPuluh,--LEFT(RIGHT('[2]Pos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2">" "&amp;INDEX('221_Marugame_Bandung '!idxRatusan,--LEFT(TEXT(RIGHT('[2]Pos Log Serang 260721'!XFD1,6),REPT("0",6)),1)+1)&amp;" "&amp;IF((--MID(TEXT(RIGHT('[2]Pos Log Serang 260721'!XFD1,6),REPT("0",6)),2,2)+1)&lt;=20,IF(--LEFT(TEXT(RIGHT('[2]Pos Log Serang 260721'!XFD1,6),REPT("0",6)),3)=1," seribu / ",INDEX('221_Marugame_Bandung '!idxSatuSampaiDuaPuluh,--LEFT(TEXT(RIGHT('[2]Pos Log Serang 260721'!XFD1,5),REPT("0",5)),2)+1)),INDEX('221_Marugame_Bandung '!idxSatuSampaiDuaPuluh,--LEFT(RIGHT('[2]Pos Log Serang 260721'!XFD1,5),1)+1)&amp;" puluh "&amp;INDEX('221_Marugame_Bandung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3">" "&amp;INDEX('222_Marugame_Cirebon'!idxRatusan,--LEFT(TEXT(RIGHT('[2]Pos Log Serang 260721'!XFD1,6),REPT("0",6)),1)+1)&amp;" "&amp;IF((--MID(TEXT(RIGHT('[2]Pos Log Serang 260721'!XFD1,6),REPT("0",6)),2,2)+1)&lt;=20,IF(--LEFT(TEXT(RIGHT('[2]Pos Log Serang 260721'!XFD1,6),REPT("0",6)),3)=1," seribu / ",INDEX('222_Marugame_Cirebon'!idxSatuSampaiDuaPuluh,--LEFT(TEXT(RIGHT('[2]Pos Log Serang 260721'!XFD1,5),REPT("0",5)),2)+1)),INDEX('222_Marugame_Cirebon'!idxSatuSampaiDuaPuluh,--LEFT(RIGHT('[2]Pos Log Serang 260721'!XFD1,5),1)+1)&amp;" puluh "&amp;INDEX('222_Marugame_Cirebon'!idxSatuSampaiDuaPuluh,--LEFT(RIGHT('[2]Pos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4">" "&amp;INDEX('223_W6_Tangerang'!idxRatusan,--LEFT(TEXT(RIGHT('[2]Pos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",INDEX('223_W6_Tangerang'!idxSatuSampaiDuaPuluh,--LEFT(TEXT(RIGHT('[2]Pos Log Serang 260721'!XFD1,5),REPT("0",5)),2)+1)),INDEX('223_W6_Tangerang'!idxSatuSampaiDuaPuluh,--LEFT(RIGHT('[2]Pos Log Serang 260721'!XFD1,5),1)+1)&amp;" puluh "&amp;INDEX('223_W6_Tangerang'!idxSatuSampaiDuaPuluh,--LEFT(RIGHT('[2]Pos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5">" "&amp;INDEX('224_W6_Tangerang'!idxRatusan,--LEFT(TEXT(RIGHT('[2]Pos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",INDEX('224_W6_Tangerang'!idxSatuSampaiDuaPuluh,--LEFT(TEXT(RIGHT('[2]Pos Log Serang 260721'!XFD1,5),REPT("0",5)),2)+1)),INDEX('224_W6_Tangerang'!idxSatuSampaiDuaPuluh,--LEFT(RIGHT('[2]Pos Log Serang 260721'!XFD1,5),1)+1)&amp;" puluh "&amp;INDEX('224_W6_Tangerang'!idxSatuSampaiDuaPuluh,--LEFT(RIGHT('[2]Pos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6">" "&amp;INDEX('225_W6_Tangerang'!idxRatusan,--LEFT(TEXT(RIGHT('[2]Pos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",INDEX('225_W6_Tangerang'!idxSatuSampaiDuaPuluh,--LEFT(TEXT(RIGHT('[2]Pos Log Serang 260721'!XFD1,5),REPT("0",5)),2)+1)),INDEX('225_W6_Tangerang'!idxSatuSampaiDuaPuluh,--LEFT(RIGHT('[2]Pos Log Serang 260721'!XFD1,5),1)+1)&amp;" puluh "&amp;INDEX('225_W6_Tangerang'!idxSatuSampaiDuaPuluh,--LEFT(RIGHT('[2]Pos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7">" "&amp;INDEX('226_W6_Tangerang'!idxRatusan,--LEFT(TEXT(RIGHT('[2]Pos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",INDEX('226_W6_Tangerang'!idxSatuSampaiDuaPuluh,--LEFT(TEXT(RIGHT('[2]Pos Log Serang 260721'!XFD1,5),REPT("0",5)),2)+1)),INDEX('226_W6_Tangerang'!idxSatuSampaiDuaPuluh,--LEFT(RIGHT('[2]Pos Log Serang 260721'!XFD1,5),1)+1)&amp;" puluh "&amp;INDEX('226_W6_Tangerang'!idxSatuSampaiDuaPuluh,--LEFT(RIGHT('[2]Pos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8">" "&amp;INDEX('227_W6_Tangerang '!idxRatusan,--LEFT(TEXT(RIGHT('[2]Pos Log Serang 260721'!XFD1,6),REPT("0",6)),1)+1)&amp;" "&amp;IF((--MID(TEXT(RIGHT('[2]Pos Log Serang 260721'!XFD1,6),REPT("0",6)),2,2)+1)&lt;=20,IF(--LEFT(TEXT(RIGHT('[2]Pos Log Serang 260721'!XFD1,6),REPT("0",6)),3)=1," seribu / ",INDEX('227_W6_Tangerang '!idxSatuSampaiDuaPuluh,--LEFT(TEXT(RIGHT('[2]Pos Log Serang 260721'!XFD1,5),REPT("0",5)),2)+1)),INDEX('227_W6_Tangerang '!idxSatuSampaiDuaPuluh,--LEFT(RIGHT('[2]Pos Log Serang 260721'!XFD1,5),1)+1)&amp;" puluh "&amp;INDEX('227_W6_Tangerang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9">" "&amp;INDEX('228_W6_Tangerang '!idxRatusan,--LEFT(TEXT(RIGHT('[2]Pos Log Serang 260721'!XFD1,6),REPT("0",6)),1)+1)&amp;" "&amp;IF((--MID(TEXT(RIGHT('[2]Pos Log Serang 260721'!XFD1,6),REPT("0",6)),2,2)+1)&lt;=20,IF(--LEFT(TEXT(RIGHT('[2]Pos Log Serang 260721'!XFD1,6),REPT("0",6)),3)=1," seribu / ",INDEX('228_W6_Tangerang '!idxSatuSampaiDuaPuluh,--LEFT(TEXT(RIGHT('[2]Pos Log Serang 260721'!XFD1,5),REPT("0",5)),2)+1)),INDEX('228_W6_Tangerang '!idxSatuSampaiDuaPuluh,--LEFT(RIGHT('[2]Pos Log Serang 260721'!XFD1,5),1)+1)&amp;" puluh "&amp;INDEX('228_W6_Tangerang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0">" "&amp;INDEX('229_W6_Tangerang  '!idxRatusan,--LEFT(TEXT(RIGHT('[2]Pos Log Serang 260721'!XFD1,6),REPT("0",6)),1)+1)&amp;" "&amp;IF((--MID(TEXT(RIGHT('[2]Pos Log Serang 260721'!XFD1,6),REPT("0",6)),2,2)+1)&lt;=20,IF(--LEFT(TEXT(RIGHT('[2]Pos Log Serang 260721'!XFD1,6),REPT("0",6)),3)=1," seribu / ",INDEX('229_W6_Tangerang  '!idxSatuSampaiDuaPuluh,--LEFT(TEXT(RIGHT('[2]Pos Log Serang 260721'!XFD1,5),REPT("0",5)),2)+1)),INDEX('229_W6_Tangerang  '!idxSatuSampaiDuaPuluh,--LEFT(RIGHT('[2]Pos Log Serang 260721'!XFD1,5),1)+1)&amp;" puluh "&amp;INDEX('229_W6_Tangerang 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1">" "&amp;INDEX('230_W6_Jatinegara '!idxRatusan,--LEFT(TEXT(RIGHT('[2]Pos Log Serang 260721'!XFD1,6),REPT("0",6)),1)+1)&amp;" "&amp;IF((--MID(TEXT(RIGHT('[2]Pos Log Serang 260721'!XFD1,6),REPT("0",6)),2,2)+1)&lt;=20,IF(--LEFT(TEXT(RIGHT('[2]Pos Log Serang 260721'!XFD1,6),REPT("0",6)),3)=1," seribu / ",INDEX('230_W6_Jatinegara '!idxSatuSampaiDuaPuluh,--LEFT(TEXT(RIGHT('[2]Pos Log Serang 260721'!XFD1,5),REPT("0",5)),2)+1)),INDEX('230_W6_Jatinegara '!idxSatuSampaiDuaPuluh,--LEFT(RIGHT('[2]Pos Log Serang 260721'!XFD1,5),1)+1)&amp;" puluh "&amp;INDEX('230_W6_Jatinegara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2">" "&amp;INDEX('231_W6_Tangerang'!idxRatusan,--LEFT(TEXT(RIGHT('[2]Pos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",INDEX('231_W6_Tangerang'!idxSatuSampaiDuaPuluh,--LEFT(TEXT(RIGHT('[2]Pos Log Serang 260721'!XFD1,5),REPT("0",5)),2)+1)),INDEX('231_W6_Tangerang'!idxSatuSampaiDuaPuluh,--LEFT(RIGHT('[2]Pos Log Serang 260721'!XFD1,5),1)+1)&amp;" puluh "&amp;INDEX('231_W6_Tangerang'!idxSatuSampaiDuaPuluh,--LEFT(RIGHT('[2]Pos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3">" "&amp;INDEX('232_W6_Tangerang '!idxRatusan,--LEFT(TEXT(RIGHT('[2]Pos Log Serang 260721'!XFD1,6),REPT("0",6)),1)+1)&amp;" "&amp;IF((--MID(TEXT(RIGHT('[2]Pos Log Serang 260721'!XFD1,6),REPT("0",6)),2,2)+1)&lt;=20,IF(--LEFT(TEXT(RIGHT('[2]Pos Log Serang 260721'!XFD1,6),REPT("0",6)),3)=1," seribu / ",INDEX('232_W6_Tangerang '!idxSatuSampaiDuaPuluh,--LEFT(TEXT(RIGHT('[2]Pos Log Serang 260721'!XFD1,5),REPT("0",5)),2)+1)),INDEX('232_W6_Tangerang '!idxSatuSampaiDuaPuluh,--LEFT(RIGHT('[2]Pos Log Serang 260721'!XFD1,5),1)+1)&amp;" puluh "&amp;INDEX('232_W6_Tangerang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4">" "&amp;INDEX('233_W6_Bogor'!idxRatusan,--LEFT(TEXT(RIGHT('[2]Pos Log Serang 260721'!XFD1,6),REPT("0",6)),1)+1)&amp;" "&amp;IF((--MID(TEXT(RIGHT('[2]Pos Log Serang 260721'!XFD1,6),REPT("0",6)),2,2)+1)&lt;=20,IF(--LEFT(TEXT(RIGHT('[2]Pos Log Serang 260721'!XFD1,6),REPT("0",6)),3)=1," seribu / ",INDEX('233_W6_Bogor'!idxSatuSampaiDuaPuluh,--LEFT(TEXT(RIGHT('[2]Pos Log Serang 260721'!XFD1,5),REPT("0",5)),2)+1)),INDEX('233_W6_Bogor'!idxSatuSampaiDuaPuluh,--LEFT(RIGHT('[2]Pos Log Serang 260721'!XFD1,5),1)+1)&amp;" puluh "&amp;INDEX('233_W6_Bogor'!idxSatuSampaiDuaPuluh,--LEFT(RIGHT('[2]Pos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5">" "&amp;INDEX('234_W6_Serang'!idxRatusan,--LEFT(TEXT(RIGHT('[2]Pos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",INDEX('234_W6_Serang'!idxSatuSampaiDuaPuluh,--LEFT(TEXT(RIGHT('[2]Pos Log Serang 260721'!XFD1,5),REPT("0",5)),2)+1)),INDEX('234_W6_Serang'!idxSatuSampaiDuaPuluh,--LEFT(RIGHT('[2]Pos Log Serang 260721'!XFD1,5),1)+1)&amp;" puluh "&amp;INDEX('234_W6_Serang'!idxSatuSampaiDuaPuluh,--LEFT(RIGHT('[2]Pos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6">" "&amp;INDEX('235_W6_Cibubur&amp;Jati Sampurna'!idxRatusan,--LEFT(TEXT(RIGHT('[2]Pos Log Serang 260721'!XFD1,6),REPT("0",6)),1)+1)&amp;" "&amp;IF((--MID(TEXT(RIGHT('[2]Pos Log Serang 260721'!XFD1,6),REPT("0",6)),2,2)+1)&lt;=20,IF(--LEFT(TEXT(RIGHT('[2]Pos Log Serang 260721'!XFD1,6),REPT("0",6)),3)=1," seribu / ",INDEX('235_W6_Cibubur&amp;Jati Sampurna'!idxSatuSampaiDuaPuluh,--LEFT(TEXT(RIGHT('[2]Pos Log Serang 260721'!XFD1,5),REPT("0",5)),2)+1)),INDEX('235_W6_Cibubur&amp;Jati Sampurna'!idxSatuSampaiDuaPuluh,--LEFT(RIGHT('[2]Pos Log Serang 260721'!XFD1,5),1)+1)&amp;" puluh "&amp;INDEX('235_W6_Cibubur&amp;Jati Sampurna'!idxSatuSampaiDuaPuluh,--LEFT(RIGHT('[2]Pos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7">" "&amp;INDEX('236_Pratama Trans_Riau'!idxRatusan,--LEFT(TEXT(RIGHT('[2]Pos Log Serang 260721'!XFD1,6),REPT("0",6)),1)+1)&amp;" "&amp;IF((--MID(TEXT(RIGHT('[2]Pos Log Serang 260721'!XFD1,6),REPT("0",6)),2,2)+1)&lt;=20,IF(--LEFT(TEXT(RIGHT('[2]Pos Log Serang 260721'!XFD1,6),REPT("0",6)),3)=1," seribu / ",INDEX('236_Pratama Trans_Riau'!idxSatuSampaiDuaPuluh,--LEFT(TEXT(RIGHT('[2]Pos Log Serang 260721'!XFD1,5),REPT("0",5)),2)+1)),INDEX('236_Pratama Trans_Riau'!idxSatuSampaiDuaPuluh,--LEFT(RIGHT('[2]Pos Log Serang 260721'!XFD1,5),1)+1)&amp;" puluh "&amp;INDEX('236_Pratama Trans_Riau'!idxSatuSampaiDuaPuluh,--LEFT(RIGHT('[2]Pos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8">" "&amp;INDEX('237_Freyssinet_Denpasar'!idxRatusan,--LEFT(TEXT(RIGHT('[2]Pos Log Serang 260721'!XFD1,6),REPT("0",6)),1)+1)&amp;" "&amp;IF((--MID(TEXT(RIGHT('[2]Pos Log Serang 260721'!XFD1,6),REPT("0",6)),2,2)+1)&lt;=20,IF(--LEFT(TEXT(RIGHT('[2]Pos Log Serang 260721'!XFD1,6),REPT("0",6)),3)=1," seribu / ",INDEX('237_Freyssinet_Denpasar'!idxSatuSampaiDuaPuluh,--LEFT(TEXT(RIGHT('[2]Pos Log Serang 260721'!XFD1,5),REPT("0",5)),2)+1)),INDEX('237_Freyssinet_Denpasar'!idxSatuSampaiDuaPuluh,--LEFT(RIGHT('[2]Pos Log Serang 260721'!XFD1,5),1)+1)&amp;" puluh "&amp;INDEX('237_Freyssinet_Denpasar'!idxSatuSampaiDuaPuluh,--LEFT(RIGHT('[2]Pos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9">" "&amp;INDEX('238_Delta_Jawa tengah'!idxRatusan,--LEFT(TEXT(RIGHT('[2]Pos Log Serang 260721'!XFD1,6),REPT("0",6)),1)+1)&amp;" "&amp;IF((--MID(TEXT(RIGHT('[2]Pos Log Serang 260721'!XFD1,6),REPT("0",6)),2,2)+1)&lt;=20,IF(--LEFT(TEXT(RIGHT('[2]Pos Log Serang 260721'!XFD1,6),REPT("0",6)),3)=1," seribu / ",INDEX('238_Delta_Jawa tengah'!idxSatuSampaiDuaPuluh,--LEFT(TEXT(RIGHT('[2]Pos Log Serang 260721'!XFD1,5),REPT("0",5)),2)+1)),INDEX('238_Delta_Jawa tengah'!idxSatuSampaiDuaPuluh,--LEFT(RIGHT('[2]Pos Log Serang 260721'!XFD1,5),1)+1)&amp;" puluh "&amp;INDEX('238_Delta_Jawa tengah'!idxSatuSampaiDuaPuluh,--LEFT(RIGHT('[2]Pos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0">" "&amp;INDEX('239_Marugame_Jogja'!idxRatusan,--LEFT(TEXT(RIGHT('[2]Pos Log Serang 260721'!XFD1,6),REPT("0",6)),1)+1)&amp;" "&amp;IF((--MID(TEXT(RIGHT('[2]Pos Log Serang 260721'!XFD1,6),REPT("0",6)),2,2)+1)&lt;=20,IF(--LEFT(TEXT(RIGHT('[2]Pos Log Serang 260721'!XFD1,6),REPT("0",6)),3)=1," seribu / ",INDEX('239_Marugame_Jogja'!idxSatuSampaiDuaPuluh,--LEFT(TEXT(RIGHT('[2]Pos Log Serang 260721'!XFD1,5),REPT("0",5)),2)+1)),INDEX('239_Marugame_Jogja'!idxSatuSampaiDuaPuluh,--LEFT(RIGHT('[2]Pos Log Serang 260721'!XFD1,5),1)+1)&amp;" puluh "&amp;INDEX('239_Marugame_Jogja'!idxSatuSampaiDuaPuluh,--LEFT(RIGHT('[2]Pos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1">" "&amp;INDEX('240_W6_Bandung'!idxRatusan,--LEFT(TEXT(RIGHT('[2]Pos Log Serang 260721'!XFD1,6),REPT("0",6)),1)+1)&amp;" "&amp;IF((--MID(TEXT(RIGHT('[2]Pos Log Serang 260721'!XFD1,6),REPT("0",6)),2,2)+1)&lt;=20,IF(--LEFT(TEXT(RIGHT('[2]Pos Log Serang 260721'!XFD1,6),REPT("0",6)),3)=1," seribu / ",INDEX('240_W6_Bandung'!idxSatuSampaiDuaPuluh,--LEFT(TEXT(RIGHT('[2]Pos Log Serang 260721'!XFD1,5),REPT("0",5)),2)+1)),INDEX('240_W6_Bandung'!idxSatuSampaiDuaPuluh,--LEFT(RIGHT('[2]Pos Log Serang 260721'!XFD1,5),1)+1)&amp;" puluh "&amp;INDEX('240_W6_Bandung'!idxSatuSampaiDuaPuluh,--LEFT(RIGHT('[2]Pos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2">" "&amp;INDEX('241_W6_Kamal Jakbar'!idxRatusan,--LEFT(TEXT(RIGHT('[2]Pos Log Serang 260721'!XFD1,6),REPT("0",6)),1)+1)&amp;" "&amp;IF((--MID(TEXT(RIGHT('[2]Pos Log Serang 260721'!XFD1,6),REPT("0",6)),2,2)+1)&lt;=20,IF(--LEFT(TEXT(RIGHT('[2]Pos Log Serang 260721'!XFD1,6),REPT("0",6)),3)=1," seribu / ",INDEX('241_W6_Kamal Jakbar'!idxSatuSampaiDuaPuluh,--LEFT(TEXT(RIGHT('[2]Pos Log Serang 260721'!XFD1,5),REPT("0",5)),2)+1)),INDEX('241_W6_Kamal Jakbar'!idxSatuSampaiDuaPuluh,--LEFT(RIGHT('[2]Pos Log Serang 260721'!XFD1,5),1)+1)&amp;" puluh "&amp;INDEX('241_W6_Kamal Jakbar'!idxSatuSampaiDuaPuluh,--LEFT(RIGHT('[2]Pos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3">" "&amp;INDEX('242_W6_Bogor'!idxRatusan,--LEFT(TEXT(RIGHT('[2]Pos Log Serang 260721'!XFD1,6),REPT("0",6)),1)+1)&amp;" "&amp;IF((--MID(TEXT(RIGHT('[2]Pos Log Serang 260721'!XFD1,6),REPT("0",6)),2,2)+1)&lt;=20,IF(--LEFT(TEXT(RIGHT('[2]Pos Log Serang 260721'!XFD1,6),REPT("0",6)),3)=1," seribu / ",INDEX('242_W6_Bogor'!idxSatuSampaiDuaPuluh,--LEFT(TEXT(RIGHT('[2]Pos Log Serang 260721'!XFD1,5),REPT("0",5)),2)+1)),INDEX('242_W6_Bogor'!idxSatuSampaiDuaPuluh,--LEFT(RIGHT('[2]Pos Log Serang 260721'!XFD1,5),1)+1)&amp;" puluh "&amp;INDEX('242_W6_Bogor'!idxSatuSampaiDuaPuluh,--LEFT(RIGHT('[2]Pos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4">" "&amp;INDEX('243_W6_Cibubur'!idxRatusan,--LEFT(TEXT(RIGHT('[2]Pos Log Serang 260721'!XFD1,6),REPT("0",6)),1)+1)&amp;" "&amp;IF((--MID(TEXT(RIGHT('[2]Pos Log Serang 260721'!XFD1,6),REPT("0",6)),2,2)+1)&lt;=20,IF(--LEFT(TEXT(RIGHT('[2]Pos Log Serang 260721'!XFD1,6),REPT("0",6)),3)=1," seribu / ",INDEX('243_W6_Cibubur'!idxSatuSampaiDuaPuluh,--LEFT(TEXT(RIGHT('[2]Pos Log Serang 260721'!XFD1,5),REPT("0",5)),2)+1)),INDEX('243_W6_Cibubur'!idxSatuSampaiDuaPuluh,--LEFT(RIGHT('[2]Pos Log Serang 260721'!XFD1,5),1)+1)&amp;" puluh "&amp;INDEX('243_W6_Cibubur'!idxSatuSampaiDuaPuluh,--LEFT(RIGHT('[2]Pos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5">" "&amp;INDEX('244_W6_Duren Sawit'!idxRatusan,--LEFT(TEXT(RIGHT('[2]Pos Log Serang 260721'!XFD1,6),REPT("0",6)),1)+1)&amp;" "&amp;IF((--MID(TEXT(RIGHT('[2]Pos Log Serang 260721'!XFD1,6),REPT("0",6)),2,2)+1)&lt;=20,IF(--LEFT(TEXT(RIGHT('[2]Pos Log Serang 260721'!XFD1,6),REPT("0",6)),3)=1," seribu / ",INDEX('244_W6_Duren Sawit'!idxSatuSampaiDuaPuluh,--LEFT(TEXT(RIGHT('[2]Pos Log Serang 260721'!XFD1,5),REPT("0",5)),2)+1)),INDEX('244_W6_Duren Sawit'!idxSatuSampaiDuaPuluh,--LEFT(RIGHT('[2]Pos Log Serang 260721'!XFD1,5),1)+1)&amp;" puluh "&amp;INDEX('244_W6_Duren Sawit'!idxSatuSampaiDuaPuluh,--LEFT(RIGHT('[2]Pos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6">" "&amp;INDEX('245_W6_Tangerang'!idxRatusan,--LEFT(TEXT(RIGHT('[2]Pos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",INDEX('245_W6_Tangerang'!idxSatuSampaiDuaPuluh,--LEFT(TEXT(RIGHT('[2]Pos Log Serang 260721'!XFD1,5),REPT("0",5)),2)+1)),INDEX('245_W6_Tangerang'!idxSatuSampaiDuaPuluh,--LEFT(RIGHT('[2]Pos Log Serang 260721'!XFD1,5),1)+1)&amp;" puluh "&amp;INDEX('245_W6_Tangerang'!idxSatuSampaiDuaPuluh,--LEFT(RIGHT('[2]Pos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7">" "&amp;INDEX('246_W6_Serang'!idxRatusan,--LEFT(TEXT(RIGHT('[2]Pos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",INDEX('246_W6_Serang'!idxSatuSampaiDuaPuluh,--LEFT(TEXT(RIGHT('[2]Pos Log Serang 260721'!XFD1,5),REPT("0",5)),2)+1)),INDEX('246_W6_Serang'!idxSatuSampaiDuaPuluh,--LEFT(RIGHT('[2]Pos Log Serang 260721'!XFD1,5),1)+1)&amp;" puluh "&amp;INDEX('246_W6_Serang'!idxSatuSampaiDuaPuluh,--LEFT(RIGHT('[2]Pos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8">" "&amp;INDEX('247_W6_Lemah Abang -Karawang'!idxRatusan,--LEFT(TEXT(RIGHT('[2]Pos Log Serang 260721'!XFD1,6),REPT("0",6)),1)+1)&amp;" "&amp;IF((--MID(TEXT(RIGHT('[2]Pos Log Serang 260721'!XFD1,6),REPT("0",6)),2,2)+1)&lt;=20,IF(--LEFT(TEXT(RIGHT('[2]Pos Log Serang 260721'!XFD1,6),REPT("0",6)),3)=1," seribu / ",INDEX('247_W6_Lemah Abang -Karawang'!idxSatuSampaiDuaPuluh,--LEFT(TEXT(RIGHT('[2]Pos Log Serang 260721'!XFD1,5),REPT("0",5)),2)+1)),INDEX('247_W6_Lemah Abang -Karawang'!idxSatuSampaiDuaPuluh,--LEFT(RIGHT('[2]Pos Log Serang 260721'!XFD1,5),1)+1)&amp;" puluh "&amp;INDEX('247_W6_Lemah Abang -Karawang'!idxSatuSampaiDuaPuluh,--LEFT(RIGHT('[2]Pos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9">" "&amp;INDEX('248_W6_Tj Priok'!idxRatusan,--LEFT(TEXT(RIGHT('[2]Pos Log Serang 260721'!XFD1,6),REPT("0",6)),1)+1)&amp;" "&amp;IF((--MID(TEXT(RIGHT('[2]Pos Log Serang 260721'!XFD1,6),REPT("0",6)),2,2)+1)&lt;=20,IF(--LEFT(TEXT(RIGHT('[2]Pos Log Serang 260721'!XFD1,6),REPT("0",6)),3)=1," seribu / ",INDEX('248_W6_Tj Priok'!idxSatuSampaiDuaPuluh,--LEFT(TEXT(RIGHT('[2]Pos Log Serang 260721'!XFD1,5),REPT("0",5)),2)+1)),INDEX('248_W6_Tj Priok'!idxSatuSampaiDuaPuluh,--LEFT(RIGHT('[2]Pos Log Serang 260721'!XFD1,5),1)+1)&amp;" puluh "&amp;INDEX('248_W6_Tj Priok'!idxSatuSampaiDuaPuluh,--LEFT(RIGHT('[2]Pos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0">" "&amp;INDEX('249_W6_Tangerang'!idxRatusan,--LEFT(TEXT(RIGHT('[2]Pos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",INDEX('249_W6_Tangerang'!idxSatuSampaiDuaPuluh,--LEFT(TEXT(RIGHT('[2]Pos Log Serang 260721'!XFD1,5),REPT("0",5)),2)+1)),INDEX('249_W6_Tangerang'!idxSatuSampaiDuaPuluh,--LEFT(RIGHT('[2]Pos Log Serang 260721'!XFD1,5),1)+1)&amp;" puluh "&amp;INDEX('249_W6_Tangerang'!idxSatuSampaiDuaPuluh,--LEFT(RIGHT('[2]Pos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1">" "&amp;INDEX('250_W6_Manado'!idxRatusan,--LEFT(TEXT(RIGHT('[2]Pos Log Serang 260721'!XFD1,6),REPT("0",6)),1)+1)&amp;" "&amp;IF((--MID(TEXT(RIGHT('[2]Pos Log Serang 260721'!XFD1,6),REPT("0",6)),2,2)+1)&lt;=20,IF(--LEFT(TEXT(RIGHT('[2]Pos Log Serang 260721'!XFD1,6),REPT("0",6)),3)=1," seribu / ",INDEX('250_W6_Manado'!idxSatuSampaiDuaPuluh,--LEFT(TEXT(RIGHT('[2]Pos Log Serang 260721'!XFD1,5),REPT("0",5)),2)+1)),INDEX('250_W6_Manado'!idxSatuSampaiDuaPuluh,--LEFT(RIGHT('[2]Pos Log Serang 260721'!XFD1,5),1)+1)&amp;" puluh "&amp;INDEX('250_W6_Manado'!idxSatuSampaiDuaPuluh,--LEFT(RIGHT('[2]Pos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2">" "&amp;INDEX('251_W6_Bogor'!idxRatusan,--LEFT(TEXT(RIGHT('[2]Pos Log Serang 260721'!XFD1,6),REPT("0",6)),1)+1)&amp;" "&amp;IF((--MID(TEXT(RIGHT('[2]Pos Log Serang 260721'!XFD1,6),REPT("0",6)),2,2)+1)&lt;=20,IF(--LEFT(TEXT(RIGHT('[2]Pos Log Serang 260721'!XFD1,6),REPT("0",6)),3)=1," seribu / ",INDEX('251_W6_Bogor'!idxSatuSampaiDuaPuluh,--LEFT(TEXT(RIGHT('[2]Pos Log Serang 260721'!XFD1,5),REPT("0",5)),2)+1)),INDEX('251_W6_Bogor'!idxSatuSampaiDuaPuluh,--LEFT(RIGHT('[2]Pos Log Serang 260721'!XFD1,5),1)+1)&amp;" puluh "&amp;INDEX('251_W6_Bogor'!idxSatuSampaiDuaPuluh,--LEFT(RIGHT('[2]Pos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3">" "&amp;INDEX('252_W6_Duren Sawit'!idxRatusan,--LEFT(TEXT(RIGHT('[2]Pos Log Serang 260721'!XFD1,6),REPT("0",6)),1)+1)&amp;" "&amp;IF((--MID(TEXT(RIGHT('[2]Pos Log Serang 260721'!XFD1,6),REPT("0",6)),2,2)+1)&lt;=20,IF(--LEFT(TEXT(RIGHT('[2]Pos Log Serang 260721'!XFD1,6),REPT("0",6)),3)=1," seribu / ",INDEX('252_W6_Duren Sawit'!idxSatuSampaiDuaPuluh,--LEFT(TEXT(RIGHT('[2]Pos Log Serang 260721'!XFD1,5),REPT("0",5)),2)+1)),INDEX('252_W6_Duren Sawit'!idxSatuSampaiDuaPuluh,--LEFT(RIGHT('[2]Pos Log Serang 260721'!XFD1,5),1)+1)&amp;" puluh "&amp;INDEX('252_W6_Duren Sawit'!idxSatuSampaiDuaPuluh,--LEFT(RIGHT('[2]Pos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4">" "&amp;INDEX('253_W6_Harapan Indah'!idxRatusan,--LEFT(TEXT(RIGHT('[2]Pos Log Serang 260721'!XFD1,6),REPT("0",6)),1)+1)&amp;" "&amp;IF((--MID(TEXT(RIGHT('[2]Pos Log Serang 260721'!XFD1,6),REPT("0",6)),2,2)+1)&lt;=20,IF(--LEFT(TEXT(RIGHT('[2]Pos Log Serang 260721'!XFD1,6),REPT("0",6)),3)=1," seribu / ",INDEX('253_W6_Harapan Indah'!idxSatuSampaiDuaPuluh,--LEFT(TEXT(RIGHT('[2]Pos Log Serang 260721'!XFD1,5),REPT("0",5)),2)+1)),INDEX('253_W6_Harapan Indah'!idxSatuSampaiDuaPuluh,--LEFT(RIGHT('[2]Pos Log Serang 260721'!XFD1,5),1)+1)&amp;" puluh "&amp;INDEX('253_W6_Harapan Indah'!idxSatuSampaiDuaPuluh,--LEFT(RIGHT('[2]Pos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5">" "&amp;INDEX('254_W6_Cakung '!idxRatusan,--LEFT(TEXT(RIGHT('[2]Pos Log Serang 260721'!XFD1,6),REPT("0",6)),1)+1)&amp;" "&amp;IF((--MID(TEXT(RIGHT('[2]Pos Log Serang 260721'!XFD1,6),REPT("0",6)),2,2)+1)&lt;=20,IF(--LEFT(TEXT(RIGHT('[2]Pos Log Serang 260721'!XFD1,6),REPT("0",6)),3)=1," seribu / ",INDEX('254_W6_Cakung '!idxSatuSampaiDuaPuluh,--LEFT(TEXT(RIGHT('[2]Pos Log Serang 260721'!XFD1,5),REPT("0",5)),2)+1)),INDEX('254_W6_Cakung '!idxSatuSampaiDuaPuluh,--LEFT(RIGHT('[2]Pos Log Serang 260721'!XFD1,5),1)+1)&amp;" puluh "&amp;INDEX('254_W6_Cakung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6">" "&amp;INDEX('255_W6_Tangerang'!idxRatusan,--LEFT(TEXT(RIGHT('[2]Pos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",INDEX('255_W6_Tangerang'!idxSatuSampaiDuaPuluh,--LEFT(TEXT(RIGHT('[2]Pos Log Serang 260721'!XFD1,5),REPT("0",5)),2)+1)),INDEX('255_W6_Tangerang'!idxSatuSampaiDuaPuluh,--LEFT(RIGHT('[2]Pos Log Serang 260721'!XFD1,5),1)+1)&amp;" puluh "&amp;INDEX('255_W6_Tangerang'!idxSatuSampaiDuaPuluh,--LEFT(RIGHT('[2]Pos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7">" "&amp;INDEX('256_W6_Tangerang'!idxRatusan,--LEFT(TEXT(RIGHT('[2]Pos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",INDEX('256_W6_Tangerang'!idxSatuSampaiDuaPuluh,--LEFT(TEXT(RIGHT('[2]Pos Log Serang 260721'!XFD1,5),REPT("0",5)),2)+1)),INDEX('256_W6_Tangerang'!idxSatuSampaiDuaPuluh,--LEFT(RIGHT('[2]Pos Log Serang 260721'!XFD1,5),1)+1)&amp;" puluh "&amp;INDEX('256_W6_Tangerang'!idxSatuSampaiDuaPuluh,--LEFT(RIGHT('[2]Pos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8">" "&amp;INDEX('257_W6_Serang'!idxRatusan,--LEFT(TEXT(RIGHT('[2]Pos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",INDEX('257_W6_Serang'!idxSatuSampaiDuaPuluh,--LEFT(TEXT(RIGHT('[2]Pos Log Serang 260721'!XFD1,5),REPT("0",5)),2)+1)),INDEX('257_W6_Serang'!idxSatuSampaiDuaPuluh,--LEFT(RIGHT('[2]Pos Log Serang 260721'!XFD1,5),1)+1)&amp;" puluh "&amp;INDEX('257_W6_Serang'!idxSatuSampaiDuaPuluh,--LEFT(RIGHT('[2]Pos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4">" "&amp;INDEX('263_Delta_Jawa tengah'!idxRatusan,--LEFT(TEXT(RIGHT('[2]Pos Log Serang 260721'!XFD1,6),REPT("0",6)),1)+1)&amp;" "&amp;IF((--MID(TEXT(RIGHT('[2]Pos Log Serang 260721'!XFD1,6),REPT("0",6)),2,2)+1)&lt;=20,IF(--LEFT(TEXT(RIGHT('[2]Pos Log Serang 260721'!XFD1,6),REPT("0",6)),3)=1," seribu / ",INDEX('263_Delta_Jawa tengah'!idxSatuSampaiDuaPuluh,--LEFT(TEXT(RIGHT('[2]Pos Log Serang 260721'!XFD1,5),REPT("0",5)),2)+1)),INDEX('263_Delta_Jawa tengah'!idxSatuSampaiDuaPuluh,--LEFT(RIGHT('[2]Pos Log Serang 260721'!XFD1,5),1)+1)&amp;" puluh "&amp;INDEX('263_Delta_Jawa tengah'!idxSatuSampaiDuaPuluh,--LEFT(RIGHT('[2]Pos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6">" "&amp;INDEX('265_Marugame_Cirebon'!idxRatusan,--LEFT(TEXT(RIGHT('[2]Pos Log Serang 260721'!XFD1,6),REPT("0",6)),1)+1)&amp;" "&amp;IF((--MID(TEXT(RIGHT('[2]Pos Log Serang 260721'!XFD1,6),REPT("0",6)),2,2)+1)&lt;=20,IF(--LEFT(TEXT(RIGHT('[2]Pos Log Serang 260721'!XFD1,6),REPT("0",6)),3)=1," seribu / ",INDEX('265_Marugame_Cirebon'!idxSatuSampaiDuaPuluh,--LEFT(TEXT(RIGHT('[2]Pos Log Serang 260721'!XFD1,5),REPT("0",5)),2)+1)),INDEX('265_Marugame_Cirebon'!idxSatuSampaiDuaPuluh,--LEFT(RIGHT('[2]Pos Log Serang 260721'!XFD1,5),1)+1)&amp;" puluh "&amp;INDEX('265_Marugame_Cirebon'!idxSatuSampaiDuaPuluh,--LEFT(RIGHT('[2]Pos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7">" "&amp;INDEX('266_W6_Tangerang'!idxRatusan,--LEFT(TEXT(RIGHT('[2]Pos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",INDEX('266_W6_Tangerang'!idxSatuSampaiDuaPuluh,--LEFT(TEXT(RIGHT('[2]Pos Log Serang 260721'!XFD1,5),REPT("0",5)),2)+1)),INDEX('266_W6_Tangerang'!idxSatuSampaiDuaPuluh,--LEFT(RIGHT('[2]Pos Log Serang 260721'!XFD1,5),1)+1)&amp;" puluh "&amp;INDEX('266_W6_Tangerang'!idxSatuSampaiDuaPuluh,--LEFT(RIGHT('[2]Pos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8">" "&amp;INDEX('267_W6_Parung Bogor'!idxRatusan,--LEFT(TEXT(RIGHT('[2]Pos Log Serang 260721'!XFD1,6),REPT("0",6)),1)+1)&amp;" "&amp;IF((--MID(TEXT(RIGHT('[2]Pos Log Serang 260721'!XFD1,6),REPT("0",6)),2,2)+1)&lt;=20,IF(--LEFT(TEXT(RIGHT('[2]Pos Log Serang 260721'!XFD1,6),REPT("0",6)),3)=1," seribu / ",INDEX('267_W6_Parung Bogor'!idxSatuSampaiDuaPuluh,--LEFT(TEXT(RIGHT('[2]Pos Log Serang 260721'!XFD1,5),REPT("0",5)),2)+1)),INDEX('267_W6_Parung Bogor'!idxSatuSampaiDuaPuluh,--LEFT(RIGHT('[2]Pos Log Serang 260721'!XFD1,5),1)+1)&amp;" puluh "&amp;INDEX('267_W6_Parung Bogor'!idxSatuSampaiDuaPuluh,--LEFT(RIGHT('[2]Pos Log Serang 260721'!XFD1,4),1)+1))&amp;IF(OR(LEN('[2]Pos Log Serang 260721'!XFD1)&lt;=3,--LEFT(TEXT(RIGHT('[2]Pos Log Serang 260721'!XFD1,6),REPT("0",6)),3)={0;1}),""," ribu / ")</definedName>
    <definedName name="ribu4">" "&amp;INDEX(idxRatusan,--LEFT(TEXT(RIGHT('[2]Pos Log Serang 260721'!XFD1,6),REPT("0",6)),1)+1)&amp;" "&amp;IF((--MID(TEXT(RIGHT('[2]Pos Log Serang 260721'!XFD1,6),REPT("0",6)),2,2)+1)&lt;=20,IF(--LEFT(TEXT(RIGHT('[2]Pos Log Serang 260721'!XFD1,6),REPT("0",6)),3)=1," seribu / 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 / ")</definedName>
    <definedName name="terbilang" localSheetId="0">IF([0]!nilai=0,"nol",IF(TYPE([0]!nilai)=1,IF(MOD([0]!nilai,INT([0]!nilai))=0,TRIM('209_Truelogs_Jambi Pel'!milyar&amp;'209_Truelogs_Jambi Pel'!juta&amp;'209_Truelogs_Jambi Pel'!ribu&amp;'209_Truelogs_Jambi Pel'!ratus),"ANGKA HARUS BILANGAN BULAT!"),"DATA TIDAK BOLEH BERTIPE TEKS!"))</definedName>
    <definedName name="terbilang" localSheetId="1">IF([0]!nilai=0,"nol",IF(TYPE([0]!nilai)=1,IF(MOD([0]!nilai,INT([0]!nilai))=0,TRIM('210_Marugame_Bandung'!milyar&amp;'210_Marugame_Bandung'!juta&amp;'210_Marugame_Bandung'!ribu&amp;'210_Marugame_Bandung'!ratus),"ANGKA HARUS BILANGAN BULAT!"),"DATA TIDAK BOLEH BERTIPE TEKS!"))</definedName>
    <definedName name="terbilang" localSheetId="2">IF(nilai=0,"nol",IF(TYPE(nilai)=1,IF(MOD(nilai,INT(nilai))=0,TRIM('211_Freyssinet_Jambi'!milyar&amp;'211_Freyssinet_Jambi'!juta&amp;'211_Freyssinet_Jambi'!ribu&amp;'211_Freyssinet_Jambi'!ratus),"ANGKA HARUS BILANGAN BULAT!"),"DATA TIDAK BOLEH BERTIPE TEKS!"))</definedName>
    <definedName name="terbilang" localSheetId="7">IF(nilai=0,"nol",IF(TYPE(nilai)=1,IF(MOD(nilai,INT(nilai))=0,TRIM('216_SITC_pabeanan_Ningbo'!milyar&amp;'216_SITC_pabeanan_Ningbo'!juta&amp;'216_SITC_pabeanan_Ningbo'!ribu&amp;'216_SITC_pabeanan_Ningbo'!ratus),"ANGKA HARUS BILANGAN BULAT!"),"DATA TIDAK BOLEH BERTIPE TEKS!"))</definedName>
    <definedName name="terbilang" localSheetId="8">IF(nilai=0,"nol",IF(TYPE(nilai)=1,IF(MOD(nilai,INT(nilai))=0,TRIM('217_Link pasifik_Malaysia'!milyar&amp;'217_Link pasifik_Malaysia'!juta&amp;'217_Link pasifik_Malaysia'!ribu&amp;'217_Link pasifik_Malaysia'!ratus),"ANGKA HARUS BILANGAN BULAT!"),"DATA TIDAK BOLEH BERTIPE TEKS!"))</definedName>
    <definedName name="terbilang" localSheetId="9">IF([0]!nilai=0,"nol",IF(TYPE([0]!nilai)=1,IF(MOD([0]!nilai,INT([0]!nilai))=0,TRIM('218_Link Pasifik_Philippines'!milyar&amp;'218_Link Pasifik_Philippines'!juta&amp;'218_Link Pasifik_Philippines'!ribu&amp;'218_Link Pasifik_Philippines'!ratus),"ANGKA HARUS BILANGAN BULAT!"),"DATA TIDAK BOLEH BERTIPE TEKS!"))</definedName>
    <definedName name="terbilang" localSheetId="10">IF([0]!nilai=0,"nol",IF(TYPE([0]!nilai)=1,IF(MOD([0]!nilai,INT([0]!nilai))=0,TRIM('219_Link Pasifik_India'!milyar&amp;'219_Link Pasifik_India'!juta&amp;'219_Link Pasifik_India'!ribu&amp;'219_Link Pasifik_India'!ratus),"ANGKA HARUS BILANGAN BULAT!"),"DATA TIDAK BOLEH BERTIPE TEKS!"))</definedName>
    <definedName name="terbilang" localSheetId="11">IF([0]!nilai=0,"nol",IF(TYPE([0]!nilai)=1,IF(MOD([0]!nilai,INT([0]!nilai))=0,TRIM('220_Link Pasifik_Thailand'!milyar&amp;'220_Link Pasifik_Thailand'!juta&amp;'220_Link Pasifik_Thailand'!ribu&amp;'220_Link Pasifik_Thailand'!ratus),"ANGKA HARUS BILANGAN BULAT!"),"DATA TIDAK BOLEH BERTIPE TEKS!"))</definedName>
    <definedName name="terbilang" localSheetId="12">IF([0]!nilai=0,"nol",IF(TYPE([0]!nilai)=1,IF(MOD([0]!nilai,INT([0]!nilai))=0,TRIM('221_Marugame_Bandung '!milyar&amp;'221_Marugame_Bandung '!juta&amp;'221_Marugame_Bandung '!ribu&amp;'221_Marugame_Bandung '!ratus),"ANGKA HARUS BILANGAN BULAT!"),"DATA TIDAK BOLEH BERTIPE TEKS!"))</definedName>
    <definedName name="terbilang" localSheetId="13">IF([0]!nilai=0,"nol",IF(TYPE([0]!nilai)=1,IF(MOD([0]!nilai,INT([0]!nilai))=0,TRIM('222_Marugame_Cirebon'!milyar&amp;'222_Marugame_Cirebon'!juta&amp;'222_Marugame_Cirebon'!ribu&amp;'222_Marugame_Cirebon'!ratus),"ANGKA HARUS BILANGAN BULAT!"),"DATA TIDAK BOLEH BERTIPE TEKS!"))</definedName>
    <definedName name="terbilang" localSheetId="14">IF([0]!nilai=0,"nol",IF(TYPE([0]!nilai)=1,IF(MOD([0]!nilai,INT([0]!nilai))=0,TRIM('223_W6_Tangerang'!milyar&amp;'223_W6_Tangerang'!juta&amp;'223_W6_Tangerang'!ribu&amp;'223_W6_Tangerang'!ratus),"ANGKA HARUS BILANGAN BULAT!"),"DATA TIDAK BOLEH BERTIPE TEKS!"))</definedName>
    <definedName name="terbilang" localSheetId="15">IF([0]!nilai=0,"nol",IF(TYPE([0]!nilai)=1,IF(MOD([0]!nilai,INT([0]!nilai))=0,TRIM('224_W6_Tangerang'!milyar&amp;'224_W6_Tangerang'!juta&amp;'224_W6_Tangerang'!ribu&amp;'224_W6_Tangerang'!ratus),"ANGKA HARUS BILANGAN BULAT!"),"DATA TIDAK BOLEH BERTIPE TEKS!"))</definedName>
    <definedName name="terbilang" localSheetId="16">IF([0]!nilai=0,"nol",IF(TYPE([0]!nilai)=1,IF(MOD([0]!nilai,INT([0]!nilai))=0,TRIM('225_W6_Tangerang'!milyar&amp;'225_W6_Tangerang'!juta&amp;'225_W6_Tangerang'!ribu&amp;'225_W6_Tangerang'!ratus),"ANGKA HARUS BILANGAN BULAT!"),"DATA TIDAK BOLEH BERTIPE TEKS!"))</definedName>
    <definedName name="terbilang" localSheetId="17">IF([0]!nilai=0,"nol",IF(TYPE([0]!nilai)=1,IF(MOD([0]!nilai,INT([0]!nilai))=0,TRIM('226_W6_Tangerang'!milyar&amp;'226_W6_Tangerang'!juta&amp;'226_W6_Tangerang'!ribu&amp;'226_W6_Tangerang'!ratus),"ANGKA HARUS BILANGAN BULAT!"),"DATA TIDAK BOLEH BERTIPE TEKS!"))</definedName>
    <definedName name="terbilang" localSheetId="18">IF([0]!nilai=0,"nol",IF(TYPE([0]!nilai)=1,IF(MOD([0]!nilai,INT([0]!nilai))=0,TRIM('227_W6_Tangerang '!milyar&amp;'227_W6_Tangerang '!juta&amp;'227_W6_Tangerang '!ribu&amp;'227_W6_Tangerang '!ratus),"ANGKA HARUS BILANGAN BULAT!"),"DATA TIDAK BOLEH BERTIPE TEKS!"))</definedName>
    <definedName name="terbilang" localSheetId="19">IF([0]!nilai=0,"nol",IF(TYPE([0]!nilai)=1,IF(MOD([0]!nilai,INT([0]!nilai))=0,TRIM('228_W6_Tangerang '!milyar&amp;'228_W6_Tangerang '!juta&amp;'228_W6_Tangerang '!ribu&amp;'228_W6_Tangerang '!ratus),"ANGKA HARUS BILANGAN BULAT!"),"DATA TIDAK BOLEH BERTIPE TEKS!"))</definedName>
    <definedName name="terbilang" localSheetId="20">IF([0]!nilai=0,"nol",IF(TYPE([0]!nilai)=1,IF(MOD([0]!nilai,INT([0]!nilai))=0,TRIM('229_W6_Tangerang  '!milyar&amp;'229_W6_Tangerang  '!juta&amp;'229_W6_Tangerang  '!ribu&amp;'229_W6_Tangerang  '!ratus),"ANGKA HARUS BILANGAN BULAT!"),"DATA TIDAK BOLEH BERTIPE TEKS!"))</definedName>
    <definedName name="terbilang" localSheetId="21">IF([0]!nilai=0,"nol",IF(TYPE([0]!nilai)=1,IF(MOD([0]!nilai,INT([0]!nilai))=0,TRIM('230_W6_Jatinegara '!milyar&amp;'230_W6_Jatinegara '!juta&amp;'230_W6_Jatinegara '!ribu&amp;'230_W6_Jatinegara '!ratus),"ANGKA HARUS BILANGAN BULAT!"),"DATA TIDAK BOLEH BERTIPE TEKS!"))</definedName>
    <definedName name="terbilang" localSheetId="22">IF([0]!nilai=0,"nol",IF(TYPE([0]!nilai)=1,IF(MOD([0]!nilai,INT([0]!nilai))=0,TRIM('231_W6_Tangerang'!milyar&amp;'231_W6_Tangerang'!juta&amp;'231_W6_Tangerang'!ribu&amp;'231_W6_Tangerang'!ratus),"ANGKA HARUS BILANGAN BULAT!"),"DATA TIDAK BOLEH BERTIPE TEKS!"))</definedName>
    <definedName name="terbilang" localSheetId="23">IF([0]!nilai=0,"nol",IF(TYPE([0]!nilai)=1,IF(MOD([0]!nilai,INT([0]!nilai))=0,TRIM('232_W6_Tangerang '!milyar&amp;'232_W6_Tangerang '!juta&amp;'232_W6_Tangerang '!ribu&amp;'232_W6_Tangerang '!ratus),"ANGKA HARUS BILANGAN BULAT!"),"DATA TIDAK BOLEH BERTIPE TEKS!"))</definedName>
    <definedName name="terbilang" localSheetId="24">IF([0]!nilai=0,"nol",IF(TYPE([0]!nilai)=1,IF(MOD([0]!nilai,INT([0]!nilai))=0,TRIM('233_W6_Bogor'!milyar&amp;'233_W6_Bogor'!juta&amp;'233_W6_Bogor'!ribu&amp;'233_W6_Bogor'!ratus),"ANGKA HARUS BILANGAN BULAT!"),"DATA TIDAK BOLEH BERTIPE TEKS!"))</definedName>
    <definedName name="terbilang" localSheetId="25">IF([0]!nilai=0,"nol",IF(TYPE([0]!nilai)=1,IF(MOD([0]!nilai,INT([0]!nilai))=0,TRIM('234_W6_Serang'!milyar&amp;'234_W6_Serang'!juta&amp;'234_W6_Serang'!ribu&amp;'234_W6_Serang'!ratus),"ANGKA HARUS BILANGAN BULAT!"),"DATA TIDAK BOLEH BERTIPE TEKS!"))</definedName>
    <definedName name="terbilang" localSheetId="26">IF([0]!nilai=0,"nol",IF(TYPE([0]!nilai)=1,IF(MOD([0]!nilai,INT([0]!nilai))=0,TRIM('235_W6_Cibubur&amp;Jati Sampurna'!milyar&amp;'235_W6_Cibubur&amp;Jati Sampurna'!juta&amp;'235_W6_Cibubur&amp;Jati Sampurna'!ribu&amp;'235_W6_Cibubur&amp;Jati Sampurna'!ratus),"ANGKA HARUS BILANGAN BULAT!"),"DATA TIDAK BOLEH BERTIPE TEKS!"))</definedName>
    <definedName name="terbilang" localSheetId="27">IF(nilai=0,"nol",IF(TYPE(nilai)=1,IF(MOD(nilai,INT(nilai))=0,TRIM('236_Pratama Trans_Riau'!milyar&amp;'236_Pratama Trans_Riau'!juta&amp;'236_Pratama Trans_Riau'!ribu&amp;'236_Pratama Trans_Riau'!ratus),"ANGKA HARUS BILANGAN BULAT!"),"DATA TIDAK BOLEH BERTIPE TEKS!"))</definedName>
    <definedName name="terbilang" localSheetId="28">IF([0]!nilai=0,"nol",IF(TYPE([0]!nilai)=1,IF(MOD([0]!nilai,INT([0]!nilai))=0,TRIM('237_Freyssinet_Denpasar'!milyar&amp;'237_Freyssinet_Denpasar'!juta&amp;'237_Freyssinet_Denpasar'!ribu&amp;'237_Freyssinet_Denpasar'!ratus),"ANGKA HARUS BILANGAN BULAT!"),"DATA TIDAK BOLEH BERTIPE TEKS!"))</definedName>
    <definedName name="terbilang" localSheetId="29">IF([0]!nilai=0,"nol",IF(TYPE([0]!nilai)=1,IF(MOD([0]!nilai,INT([0]!nilai))=0,TRIM('238_Delta_Jawa tengah'!milyar&amp;'238_Delta_Jawa tengah'!juta&amp;'238_Delta_Jawa tengah'!ribu&amp;'238_Delta_Jawa tengah'!ratus),"ANGKA HARUS BILANGAN BULAT!"),"DATA TIDAK BOLEH BERTIPE TEKS!"))</definedName>
    <definedName name="terbilang" localSheetId="30">IF([0]!nilai=0,"nol",IF(TYPE([0]!nilai)=1,IF(MOD([0]!nilai,INT([0]!nilai))=0,TRIM('239_Marugame_Jogja'!milyar&amp;'239_Marugame_Jogja'!juta&amp;'239_Marugame_Jogja'!ribu&amp;'239_Marugame_Jogja'!ratus),"ANGKA HARUS BILANGAN BULAT!"),"DATA TIDAK BOLEH BERTIPE TEKS!"))</definedName>
    <definedName name="terbilang" localSheetId="31">IF([0]!nilai=0,"nol",IF(TYPE([0]!nilai)=1,IF(MOD([0]!nilai,INT([0]!nilai))=0,TRIM('240_W6_Bandung'!milyar&amp;'240_W6_Bandung'!juta&amp;'240_W6_Bandung'!ribu&amp;'240_W6_Bandung'!ratus),"ANGKA HARUS BILANGAN BULAT!"),"DATA TIDAK BOLEH BERTIPE TEKS!"))</definedName>
    <definedName name="terbilang" localSheetId="32">IF([0]!nilai=0,"nol",IF(TYPE([0]!nilai)=1,IF(MOD([0]!nilai,INT([0]!nilai))=0,TRIM('241_W6_Kamal Jakbar'!milyar&amp;'241_W6_Kamal Jakbar'!juta&amp;'241_W6_Kamal Jakbar'!ribu&amp;'241_W6_Kamal Jakbar'!ratus),"ANGKA HARUS BILANGAN BULAT!"),"DATA TIDAK BOLEH BERTIPE TEKS!"))</definedName>
    <definedName name="terbilang" localSheetId="33">IF([0]!nilai=0,"nol",IF(TYPE([0]!nilai)=1,IF(MOD([0]!nilai,INT([0]!nilai))=0,TRIM('242_W6_Bogor'!milyar&amp;'242_W6_Bogor'!juta&amp;'242_W6_Bogor'!ribu&amp;'242_W6_Bogor'!ratus),"ANGKA HARUS BILANGAN BULAT!"),"DATA TIDAK BOLEH BERTIPE TEKS!"))</definedName>
    <definedName name="terbilang" localSheetId="34">IF([0]!nilai=0,"nol",IF(TYPE([0]!nilai)=1,IF(MOD([0]!nilai,INT([0]!nilai))=0,TRIM('243_W6_Cibubur'!milyar&amp;'243_W6_Cibubur'!juta&amp;'243_W6_Cibubur'!ribu&amp;'243_W6_Cibubur'!ratus),"ANGKA HARUS BILANGAN BULAT!"),"DATA TIDAK BOLEH BERTIPE TEKS!"))</definedName>
    <definedName name="terbilang" localSheetId="35">IF([0]!nilai=0,"nol",IF(TYPE([0]!nilai)=1,IF(MOD([0]!nilai,INT([0]!nilai))=0,TRIM('244_W6_Duren Sawit'!milyar&amp;'244_W6_Duren Sawit'!juta&amp;'244_W6_Duren Sawit'!ribu&amp;'244_W6_Duren Sawit'!ratus),"ANGKA HARUS BILANGAN BULAT!"),"DATA TIDAK BOLEH BERTIPE TEKS!"))</definedName>
    <definedName name="terbilang" localSheetId="36">IF([0]!nilai=0,"nol",IF(TYPE([0]!nilai)=1,IF(MOD([0]!nilai,INT([0]!nilai))=0,TRIM('245_W6_Tangerang'!milyar&amp;'245_W6_Tangerang'!juta&amp;'245_W6_Tangerang'!ribu&amp;'245_W6_Tangerang'!ratus),"ANGKA HARUS BILANGAN BULAT!"),"DATA TIDAK BOLEH BERTIPE TEKS!"))</definedName>
    <definedName name="terbilang" localSheetId="37">IF([0]!nilai=0,"nol",IF(TYPE([0]!nilai)=1,IF(MOD([0]!nilai,INT([0]!nilai))=0,TRIM('246_W6_Serang'!milyar&amp;'246_W6_Serang'!juta&amp;'246_W6_Serang'!ribu&amp;'246_W6_Serang'!ratus),"ANGKA HARUS BILANGAN BULAT!"),"DATA TIDAK BOLEH BERTIPE TEKS!"))</definedName>
    <definedName name="terbilang" localSheetId="38">IF([0]!nilai=0,"nol",IF(TYPE([0]!nilai)=1,IF(MOD([0]!nilai,INT([0]!nilai))=0,TRIM('247_W6_Lemah Abang -Karawang'!milyar&amp;'247_W6_Lemah Abang -Karawang'!juta&amp;'247_W6_Lemah Abang -Karawang'!ribu&amp;'247_W6_Lemah Abang -Karawang'!ratus),"ANGKA HARUS BILANGAN BULAT!"),"DATA TIDAK BOLEH BERTIPE TEKS!"))</definedName>
    <definedName name="terbilang" localSheetId="39">IF([0]!nilai=0,"nol",IF(TYPE([0]!nilai)=1,IF(MOD([0]!nilai,INT([0]!nilai))=0,TRIM('248_W6_Tj Priok'!milyar&amp;'248_W6_Tj Priok'!juta&amp;'248_W6_Tj Priok'!ribu&amp;'248_W6_Tj Priok'!ratus),"ANGKA HARUS BILANGAN BULAT!"),"DATA TIDAK BOLEH BERTIPE TEKS!"))</definedName>
    <definedName name="terbilang" localSheetId="40">IF([0]!nilai=0,"nol",IF(TYPE([0]!nilai)=1,IF(MOD([0]!nilai,INT([0]!nilai))=0,TRIM('249_W6_Tangerang'!milyar&amp;'249_W6_Tangerang'!juta&amp;'249_W6_Tangerang'!ribu&amp;'249_W6_Tangerang'!ratus),"ANGKA HARUS BILANGAN BULAT!"),"DATA TIDAK BOLEH BERTIPE TEKS!"))</definedName>
    <definedName name="terbilang" localSheetId="41">IF([0]!nilai=0,"nol",IF(TYPE([0]!nilai)=1,IF(MOD([0]!nilai,INT([0]!nilai))=0,TRIM('250_W6_Manado'!milyar&amp;'250_W6_Manado'!juta&amp;'250_W6_Manado'!ribu&amp;'250_W6_Manado'!ratus),"ANGKA HARUS BILANGAN BULAT!"),"DATA TIDAK BOLEH BERTIPE TEKS!"))</definedName>
    <definedName name="terbilang" localSheetId="42">IF([0]!nilai=0,"nol",IF(TYPE([0]!nilai)=1,IF(MOD([0]!nilai,INT([0]!nilai))=0,TRIM('251_W6_Bogor'!milyar&amp;'251_W6_Bogor'!juta&amp;'251_W6_Bogor'!ribu&amp;'251_W6_Bogor'!ratus),"ANGKA HARUS BILANGAN BULAT!"),"DATA TIDAK BOLEH BERTIPE TEKS!"))</definedName>
    <definedName name="terbilang" localSheetId="43">IF([0]!nilai=0,"nol",IF(TYPE([0]!nilai)=1,IF(MOD([0]!nilai,INT([0]!nilai))=0,TRIM('252_W6_Duren Sawit'!milyar&amp;'252_W6_Duren Sawit'!juta&amp;'252_W6_Duren Sawit'!ribu&amp;'252_W6_Duren Sawit'!ratus),"ANGKA HARUS BILANGAN BULAT!"),"DATA TIDAK BOLEH BERTIPE TEKS!"))</definedName>
    <definedName name="terbilang" localSheetId="44">IF([0]!nilai=0,"nol",IF(TYPE([0]!nilai)=1,IF(MOD([0]!nilai,INT([0]!nilai))=0,TRIM('253_W6_Harapan Indah'!milyar&amp;'253_W6_Harapan Indah'!juta&amp;'253_W6_Harapan Indah'!ribu&amp;'253_W6_Harapan Indah'!ratus),"ANGKA HARUS BILANGAN BULAT!"),"DATA TIDAK BOLEH BERTIPE TEKS!"))</definedName>
    <definedName name="terbilang" localSheetId="45">IF([0]!nilai=0,"nol",IF(TYPE([0]!nilai)=1,IF(MOD([0]!nilai,INT([0]!nilai))=0,TRIM('254_W6_Cakung '!milyar&amp;'254_W6_Cakung '!juta&amp;'254_W6_Cakung '!ribu&amp;'254_W6_Cakung '!ratus),"ANGKA HARUS BILANGAN BULAT!"),"DATA TIDAK BOLEH BERTIPE TEKS!"))</definedName>
    <definedName name="terbilang" localSheetId="46">IF([0]!nilai=0,"nol",IF(TYPE([0]!nilai)=1,IF(MOD([0]!nilai,INT([0]!nilai))=0,TRIM('255_W6_Tangerang'!milyar&amp;'255_W6_Tangerang'!juta&amp;'255_W6_Tangerang'!ribu&amp;'255_W6_Tangerang'!ratus),"ANGKA HARUS BILANGAN BULAT!"),"DATA TIDAK BOLEH BERTIPE TEKS!"))</definedName>
    <definedName name="terbilang" localSheetId="47">IF([0]!nilai=0,"nol",IF(TYPE([0]!nilai)=1,IF(MOD([0]!nilai,INT([0]!nilai))=0,TRIM('256_W6_Tangerang'!milyar&amp;'256_W6_Tangerang'!juta&amp;'256_W6_Tangerang'!ribu&amp;'256_W6_Tangerang'!ratus),"ANGKA HARUS BILANGAN BULAT!"),"DATA TIDAK BOLEH BERTIPE TEKS!"))</definedName>
    <definedName name="terbilang" localSheetId="48">IF([0]!nilai=0,"nol",IF(TYPE([0]!nilai)=1,IF(MOD([0]!nilai,INT([0]!nilai))=0,TRIM('257_W6_Serang'!milyar&amp;'257_W6_Serang'!juta&amp;'257_W6_Serang'!ribu&amp;'257_W6_Serang'!ratus),"ANGKA HARUS BILANGAN BULAT!"),"DATA TIDAK BOLEH BERTIPE TEKS!"))</definedName>
    <definedName name="terbilang" localSheetId="54">IF([0]!nilai=0,"nol",IF(TYPE([0]!nilai)=1,IF(MOD([0]!nilai,INT([0]!nilai))=0,TRIM('263_Delta_Jawa tengah'!milyar&amp;'263_Delta_Jawa tengah'!juta&amp;'263_Delta_Jawa tengah'!ribu&amp;'263_Delta_Jawa tengah'!ratus),"ANGKA HARUS BILANGAN BULAT!"),"DATA TIDAK BOLEH BERTIPE TEKS!"))</definedName>
    <definedName name="terbilang" localSheetId="56">IF([0]!nilai=0,"nol",IF(TYPE([0]!nilai)=1,IF(MOD([0]!nilai,INT([0]!nilai))=0,TRIM('265_Marugame_Cirebon'!milyar&amp;'265_Marugame_Cirebon'!juta&amp;'265_Marugame_Cirebon'!ribu&amp;'265_Marugame_Cirebon'!ratus),"ANGKA HARUS BILANGAN BULAT!"),"DATA TIDAK BOLEH BERTIPE TEKS!"))</definedName>
    <definedName name="terbilang" localSheetId="57">IF([0]!nilai=0,"nol",IF(TYPE([0]!nilai)=1,IF(MOD([0]!nilai,INT([0]!nilai))=0,TRIM('266_W6_Tangerang'!milyar&amp;'266_W6_Tangerang'!juta&amp;'266_W6_Tangerang'!ribu&amp;'266_W6_Tangerang'!ratus),"ANGKA HARUS BILANGAN BULAT!"),"DATA TIDAK BOLEH BERTIPE TEKS!"))</definedName>
    <definedName name="terbilang" localSheetId="58">IF([0]!nilai=0,"nol",IF(TYPE([0]!nilai)=1,IF(MOD([0]!nilai,INT([0]!nilai))=0,TRIM('267_W6_Parung Bogor'!milyar&amp;'267_W6_Parung Bogor'!juta&amp;'267_W6_Parung Bogor'!ribu&amp;'267_W6_Parung Bogor'!ratus),"ANGKA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TRIM(IF((MID('209_Truelogs_Jambi Pel'!trbl2,LEN('209_Truelogs_Jambi Pel'!trbl2),1))="/",LEFT('209_Truelogs_Jambi Pel'!trbl2,LEN('209_Truelogs_Jambi Pel'!trbl2)-1),'209_Truelogs_Jambi Pel'!trbl2))</definedName>
    <definedName name="terbilang2" localSheetId="1">TRIM(IF((MID('210_Marugame_Bandung'!trbl2,LEN('210_Marugame_Bandung'!trbl2),1))="/",LEFT('210_Marugame_Bandung'!trbl2,LEN('210_Marugame_Bandung'!trbl2)-1),'210_Marugame_Bandung'!trbl2))</definedName>
    <definedName name="terbilang2" localSheetId="2">TRIM(IF((MID('211_Freyssinet_Jambi'!trbl2,LEN('211_Freyssinet_Jambi'!trbl2),1))="/",LEFT('211_Freyssinet_Jambi'!trbl2,LEN('211_Freyssinet_Jambi'!trbl2)-1),'211_Freyssinet_Jambi'!trbl2))</definedName>
    <definedName name="terbilang2" localSheetId="7">TRIM(IF((MID('216_SITC_pabeanan_Ningbo'!trbl2,LEN('216_SITC_pabeanan_Ningbo'!trbl2),1))="/",LEFT('216_SITC_pabeanan_Ningbo'!trbl2,LEN('216_SITC_pabeanan_Ningbo'!trbl2)-1),'216_SITC_pabeanan_Ningbo'!trbl2))</definedName>
    <definedName name="terbilang2" localSheetId="8">TRIM(IF((MID('217_Link pasifik_Malaysia'!trbl2,LEN('217_Link pasifik_Malaysia'!trbl2),1))="/",LEFT('217_Link pasifik_Malaysia'!trbl2,LEN('217_Link pasifik_Malaysia'!trbl2)-1),'217_Link pasifik_Malaysia'!trbl2))</definedName>
    <definedName name="terbilang2" localSheetId="9">TRIM(IF((MID('218_Link Pasifik_Philippines'!trbl2,LEN('218_Link Pasifik_Philippines'!trbl2),1))="/",LEFT('218_Link Pasifik_Philippines'!trbl2,LEN('218_Link Pasifik_Philippines'!trbl2)-1),'218_Link Pasifik_Philippines'!trbl2))</definedName>
    <definedName name="terbilang2" localSheetId="10">TRIM(IF((MID('219_Link Pasifik_India'!trbl2,LEN('219_Link Pasifik_India'!trbl2),1))="/",LEFT('219_Link Pasifik_India'!trbl2,LEN('219_Link Pasifik_India'!trbl2)-1),'219_Link Pasifik_India'!trbl2))</definedName>
    <definedName name="terbilang2" localSheetId="11">TRIM(IF((MID('220_Link Pasifik_Thailand'!trbl2,LEN('220_Link Pasifik_Thailand'!trbl2),1))="/",LEFT('220_Link Pasifik_Thailand'!trbl2,LEN('220_Link Pasifik_Thailand'!trbl2)-1),'220_Link Pasifik_Thailand'!trbl2))</definedName>
    <definedName name="terbilang2" localSheetId="12">TRIM(IF((MID('221_Marugame_Bandung '!trbl2,LEN('221_Marugame_Bandung '!trbl2),1))="/",LEFT('221_Marugame_Bandung '!trbl2,LEN('221_Marugame_Bandung '!trbl2)-1),'221_Marugame_Bandung '!trbl2))</definedName>
    <definedName name="terbilang2" localSheetId="13">TRIM(IF((MID('222_Marugame_Cirebon'!trbl2,LEN('222_Marugame_Cirebon'!trbl2),1))="/",LEFT('222_Marugame_Cirebon'!trbl2,LEN('222_Marugame_Cirebon'!trbl2)-1),'222_Marugame_Cirebon'!trbl2))</definedName>
    <definedName name="terbilang2" localSheetId="14">TRIM(IF((MID('223_W6_Tangerang'!trbl2,LEN('223_W6_Tangerang'!trbl2),1))="/",LEFT('223_W6_Tangerang'!trbl2,LEN('223_W6_Tangerang'!trbl2)-1),'223_W6_Tangerang'!trbl2))</definedName>
    <definedName name="terbilang2" localSheetId="15">TRIM(IF((MID('224_W6_Tangerang'!trbl2,LEN('224_W6_Tangerang'!trbl2),1))="/",LEFT('224_W6_Tangerang'!trbl2,LEN('224_W6_Tangerang'!trbl2)-1),'224_W6_Tangerang'!trbl2))</definedName>
    <definedName name="terbilang2" localSheetId="16">TRIM(IF((MID('225_W6_Tangerang'!trbl2,LEN('225_W6_Tangerang'!trbl2),1))="/",LEFT('225_W6_Tangerang'!trbl2,LEN('225_W6_Tangerang'!trbl2)-1),'225_W6_Tangerang'!trbl2))</definedName>
    <definedName name="terbilang2" localSheetId="17">TRIM(IF((MID('226_W6_Tangerang'!trbl2,LEN('226_W6_Tangerang'!trbl2),1))="/",LEFT('226_W6_Tangerang'!trbl2,LEN('226_W6_Tangerang'!trbl2)-1),'226_W6_Tangerang'!trbl2))</definedName>
    <definedName name="terbilang2" localSheetId="18">TRIM(IF((MID('227_W6_Tangerang '!trbl2,LEN('227_W6_Tangerang '!trbl2),1))="/",LEFT('227_W6_Tangerang '!trbl2,LEN('227_W6_Tangerang '!trbl2)-1),'227_W6_Tangerang '!trbl2))</definedName>
    <definedName name="terbilang2" localSheetId="19">TRIM(IF((MID('228_W6_Tangerang '!trbl2,LEN('228_W6_Tangerang '!trbl2),1))="/",LEFT('228_W6_Tangerang '!trbl2,LEN('228_W6_Tangerang '!trbl2)-1),'228_W6_Tangerang '!trbl2))</definedName>
    <definedName name="terbilang2" localSheetId="20">TRIM(IF((MID('229_W6_Tangerang  '!trbl2,LEN('229_W6_Tangerang  '!trbl2),1))="/",LEFT('229_W6_Tangerang  '!trbl2,LEN('229_W6_Tangerang  '!trbl2)-1),'229_W6_Tangerang  '!trbl2))</definedName>
    <definedName name="terbilang2" localSheetId="21">TRIM(IF((MID('230_W6_Jatinegara '!trbl2,LEN('230_W6_Jatinegara '!trbl2),1))="/",LEFT('230_W6_Jatinegara '!trbl2,LEN('230_W6_Jatinegara '!trbl2)-1),'230_W6_Jatinegara '!trbl2))</definedName>
    <definedName name="terbilang2" localSheetId="22">TRIM(IF((MID('231_W6_Tangerang'!trbl2,LEN('231_W6_Tangerang'!trbl2),1))="/",LEFT('231_W6_Tangerang'!trbl2,LEN('231_W6_Tangerang'!trbl2)-1),'231_W6_Tangerang'!trbl2))</definedName>
    <definedName name="terbilang2" localSheetId="23">TRIM(IF((MID('232_W6_Tangerang '!trbl2,LEN('232_W6_Tangerang '!trbl2),1))="/",LEFT('232_W6_Tangerang '!trbl2,LEN('232_W6_Tangerang '!trbl2)-1),'232_W6_Tangerang '!trbl2))</definedName>
    <definedName name="terbilang2" localSheetId="24">TRIM(IF((MID('233_W6_Bogor'!trbl2,LEN('233_W6_Bogor'!trbl2),1))="/",LEFT('233_W6_Bogor'!trbl2,LEN('233_W6_Bogor'!trbl2)-1),'233_W6_Bogor'!trbl2))</definedName>
    <definedName name="terbilang2" localSheetId="25">TRIM(IF((MID('234_W6_Serang'!trbl2,LEN('234_W6_Serang'!trbl2),1))="/",LEFT('234_W6_Serang'!trbl2,LEN('234_W6_Serang'!trbl2)-1),'234_W6_Serang'!trbl2))</definedName>
    <definedName name="terbilang2" localSheetId="26">TRIM(IF((MID('235_W6_Cibubur&amp;Jati Sampurna'!trbl2,LEN('235_W6_Cibubur&amp;Jati Sampurna'!trbl2),1))="/",LEFT('235_W6_Cibubur&amp;Jati Sampurna'!trbl2,LEN('235_W6_Cibubur&amp;Jati Sampurna'!trbl2)-1),'235_W6_Cibubur&amp;Jati Sampurna'!trbl2))</definedName>
    <definedName name="terbilang2" localSheetId="27">TRIM(IF((MID('236_Pratama Trans_Riau'!trbl2,LEN('236_Pratama Trans_Riau'!trbl2),1))="/",LEFT('236_Pratama Trans_Riau'!trbl2,LEN('236_Pratama Trans_Riau'!trbl2)-1),'236_Pratama Trans_Riau'!trbl2))</definedName>
    <definedName name="terbilang2" localSheetId="28">TRIM(IF((MID('237_Freyssinet_Denpasar'!trbl2,LEN('237_Freyssinet_Denpasar'!trbl2),1))="/",LEFT('237_Freyssinet_Denpasar'!trbl2,LEN('237_Freyssinet_Denpasar'!trbl2)-1),'237_Freyssinet_Denpasar'!trbl2))</definedName>
    <definedName name="terbilang2" localSheetId="29">TRIM(IF((MID('238_Delta_Jawa tengah'!trbl2,LEN('238_Delta_Jawa tengah'!trbl2),1))="/",LEFT('238_Delta_Jawa tengah'!trbl2,LEN('238_Delta_Jawa tengah'!trbl2)-1),'238_Delta_Jawa tengah'!trbl2))</definedName>
    <definedName name="terbilang2" localSheetId="30">TRIM(IF((MID('239_Marugame_Jogja'!trbl2,LEN('239_Marugame_Jogja'!trbl2),1))="/",LEFT('239_Marugame_Jogja'!trbl2,LEN('239_Marugame_Jogja'!trbl2)-1),'239_Marugame_Jogja'!trbl2))</definedName>
    <definedName name="terbilang2" localSheetId="31">TRIM(IF((MID('240_W6_Bandung'!trbl2,LEN('240_W6_Bandung'!trbl2),1))="/",LEFT('240_W6_Bandung'!trbl2,LEN('240_W6_Bandung'!trbl2)-1),'240_W6_Bandung'!trbl2))</definedName>
    <definedName name="terbilang2" localSheetId="32">TRIM(IF((MID('241_W6_Kamal Jakbar'!trbl2,LEN('241_W6_Kamal Jakbar'!trbl2),1))="/",LEFT('241_W6_Kamal Jakbar'!trbl2,LEN('241_W6_Kamal Jakbar'!trbl2)-1),'241_W6_Kamal Jakbar'!trbl2))</definedName>
    <definedName name="terbilang2" localSheetId="33">TRIM(IF((MID('242_W6_Bogor'!trbl2,LEN('242_W6_Bogor'!trbl2),1))="/",LEFT('242_W6_Bogor'!trbl2,LEN('242_W6_Bogor'!trbl2)-1),'242_W6_Bogor'!trbl2))</definedName>
    <definedName name="terbilang2" localSheetId="34">TRIM(IF((MID('243_W6_Cibubur'!trbl2,LEN('243_W6_Cibubur'!trbl2),1))="/",LEFT('243_W6_Cibubur'!trbl2,LEN('243_W6_Cibubur'!trbl2)-1),'243_W6_Cibubur'!trbl2))</definedName>
    <definedName name="terbilang2" localSheetId="35">TRIM(IF((MID('244_W6_Duren Sawit'!trbl2,LEN('244_W6_Duren Sawit'!trbl2),1))="/",LEFT('244_W6_Duren Sawit'!trbl2,LEN('244_W6_Duren Sawit'!trbl2)-1),'244_W6_Duren Sawit'!trbl2))</definedName>
    <definedName name="terbilang2" localSheetId="36">TRIM(IF((MID('245_W6_Tangerang'!trbl2,LEN('245_W6_Tangerang'!trbl2),1))="/",LEFT('245_W6_Tangerang'!trbl2,LEN('245_W6_Tangerang'!trbl2)-1),'245_W6_Tangerang'!trbl2))</definedName>
    <definedName name="terbilang2" localSheetId="37">TRIM(IF((MID('246_W6_Serang'!trbl2,LEN('246_W6_Serang'!trbl2),1))="/",LEFT('246_W6_Serang'!trbl2,LEN('246_W6_Serang'!trbl2)-1),'246_W6_Serang'!trbl2))</definedName>
    <definedName name="terbilang2" localSheetId="38">TRIM(IF((MID('247_W6_Lemah Abang -Karawang'!trbl2,LEN('247_W6_Lemah Abang -Karawang'!trbl2),1))="/",LEFT('247_W6_Lemah Abang -Karawang'!trbl2,LEN('247_W6_Lemah Abang -Karawang'!trbl2)-1),'247_W6_Lemah Abang -Karawang'!trbl2))</definedName>
    <definedName name="terbilang2" localSheetId="39">TRIM(IF((MID('248_W6_Tj Priok'!trbl2,LEN('248_W6_Tj Priok'!trbl2),1))="/",LEFT('248_W6_Tj Priok'!trbl2,LEN('248_W6_Tj Priok'!trbl2)-1),'248_W6_Tj Priok'!trbl2))</definedName>
    <definedName name="terbilang2" localSheetId="40">TRIM(IF((MID('249_W6_Tangerang'!trbl2,LEN('249_W6_Tangerang'!trbl2),1))="/",LEFT('249_W6_Tangerang'!trbl2,LEN('249_W6_Tangerang'!trbl2)-1),'249_W6_Tangerang'!trbl2))</definedName>
    <definedName name="terbilang2" localSheetId="41">TRIM(IF((MID('250_W6_Manado'!trbl2,LEN('250_W6_Manado'!trbl2),1))="/",LEFT('250_W6_Manado'!trbl2,LEN('250_W6_Manado'!trbl2)-1),'250_W6_Manado'!trbl2))</definedName>
    <definedName name="terbilang2" localSheetId="42">TRIM(IF((MID('251_W6_Bogor'!trbl2,LEN('251_W6_Bogor'!trbl2),1))="/",LEFT('251_W6_Bogor'!trbl2,LEN('251_W6_Bogor'!trbl2)-1),'251_W6_Bogor'!trbl2))</definedName>
    <definedName name="terbilang2" localSheetId="43">TRIM(IF((MID('252_W6_Duren Sawit'!trbl2,LEN('252_W6_Duren Sawit'!trbl2),1))="/",LEFT('252_W6_Duren Sawit'!trbl2,LEN('252_W6_Duren Sawit'!trbl2)-1),'252_W6_Duren Sawit'!trbl2))</definedName>
    <definedName name="terbilang2" localSheetId="44">TRIM(IF((MID('253_W6_Harapan Indah'!trbl2,LEN('253_W6_Harapan Indah'!trbl2),1))="/",LEFT('253_W6_Harapan Indah'!trbl2,LEN('253_W6_Harapan Indah'!trbl2)-1),'253_W6_Harapan Indah'!trbl2))</definedName>
    <definedName name="terbilang2" localSheetId="45">TRIM(IF((MID('254_W6_Cakung '!trbl2,LEN('254_W6_Cakung '!trbl2),1))="/",LEFT('254_W6_Cakung '!trbl2,LEN('254_W6_Cakung '!trbl2)-1),'254_W6_Cakung '!trbl2))</definedName>
    <definedName name="terbilang2" localSheetId="46">TRIM(IF((MID('255_W6_Tangerang'!trbl2,LEN('255_W6_Tangerang'!trbl2),1))="/",LEFT('255_W6_Tangerang'!trbl2,LEN('255_W6_Tangerang'!trbl2)-1),'255_W6_Tangerang'!trbl2))</definedName>
    <definedName name="terbilang2" localSheetId="47">TRIM(IF((MID('256_W6_Tangerang'!trbl2,LEN('256_W6_Tangerang'!trbl2),1))="/",LEFT('256_W6_Tangerang'!trbl2,LEN('256_W6_Tangerang'!trbl2)-1),'256_W6_Tangerang'!trbl2))</definedName>
    <definedName name="terbilang2" localSheetId="48">TRIM(IF((MID('257_W6_Serang'!trbl2,LEN('257_W6_Serang'!trbl2),1))="/",LEFT('257_W6_Serang'!trbl2,LEN('257_W6_Serang'!trbl2)-1),'257_W6_Serang'!trbl2))</definedName>
    <definedName name="terbilang2" localSheetId="54">TRIM(IF((MID('263_Delta_Jawa tengah'!trbl2,LEN('263_Delta_Jawa tengah'!trbl2),1))="/",LEFT('263_Delta_Jawa tengah'!trbl2,LEN('263_Delta_Jawa tengah'!trbl2)-1),'263_Delta_Jawa tengah'!trbl2))</definedName>
    <definedName name="terbilang2" localSheetId="56">TRIM(IF((MID('265_Marugame_Cirebon'!trbl2,LEN('265_Marugame_Cirebon'!trbl2),1))="/",LEFT('265_Marugame_Cirebon'!trbl2,LEN('265_Marugame_Cirebon'!trbl2)-1),'265_Marugame_Cirebon'!trbl2))</definedName>
    <definedName name="terbilang2" localSheetId="57">TRIM(IF((MID('266_W6_Tangerang'!trbl2,LEN('266_W6_Tangerang'!trbl2),1))="/",LEFT('266_W6_Tangerang'!trbl2,LEN('266_W6_Tangerang'!trbl2)-1),'266_W6_Tangerang'!trbl2))</definedName>
    <definedName name="terbilang2" localSheetId="58">TRIM(IF((MID('267_W6_Parung Bogor'!trbl2,LEN('267_W6_Parung Bogor'!trbl2),1))="/",LEFT('267_W6_Parung Bogor'!trbl2,LEN('267_W6_Parung Bogor'!trbl2)-1),'267_W6_Parung Bogor'!trbl2))</definedName>
    <definedName name="terbilang2">TRIM(IF((MID(trbl2,LEN(trbl2),1))="/",LEFT(trbl2,LEN(trbl2)-1),trbl2))</definedName>
    <definedName name="terbilang3" localSheetId="0">IF('[2]Pos Log Serang 260721'!XFD1=0,"nol",IF(TYPE('[2]Pos Log Serang 260721'!XFD1)=1,IF(MOD('[2]Pos Log Serang 260721'!XFD1,INT('[2]Pos Log Serang 260721'!XFD1))=0,TRIM('209_Truelogs_Jambi Pel'!milyar3&amp;'209_Truelogs_Jambi Pel'!juta3&amp;'209_Truelogs_Jambi Pel'!ribu3&amp;'209_Truelogs_Jambi Pel'!ratus3),"ANGKA HARUS BILANGAN BULAT!"),"DATA TIDAK BOLEH BERTIPE TEKS!"))</definedName>
    <definedName name="terbilang3" localSheetId="1">IF('[2]Pos Log Serang 260721'!XFD1=0,"nol",IF(TYPE('[2]Pos Log Serang 260721'!XFD1)=1,IF(MOD('[2]Pos Log Serang 260721'!XFD1,INT('[2]Pos Log Serang 260721'!XFD1))=0,TRIM('210_Marugame_Bandung'!milyar3&amp;'210_Marugame_Bandung'!juta3&amp;'210_Marugame_Bandung'!ribu3&amp;'210_Marugame_Bandung'!ratus3),"ANGKA HARUS BILANGAN BULAT!"),"DATA TIDAK BOLEH BERTIPE TEKS!"))</definedName>
    <definedName name="terbilang3" localSheetId="2">IF('[2]Pos Log Serang 260721'!XFD1=0,"nol",IF(TYPE('[2]Pos Log Serang 260721'!XFD1)=1,IF(MOD('[2]Pos Log Serang 260721'!XFD1,INT('[2]Pos Log Serang 260721'!XFD1))=0,TRIM('211_Freyssinet_Jambi'!milyar3&amp;'211_Freyssinet_Jambi'!juta3&amp;'211_Freyssinet_Jambi'!ribu3&amp;'211_Freyssinet_Jambi'!ratus3),"ANGKA HARUS BILANGAN BULAT!"),"DATA TIDAK BOLEH BERTIPE TEKS!"))</definedName>
    <definedName name="terbilang3" localSheetId="7">IF('[2]Pos Log Serang 260721'!XFD1=0,"nol",IF(TYPE('[2]Pos Log Serang 260721'!XFD1)=1,IF(MOD('[2]Pos Log Serang 260721'!XFD1,INT('[2]Pos Log Serang 260721'!XFD1))=0,TRIM('216_SITC_pabeanan_Ningbo'!milyar3&amp;'216_SITC_pabeanan_Ningbo'!juta3&amp;'216_SITC_pabeanan_Ningbo'!ribu3&amp;'216_SITC_pabeanan_Ningbo'!ratus3),"ANGKA HARUS BILANGAN BULAT!"),"DATA TIDAK BOLEH BERTIPE TEKS!"))</definedName>
    <definedName name="terbilang3" localSheetId="8">IF('[2]Pos Log Serang 260721'!XFD1=0,"nol",IF(TYPE('[2]Pos Log Serang 260721'!XFD1)=1,IF(MOD('[2]Pos Log Serang 260721'!XFD1,INT('[2]Pos Log Serang 260721'!XFD1))=0,TRIM('217_Link pasifik_Malaysia'!milyar3&amp;'217_Link pasifik_Malaysia'!juta3&amp;'217_Link pasifik_Malaysia'!ribu3&amp;'217_Link pasifik_Malaysia'!ratus3),"ANGKA HARUS BILANGAN BULAT!"),"DATA TIDAK BOLEH BERTIPE TEKS!"))</definedName>
    <definedName name="terbilang3" localSheetId="9">IF('[2]Pos Log Serang 260721'!XFD1=0,"nol",IF(TYPE('[2]Pos Log Serang 260721'!XFD1)=1,IF(MOD('[2]Pos Log Serang 260721'!XFD1,INT('[2]Pos Log Serang 260721'!XFD1))=0,TRIM('218_Link Pasifik_Philippines'!milyar3&amp;'218_Link Pasifik_Philippines'!juta3&amp;'218_Link Pasifik_Philippines'!ribu3&amp;'218_Link Pasifik_Philippines'!ratus3),"ANGKA HARUS BILANGAN BULAT!"),"DATA TIDAK BOLEH BERTIPE TEKS!"))</definedName>
    <definedName name="terbilang3" localSheetId="10">IF('[2]Pos Log Serang 260721'!XFD1=0,"nol",IF(TYPE('[2]Pos Log Serang 260721'!XFD1)=1,IF(MOD('[2]Pos Log Serang 260721'!XFD1,INT('[2]Pos Log Serang 260721'!XFD1))=0,TRIM('219_Link Pasifik_India'!milyar3&amp;'219_Link Pasifik_India'!juta3&amp;'219_Link Pasifik_India'!ribu3&amp;'219_Link Pasifik_India'!ratus3),"ANGKA HARUS BILANGAN BULAT!"),"DATA TIDAK BOLEH BERTIPE TEKS!"))</definedName>
    <definedName name="terbilang3" localSheetId="11">IF('[2]Pos Log Serang 260721'!XFD1=0,"nol",IF(TYPE('[2]Pos Log Serang 260721'!XFD1)=1,IF(MOD('[2]Pos Log Serang 260721'!XFD1,INT('[2]Pos Log Serang 260721'!XFD1))=0,TRIM('220_Link Pasifik_Thailand'!milyar3&amp;'220_Link Pasifik_Thailand'!juta3&amp;'220_Link Pasifik_Thailand'!ribu3&amp;'220_Link Pasifik_Thailand'!ratus3),"ANGKA HARUS BILANGAN BULAT!"),"DATA TIDAK BOLEH BERTIPE TEKS!"))</definedName>
    <definedName name="terbilang3" localSheetId="12">IF('[2]Pos Log Serang 260721'!XFD1=0,"nol",IF(TYPE('[2]Pos Log Serang 260721'!XFD1)=1,IF(MOD('[2]Pos Log Serang 260721'!XFD1,INT('[2]Pos Log Serang 260721'!XFD1))=0,TRIM('221_Marugame_Bandung '!milyar3&amp;'221_Marugame_Bandung '!juta3&amp;'221_Marugame_Bandung '!ribu3&amp;'221_Marugame_Bandung '!ratus3),"ANGKA HARUS BILANGAN BULAT!"),"DATA TIDAK BOLEH BERTIPE TEKS!"))</definedName>
    <definedName name="terbilang3" localSheetId="13">IF('[2]Pos Log Serang 260721'!XFD1=0,"nol",IF(TYPE('[2]Pos Log Serang 260721'!XFD1)=1,IF(MOD('[2]Pos Log Serang 260721'!XFD1,INT('[2]Pos Log Serang 260721'!XFD1))=0,TRIM('222_Marugame_Cirebon'!milyar3&amp;'222_Marugame_Cirebon'!juta3&amp;'222_Marugame_Cirebon'!ribu3&amp;'222_Marugame_Cirebon'!ratus3),"ANGKA HARUS BILANGAN BULAT!"),"DATA TIDAK BOLEH BERTIPE TEKS!"))</definedName>
    <definedName name="terbilang3" localSheetId="14">IF('[2]Pos Log Serang 260721'!XFD1=0,"nol",IF(TYPE('[2]Pos Log Serang 260721'!XFD1)=1,IF(MOD('[2]Pos Log Serang 260721'!XFD1,INT('[2]Pos Log Serang 260721'!XFD1))=0,TRIM('223_W6_Tangerang'!milyar3&amp;'223_W6_Tangerang'!juta3&amp;'223_W6_Tangerang'!ribu3&amp;'223_W6_Tangerang'!ratus3),"ANGKA HARUS BILANGAN BULAT!"),"DATA TIDAK BOLEH BERTIPE TEKS!"))</definedName>
    <definedName name="terbilang3" localSheetId="15">IF('[2]Pos Log Serang 260721'!XFD1=0,"nol",IF(TYPE('[2]Pos Log Serang 260721'!XFD1)=1,IF(MOD('[2]Pos Log Serang 260721'!XFD1,INT('[2]Pos Log Serang 260721'!XFD1))=0,TRIM('224_W6_Tangerang'!milyar3&amp;'224_W6_Tangerang'!juta3&amp;'224_W6_Tangerang'!ribu3&amp;'224_W6_Tangerang'!ratus3),"ANGKA HARUS BILANGAN BULAT!"),"DATA TIDAK BOLEH BERTIPE TEKS!"))</definedName>
    <definedName name="terbilang3" localSheetId="16">IF('[2]Pos Log Serang 260721'!XFD1=0,"nol",IF(TYPE('[2]Pos Log Serang 260721'!XFD1)=1,IF(MOD('[2]Pos Log Serang 260721'!XFD1,INT('[2]Pos Log Serang 260721'!XFD1))=0,TRIM('225_W6_Tangerang'!milyar3&amp;'225_W6_Tangerang'!juta3&amp;'225_W6_Tangerang'!ribu3&amp;'225_W6_Tangerang'!ratus3),"ANGKA HARUS BILANGAN BULAT!"),"DATA TIDAK BOLEH BERTIPE TEKS!"))</definedName>
    <definedName name="terbilang3" localSheetId="17">IF('[2]Pos Log Serang 260721'!XFD1=0,"nol",IF(TYPE('[2]Pos Log Serang 260721'!XFD1)=1,IF(MOD('[2]Pos Log Serang 260721'!XFD1,INT('[2]Pos Log Serang 260721'!XFD1))=0,TRIM('226_W6_Tangerang'!milyar3&amp;'226_W6_Tangerang'!juta3&amp;'226_W6_Tangerang'!ribu3&amp;'226_W6_Tangerang'!ratus3),"ANGKA HARUS BILANGAN BULAT!"),"DATA TIDAK BOLEH BERTIPE TEKS!"))</definedName>
    <definedName name="terbilang3" localSheetId="18">IF('[2]Pos Log Serang 260721'!XFD1=0,"nol",IF(TYPE('[2]Pos Log Serang 260721'!XFD1)=1,IF(MOD('[2]Pos Log Serang 260721'!XFD1,INT('[2]Pos Log Serang 260721'!XFD1))=0,TRIM('227_W6_Tangerang '!milyar3&amp;'227_W6_Tangerang '!juta3&amp;'227_W6_Tangerang '!ribu3&amp;'227_W6_Tangerang '!ratus3),"ANGKA HARUS BILANGAN BULAT!"),"DATA TIDAK BOLEH BERTIPE TEKS!"))</definedName>
    <definedName name="terbilang3" localSheetId="19">IF('[2]Pos Log Serang 260721'!XFD1=0,"nol",IF(TYPE('[2]Pos Log Serang 260721'!XFD1)=1,IF(MOD('[2]Pos Log Serang 260721'!XFD1,INT('[2]Pos Log Serang 260721'!XFD1))=0,TRIM('228_W6_Tangerang '!milyar3&amp;'228_W6_Tangerang '!juta3&amp;'228_W6_Tangerang '!ribu3&amp;'228_W6_Tangerang '!ratus3),"ANGKA HARUS BILANGAN BULAT!"),"DATA TIDAK BOLEH BERTIPE TEKS!"))</definedName>
    <definedName name="terbilang3" localSheetId="20">IF('[2]Pos Log Serang 260721'!XFD1=0,"nol",IF(TYPE('[2]Pos Log Serang 260721'!XFD1)=1,IF(MOD('[2]Pos Log Serang 260721'!XFD1,INT('[2]Pos Log Serang 260721'!XFD1))=0,TRIM('229_W6_Tangerang  '!milyar3&amp;'229_W6_Tangerang  '!juta3&amp;'229_W6_Tangerang  '!ribu3&amp;'229_W6_Tangerang  '!ratus3),"ANGKA HARUS BILANGAN BULAT!"),"DATA TIDAK BOLEH BERTIPE TEKS!"))</definedName>
    <definedName name="terbilang3" localSheetId="21">IF('[2]Pos Log Serang 260721'!XFD1=0,"nol",IF(TYPE('[2]Pos Log Serang 260721'!XFD1)=1,IF(MOD('[2]Pos Log Serang 260721'!XFD1,INT('[2]Pos Log Serang 260721'!XFD1))=0,TRIM('230_W6_Jatinegara '!milyar3&amp;'230_W6_Jatinegara '!juta3&amp;'230_W6_Jatinegara '!ribu3&amp;'230_W6_Jatinegara '!ratus3),"ANGKA HARUS BILANGAN BULAT!"),"DATA TIDAK BOLEH BERTIPE TEKS!"))</definedName>
    <definedName name="terbilang3" localSheetId="22">IF('[2]Pos Log Serang 260721'!XFD1=0,"nol",IF(TYPE('[2]Pos Log Serang 260721'!XFD1)=1,IF(MOD('[2]Pos Log Serang 260721'!XFD1,INT('[2]Pos Log Serang 260721'!XFD1))=0,TRIM('231_W6_Tangerang'!milyar3&amp;'231_W6_Tangerang'!juta3&amp;'231_W6_Tangerang'!ribu3&amp;'231_W6_Tangerang'!ratus3),"ANGKA HARUS BILANGAN BULAT!"),"DATA TIDAK BOLEH BERTIPE TEKS!"))</definedName>
    <definedName name="terbilang3" localSheetId="23">IF('[2]Pos Log Serang 260721'!XFD1=0,"nol",IF(TYPE('[2]Pos Log Serang 260721'!XFD1)=1,IF(MOD('[2]Pos Log Serang 260721'!XFD1,INT('[2]Pos Log Serang 260721'!XFD1))=0,TRIM('232_W6_Tangerang '!milyar3&amp;'232_W6_Tangerang '!juta3&amp;'232_W6_Tangerang '!ribu3&amp;'232_W6_Tangerang '!ratus3),"ANGKA HARUS BILANGAN BULAT!"),"DATA TIDAK BOLEH BERTIPE TEKS!"))</definedName>
    <definedName name="terbilang3" localSheetId="24">IF('[2]Pos Log Serang 260721'!XFD1=0,"nol",IF(TYPE('[2]Pos Log Serang 260721'!XFD1)=1,IF(MOD('[2]Pos Log Serang 260721'!XFD1,INT('[2]Pos Log Serang 260721'!XFD1))=0,TRIM('233_W6_Bogor'!milyar3&amp;'233_W6_Bogor'!juta3&amp;'233_W6_Bogor'!ribu3&amp;'233_W6_Bogor'!ratus3),"ANGKA HARUS BILANGAN BULAT!"),"DATA TIDAK BOLEH BERTIPE TEKS!"))</definedName>
    <definedName name="terbilang3" localSheetId="25">IF('[2]Pos Log Serang 260721'!XFD1=0,"nol",IF(TYPE('[2]Pos Log Serang 260721'!XFD1)=1,IF(MOD('[2]Pos Log Serang 260721'!XFD1,INT('[2]Pos Log Serang 260721'!XFD1))=0,TRIM('234_W6_Serang'!milyar3&amp;'234_W6_Serang'!juta3&amp;'234_W6_Serang'!ribu3&amp;'234_W6_Serang'!ratus3),"ANGKA HARUS BILANGAN BULAT!"),"DATA TIDAK BOLEH BERTIPE TEKS!"))</definedName>
    <definedName name="terbilang3" localSheetId="26">IF('[2]Pos Log Serang 260721'!XFD1=0,"nol",IF(TYPE('[2]Pos Log Serang 260721'!XFD1)=1,IF(MOD('[2]Pos Log Serang 260721'!XFD1,INT('[2]Pos Log Serang 260721'!XFD1))=0,TRIM('235_W6_Cibubur&amp;Jati Sampurna'!milyar3&amp;'235_W6_Cibubur&amp;Jati Sampurna'!juta3&amp;'235_W6_Cibubur&amp;Jati Sampurna'!ribu3&amp;'235_W6_Cibubur&amp;Jati Sampurna'!ratus3),"ANGKA HARUS BILANGAN BULAT!"),"DATA TIDAK BOLEH BERTIPE TEKS!"))</definedName>
    <definedName name="terbilang3" localSheetId="27">IF('[2]Pos Log Serang 260721'!XFD1=0,"nol",IF(TYPE('[2]Pos Log Serang 260721'!XFD1)=1,IF(MOD('[2]Pos Log Serang 260721'!XFD1,INT('[2]Pos Log Serang 260721'!XFD1))=0,TRIM('236_Pratama Trans_Riau'!milyar3&amp;'236_Pratama Trans_Riau'!juta3&amp;'236_Pratama Trans_Riau'!ribu3&amp;'236_Pratama Trans_Riau'!ratus3),"ANGKA HARUS BILANGAN BULAT!"),"DATA TIDAK BOLEH BERTIPE TEKS!"))</definedName>
    <definedName name="terbilang3" localSheetId="28">IF('[2]Pos Log Serang 260721'!XFD1=0,"nol",IF(TYPE('[2]Pos Log Serang 260721'!XFD1)=1,IF(MOD('[2]Pos Log Serang 260721'!XFD1,INT('[2]Pos Log Serang 260721'!XFD1))=0,TRIM('237_Freyssinet_Denpasar'!milyar3&amp;'237_Freyssinet_Denpasar'!juta3&amp;'237_Freyssinet_Denpasar'!ribu3&amp;'237_Freyssinet_Denpasar'!ratus3),"ANGKA HARUS BILANGAN BULAT!"),"DATA TIDAK BOLEH BERTIPE TEKS!"))</definedName>
    <definedName name="terbilang3" localSheetId="29">IF('[2]Pos Log Serang 260721'!XFD1=0,"nol",IF(TYPE('[2]Pos Log Serang 260721'!XFD1)=1,IF(MOD('[2]Pos Log Serang 260721'!XFD1,INT('[2]Pos Log Serang 260721'!XFD1))=0,TRIM('238_Delta_Jawa tengah'!milyar3&amp;'238_Delta_Jawa tengah'!juta3&amp;'238_Delta_Jawa tengah'!ribu3&amp;'238_Delta_Jawa tengah'!ratus3),"ANGKA HARUS BILANGAN BULAT!"),"DATA TIDAK BOLEH BERTIPE TEKS!"))</definedName>
    <definedName name="terbilang3" localSheetId="30">IF('[2]Pos Log Serang 260721'!XFD1=0,"nol",IF(TYPE('[2]Pos Log Serang 260721'!XFD1)=1,IF(MOD('[2]Pos Log Serang 260721'!XFD1,INT('[2]Pos Log Serang 260721'!XFD1))=0,TRIM('239_Marugame_Jogja'!milyar3&amp;'239_Marugame_Jogja'!juta3&amp;'239_Marugame_Jogja'!ribu3&amp;'239_Marugame_Jogja'!ratus3),"ANGKA HARUS BILANGAN BULAT!"),"DATA TIDAK BOLEH BERTIPE TEKS!"))</definedName>
    <definedName name="terbilang3" localSheetId="31">IF('[2]Pos Log Serang 260721'!XFD1=0,"nol",IF(TYPE('[2]Pos Log Serang 260721'!XFD1)=1,IF(MOD('[2]Pos Log Serang 260721'!XFD1,INT('[2]Pos Log Serang 260721'!XFD1))=0,TRIM('240_W6_Bandung'!milyar3&amp;'240_W6_Bandung'!juta3&amp;'240_W6_Bandung'!ribu3&amp;'240_W6_Bandung'!ratus3),"ANGKA HARUS BILANGAN BULAT!"),"DATA TIDAK BOLEH BERTIPE TEKS!"))</definedName>
    <definedName name="terbilang3" localSheetId="32">IF('[2]Pos Log Serang 260721'!XFD1=0,"nol",IF(TYPE('[2]Pos Log Serang 260721'!XFD1)=1,IF(MOD('[2]Pos Log Serang 260721'!XFD1,INT('[2]Pos Log Serang 260721'!XFD1))=0,TRIM('241_W6_Kamal Jakbar'!milyar3&amp;'241_W6_Kamal Jakbar'!juta3&amp;'241_W6_Kamal Jakbar'!ribu3&amp;'241_W6_Kamal Jakbar'!ratus3),"ANGKA HARUS BILANGAN BULAT!"),"DATA TIDAK BOLEH BERTIPE TEKS!"))</definedName>
    <definedName name="terbilang3" localSheetId="33">IF('[2]Pos Log Serang 260721'!XFD1=0,"nol",IF(TYPE('[2]Pos Log Serang 260721'!XFD1)=1,IF(MOD('[2]Pos Log Serang 260721'!XFD1,INT('[2]Pos Log Serang 260721'!XFD1))=0,TRIM('242_W6_Bogor'!milyar3&amp;'242_W6_Bogor'!juta3&amp;'242_W6_Bogor'!ribu3&amp;'242_W6_Bogor'!ratus3),"ANGKA HARUS BILANGAN BULAT!"),"DATA TIDAK BOLEH BERTIPE TEKS!"))</definedName>
    <definedName name="terbilang3" localSheetId="34">IF('[2]Pos Log Serang 260721'!XFD1=0,"nol",IF(TYPE('[2]Pos Log Serang 260721'!XFD1)=1,IF(MOD('[2]Pos Log Serang 260721'!XFD1,INT('[2]Pos Log Serang 260721'!XFD1))=0,TRIM('243_W6_Cibubur'!milyar3&amp;'243_W6_Cibubur'!juta3&amp;'243_W6_Cibubur'!ribu3&amp;'243_W6_Cibubur'!ratus3),"ANGKA HARUS BILANGAN BULAT!"),"DATA TIDAK BOLEH BERTIPE TEKS!"))</definedName>
    <definedName name="terbilang3" localSheetId="35">IF('[2]Pos Log Serang 260721'!XFD1=0,"nol",IF(TYPE('[2]Pos Log Serang 260721'!XFD1)=1,IF(MOD('[2]Pos Log Serang 260721'!XFD1,INT('[2]Pos Log Serang 260721'!XFD1))=0,TRIM('244_W6_Duren Sawit'!milyar3&amp;'244_W6_Duren Sawit'!juta3&amp;'244_W6_Duren Sawit'!ribu3&amp;'244_W6_Duren Sawit'!ratus3),"ANGKA HARUS BILANGAN BULAT!"),"DATA TIDAK BOLEH BERTIPE TEKS!"))</definedName>
    <definedName name="terbilang3" localSheetId="36">IF('[2]Pos Log Serang 260721'!XFD1=0,"nol",IF(TYPE('[2]Pos Log Serang 260721'!XFD1)=1,IF(MOD('[2]Pos Log Serang 260721'!XFD1,INT('[2]Pos Log Serang 260721'!XFD1))=0,TRIM('245_W6_Tangerang'!milyar3&amp;'245_W6_Tangerang'!juta3&amp;'245_W6_Tangerang'!ribu3&amp;'245_W6_Tangerang'!ratus3),"ANGKA HARUS BILANGAN BULAT!"),"DATA TIDAK BOLEH BERTIPE TEKS!"))</definedName>
    <definedName name="terbilang3" localSheetId="37">IF('[2]Pos Log Serang 260721'!XFD1=0,"nol",IF(TYPE('[2]Pos Log Serang 260721'!XFD1)=1,IF(MOD('[2]Pos Log Serang 260721'!XFD1,INT('[2]Pos Log Serang 260721'!XFD1))=0,TRIM('246_W6_Serang'!milyar3&amp;'246_W6_Serang'!juta3&amp;'246_W6_Serang'!ribu3&amp;'246_W6_Serang'!ratus3),"ANGKA HARUS BILANGAN BULAT!"),"DATA TIDAK BOLEH BERTIPE TEKS!"))</definedName>
    <definedName name="terbilang3" localSheetId="38">IF('[2]Pos Log Serang 260721'!XFD1=0,"nol",IF(TYPE('[2]Pos Log Serang 260721'!XFD1)=1,IF(MOD('[2]Pos Log Serang 260721'!XFD1,INT('[2]Pos Log Serang 260721'!XFD1))=0,TRIM('247_W6_Lemah Abang -Karawang'!milyar3&amp;'247_W6_Lemah Abang -Karawang'!juta3&amp;'247_W6_Lemah Abang -Karawang'!ribu3&amp;'247_W6_Lemah Abang -Karawang'!ratus3),"ANGKA HARUS BILANGAN BULAT!"),"DATA TIDAK BOLEH BERTIPE TEKS!"))</definedName>
    <definedName name="terbilang3" localSheetId="39">IF('[2]Pos Log Serang 260721'!XFD1=0,"nol",IF(TYPE('[2]Pos Log Serang 260721'!XFD1)=1,IF(MOD('[2]Pos Log Serang 260721'!XFD1,INT('[2]Pos Log Serang 260721'!XFD1))=0,TRIM('248_W6_Tj Priok'!milyar3&amp;'248_W6_Tj Priok'!juta3&amp;'248_W6_Tj Priok'!ribu3&amp;'248_W6_Tj Priok'!ratus3),"ANGKA HARUS BILANGAN BULAT!"),"DATA TIDAK BOLEH BERTIPE TEKS!"))</definedName>
    <definedName name="terbilang3" localSheetId="40">IF('[2]Pos Log Serang 260721'!XFD1=0,"nol",IF(TYPE('[2]Pos Log Serang 260721'!XFD1)=1,IF(MOD('[2]Pos Log Serang 260721'!XFD1,INT('[2]Pos Log Serang 260721'!XFD1))=0,TRIM('249_W6_Tangerang'!milyar3&amp;'249_W6_Tangerang'!juta3&amp;'249_W6_Tangerang'!ribu3&amp;'249_W6_Tangerang'!ratus3),"ANGKA HARUS BILANGAN BULAT!"),"DATA TIDAK BOLEH BERTIPE TEKS!"))</definedName>
    <definedName name="terbilang3" localSheetId="41">IF('[2]Pos Log Serang 260721'!XFD1=0,"nol",IF(TYPE('[2]Pos Log Serang 260721'!XFD1)=1,IF(MOD('[2]Pos Log Serang 260721'!XFD1,INT('[2]Pos Log Serang 260721'!XFD1))=0,TRIM('250_W6_Manado'!milyar3&amp;'250_W6_Manado'!juta3&amp;'250_W6_Manado'!ribu3&amp;'250_W6_Manado'!ratus3),"ANGKA HARUS BILANGAN BULAT!"),"DATA TIDAK BOLEH BERTIPE TEKS!"))</definedName>
    <definedName name="terbilang3" localSheetId="42">IF('[2]Pos Log Serang 260721'!XFD1=0,"nol",IF(TYPE('[2]Pos Log Serang 260721'!XFD1)=1,IF(MOD('[2]Pos Log Serang 260721'!XFD1,INT('[2]Pos Log Serang 260721'!XFD1))=0,TRIM('251_W6_Bogor'!milyar3&amp;'251_W6_Bogor'!juta3&amp;'251_W6_Bogor'!ribu3&amp;'251_W6_Bogor'!ratus3),"ANGKA HARUS BILANGAN BULAT!"),"DATA TIDAK BOLEH BERTIPE TEKS!"))</definedName>
    <definedName name="terbilang3" localSheetId="43">IF('[2]Pos Log Serang 260721'!XFD1=0,"nol",IF(TYPE('[2]Pos Log Serang 260721'!XFD1)=1,IF(MOD('[2]Pos Log Serang 260721'!XFD1,INT('[2]Pos Log Serang 260721'!XFD1))=0,TRIM('252_W6_Duren Sawit'!milyar3&amp;'252_W6_Duren Sawit'!juta3&amp;'252_W6_Duren Sawit'!ribu3&amp;'252_W6_Duren Sawit'!ratus3),"ANGKA HARUS BILANGAN BULAT!"),"DATA TIDAK BOLEH BERTIPE TEKS!"))</definedName>
    <definedName name="terbilang3" localSheetId="44">IF('[2]Pos Log Serang 260721'!XFD1=0,"nol",IF(TYPE('[2]Pos Log Serang 260721'!XFD1)=1,IF(MOD('[2]Pos Log Serang 260721'!XFD1,INT('[2]Pos Log Serang 260721'!XFD1))=0,TRIM('253_W6_Harapan Indah'!milyar3&amp;'253_W6_Harapan Indah'!juta3&amp;'253_W6_Harapan Indah'!ribu3&amp;'253_W6_Harapan Indah'!ratus3),"ANGKA HARUS BILANGAN BULAT!"),"DATA TIDAK BOLEH BERTIPE TEKS!"))</definedName>
    <definedName name="terbilang3" localSheetId="45">IF('[2]Pos Log Serang 260721'!XFD1=0,"nol",IF(TYPE('[2]Pos Log Serang 260721'!XFD1)=1,IF(MOD('[2]Pos Log Serang 260721'!XFD1,INT('[2]Pos Log Serang 260721'!XFD1))=0,TRIM('254_W6_Cakung '!milyar3&amp;'254_W6_Cakung '!juta3&amp;'254_W6_Cakung '!ribu3&amp;'254_W6_Cakung '!ratus3),"ANGKA HARUS BILANGAN BULAT!"),"DATA TIDAK BOLEH BERTIPE TEKS!"))</definedName>
    <definedName name="terbilang3" localSheetId="46">IF('[2]Pos Log Serang 260721'!XFD1=0,"nol",IF(TYPE('[2]Pos Log Serang 260721'!XFD1)=1,IF(MOD('[2]Pos Log Serang 260721'!XFD1,INT('[2]Pos Log Serang 260721'!XFD1))=0,TRIM('255_W6_Tangerang'!milyar3&amp;'255_W6_Tangerang'!juta3&amp;'255_W6_Tangerang'!ribu3&amp;'255_W6_Tangerang'!ratus3),"ANGKA HARUS BILANGAN BULAT!"),"DATA TIDAK BOLEH BERTIPE TEKS!"))</definedName>
    <definedName name="terbilang3" localSheetId="47">IF('[2]Pos Log Serang 260721'!XFD1=0,"nol",IF(TYPE('[2]Pos Log Serang 260721'!XFD1)=1,IF(MOD('[2]Pos Log Serang 260721'!XFD1,INT('[2]Pos Log Serang 260721'!XFD1))=0,TRIM('256_W6_Tangerang'!milyar3&amp;'256_W6_Tangerang'!juta3&amp;'256_W6_Tangerang'!ribu3&amp;'256_W6_Tangerang'!ratus3),"ANGKA HARUS BILANGAN BULAT!"),"DATA TIDAK BOLEH BERTIPE TEKS!"))</definedName>
    <definedName name="terbilang3" localSheetId="48">IF('[2]Pos Log Serang 260721'!XFD1=0,"nol",IF(TYPE('[2]Pos Log Serang 260721'!XFD1)=1,IF(MOD('[2]Pos Log Serang 260721'!XFD1,INT('[2]Pos Log Serang 260721'!XFD1))=0,TRIM('257_W6_Serang'!milyar3&amp;'257_W6_Serang'!juta3&amp;'257_W6_Serang'!ribu3&amp;'257_W6_Serang'!ratus3),"ANGKA HARUS BILANGAN BULAT!"),"DATA TIDAK BOLEH BERTIPE TEKS!"))</definedName>
    <definedName name="terbilang3" localSheetId="54">IF('[2]Pos Log Serang 260721'!XFD1=0,"nol",IF(TYPE('[2]Pos Log Serang 260721'!XFD1)=1,IF(MOD('[2]Pos Log Serang 260721'!XFD1,INT('[2]Pos Log Serang 260721'!XFD1))=0,TRIM('263_Delta_Jawa tengah'!milyar3&amp;'263_Delta_Jawa tengah'!juta3&amp;'263_Delta_Jawa tengah'!ribu3&amp;'263_Delta_Jawa tengah'!ratus3),"ANGKA HARUS BILANGAN BULAT!"),"DATA TIDAK BOLEH BERTIPE TEKS!"))</definedName>
    <definedName name="terbilang3" localSheetId="56">IF('[2]Pos Log Serang 260721'!XFD1=0,"nol",IF(TYPE('[2]Pos Log Serang 260721'!XFD1)=1,IF(MOD('[2]Pos Log Serang 260721'!XFD1,INT('[2]Pos Log Serang 260721'!XFD1))=0,TRIM('265_Marugame_Cirebon'!milyar3&amp;'265_Marugame_Cirebon'!juta3&amp;'265_Marugame_Cirebon'!ribu3&amp;'265_Marugame_Cirebon'!ratus3),"ANGKA HARUS BILANGAN BULAT!"),"DATA TIDAK BOLEH BERTIPE TEKS!"))</definedName>
    <definedName name="terbilang3" localSheetId="57">IF('[2]Pos Log Serang 260721'!XFD1=0,"nol",IF(TYPE('[2]Pos Log Serang 260721'!XFD1)=1,IF(MOD('[2]Pos Log Serang 260721'!XFD1,INT('[2]Pos Log Serang 260721'!XFD1))=0,TRIM('266_W6_Tangerang'!milyar3&amp;'266_W6_Tangerang'!juta3&amp;'266_W6_Tangerang'!ribu3&amp;'266_W6_Tangerang'!ratus3),"ANGKA HARUS BILANGAN BULAT!"),"DATA TIDAK BOLEH BERTIPE TEKS!"))</definedName>
    <definedName name="terbilang3" localSheetId="58">IF('[2]Pos Log Serang 260721'!XFD1=0,"nol",IF(TYPE('[2]Pos Log Serang 260721'!XFD1)=1,IF(MOD('[2]Pos Log Serang 260721'!XFD1,INT('[2]Pos Log Serang 260721'!XFD1))=0,TRIM('267_W6_Parung Bogor'!milyar3&amp;'267_W6_Parung Bogor'!juta3&amp;'267_W6_Parung Bogor'!ribu3&amp;'267_W6_Parung Bogor'!ratus3),"ANGKA HARUS BILANGAN BULAT!"),"DATA TIDAK BOLEH BERTIPE TEKS!"))</definedName>
    <definedName name="terbilang3">IF('[2]Pos Log Serang 260721'!XFD1=0,"nol",IF(TYPE('[2]Pos Log Serang 260721'!XFD1)=1,IF(MOD('[2]Pos Log Serang 260721'!XFD1,INT('[2]Pos Log Serang 260721'!XFD1))=0,TRIM(milyar3&amp;juta3&amp;ribu3&amp;ratus3),"ANGKA HARUS BILANGAN BULAT!"),"DATA TIDAK BOLEH BERTIPE TEKS!"))</definedName>
    <definedName name="terbilang4" localSheetId="0">TRIM(IF((MID('209_Truelogs_Jambi Pel'!trbl4,LEN('209_Truelogs_Jambi Pel'!trbl4),1))="/",LEFT('209_Truelogs_Jambi Pel'!trbl4,LEN('209_Truelogs_Jambi Pel'!trbl4)-1),'209_Truelogs_Jambi Pel'!trbl4))</definedName>
    <definedName name="terbilang4" localSheetId="1">TRIM(IF((MID('210_Marugame_Bandung'!trbl4,LEN('210_Marugame_Bandung'!trbl4),1))="/",LEFT('210_Marugame_Bandung'!trbl4,LEN('210_Marugame_Bandung'!trbl4)-1),'210_Marugame_Bandung'!trbl4))</definedName>
    <definedName name="terbilang4" localSheetId="2">TRIM(IF((MID('211_Freyssinet_Jambi'!trbl4,LEN('211_Freyssinet_Jambi'!trbl4),1))="/",LEFT('211_Freyssinet_Jambi'!trbl4,LEN('211_Freyssinet_Jambi'!trbl4)-1),'211_Freyssinet_Jambi'!trbl4))</definedName>
    <definedName name="terbilang4" localSheetId="7">TRIM(IF((MID('216_SITC_pabeanan_Ningbo'!trbl4,LEN('216_SITC_pabeanan_Ningbo'!trbl4),1))="/",LEFT('216_SITC_pabeanan_Ningbo'!trbl4,LEN('216_SITC_pabeanan_Ningbo'!trbl4)-1),'216_SITC_pabeanan_Ningbo'!trbl4))</definedName>
    <definedName name="terbilang4" localSheetId="8">TRIM(IF((MID('217_Link pasifik_Malaysia'!trbl4,LEN('217_Link pasifik_Malaysia'!trbl4),1))="/",LEFT('217_Link pasifik_Malaysia'!trbl4,LEN('217_Link pasifik_Malaysia'!trbl4)-1),'217_Link pasifik_Malaysia'!trbl4))</definedName>
    <definedName name="terbilang4" localSheetId="9">TRIM(IF((MID('218_Link Pasifik_Philippines'!trbl4,LEN('218_Link Pasifik_Philippines'!trbl4),1))="/",LEFT('218_Link Pasifik_Philippines'!trbl4,LEN('218_Link Pasifik_Philippines'!trbl4)-1),'218_Link Pasifik_Philippines'!trbl4))</definedName>
    <definedName name="terbilang4" localSheetId="10">TRIM(IF((MID('219_Link Pasifik_India'!trbl4,LEN('219_Link Pasifik_India'!trbl4),1))="/",LEFT('219_Link Pasifik_India'!trbl4,LEN('219_Link Pasifik_India'!trbl4)-1),'219_Link Pasifik_India'!trbl4))</definedName>
    <definedName name="terbilang4" localSheetId="11">TRIM(IF((MID('220_Link Pasifik_Thailand'!trbl4,LEN('220_Link Pasifik_Thailand'!trbl4),1))="/",LEFT('220_Link Pasifik_Thailand'!trbl4,LEN('220_Link Pasifik_Thailand'!trbl4)-1),'220_Link Pasifik_Thailand'!trbl4))</definedName>
    <definedName name="terbilang4" localSheetId="12">TRIM(IF((MID('221_Marugame_Bandung '!trbl4,LEN('221_Marugame_Bandung '!trbl4),1))="/",LEFT('221_Marugame_Bandung '!trbl4,LEN('221_Marugame_Bandung '!trbl4)-1),'221_Marugame_Bandung '!trbl4))</definedName>
    <definedName name="terbilang4" localSheetId="13">TRIM(IF((MID('222_Marugame_Cirebon'!trbl4,LEN('222_Marugame_Cirebon'!trbl4),1))="/",LEFT('222_Marugame_Cirebon'!trbl4,LEN('222_Marugame_Cirebon'!trbl4)-1),'222_Marugame_Cirebon'!trbl4))</definedName>
    <definedName name="terbilang4" localSheetId="14">TRIM(IF((MID('223_W6_Tangerang'!trbl4,LEN('223_W6_Tangerang'!trbl4),1))="/",LEFT('223_W6_Tangerang'!trbl4,LEN('223_W6_Tangerang'!trbl4)-1),'223_W6_Tangerang'!trbl4))</definedName>
    <definedName name="terbilang4" localSheetId="15">TRIM(IF((MID('224_W6_Tangerang'!trbl4,LEN('224_W6_Tangerang'!trbl4),1))="/",LEFT('224_W6_Tangerang'!trbl4,LEN('224_W6_Tangerang'!trbl4)-1),'224_W6_Tangerang'!trbl4))</definedName>
    <definedName name="terbilang4" localSheetId="16">TRIM(IF((MID('225_W6_Tangerang'!trbl4,LEN('225_W6_Tangerang'!trbl4),1))="/",LEFT('225_W6_Tangerang'!trbl4,LEN('225_W6_Tangerang'!trbl4)-1),'225_W6_Tangerang'!trbl4))</definedName>
    <definedName name="terbilang4" localSheetId="17">TRIM(IF((MID('226_W6_Tangerang'!trbl4,LEN('226_W6_Tangerang'!trbl4),1))="/",LEFT('226_W6_Tangerang'!trbl4,LEN('226_W6_Tangerang'!trbl4)-1),'226_W6_Tangerang'!trbl4))</definedName>
    <definedName name="terbilang4" localSheetId="18">TRIM(IF((MID('227_W6_Tangerang '!trbl4,LEN('227_W6_Tangerang '!trbl4),1))="/",LEFT('227_W6_Tangerang '!trbl4,LEN('227_W6_Tangerang '!trbl4)-1),'227_W6_Tangerang '!trbl4))</definedName>
    <definedName name="terbilang4" localSheetId="19">TRIM(IF((MID('228_W6_Tangerang '!trbl4,LEN('228_W6_Tangerang '!trbl4),1))="/",LEFT('228_W6_Tangerang '!trbl4,LEN('228_W6_Tangerang '!trbl4)-1),'228_W6_Tangerang '!trbl4))</definedName>
    <definedName name="terbilang4" localSheetId="20">TRIM(IF((MID('229_W6_Tangerang  '!trbl4,LEN('229_W6_Tangerang  '!trbl4),1))="/",LEFT('229_W6_Tangerang  '!trbl4,LEN('229_W6_Tangerang  '!trbl4)-1),'229_W6_Tangerang  '!trbl4))</definedName>
    <definedName name="terbilang4" localSheetId="21">TRIM(IF((MID('230_W6_Jatinegara '!trbl4,LEN('230_W6_Jatinegara '!trbl4),1))="/",LEFT('230_W6_Jatinegara '!trbl4,LEN('230_W6_Jatinegara '!trbl4)-1),'230_W6_Jatinegara '!trbl4))</definedName>
    <definedName name="terbilang4" localSheetId="22">TRIM(IF((MID('231_W6_Tangerang'!trbl4,LEN('231_W6_Tangerang'!trbl4),1))="/",LEFT('231_W6_Tangerang'!trbl4,LEN('231_W6_Tangerang'!trbl4)-1),'231_W6_Tangerang'!trbl4))</definedName>
    <definedName name="terbilang4" localSheetId="23">TRIM(IF((MID('232_W6_Tangerang '!trbl4,LEN('232_W6_Tangerang '!trbl4),1))="/",LEFT('232_W6_Tangerang '!trbl4,LEN('232_W6_Tangerang '!trbl4)-1),'232_W6_Tangerang '!trbl4))</definedName>
    <definedName name="terbilang4" localSheetId="24">TRIM(IF((MID('233_W6_Bogor'!trbl4,LEN('233_W6_Bogor'!trbl4),1))="/",LEFT('233_W6_Bogor'!trbl4,LEN('233_W6_Bogor'!trbl4)-1),'233_W6_Bogor'!trbl4))</definedName>
    <definedName name="terbilang4" localSheetId="25">TRIM(IF((MID('234_W6_Serang'!trbl4,LEN('234_W6_Serang'!trbl4),1))="/",LEFT('234_W6_Serang'!trbl4,LEN('234_W6_Serang'!trbl4)-1),'234_W6_Serang'!trbl4))</definedName>
    <definedName name="terbilang4" localSheetId="26">TRIM(IF((MID('235_W6_Cibubur&amp;Jati Sampurna'!trbl4,LEN('235_W6_Cibubur&amp;Jati Sampurna'!trbl4),1))="/",LEFT('235_W6_Cibubur&amp;Jati Sampurna'!trbl4,LEN('235_W6_Cibubur&amp;Jati Sampurna'!trbl4)-1),'235_W6_Cibubur&amp;Jati Sampurna'!trbl4))</definedName>
    <definedName name="terbilang4" localSheetId="27">TRIM(IF((MID('236_Pratama Trans_Riau'!trbl4,LEN('236_Pratama Trans_Riau'!trbl4),1))="/",LEFT('236_Pratama Trans_Riau'!trbl4,LEN('236_Pratama Trans_Riau'!trbl4)-1),'236_Pratama Trans_Riau'!trbl4))</definedName>
    <definedName name="terbilang4" localSheetId="28">TRIM(IF((MID('237_Freyssinet_Denpasar'!trbl4,LEN('237_Freyssinet_Denpasar'!trbl4),1))="/",LEFT('237_Freyssinet_Denpasar'!trbl4,LEN('237_Freyssinet_Denpasar'!trbl4)-1),'237_Freyssinet_Denpasar'!trbl4))</definedName>
    <definedName name="terbilang4" localSheetId="29">TRIM(IF((MID('238_Delta_Jawa tengah'!trbl4,LEN('238_Delta_Jawa tengah'!trbl4),1))="/",LEFT('238_Delta_Jawa tengah'!trbl4,LEN('238_Delta_Jawa tengah'!trbl4)-1),'238_Delta_Jawa tengah'!trbl4))</definedName>
    <definedName name="terbilang4" localSheetId="30">TRIM(IF((MID('239_Marugame_Jogja'!trbl4,LEN('239_Marugame_Jogja'!trbl4),1))="/",LEFT('239_Marugame_Jogja'!trbl4,LEN('239_Marugame_Jogja'!trbl4)-1),'239_Marugame_Jogja'!trbl4))</definedName>
    <definedName name="terbilang4" localSheetId="31">TRIM(IF((MID('240_W6_Bandung'!trbl4,LEN('240_W6_Bandung'!trbl4),1))="/",LEFT('240_W6_Bandung'!trbl4,LEN('240_W6_Bandung'!trbl4)-1),'240_W6_Bandung'!trbl4))</definedName>
    <definedName name="terbilang4" localSheetId="32">TRIM(IF((MID('241_W6_Kamal Jakbar'!trbl4,LEN('241_W6_Kamal Jakbar'!trbl4),1))="/",LEFT('241_W6_Kamal Jakbar'!trbl4,LEN('241_W6_Kamal Jakbar'!trbl4)-1),'241_W6_Kamal Jakbar'!trbl4))</definedName>
    <definedName name="terbilang4" localSheetId="33">TRIM(IF((MID('242_W6_Bogor'!trbl4,LEN('242_W6_Bogor'!trbl4),1))="/",LEFT('242_W6_Bogor'!trbl4,LEN('242_W6_Bogor'!trbl4)-1),'242_W6_Bogor'!trbl4))</definedName>
    <definedName name="terbilang4" localSheetId="34">TRIM(IF((MID('243_W6_Cibubur'!trbl4,LEN('243_W6_Cibubur'!trbl4),1))="/",LEFT('243_W6_Cibubur'!trbl4,LEN('243_W6_Cibubur'!trbl4)-1),'243_W6_Cibubur'!trbl4))</definedName>
    <definedName name="terbilang4" localSheetId="35">TRIM(IF((MID('244_W6_Duren Sawit'!trbl4,LEN('244_W6_Duren Sawit'!trbl4),1))="/",LEFT('244_W6_Duren Sawit'!trbl4,LEN('244_W6_Duren Sawit'!trbl4)-1),'244_W6_Duren Sawit'!trbl4))</definedName>
    <definedName name="terbilang4" localSheetId="36">TRIM(IF((MID('245_W6_Tangerang'!trbl4,LEN('245_W6_Tangerang'!trbl4),1))="/",LEFT('245_W6_Tangerang'!trbl4,LEN('245_W6_Tangerang'!trbl4)-1),'245_W6_Tangerang'!trbl4))</definedName>
    <definedName name="terbilang4" localSheetId="37">TRIM(IF((MID('246_W6_Serang'!trbl4,LEN('246_W6_Serang'!trbl4),1))="/",LEFT('246_W6_Serang'!trbl4,LEN('246_W6_Serang'!trbl4)-1),'246_W6_Serang'!trbl4))</definedName>
    <definedName name="terbilang4" localSheetId="38">TRIM(IF((MID('247_W6_Lemah Abang -Karawang'!trbl4,LEN('247_W6_Lemah Abang -Karawang'!trbl4),1))="/",LEFT('247_W6_Lemah Abang -Karawang'!trbl4,LEN('247_W6_Lemah Abang -Karawang'!trbl4)-1),'247_W6_Lemah Abang -Karawang'!trbl4))</definedName>
    <definedName name="terbilang4" localSheetId="39">TRIM(IF((MID('248_W6_Tj Priok'!trbl4,LEN('248_W6_Tj Priok'!trbl4),1))="/",LEFT('248_W6_Tj Priok'!trbl4,LEN('248_W6_Tj Priok'!trbl4)-1),'248_W6_Tj Priok'!trbl4))</definedName>
    <definedName name="terbilang4" localSheetId="40">TRIM(IF((MID('249_W6_Tangerang'!trbl4,LEN('249_W6_Tangerang'!trbl4),1))="/",LEFT('249_W6_Tangerang'!trbl4,LEN('249_W6_Tangerang'!trbl4)-1),'249_W6_Tangerang'!trbl4))</definedName>
    <definedName name="terbilang4" localSheetId="41">TRIM(IF((MID('250_W6_Manado'!trbl4,LEN('250_W6_Manado'!trbl4),1))="/",LEFT('250_W6_Manado'!trbl4,LEN('250_W6_Manado'!trbl4)-1),'250_W6_Manado'!trbl4))</definedName>
    <definedName name="terbilang4" localSheetId="42">TRIM(IF((MID('251_W6_Bogor'!trbl4,LEN('251_W6_Bogor'!trbl4),1))="/",LEFT('251_W6_Bogor'!trbl4,LEN('251_W6_Bogor'!trbl4)-1),'251_W6_Bogor'!trbl4))</definedName>
    <definedName name="terbilang4" localSheetId="43">TRIM(IF((MID('252_W6_Duren Sawit'!trbl4,LEN('252_W6_Duren Sawit'!trbl4),1))="/",LEFT('252_W6_Duren Sawit'!trbl4,LEN('252_W6_Duren Sawit'!trbl4)-1),'252_W6_Duren Sawit'!trbl4))</definedName>
    <definedName name="terbilang4" localSheetId="44">TRIM(IF((MID('253_W6_Harapan Indah'!trbl4,LEN('253_W6_Harapan Indah'!trbl4),1))="/",LEFT('253_W6_Harapan Indah'!trbl4,LEN('253_W6_Harapan Indah'!trbl4)-1),'253_W6_Harapan Indah'!trbl4))</definedName>
    <definedName name="terbilang4" localSheetId="45">TRIM(IF((MID('254_W6_Cakung '!trbl4,LEN('254_W6_Cakung '!trbl4),1))="/",LEFT('254_W6_Cakung '!trbl4,LEN('254_W6_Cakung '!trbl4)-1),'254_W6_Cakung '!trbl4))</definedName>
    <definedName name="terbilang4" localSheetId="46">TRIM(IF((MID('255_W6_Tangerang'!trbl4,LEN('255_W6_Tangerang'!trbl4),1))="/",LEFT('255_W6_Tangerang'!trbl4,LEN('255_W6_Tangerang'!trbl4)-1),'255_W6_Tangerang'!trbl4))</definedName>
    <definedName name="terbilang4" localSheetId="47">TRIM(IF((MID('256_W6_Tangerang'!trbl4,LEN('256_W6_Tangerang'!trbl4),1))="/",LEFT('256_W6_Tangerang'!trbl4,LEN('256_W6_Tangerang'!trbl4)-1),'256_W6_Tangerang'!trbl4))</definedName>
    <definedName name="terbilang4" localSheetId="48">TRIM(IF((MID('257_W6_Serang'!trbl4,LEN('257_W6_Serang'!trbl4),1))="/",LEFT('257_W6_Serang'!trbl4,LEN('257_W6_Serang'!trbl4)-1),'257_W6_Serang'!trbl4))</definedName>
    <definedName name="terbilang4" localSheetId="54">TRIM(IF((MID('263_Delta_Jawa tengah'!trbl4,LEN('263_Delta_Jawa tengah'!trbl4),1))="/",LEFT('263_Delta_Jawa tengah'!trbl4,LEN('263_Delta_Jawa tengah'!trbl4)-1),'263_Delta_Jawa tengah'!trbl4))</definedName>
    <definedName name="terbilang4" localSheetId="56">TRIM(IF((MID('265_Marugame_Cirebon'!trbl4,LEN('265_Marugame_Cirebon'!trbl4),1))="/",LEFT('265_Marugame_Cirebon'!trbl4,LEN('265_Marugame_Cirebon'!trbl4)-1),'265_Marugame_Cirebon'!trbl4))</definedName>
    <definedName name="terbilang4" localSheetId="57">TRIM(IF((MID('266_W6_Tangerang'!trbl4,LEN('266_W6_Tangerang'!trbl4),1))="/",LEFT('266_W6_Tangerang'!trbl4,LEN('266_W6_Tangerang'!trbl4)-1),'266_W6_Tangerang'!trbl4))</definedName>
    <definedName name="terbilang4" localSheetId="58">TRIM(IF((MID('267_W6_Parung Bogor'!trbl4,LEN('267_W6_Parung Bogor'!trbl4),1))="/",LEFT('267_W6_Parung Bogor'!trbl4,LEN('267_W6_Parung Bogor'!trbl4)-1),'267_W6_Parung Bogor'!trbl4))</definedName>
    <definedName name="terbilang4">TRIM(IF((MID(trbl4,LEN(trbl4),1))="/",LEFT(trbl4,LEN(trbl4)-1),trbl4))</definedName>
    <definedName name="trbl2" localSheetId="0">IF([0]!nilai=0,"nol",IF(TYPE([0]!nilai)=1,IF(MOD([0]!nilai,INT([0]!nilai))=0,TRIM('209_Truelogs_Jambi Pel'!milyar2&amp;'209_Truelogs_Jambi Pel'!juta2&amp;'209_Truelogs_Jambi Pel'!ribu2&amp;'209_Truelogs_Jambi Pel'!ratus2),"ANGKA HARUS BILANGAN BULAT!"),"DATA TIDAK BOLEH BERTIPE TEKS!"))</definedName>
    <definedName name="trbl2" localSheetId="1">IF([0]!nilai=0,"nol",IF(TYPE([0]!nilai)=1,IF(MOD([0]!nilai,INT([0]!nilai))=0,TRIM('210_Marugame_Bandung'!milyar2&amp;'210_Marugame_Bandung'!juta2&amp;'210_Marugame_Bandung'!ribu2&amp;'210_Marugame_Bandung'!ratus2),"ANGKA HARUS BILANGAN BULAT!"),"DATA TIDAK BOLEH BERTIPE TEKS!"))</definedName>
    <definedName name="trbl2" localSheetId="2">IF(nilai=0,"nol",IF(TYPE(nilai)=1,IF(MOD(nilai,INT(nilai))=0,TRIM('211_Freyssinet_Jambi'!milyar2&amp;'211_Freyssinet_Jambi'!juta2&amp;'211_Freyssinet_Jambi'!ribu2&amp;'211_Freyssinet_Jambi'!ratus2),"ANGKA HARUS BILANGAN BULAT!"),"DATA TIDAK BOLEH BERTIPE TEKS!"))</definedName>
    <definedName name="trbl2" localSheetId="7">IF(nilai=0,"nol",IF(TYPE(nilai)=1,IF(MOD(nilai,INT(nilai))=0,TRIM('216_SITC_pabeanan_Ningbo'!milyar2&amp;'216_SITC_pabeanan_Ningbo'!juta2&amp;'216_SITC_pabeanan_Ningbo'!ribu2&amp;'216_SITC_pabeanan_Ningbo'!ratus2),"ANGKA HARUS BILANGAN BULAT!"),"DATA TIDAK BOLEH BERTIPE TEKS!"))</definedName>
    <definedName name="trbl2" localSheetId="8">IF(nilai=0,"nol",IF(TYPE(nilai)=1,IF(MOD(nilai,INT(nilai))=0,TRIM('217_Link pasifik_Malaysia'!milyar2&amp;'217_Link pasifik_Malaysia'!juta2&amp;'217_Link pasifik_Malaysia'!ribu2&amp;'217_Link pasifik_Malaysia'!ratus2),"ANGKA HARUS BILANGAN BULAT!"),"DATA TIDAK BOLEH BERTIPE TEKS!"))</definedName>
    <definedName name="trbl2" localSheetId="9">IF([0]!nilai=0,"nol",IF(TYPE([0]!nilai)=1,IF(MOD([0]!nilai,INT([0]!nilai))=0,TRIM('218_Link Pasifik_Philippines'!milyar2&amp;'218_Link Pasifik_Philippines'!juta2&amp;'218_Link Pasifik_Philippines'!ribu2&amp;'218_Link Pasifik_Philippines'!ratus2),"ANGKA HARUS BILANGAN BULAT!"),"DATA TIDAK BOLEH BERTIPE TEKS!"))</definedName>
    <definedName name="trbl2" localSheetId="10">IF([0]!nilai=0,"nol",IF(TYPE([0]!nilai)=1,IF(MOD([0]!nilai,INT([0]!nilai))=0,TRIM('219_Link Pasifik_India'!milyar2&amp;'219_Link Pasifik_India'!juta2&amp;'219_Link Pasifik_India'!ribu2&amp;'219_Link Pasifik_India'!ratus2),"ANGKA HARUS BILANGAN BULAT!"),"DATA TIDAK BOLEH BERTIPE TEKS!"))</definedName>
    <definedName name="trbl2" localSheetId="11">IF([0]!nilai=0,"nol",IF(TYPE([0]!nilai)=1,IF(MOD([0]!nilai,INT([0]!nilai))=0,TRIM('220_Link Pasifik_Thailand'!milyar2&amp;'220_Link Pasifik_Thailand'!juta2&amp;'220_Link Pasifik_Thailand'!ribu2&amp;'220_Link Pasifik_Thailand'!ratus2),"ANGKA HARUS BILANGAN BULAT!"),"DATA TIDAK BOLEH BERTIPE TEKS!"))</definedName>
    <definedName name="trbl2" localSheetId="12">IF([0]!nilai=0,"nol",IF(TYPE([0]!nilai)=1,IF(MOD([0]!nilai,INT([0]!nilai))=0,TRIM('221_Marugame_Bandung '!milyar2&amp;'221_Marugame_Bandung '!juta2&amp;'221_Marugame_Bandung '!ribu2&amp;'221_Marugame_Bandung '!ratus2),"ANGKA HARUS BILANGAN BULAT!"),"DATA TIDAK BOLEH BERTIPE TEKS!"))</definedName>
    <definedName name="trbl2" localSheetId="13">IF([0]!nilai=0,"nol",IF(TYPE([0]!nilai)=1,IF(MOD([0]!nilai,INT([0]!nilai))=0,TRIM('222_Marugame_Cirebon'!milyar2&amp;'222_Marugame_Cirebon'!juta2&amp;'222_Marugame_Cirebon'!ribu2&amp;'222_Marugame_Cirebon'!ratus2),"ANGKA HARUS BILANGAN BULAT!"),"DATA TIDAK BOLEH BERTIPE TEKS!"))</definedName>
    <definedName name="trbl2" localSheetId="14">IF([0]!nilai=0,"nol",IF(TYPE([0]!nilai)=1,IF(MOD([0]!nilai,INT([0]!nilai))=0,TRIM('223_W6_Tangerang'!milyar2&amp;'223_W6_Tangerang'!juta2&amp;'223_W6_Tangerang'!ribu2&amp;'223_W6_Tangerang'!ratus2),"ANGKA HARUS BILANGAN BULAT!"),"DATA TIDAK BOLEH BERTIPE TEKS!"))</definedName>
    <definedName name="trbl2" localSheetId="15">IF([0]!nilai=0,"nol",IF(TYPE([0]!nilai)=1,IF(MOD([0]!nilai,INT([0]!nilai))=0,TRIM('224_W6_Tangerang'!milyar2&amp;'224_W6_Tangerang'!juta2&amp;'224_W6_Tangerang'!ribu2&amp;'224_W6_Tangerang'!ratus2),"ANGKA HARUS BILANGAN BULAT!"),"DATA TIDAK BOLEH BERTIPE TEKS!"))</definedName>
    <definedName name="trbl2" localSheetId="16">IF([0]!nilai=0,"nol",IF(TYPE([0]!nilai)=1,IF(MOD([0]!nilai,INT([0]!nilai))=0,TRIM('225_W6_Tangerang'!milyar2&amp;'225_W6_Tangerang'!juta2&amp;'225_W6_Tangerang'!ribu2&amp;'225_W6_Tangerang'!ratus2),"ANGKA HARUS BILANGAN BULAT!"),"DATA TIDAK BOLEH BERTIPE TEKS!"))</definedName>
    <definedName name="trbl2" localSheetId="17">IF([0]!nilai=0,"nol",IF(TYPE([0]!nilai)=1,IF(MOD([0]!nilai,INT([0]!nilai))=0,TRIM('226_W6_Tangerang'!milyar2&amp;'226_W6_Tangerang'!juta2&amp;'226_W6_Tangerang'!ribu2&amp;'226_W6_Tangerang'!ratus2),"ANGKA HARUS BILANGAN BULAT!"),"DATA TIDAK BOLEH BERTIPE TEKS!"))</definedName>
    <definedName name="trbl2" localSheetId="18">IF([0]!nilai=0,"nol",IF(TYPE([0]!nilai)=1,IF(MOD([0]!nilai,INT([0]!nilai))=0,TRIM('227_W6_Tangerang '!milyar2&amp;'227_W6_Tangerang '!juta2&amp;'227_W6_Tangerang '!ribu2&amp;'227_W6_Tangerang '!ratus2),"ANGKA HARUS BILANGAN BULAT!"),"DATA TIDAK BOLEH BERTIPE TEKS!"))</definedName>
    <definedName name="trbl2" localSheetId="19">IF([0]!nilai=0,"nol",IF(TYPE([0]!nilai)=1,IF(MOD([0]!nilai,INT([0]!nilai))=0,TRIM('228_W6_Tangerang '!milyar2&amp;'228_W6_Tangerang '!juta2&amp;'228_W6_Tangerang '!ribu2&amp;'228_W6_Tangerang '!ratus2),"ANGKA HARUS BILANGAN BULAT!"),"DATA TIDAK BOLEH BERTIPE TEKS!"))</definedName>
    <definedName name="trbl2" localSheetId="20">IF([0]!nilai=0,"nol",IF(TYPE([0]!nilai)=1,IF(MOD([0]!nilai,INT([0]!nilai))=0,TRIM('229_W6_Tangerang  '!milyar2&amp;'229_W6_Tangerang  '!juta2&amp;'229_W6_Tangerang  '!ribu2&amp;'229_W6_Tangerang  '!ratus2),"ANGKA HARUS BILANGAN BULAT!"),"DATA TIDAK BOLEH BERTIPE TEKS!"))</definedName>
    <definedName name="trbl2" localSheetId="21">IF([0]!nilai=0,"nol",IF(TYPE([0]!nilai)=1,IF(MOD([0]!nilai,INT([0]!nilai))=0,TRIM('230_W6_Jatinegara '!milyar2&amp;'230_W6_Jatinegara '!juta2&amp;'230_W6_Jatinegara '!ribu2&amp;'230_W6_Jatinegara '!ratus2),"ANGKA HARUS BILANGAN BULAT!"),"DATA TIDAK BOLEH BERTIPE TEKS!"))</definedName>
    <definedName name="trbl2" localSheetId="22">IF([0]!nilai=0,"nol",IF(TYPE([0]!nilai)=1,IF(MOD([0]!nilai,INT([0]!nilai))=0,TRIM('231_W6_Tangerang'!milyar2&amp;'231_W6_Tangerang'!juta2&amp;'231_W6_Tangerang'!ribu2&amp;'231_W6_Tangerang'!ratus2),"ANGKA HARUS BILANGAN BULAT!"),"DATA TIDAK BOLEH BERTIPE TEKS!"))</definedName>
    <definedName name="trbl2" localSheetId="23">IF([0]!nilai=0,"nol",IF(TYPE([0]!nilai)=1,IF(MOD([0]!nilai,INT([0]!nilai))=0,TRIM('232_W6_Tangerang '!milyar2&amp;'232_W6_Tangerang '!juta2&amp;'232_W6_Tangerang '!ribu2&amp;'232_W6_Tangerang '!ratus2),"ANGKA HARUS BILANGAN BULAT!"),"DATA TIDAK BOLEH BERTIPE TEKS!"))</definedName>
    <definedName name="trbl2" localSheetId="24">IF([0]!nilai=0,"nol",IF(TYPE([0]!nilai)=1,IF(MOD([0]!nilai,INT([0]!nilai))=0,TRIM('233_W6_Bogor'!milyar2&amp;'233_W6_Bogor'!juta2&amp;'233_W6_Bogor'!ribu2&amp;'233_W6_Bogor'!ratus2),"ANGKA HARUS BILANGAN BULAT!"),"DATA TIDAK BOLEH BERTIPE TEKS!"))</definedName>
    <definedName name="trbl2" localSheetId="25">IF([0]!nilai=0,"nol",IF(TYPE([0]!nilai)=1,IF(MOD([0]!nilai,INT([0]!nilai))=0,TRIM('234_W6_Serang'!milyar2&amp;'234_W6_Serang'!juta2&amp;'234_W6_Serang'!ribu2&amp;'234_W6_Serang'!ratus2),"ANGKA HARUS BILANGAN BULAT!"),"DATA TIDAK BOLEH BERTIPE TEKS!"))</definedName>
    <definedName name="trbl2" localSheetId="26">IF([0]!nilai=0,"nol",IF(TYPE([0]!nilai)=1,IF(MOD([0]!nilai,INT([0]!nilai))=0,TRIM('235_W6_Cibubur&amp;Jati Sampurna'!milyar2&amp;'235_W6_Cibubur&amp;Jati Sampurna'!juta2&amp;'235_W6_Cibubur&amp;Jati Sampurna'!ribu2&amp;'235_W6_Cibubur&amp;Jati Sampurna'!ratus2),"ANGKA HARUS BILANGAN BULAT!"),"DATA TIDAK BOLEH BERTIPE TEKS!"))</definedName>
    <definedName name="trbl2" localSheetId="27">IF(nilai=0,"nol",IF(TYPE(nilai)=1,IF(MOD(nilai,INT(nilai))=0,TRIM('236_Pratama Trans_Riau'!milyar2&amp;'236_Pratama Trans_Riau'!juta2&amp;'236_Pratama Trans_Riau'!ribu2&amp;'236_Pratama Trans_Riau'!ratus2),"ANGKA HARUS BILANGAN BULAT!"),"DATA TIDAK BOLEH BERTIPE TEKS!"))</definedName>
    <definedName name="trbl2" localSheetId="28">IF([0]!nilai=0,"nol",IF(TYPE([0]!nilai)=1,IF(MOD([0]!nilai,INT([0]!nilai))=0,TRIM('237_Freyssinet_Denpasar'!milyar2&amp;'237_Freyssinet_Denpasar'!juta2&amp;'237_Freyssinet_Denpasar'!ribu2&amp;'237_Freyssinet_Denpasar'!ratus2),"ANGKA HARUS BILANGAN BULAT!"),"DATA TIDAK BOLEH BERTIPE TEKS!"))</definedName>
    <definedName name="trbl2" localSheetId="29">IF([0]!nilai=0,"nol",IF(TYPE([0]!nilai)=1,IF(MOD([0]!nilai,INT([0]!nilai))=0,TRIM('238_Delta_Jawa tengah'!milyar2&amp;'238_Delta_Jawa tengah'!juta2&amp;'238_Delta_Jawa tengah'!ribu2&amp;'238_Delta_Jawa tengah'!ratus2),"ANGKA HARUS BILANGAN BULAT!"),"DATA TIDAK BOLEH BERTIPE TEKS!"))</definedName>
    <definedName name="trbl2" localSheetId="30">IF([0]!nilai=0,"nol",IF(TYPE([0]!nilai)=1,IF(MOD([0]!nilai,INT([0]!nilai))=0,TRIM('239_Marugame_Jogja'!milyar2&amp;'239_Marugame_Jogja'!juta2&amp;'239_Marugame_Jogja'!ribu2&amp;'239_Marugame_Jogja'!ratus2),"ANGKA HARUS BILANGAN BULAT!"),"DATA TIDAK BOLEH BERTIPE TEKS!"))</definedName>
    <definedName name="trbl2" localSheetId="31">IF([0]!nilai=0,"nol",IF(TYPE([0]!nilai)=1,IF(MOD([0]!nilai,INT([0]!nilai))=0,TRIM('240_W6_Bandung'!milyar2&amp;'240_W6_Bandung'!juta2&amp;'240_W6_Bandung'!ribu2&amp;'240_W6_Bandung'!ratus2),"ANGKA HARUS BILANGAN BULAT!"),"DATA TIDAK BOLEH BERTIPE TEKS!"))</definedName>
    <definedName name="trbl2" localSheetId="32">IF([0]!nilai=0,"nol",IF(TYPE([0]!nilai)=1,IF(MOD([0]!nilai,INT([0]!nilai))=0,TRIM('241_W6_Kamal Jakbar'!milyar2&amp;'241_W6_Kamal Jakbar'!juta2&amp;'241_W6_Kamal Jakbar'!ribu2&amp;'241_W6_Kamal Jakbar'!ratus2),"ANGKA HARUS BILANGAN BULAT!"),"DATA TIDAK BOLEH BERTIPE TEKS!"))</definedName>
    <definedName name="trbl2" localSheetId="33">IF([0]!nilai=0,"nol",IF(TYPE([0]!nilai)=1,IF(MOD([0]!nilai,INT([0]!nilai))=0,TRIM('242_W6_Bogor'!milyar2&amp;'242_W6_Bogor'!juta2&amp;'242_W6_Bogor'!ribu2&amp;'242_W6_Bogor'!ratus2),"ANGKA HARUS BILANGAN BULAT!"),"DATA TIDAK BOLEH BERTIPE TEKS!"))</definedName>
    <definedName name="trbl2" localSheetId="34">IF([0]!nilai=0,"nol",IF(TYPE([0]!nilai)=1,IF(MOD([0]!nilai,INT([0]!nilai))=0,TRIM('243_W6_Cibubur'!milyar2&amp;'243_W6_Cibubur'!juta2&amp;'243_W6_Cibubur'!ribu2&amp;'243_W6_Cibubur'!ratus2),"ANGKA HARUS BILANGAN BULAT!"),"DATA TIDAK BOLEH BERTIPE TEKS!"))</definedName>
    <definedName name="trbl2" localSheetId="35">IF([0]!nilai=0,"nol",IF(TYPE([0]!nilai)=1,IF(MOD([0]!nilai,INT([0]!nilai))=0,TRIM('244_W6_Duren Sawit'!milyar2&amp;'244_W6_Duren Sawit'!juta2&amp;'244_W6_Duren Sawit'!ribu2&amp;'244_W6_Duren Sawit'!ratus2),"ANGKA HARUS BILANGAN BULAT!"),"DATA TIDAK BOLEH BERTIPE TEKS!"))</definedName>
    <definedName name="trbl2" localSheetId="36">IF([0]!nilai=0,"nol",IF(TYPE([0]!nilai)=1,IF(MOD([0]!nilai,INT([0]!nilai))=0,TRIM('245_W6_Tangerang'!milyar2&amp;'245_W6_Tangerang'!juta2&amp;'245_W6_Tangerang'!ribu2&amp;'245_W6_Tangerang'!ratus2),"ANGKA HARUS BILANGAN BULAT!"),"DATA TIDAK BOLEH BERTIPE TEKS!"))</definedName>
    <definedName name="trbl2" localSheetId="37">IF([0]!nilai=0,"nol",IF(TYPE([0]!nilai)=1,IF(MOD([0]!nilai,INT([0]!nilai))=0,TRIM('246_W6_Serang'!milyar2&amp;'246_W6_Serang'!juta2&amp;'246_W6_Serang'!ribu2&amp;'246_W6_Serang'!ratus2),"ANGKA HARUS BILANGAN BULAT!"),"DATA TIDAK BOLEH BERTIPE TEKS!"))</definedName>
    <definedName name="trbl2" localSheetId="38">IF([0]!nilai=0,"nol",IF(TYPE([0]!nilai)=1,IF(MOD([0]!nilai,INT([0]!nilai))=0,TRIM('247_W6_Lemah Abang -Karawang'!milyar2&amp;'247_W6_Lemah Abang -Karawang'!juta2&amp;'247_W6_Lemah Abang -Karawang'!ribu2&amp;'247_W6_Lemah Abang -Karawang'!ratus2),"ANGKA HARUS BILANGAN BULAT!"),"DATA TIDAK BOLEH BERTIPE TEKS!"))</definedName>
    <definedName name="trbl2" localSheetId="39">IF([0]!nilai=0,"nol",IF(TYPE([0]!nilai)=1,IF(MOD([0]!nilai,INT([0]!nilai))=0,TRIM('248_W6_Tj Priok'!milyar2&amp;'248_W6_Tj Priok'!juta2&amp;'248_W6_Tj Priok'!ribu2&amp;'248_W6_Tj Priok'!ratus2),"ANGKA HARUS BILANGAN BULAT!"),"DATA TIDAK BOLEH BERTIPE TEKS!"))</definedName>
    <definedName name="trbl2" localSheetId="40">IF([0]!nilai=0,"nol",IF(TYPE([0]!nilai)=1,IF(MOD([0]!nilai,INT([0]!nilai))=0,TRIM('249_W6_Tangerang'!milyar2&amp;'249_W6_Tangerang'!juta2&amp;'249_W6_Tangerang'!ribu2&amp;'249_W6_Tangerang'!ratus2),"ANGKA HARUS BILANGAN BULAT!"),"DATA TIDAK BOLEH BERTIPE TEKS!"))</definedName>
    <definedName name="trbl2" localSheetId="41">IF([0]!nilai=0,"nol",IF(TYPE([0]!nilai)=1,IF(MOD([0]!nilai,INT([0]!nilai))=0,TRIM('250_W6_Manado'!milyar2&amp;'250_W6_Manado'!juta2&amp;'250_W6_Manado'!ribu2&amp;'250_W6_Manado'!ratus2),"ANGKA HARUS BILANGAN BULAT!"),"DATA TIDAK BOLEH BERTIPE TEKS!"))</definedName>
    <definedName name="trbl2" localSheetId="42">IF([0]!nilai=0,"nol",IF(TYPE([0]!nilai)=1,IF(MOD([0]!nilai,INT([0]!nilai))=0,TRIM('251_W6_Bogor'!milyar2&amp;'251_W6_Bogor'!juta2&amp;'251_W6_Bogor'!ribu2&amp;'251_W6_Bogor'!ratus2),"ANGKA HARUS BILANGAN BULAT!"),"DATA TIDAK BOLEH BERTIPE TEKS!"))</definedName>
    <definedName name="trbl2" localSheetId="43">IF([0]!nilai=0,"nol",IF(TYPE([0]!nilai)=1,IF(MOD([0]!nilai,INT([0]!nilai))=0,TRIM('252_W6_Duren Sawit'!milyar2&amp;'252_W6_Duren Sawit'!juta2&amp;'252_W6_Duren Sawit'!ribu2&amp;'252_W6_Duren Sawit'!ratus2),"ANGKA HARUS BILANGAN BULAT!"),"DATA TIDAK BOLEH BERTIPE TEKS!"))</definedName>
    <definedName name="trbl2" localSheetId="44">IF([0]!nilai=0,"nol",IF(TYPE([0]!nilai)=1,IF(MOD([0]!nilai,INT([0]!nilai))=0,TRIM('253_W6_Harapan Indah'!milyar2&amp;'253_W6_Harapan Indah'!juta2&amp;'253_W6_Harapan Indah'!ribu2&amp;'253_W6_Harapan Indah'!ratus2),"ANGKA HARUS BILANGAN BULAT!"),"DATA TIDAK BOLEH BERTIPE TEKS!"))</definedName>
    <definedName name="trbl2" localSheetId="45">IF([0]!nilai=0,"nol",IF(TYPE([0]!nilai)=1,IF(MOD([0]!nilai,INT([0]!nilai))=0,TRIM('254_W6_Cakung '!milyar2&amp;'254_W6_Cakung '!juta2&amp;'254_W6_Cakung '!ribu2&amp;'254_W6_Cakung '!ratus2),"ANGKA HARUS BILANGAN BULAT!"),"DATA TIDAK BOLEH BERTIPE TEKS!"))</definedName>
    <definedName name="trbl2" localSheetId="46">IF([0]!nilai=0,"nol",IF(TYPE([0]!nilai)=1,IF(MOD([0]!nilai,INT([0]!nilai))=0,TRIM('255_W6_Tangerang'!milyar2&amp;'255_W6_Tangerang'!juta2&amp;'255_W6_Tangerang'!ribu2&amp;'255_W6_Tangerang'!ratus2),"ANGKA HARUS BILANGAN BULAT!"),"DATA TIDAK BOLEH BERTIPE TEKS!"))</definedName>
    <definedName name="trbl2" localSheetId="47">IF([0]!nilai=0,"nol",IF(TYPE([0]!nilai)=1,IF(MOD([0]!nilai,INT([0]!nilai))=0,TRIM('256_W6_Tangerang'!milyar2&amp;'256_W6_Tangerang'!juta2&amp;'256_W6_Tangerang'!ribu2&amp;'256_W6_Tangerang'!ratus2),"ANGKA HARUS BILANGAN BULAT!"),"DATA TIDAK BOLEH BERTIPE TEKS!"))</definedName>
    <definedName name="trbl2" localSheetId="48">IF([0]!nilai=0,"nol",IF(TYPE([0]!nilai)=1,IF(MOD([0]!nilai,INT([0]!nilai))=0,TRIM('257_W6_Serang'!milyar2&amp;'257_W6_Serang'!juta2&amp;'257_W6_Serang'!ribu2&amp;'257_W6_Serang'!ratus2),"ANGKA HARUS BILANGAN BULAT!"),"DATA TIDAK BOLEH BERTIPE TEKS!"))</definedName>
    <definedName name="trbl2" localSheetId="54">IF([0]!nilai=0,"nol",IF(TYPE([0]!nilai)=1,IF(MOD([0]!nilai,INT([0]!nilai))=0,TRIM('263_Delta_Jawa tengah'!milyar2&amp;'263_Delta_Jawa tengah'!juta2&amp;'263_Delta_Jawa tengah'!ribu2&amp;'263_Delta_Jawa tengah'!ratus2),"ANGKA HARUS BILANGAN BULAT!"),"DATA TIDAK BOLEH BERTIPE TEKS!"))</definedName>
    <definedName name="trbl2" localSheetId="56">IF([0]!nilai=0,"nol",IF(TYPE([0]!nilai)=1,IF(MOD([0]!nilai,INT([0]!nilai))=0,TRIM('265_Marugame_Cirebon'!milyar2&amp;'265_Marugame_Cirebon'!juta2&amp;'265_Marugame_Cirebon'!ribu2&amp;'265_Marugame_Cirebon'!ratus2),"ANGKA HARUS BILANGAN BULAT!"),"DATA TIDAK BOLEH BERTIPE TEKS!"))</definedName>
    <definedName name="trbl2" localSheetId="57">IF([0]!nilai=0,"nol",IF(TYPE([0]!nilai)=1,IF(MOD([0]!nilai,INT([0]!nilai))=0,TRIM('266_W6_Tangerang'!milyar2&amp;'266_W6_Tangerang'!juta2&amp;'266_W6_Tangerang'!ribu2&amp;'266_W6_Tangerang'!ratus2),"ANGKA HARUS BILANGAN BULAT!"),"DATA TIDAK BOLEH BERTIPE TEKS!"))</definedName>
    <definedName name="trbl2" localSheetId="58">IF([0]!nilai=0,"nol",IF(TYPE([0]!nilai)=1,IF(MOD([0]!nilai,INT([0]!nilai))=0,TRIM('267_W6_Parung Bogor'!milyar2&amp;'267_W6_Parung Bogor'!juta2&amp;'267_W6_Parung Bogor'!ribu2&amp;'267_W6_Parung Bogor'!ratus2),"ANGKA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IF('[2]Pos Log Serang 260721'!XFD1=0,"nol",IF(TYPE('[2]Pos Log Serang 260721'!XFD1)=1,IF(MOD('[2]Pos Log Serang 260721'!XFD1,INT('[2]Pos Log Serang 260721'!XFD1))=0,TRIM('209_Truelogs_Jambi Pel'!milyar4&amp;'209_Truelogs_Jambi Pel'!juta4&amp;'209_Truelogs_Jambi Pel'!ribu4&amp;'209_Truelogs_Jambi Pel'!ratus4),"ANGKA HARUS BILANGAN BULAT!"),"DATA TIDAK BOLEH BERTIPE TEKS!"))</definedName>
    <definedName name="trbl4" localSheetId="1">IF('[2]Pos Log Serang 260721'!XFD1=0,"nol",IF(TYPE('[2]Pos Log Serang 260721'!XFD1)=1,IF(MOD('[2]Pos Log Serang 260721'!XFD1,INT('[2]Pos Log Serang 260721'!XFD1))=0,TRIM('210_Marugame_Bandung'!milyar4&amp;'210_Marugame_Bandung'!juta4&amp;'210_Marugame_Bandung'!ribu4&amp;'210_Marugame_Bandung'!ratus4),"ANGKA HARUS BILANGAN BULAT!"),"DATA TIDAK BOLEH BERTIPE TEKS!"))</definedName>
    <definedName name="trbl4" localSheetId="2">IF('[2]Pos Log Serang 260721'!XFD1=0,"nol",IF(TYPE('[2]Pos Log Serang 260721'!XFD1)=1,IF(MOD('[2]Pos Log Serang 260721'!XFD1,INT('[2]Pos Log Serang 260721'!XFD1))=0,TRIM('211_Freyssinet_Jambi'!milyar4&amp;'211_Freyssinet_Jambi'!juta4&amp;'211_Freyssinet_Jambi'!ribu4&amp;'211_Freyssinet_Jambi'!ratus4),"ANGKA HARUS BILANGAN BULAT!"),"DATA TIDAK BOLEH BERTIPE TEKS!"))</definedName>
    <definedName name="trbl4" localSheetId="7">IF('[2]Pos Log Serang 260721'!XFD1=0,"nol",IF(TYPE('[2]Pos Log Serang 260721'!XFD1)=1,IF(MOD('[2]Pos Log Serang 260721'!XFD1,INT('[2]Pos Log Serang 260721'!XFD1))=0,TRIM('216_SITC_pabeanan_Ningbo'!milyar4&amp;'216_SITC_pabeanan_Ningbo'!juta4&amp;'216_SITC_pabeanan_Ningbo'!ribu4&amp;'216_SITC_pabeanan_Ningbo'!ratus4),"ANGKA HARUS BILANGAN BULAT!"),"DATA TIDAK BOLEH BERTIPE TEKS!"))</definedName>
    <definedName name="trbl4" localSheetId="8">IF('[2]Pos Log Serang 260721'!XFD1=0,"nol",IF(TYPE('[2]Pos Log Serang 260721'!XFD1)=1,IF(MOD('[2]Pos Log Serang 260721'!XFD1,INT('[2]Pos Log Serang 260721'!XFD1))=0,TRIM('217_Link pasifik_Malaysia'!milyar4&amp;'217_Link pasifik_Malaysia'!juta4&amp;'217_Link pasifik_Malaysia'!ribu4&amp;'217_Link pasifik_Malaysia'!ratus4),"ANGKA HARUS BILANGAN BULAT!"),"DATA TIDAK BOLEH BERTIPE TEKS!"))</definedName>
    <definedName name="trbl4" localSheetId="9">IF('[2]Pos Log Serang 260721'!XFD1=0,"nol",IF(TYPE('[2]Pos Log Serang 260721'!XFD1)=1,IF(MOD('[2]Pos Log Serang 260721'!XFD1,INT('[2]Pos Log Serang 260721'!XFD1))=0,TRIM('218_Link Pasifik_Philippines'!milyar4&amp;'218_Link Pasifik_Philippines'!juta4&amp;'218_Link Pasifik_Philippines'!ribu4&amp;'218_Link Pasifik_Philippines'!ratus4),"ANGKA HARUS BILANGAN BULAT!"),"DATA TIDAK BOLEH BERTIPE TEKS!"))</definedName>
    <definedName name="trbl4" localSheetId="10">IF('[2]Pos Log Serang 260721'!XFD1=0,"nol",IF(TYPE('[2]Pos Log Serang 260721'!XFD1)=1,IF(MOD('[2]Pos Log Serang 260721'!XFD1,INT('[2]Pos Log Serang 260721'!XFD1))=0,TRIM('219_Link Pasifik_India'!milyar4&amp;'219_Link Pasifik_India'!juta4&amp;'219_Link Pasifik_India'!ribu4&amp;'219_Link Pasifik_India'!ratus4),"ANGKA HARUS BILANGAN BULAT!"),"DATA TIDAK BOLEH BERTIPE TEKS!"))</definedName>
    <definedName name="trbl4" localSheetId="11">IF('[2]Pos Log Serang 260721'!XFD1=0,"nol",IF(TYPE('[2]Pos Log Serang 260721'!XFD1)=1,IF(MOD('[2]Pos Log Serang 260721'!XFD1,INT('[2]Pos Log Serang 260721'!XFD1))=0,TRIM('220_Link Pasifik_Thailand'!milyar4&amp;'220_Link Pasifik_Thailand'!juta4&amp;'220_Link Pasifik_Thailand'!ribu4&amp;'220_Link Pasifik_Thailand'!ratus4),"ANGKA HARUS BILANGAN BULAT!"),"DATA TIDAK BOLEH BERTIPE TEKS!"))</definedName>
    <definedName name="trbl4" localSheetId="12">IF('[2]Pos Log Serang 260721'!XFD1=0,"nol",IF(TYPE('[2]Pos Log Serang 260721'!XFD1)=1,IF(MOD('[2]Pos Log Serang 260721'!XFD1,INT('[2]Pos Log Serang 260721'!XFD1))=0,TRIM('221_Marugame_Bandung '!milyar4&amp;'221_Marugame_Bandung '!juta4&amp;'221_Marugame_Bandung '!ribu4&amp;'221_Marugame_Bandung '!ratus4),"ANGKA HARUS BILANGAN BULAT!"),"DATA TIDAK BOLEH BERTIPE TEKS!"))</definedName>
    <definedName name="trbl4" localSheetId="13">IF('[2]Pos Log Serang 260721'!XFD1=0,"nol",IF(TYPE('[2]Pos Log Serang 260721'!XFD1)=1,IF(MOD('[2]Pos Log Serang 260721'!XFD1,INT('[2]Pos Log Serang 260721'!XFD1))=0,TRIM('222_Marugame_Cirebon'!milyar4&amp;'222_Marugame_Cirebon'!juta4&amp;'222_Marugame_Cirebon'!ribu4&amp;'222_Marugame_Cirebon'!ratus4),"ANGKA HARUS BILANGAN BULAT!"),"DATA TIDAK BOLEH BERTIPE TEKS!"))</definedName>
    <definedName name="trbl4" localSheetId="14">IF('[2]Pos Log Serang 260721'!XFD1=0,"nol",IF(TYPE('[2]Pos Log Serang 260721'!XFD1)=1,IF(MOD('[2]Pos Log Serang 260721'!XFD1,INT('[2]Pos Log Serang 260721'!XFD1))=0,TRIM('223_W6_Tangerang'!milyar4&amp;'223_W6_Tangerang'!juta4&amp;'223_W6_Tangerang'!ribu4&amp;'223_W6_Tangerang'!ratus4),"ANGKA HARUS BILANGAN BULAT!"),"DATA TIDAK BOLEH BERTIPE TEKS!"))</definedName>
    <definedName name="trbl4" localSheetId="15">IF('[2]Pos Log Serang 260721'!XFD1=0,"nol",IF(TYPE('[2]Pos Log Serang 260721'!XFD1)=1,IF(MOD('[2]Pos Log Serang 260721'!XFD1,INT('[2]Pos Log Serang 260721'!XFD1))=0,TRIM('224_W6_Tangerang'!milyar4&amp;'224_W6_Tangerang'!juta4&amp;'224_W6_Tangerang'!ribu4&amp;'224_W6_Tangerang'!ratus4),"ANGKA HARUS BILANGAN BULAT!"),"DATA TIDAK BOLEH BERTIPE TEKS!"))</definedName>
    <definedName name="trbl4" localSheetId="16">IF('[2]Pos Log Serang 260721'!XFD1=0,"nol",IF(TYPE('[2]Pos Log Serang 260721'!XFD1)=1,IF(MOD('[2]Pos Log Serang 260721'!XFD1,INT('[2]Pos Log Serang 260721'!XFD1))=0,TRIM('225_W6_Tangerang'!milyar4&amp;'225_W6_Tangerang'!juta4&amp;'225_W6_Tangerang'!ribu4&amp;'225_W6_Tangerang'!ratus4),"ANGKA HARUS BILANGAN BULAT!"),"DATA TIDAK BOLEH BERTIPE TEKS!"))</definedName>
    <definedName name="trbl4" localSheetId="17">IF('[2]Pos Log Serang 260721'!XFD1=0,"nol",IF(TYPE('[2]Pos Log Serang 260721'!XFD1)=1,IF(MOD('[2]Pos Log Serang 260721'!XFD1,INT('[2]Pos Log Serang 260721'!XFD1))=0,TRIM('226_W6_Tangerang'!milyar4&amp;'226_W6_Tangerang'!juta4&amp;'226_W6_Tangerang'!ribu4&amp;'226_W6_Tangerang'!ratus4),"ANGKA HARUS BILANGAN BULAT!"),"DATA TIDAK BOLEH BERTIPE TEKS!"))</definedName>
    <definedName name="trbl4" localSheetId="18">IF('[2]Pos Log Serang 260721'!XFD1=0,"nol",IF(TYPE('[2]Pos Log Serang 260721'!XFD1)=1,IF(MOD('[2]Pos Log Serang 260721'!XFD1,INT('[2]Pos Log Serang 260721'!XFD1))=0,TRIM('227_W6_Tangerang '!milyar4&amp;'227_W6_Tangerang '!juta4&amp;'227_W6_Tangerang '!ribu4&amp;'227_W6_Tangerang '!ratus4),"ANGKA HARUS BILANGAN BULAT!"),"DATA TIDAK BOLEH BERTIPE TEKS!"))</definedName>
    <definedName name="trbl4" localSheetId="19">IF('[2]Pos Log Serang 260721'!XFD1=0,"nol",IF(TYPE('[2]Pos Log Serang 260721'!XFD1)=1,IF(MOD('[2]Pos Log Serang 260721'!XFD1,INT('[2]Pos Log Serang 260721'!XFD1))=0,TRIM('228_W6_Tangerang '!milyar4&amp;'228_W6_Tangerang '!juta4&amp;'228_W6_Tangerang '!ribu4&amp;'228_W6_Tangerang '!ratus4),"ANGKA HARUS BILANGAN BULAT!"),"DATA TIDAK BOLEH BERTIPE TEKS!"))</definedName>
    <definedName name="trbl4" localSheetId="20">IF('[2]Pos Log Serang 260721'!XFD1=0,"nol",IF(TYPE('[2]Pos Log Serang 260721'!XFD1)=1,IF(MOD('[2]Pos Log Serang 260721'!XFD1,INT('[2]Pos Log Serang 260721'!XFD1))=0,TRIM('229_W6_Tangerang  '!milyar4&amp;'229_W6_Tangerang  '!juta4&amp;'229_W6_Tangerang  '!ribu4&amp;'229_W6_Tangerang  '!ratus4),"ANGKA HARUS BILANGAN BULAT!"),"DATA TIDAK BOLEH BERTIPE TEKS!"))</definedName>
    <definedName name="trbl4" localSheetId="21">IF('[2]Pos Log Serang 260721'!XFD1=0,"nol",IF(TYPE('[2]Pos Log Serang 260721'!XFD1)=1,IF(MOD('[2]Pos Log Serang 260721'!XFD1,INT('[2]Pos Log Serang 260721'!XFD1))=0,TRIM('230_W6_Jatinegara '!milyar4&amp;'230_W6_Jatinegara '!juta4&amp;'230_W6_Jatinegara '!ribu4&amp;'230_W6_Jatinegara '!ratus4),"ANGKA HARUS BILANGAN BULAT!"),"DATA TIDAK BOLEH BERTIPE TEKS!"))</definedName>
    <definedName name="trbl4" localSheetId="22">IF('[2]Pos Log Serang 260721'!XFD1=0,"nol",IF(TYPE('[2]Pos Log Serang 260721'!XFD1)=1,IF(MOD('[2]Pos Log Serang 260721'!XFD1,INT('[2]Pos Log Serang 260721'!XFD1))=0,TRIM('231_W6_Tangerang'!milyar4&amp;'231_W6_Tangerang'!juta4&amp;'231_W6_Tangerang'!ribu4&amp;'231_W6_Tangerang'!ratus4),"ANGKA HARUS BILANGAN BULAT!"),"DATA TIDAK BOLEH BERTIPE TEKS!"))</definedName>
    <definedName name="trbl4" localSheetId="23">IF('[2]Pos Log Serang 260721'!XFD1=0,"nol",IF(TYPE('[2]Pos Log Serang 260721'!XFD1)=1,IF(MOD('[2]Pos Log Serang 260721'!XFD1,INT('[2]Pos Log Serang 260721'!XFD1))=0,TRIM('232_W6_Tangerang '!milyar4&amp;'232_W6_Tangerang '!juta4&amp;'232_W6_Tangerang '!ribu4&amp;'232_W6_Tangerang '!ratus4),"ANGKA HARUS BILANGAN BULAT!"),"DATA TIDAK BOLEH BERTIPE TEKS!"))</definedName>
    <definedName name="trbl4" localSheetId="24">IF('[2]Pos Log Serang 260721'!XFD1=0,"nol",IF(TYPE('[2]Pos Log Serang 260721'!XFD1)=1,IF(MOD('[2]Pos Log Serang 260721'!XFD1,INT('[2]Pos Log Serang 260721'!XFD1))=0,TRIM('233_W6_Bogor'!milyar4&amp;'233_W6_Bogor'!juta4&amp;'233_W6_Bogor'!ribu4&amp;'233_W6_Bogor'!ratus4),"ANGKA HARUS BILANGAN BULAT!"),"DATA TIDAK BOLEH BERTIPE TEKS!"))</definedName>
    <definedName name="trbl4" localSheetId="25">IF('[2]Pos Log Serang 260721'!XFD1=0,"nol",IF(TYPE('[2]Pos Log Serang 260721'!XFD1)=1,IF(MOD('[2]Pos Log Serang 260721'!XFD1,INT('[2]Pos Log Serang 260721'!XFD1))=0,TRIM('234_W6_Serang'!milyar4&amp;'234_W6_Serang'!juta4&amp;'234_W6_Serang'!ribu4&amp;'234_W6_Serang'!ratus4),"ANGKA HARUS BILANGAN BULAT!"),"DATA TIDAK BOLEH BERTIPE TEKS!"))</definedName>
    <definedName name="trbl4" localSheetId="26">IF('[2]Pos Log Serang 260721'!XFD1=0,"nol",IF(TYPE('[2]Pos Log Serang 260721'!XFD1)=1,IF(MOD('[2]Pos Log Serang 260721'!XFD1,INT('[2]Pos Log Serang 260721'!XFD1))=0,TRIM('235_W6_Cibubur&amp;Jati Sampurna'!milyar4&amp;'235_W6_Cibubur&amp;Jati Sampurna'!juta4&amp;'235_W6_Cibubur&amp;Jati Sampurna'!ribu4&amp;'235_W6_Cibubur&amp;Jati Sampurna'!ratus4),"ANGKA HARUS BILANGAN BULAT!"),"DATA TIDAK BOLEH BERTIPE TEKS!"))</definedName>
    <definedName name="trbl4" localSheetId="27">IF('[2]Pos Log Serang 260721'!XFD1=0,"nol",IF(TYPE('[2]Pos Log Serang 260721'!XFD1)=1,IF(MOD('[2]Pos Log Serang 260721'!XFD1,INT('[2]Pos Log Serang 260721'!XFD1))=0,TRIM('236_Pratama Trans_Riau'!milyar4&amp;'236_Pratama Trans_Riau'!juta4&amp;'236_Pratama Trans_Riau'!ribu4&amp;'236_Pratama Trans_Riau'!ratus4),"ANGKA HARUS BILANGAN BULAT!"),"DATA TIDAK BOLEH BERTIPE TEKS!"))</definedName>
    <definedName name="trbl4" localSheetId="28">IF('[2]Pos Log Serang 260721'!XFD1=0,"nol",IF(TYPE('[2]Pos Log Serang 260721'!XFD1)=1,IF(MOD('[2]Pos Log Serang 260721'!XFD1,INT('[2]Pos Log Serang 260721'!XFD1))=0,TRIM('237_Freyssinet_Denpasar'!milyar4&amp;'237_Freyssinet_Denpasar'!juta4&amp;'237_Freyssinet_Denpasar'!ribu4&amp;'237_Freyssinet_Denpasar'!ratus4),"ANGKA HARUS BILANGAN BULAT!"),"DATA TIDAK BOLEH BERTIPE TEKS!"))</definedName>
    <definedName name="trbl4" localSheetId="29">IF('[2]Pos Log Serang 260721'!XFD1=0,"nol",IF(TYPE('[2]Pos Log Serang 260721'!XFD1)=1,IF(MOD('[2]Pos Log Serang 260721'!XFD1,INT('[2]Pos Log Serang 260721'!XFD1))=0,TRIM('238_Delta_Jawa tengah'!milyar4&amp;'238_Delta_Jawa tengah'!juta4&amp;'238_Delta_Jawa tengah'!ribu4&amp;'238_Delta_Jawa tengah'!ratus4),"ANGKA HARUS BILANGAN BULAT!"),"DATA TIDAK BOLEH BERTIPE TEKS!"))</definedName>
    <definedName name="trbl4" localSheetId="30">IF('[2]Pos Log Serang 260721'!XFD1=0,"nol",IF(TYPE('[2]Pos Log Serang 260721'!XFD1)=1,IF(MOD('[2]Pos Log Serang 260721'!XFD1,INT('[2]Pos Log Serang 260721'!XFD1))=0,TRIM('239_Marugame_Jogja'!milyar4&amp;'239_Marugame_Jogja'!juta4&amp;'239_Marugame_Jogja'!ribu4&amp;'239_Marugame_Jogja'!ratus4),"ANGKA HARUS BILANGAN BULAT!"),"DATA TIDAK BOLEH BERTIPE TEKS!"))</definedName>
    <definedName name="trbl4" localSheetId="31">IF('[2]Pos Log Serang 260721'!XFD1=0,"nol",IF(TYPE('[2]Pos Log Serang 260721'!XFD1)=1,IF(MOD('[2]Pos Log Serang 260721'!XFD1,INT('[2]Pos Log Serang 260721'!XFD1))=0,TRIM('240_W6_Bandung'!milyar4&amp;'240_W6_Bandung'!juta4&amp;'240_W6_Bandung'!ribu4&amp;'240_W6_Bandung'!ratus4),"ANGKA HARUS BILANGAN BULAT!"),"DATA TIDAK BOLEH BERTIPE TEKS!"))</definedName>
    <definedName name="trbl4" localSheetId="32">IF('[2]Pos Log Serang 260721'!XFD1=0,"nol",IF(TYPE('[2]Pos Log Serang 260721'!XFD1)=1,IF(MOD('[2]Pos Log Serang 260721'!XFD1,INT('[2]Pos Log Serang 260721'!XFD1))=0,TRIM('241_W6_Kamal Jakbar'!milyar4&amp;'241_W6_Kamal Jakbar'!juta4&amp;'241_W6_Kamal Jakbar'!ribu4&amp;'241_W6_Kamal Jakbar'!ratus4),"ANGKA HARUS BILANGAN BULAT!"),"DATA TIDAK BOLEH BERTIPE TEKS!"))</definedName>
    <definedName name="trbl4" localSheetId="33">IF('[2]Pos Log Serang 260721'!XFD1=0,"nol",IF(TYPE('[2]Pos Log Serang 260721'!XFD1)=1,IF(MOD('[2]Pos Log Serang 260721'!XFD1,INT('[2]Pos Log Serang 260721'!XFD1))=0,TRIM('242_W6_Bogor'!milyar4&amp;'242_W6_Bogor'!juta4&amp;'242_W6_Bogor'!ribu4&amp;'242_W6_Bogor'!ratus4),"ANGKA HARUS BILANGAN BULAT!"),"DATA TIDAK BOLEH BERTIPE TEKS!"))</definedName>
    <definedName name="trbl4" localSheetId="34">IF('[2]Pos Log Serang 260721'!XFD1=0,"nol",IF(TYPE('[2]Pos Log Serang 260721'!XFD1)=1,IF(MOD('[2]Pos Log Serang 260721'!XFD1,INT('[2]Pos Log Serang 260721'!XFD1))=0,TRIM('243_W6_Cibubur'!milyar4&amp;'243_W6_Cibubur'!juta4&amp;'243_W6_Cibubur'!ribu4&amp;'243_W6_Cibubur'!ratus4),"ANGKA HARUS BILANGAN BULAT!"),"DATA TIDAK BOLEH BERTIPE TEKS!"))</definedName>
    <definedName name="trbl4" localSheetId="35">IF('[2]Pos Log Serang 260721'!XFD1=0,"nol",IF(TYPE('[2]Pos Log Serang 260721'!XFD1)=1,IF(MOD('[2]Pos Log Serang 260721'!XFD1,INT('[2]Pos Log Serang 260721'!XFD1))=0,TRIM('244_W6_Duren Sawit'!milyar4&amp;'244_W6_Duren Sawit'!juta4&amp;'244_W6_Duren Sawit'!ribu4&amp;'244_W6_Duren Sawit'!ratus4),"ANGKA HARUS BILANGAN BULAT!"),"DATA TIDAK BOLEH BERTIPE TEKS!"))</definedName>
    <definedName name="trbl4" localSheetId="36">IF('[2]Pos Log Serang 260721'!XFD1=0,"nol",IF(TYPE('[2]Pos Log Serang 260721'!XFD1)=1,IF(MOD('[2]Pos Log Serang 260721'!XFD1,INT('[2]Pos Log Serang 260721'!XFD1))=0,TRIM('245_W6_Tangerang'!milyar4&amp;'245_W6_Tangerang'!juta4&amp;'245_W6_Tangerang'!ribu4&amp;'245_W6_Tangerang'!ratus4),"ANGKA HARUS BILANGAN BULAT!"),"DATA TIDAK BOLEH BERTIPE TEKS!"))</definedName>
    <definedName name="trbl4" localSheetId="37">IF('[2]Pos Log Serang 260721'!XFD1=0,"nol",IF(TYPE('[2]Pos Log Serang 260721'!XFD1)=1,IF(MOD('[2]Pos Log Serang 260721'!XFD1,INT('[2]Pos Log Serang 260721'!XFD1))=0,TRIM('246_W6_Serang'!milyar4&amp;'246_W6_Serang'!juta4&amp;'246_W6_Serang'!ribu4&amp;'246_W6_Serang'!ratus4),"ANGKA HARUS BILANGAN BULAT!"),"DATA TIDAK BOLEH BERTIPE TEKS!"))</definedName>
    <definedName name="trbl4" localSheetId="38">IF('[2]Pos Log Serang 260721'!XFD1=0,"nol",IF(TYPE('[2]Pos Log Serang 260721'!XFD1)=1,IF(MOD('[2]Pos Log Serang 260721'!XFD1,INT('[2]Pos Log Serang 260721'!XFD1))=0,TRIM('247_W6_Lemah Abang -Karawang'!milyar4&amp;'247_W6_Lemah Abang -Karawang'!juta4&amp;'247_W6_Lemah Abang -Karawang'!ribu4&amp;'247_W6_Lemah Abang -Karawang'!ratus4),"ANGKA HARUS BILANGAN BULAT!"),"DATA TIDAK BOLEH BERTIPE TEKS!"))</definedName>
    <definedName name="trbl4" localSheetId="39">IF('[2]Pos Log Serang 260721'!XFD1=0,"nol",IF(TYPE('[2]Pos Log Serang 260721'!XFD1)=1,IF(MOD('[2]Pos Log Serang 260721'!XFD1,INT('[2]Pos Log Serang 260721'!XFD1))=0,TRIM('248_W6_Tj Priok'!milyar4&amp;'248_W6_Tj Priok'!juta4&amp;'248_W6_Tj Priok'!ribu4&amp;'248_W6_Tj Priok'!ratus4),"ANGKA HARUS BILANGAN BULAT!"),"DATA TIDAK BOLEH BERTIPE TEKS!"))</definedName>
    <definedName name="trbl4" localSheetId="40">IF('[2]Pos Log Serang 260721'!XFD1=0,"nol",IF(TYPE('[2]Pos Log Serang 260721'!XFD1)=1,IF(MOD('[2]Pos Log Serang 260721'!XFD1,INT('[2]Pos Log Serang 260721'!XFD1))=0,TRIM('249_W6_Tangerang'!milyar4&amp;'249_W6_Tangerang'!juta4&amp;'249_W6_Tangerang'!ribu4&amp;'249_W6_Tangerang'!ratus4),"ANGKA HARUS BILANGAN BULAT!"),"DATA TIDAK BOLEH BERTIPE TEKS!"))</definedName>
    <definedName name="trbl4" localSheetId="41">IF('[2]Pos Log Serang 260721'!XFD1=0,"nol",IF(TYPE('[2]Pos Log Serang 260721'!XFD1)=1,IF(MOD('[2]Pos Log Serang 260721'!XFD1,INT('[2]Pos Log Serang 260721'!XFD1))=0,TRIM('250_W6_Manado'!milyar4&amp;'250_W6_Manado'!juta4&amp;'250_W6_Manado'!ribu4&amp;'250_W6_Manado'!ratus4),"ANGKA HARUS BILANGAN BULAT!"),"DATA TIDAK BOLEH BERTIPE TEKS!"))</definedName>
    <definedName name="trbl4" localSheetId="42">IF('[2]Pos Log Serang 260721'!XFD1=0,"nol",IF(TYPE('[2]Pos Log Serang 260721'!XFD1)=1,IF(MOD('[2]Pos Log Serang 260721'!XFD1,INT('[2]Pos Log Serang 260721'!XFD1))=0,TRIM('251_W6_Bogor'!milyar4&amp;'251_W6_Bogor'!juta4&amp;'251_W6_Bogor'!ribu4&amp;'251_W6_Bogor'!ratus4),"ANGKA HARUS BILANGAN BULAT!"),"DATA TIDAK BOLEH BERTIPE TEKS!"))</definedName>
    <definedName name="trbl4" localSheetId="43">IF('[2]Pos Log Serang 260721'!XFD1=0,"nol",IF(TYPE('[2]Pos Log Serang 260721'!XFD1)=1,IF(MOD('[2]Pos Log Serang 260721'!XFD1,INT('[2]Pos Log Serang 260721'!XFD1))=0,TRIM('252_W6_Duren Sawit'!milyar4&amp;'252_W6_Duren Sawit'!juta4&amp;'252_W6_Duren Sawit'!ribu4&amp;'252_W6_Duren Sawit'!ratus4),"ANGKA HARUS BILANGAN BULAT!"),"DATA TIDAK BOLEH BERTIPE TEKS!"))</definedName>
    <definedName name="trbl4" localSheetId="44">IF('[2]Pos Log Serang 260721'!XFD1=0,"nol",IF(TYPE('[2]Pos Log Serang 260721'!XFD1)=1,IF(MOD('[2]Pos Log Serang 260721'!XFD1,INT('[2]Pos Log Serang 260721'!XFD1))=0,TRIM('253_W6_Harapan Indah'!milyar4&amp;'253_W6_Harapan Indah'!juta4&amp;'253_W6_Harapan Indah'!ribu4&amp;'253_W6_Harapan Indah'!ratus4),"ANGKA HARUS BILANGAN BULAT!"),"DATA TIDAK BOLEH BERTIPE TEKS!"))</definedName>
    <definedName name="trbl4" localSheetId="45">IF('[2]Pos Log Serang 260721'!XFD1=0,"nol",IF(TYPE('[2]Pos Log Serang 260721'!XFD1)=1,IF(MOD('[2]Pos Log Serang 260721'!XFD1,INT('[2]Pos Log Serang 260721'!XFD1))=0,TRIM('254_W6_Cakung '!milyar4&amp;'254_W6_Cakung '!juta4&amp;'254_W6_Cakung '!ribu4&amp;'254_W6_Cakung '!ratus4),"ANGKA HARUS BILANGAN BULAT!"),"DATA TIDAK BOLEH BERTIPE TEKS!"))</definedName>
    <definedName name="trbl4" localSheetId="46">IF('[2]Pos Log Serang 260721'!XFD1=0,"nol",IF(TYPE('[2]Pos Log Serang 260721'!XFD1)=1,IF(MOD('[2]Pos Log Serang 260721'!XFD1,INT('[2]Pos Log Serang 260721'!XFD1))=0,TRIM('255_W6_Tangerang'!milyar4&amp;'255_W6_Tangerang'!juta4&amp;'255_W6_Tangerang'!ribu4&amp;'255_W6_Tangerang'!ratus4),"ANGKA HARUS BILANGAN BULAT!"),"DATA TIDAK BOLEH BERTIPE TEKS!"))</definedName>
    <definedName name="trbl4" localSheetId="47">IF('[2]Pos Log Serang 260721'!XFD1=0,"nol",IF(TYPE('[2]Pos Log Serang 260721'!XFD1)=1,IF(MOD('[2]Pos Log Serang 260721'!XFD1,INT('[2]Pos Log Serang 260721'!XFD1))=0,TRIM('256_W6_Tangerang'!milyar4&amp;'256_W6_Tangerang'!juta4&amp;'256_W6_Tangerang'!ribu4&amp;'256_W6_Tangerang'!ratus4),"ANGKA HARUS BILANGAN BULAT!"),"DATA TIDAK BOLEH BERTIPE TEKS!"))</definedName>
    <definedName name="trbl4" localSheetId="48">IF('[2]Pos Log Serang 260721'!XFD1=0,"nol",IF(TYPE('[2]Pos Log Serang 260721'!XFD1)=1,IF(MOD('[2]Pos Log Serang 260721'!XFD1,INT('[2]Pos Log Serang 260721'!XFD1))=0,TRIM('257_W6_Serang'!milyar4&amp;'257_W6_Serang'!juta4&amp;'257_W6_Serang'!ribu4&amp;'257_W6_Serang'!ratus4),"ANGKA HARUS BILANGAN BULAT!"),"DATA TIDAK BOLEH BERTIPE TEKS!"))</definedName>
    <definedName name="trbl4" localSheetId="54">IF('[2]Pos Log Serang 260721'!XFD1=0,"nol",IF(TYPE('[2]Pos Log Serang 260721'!XFD1)=1,IF(MOD('[2]Pos Log Serang 260721'!XFD1,INT('[2]Pos Log Serang 260721'!XFD1))=0,TRIM('263_Delta_Jawa tengah'!milyar4&amp;'263_Delta_Jawa tengah'!juta4&amp;'263_Delta_Jawa tengah'!ribu4&amp;'263_Delta_Jawa tengah'!ratus4),"ANGKA HARUS BILANGAN BULAT!"),"DATA TIDAK BOLEH BERTIPE TEKS!"))</definedName>
    <definedName name="trbl4" localSheetId="56">IF('[2]Pos Log Serang 260721'!XFD1=0,"nol",IF(TYPE('[2]Pos Log Serang 260721'!XFD1)=1,IF(MOD('[2]Pos Log Serang 260721'!XFD1,INT('[2]Pos Log Serang 260721'!XFD1))=0,TRIM('265_Marugame_Cirebon'!milyar4&amp;'265_Marugame_Cirebon'!juta4&amp;'265_Marugame_Cirebon'!ribu4&amp;'265_Marugame_Cirebon'!ratus4),"ANGKA HARUS BILANGAN BULAT!"),"DATA TIDAK BOLEH BERTIPE TEKS!"))</definedName>
    <definedName name="trbl4" localSheetId="57">IF('[2]Pos Log Serang 260721'!XFD1=0,"nol",IF(TYPE('[2]Pos Log Serang 260721'!XFD1)=1,IF(MOD('[2]Pos Log Serang 260721'!XFD1,INT('[2]Pos Log Serang 260721'!XFD1))=0,TRIM('266_W6_Tangerang'!milyar4&amp;'266_W6_Tangerang'!juta4&amp;'266_W6_Tangerang'!ribu4&amp;'266_W6_Tangerang'!ratus4),"ANGKA HARUS BILANGAN BULAT!"),"DATA TIDAK BOLEH BERTIPE TEKS!"))</definedName>
    <definedName name="trbl4" localSheetId="58">IF('[2]Pos Log Serang 260721'!XFD1=0,"nol",IF(TYPE('[2]Pos Log Serang 260721'!XFD1)=1,IF(MOD('[2]Pos Log Serang 260721'!XFD1,INT('[2]Pos Log Serang 260721'!XFD1))=0,TRIM('267_W6_Parung Bogor'!milyar4&amp;'267_W6_Parung Bogor'!juta4&amp;'267_W6_Parung Bogor'!ribu4&amp;'267_W6_Parung Bogor'!ratus4),"ANGKA HARUS BILANGAN BULAT!"),"DATA TIDAK BOLEH BERTIPE TEKS!"))</definedName>
    <definedName name="trbl4">IF('[2]Pos Log Serang 260721'!XFD1=0,"nol",IF(TYPE('[2]Pos Log Serang 260721'!XFD1)=1,IF(MOD('[2]Pos Log Serang 260721'!XFD1,INT('[2]Pos Log Serang 260721'!XFD1))=0,TRIM(milyar4&amp;juta4&amp;ribu4&amp;ratus4),"ANGKA HARUS BILANGAN BULAT!"),"DATA TIDAK BOLEH BERTIPE TEKS!"))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60" l="1"/>
  <c r="H24" i="60"/>
  <c r="H22" i="60"/>
  <c r="I19" i="60"/>
  <c r="I20" i="60" s="1"/>
  <c r="I22" i="60" l="1"/>
  <c r="I24" i="60" s="1"/>
  <c r="H37" i="59" l="1"/>
  <c r="H22" i="59"/>
  <c r="H24" i="59" s="1"/>
  <c r="I19" i="59"/>
  <c r="I20" i="59" s="1"/>
  <c r="I22" i="59" l="1"/>
  <c r="I24" i="59" s="1"/>
  <c r="K20" i="58"/>
  <c r="H37" i="58"/>
  <c r="H23" i="58"/>
  <c r="H25" i="58" s="1"/>
  <c r="I19" i="58"/>
  <c r="I21" i="58" s="1"/>
  <c r="J23" i="57"/>
  <c r="I37" i="57"/>
  <c r="J24" i="57"/>
  <c r="J20" i="57"/>
  <c r="J21" i="57" s="1"/>
  <c r="I24" i="58" l="1"/>
  <c r="I23" i="58"/>
  <c r="I25" i="58" s="1"/>
  <c r="J26" i="57"/>
  <c r="I21" i="56" l="1"/>
  <c r="H33" i="56"/>
  <c r="I18" i="56"/>
  <c r="I19" i="56" s="1"/>
  <c r="I22" i="56" l="1"/>
  <c r="I23" i="56"/>
  <c r="G37" i="55" l="1"/>
  <c r="G27" i="55"/>
  <c r="H20" i="55"/>
  <c r="A20" i="55"/>
  <c r="H19" i="55"/>
  <c r="A19" i="55"/>
  <c r="H18" i="55"/>
  <c r="H21" i="55" s="1"/>
  <c r="H24" i="55" s="1"/>
  <c r="H25" i="55" l="1"/>
  <c r="H26" i="55"/>
  <c r="H27" i="55" l="1"/>
  <c r="I36" i="54"/>
  <c r="I24" i="54"/>
  <c r="I23" i="54"/>
  <c r="I25" i="54" s="1"/>
  <c r="G18" i="54"/>
  <c r="J18" i="54" s="1"/>
  <c r="J19" i="54" s="1"/>
  <c r="F18" i="54"/>
  <c r="C18" i="54"/>
  <c r="B18" i="54"/>
  <c r="J21" i="54" l="1"/>
  <c r="J22" i="54" s="1"/>
  <c r="J23" i="54" l="1"/>
  <c r="J25" i="54" s="1"/>
  <c r="J24" i="54"/>
  <c r="I40" i="53" l="1"/>
  <c r="I29" i="53"/>
  <c r="I28" i="53"/>
  <c r="I30" i="53" s="1"/>
  <c r="J23" i="53"/>
  <c r="F23" i="53"/>
  <c r="C23" i="53"/>
  <c r="B23" i="53"/>
  <c r="J22" i="53"/>
  <c r="F22" i="53"/>
  <c r="C22" i="53"/>
  <c r="B22" i="53"/>
  <c r="G21" i="53"/>
  <c r="J21" i="53" s="1"/>
  <c r="F21" i="53"/>
  <c r="C21" i="53"/>
  <c r="B21" i="53"/>
  <c r="J20" i="53"/>
  <c r="F20" i="53"/>
  <c r="C20" i="53"/>
  <c r="B20" i="53"/>
  <c r="J19" i="53"/>
  <c r="F19" i="53"/>
  <c r="C19" i="53"/>
  <c r="B19" i="53"/>
  <c r="A19" i="53"/>
  <c r="A20" i="53" s="1"/>
  <c r="A21" i="53" s="1"/>
  <c r="A22" i="53" s="1"/>
  <c r="A23" i="53" s="1"/>
  <c r="G18" i="53"/>
  <c r="J18" i="53" s="1"/>
  <c r="F18" i="53"/>
  <c r="C18" i="53"/>
  <c r="B18" i="53"/>
  <c r="J24" i="53" l="1"/>
  <c r="J26" i="53"/>
  <c r="J27" i="53"/>
  <c r="J28" i="53" l="1"/>
  <c r="J29" i="53"/>
  <c r="J30" i="53" l="1"/>
  <c r="I61" i="52" l="1"/>
  <c r="I49" i="52"/>
  <c r="I48" i="52"/>
  <c r="I50" i="52" s="1"/>
  <c r="G43" i="52"/>
  <c r="J43" i="52" s="1"/>
  <c r="F43" i="52"/>
  <c r="C43" i="52"/>
  <c r="B43" i="52"/>
  <c r="G42" i="52"/>
  <c r="J42" i="52" s="1"/>
  <c r="F42" i="52"/>
  <c r="C42" i="52"/>
  <c r="B42" i="52"/>
  <c r="G41" i="52"/>
  <c r="J41" i="52" s="1"/>
  <c r="F41" i="52"/>
  <c r="C41" i="52"/>
  <c r="B41" i="52"/>
  <c r="G40" i="52"/>
  <c r="J40" i="52" s="1"/>
  <c r="F40" i="52"/>
  <c r="C40" i="52"/>
  <c r="B40" i="52"/>
  <c r="G39" i="52"/>
  <c r="J39" i="52" s="1"/>
  <c r="F39" i="52"/>
  <c r="C39" i="52"/>
  <c r="B39" i="52"/>
  <c r="G38" i="52"/>
  <c r="J38" i="52" s="1"/>
  <c r="F38" i="52"/>
  <c r="C38" i="52"/>
  <c r="B38" i="52"/>
  <c r="G37" i="52"/>
  <c r="J37" i="52" s="1"/>
  <c r="F37" i="52"/>
  <c r="C37" i="52"/>
  <c r="B37" i="52"/>
  <c r="G36" i="52"/>
  <c r="J36" i="52" s="1"/>
  <c r="F36" i="52"/>
  <c r="C36" i="52"/>
  <c r="B36" i="52"/>
  <c r="G35" i="52"/>
  <c r="J35" i="52" s="1"/>
  <c r="F35" i="52"/>
  <c r="C35" i="52"/>
  <c r="B35" i="52"/>
  <c r="G34" i="52"/>
  <c r="J34" i="52" s="1"/>
  <c r="F34" i="52"/>
  <c r="C34" i="52"/>
  <c r="B34" i="52"/>
  <c r="G33" i="52"/>
  <c r="J33" i="52" s="1"/>
  <c r="F33" i="52"/>
  <c r="C33" i="52"/>
  <c r="B33" i="52"/>
  <c r="G32" i="52"/>
  <c r="J32" i="52" s="1"/>
  <c r="F32" i="52"/>
  <c r="C32" i="52"/>
  <c r="B32" i="52"/>
  <c r="G31" i="52"/>
  <c r="J31" i="52" s="1"/>
  <c r="F31" i="52"/>
  <c r="C31" i="52"/>
  <c r="B31" i="52"/>
  <c r="G30" i="52"/>
  <c r="J30" i="52" s="1"/>
  <c r="F30" i="52"/>
  <c r="C30" i="52"/>
  <c r="B30" i="52"/>
  <c r="G29" i="52"/>
  <c r="J29" i="52" s="1"/>
  <c r="F29" i="52"/>
  <c r="C29" i="52"/>
  <c r="B29" i="52"/>
  <c r="G28" i="52"/>
  <c r="J28" i="52" s="1"/>
  <c r="F28" i="52"/>
  <c r="C28" i="52"/>
  <c r="B28" i="52"/>
  <c r="G27" i="52"/>
  <c r="J27" i="52" s="1"/>
  <c r="F27" i="52"/>
  <c r="C27" i="52"/>
  <c r="B27" i="52"/>
  <c r="G26" i="52"/>
  <c r="J26" i="52" s="1"/>
  <c r="F26" i="52"/>
  <c r="C26" i="52"/>
  <c r="B26" i="52"/>
  <c r="G25" i="52"/>
  <c r="J25" i="52" s="1"/>
  <c r="F25" i="52"/>
  <c r="C25" i="52"/>
  <c r="B25" i="52"/>
  <c r="G24" i="52"/>
  <c r="J24" i="52" s="1"/>
  <c r="F24" i="52"/>
  <c r="C24" i="52"/>
  <c r="B24" i="52"/>
  <c r="G23" i="52"/>
  <c r="J23" i="52" s="1"/>
  <c r="F23" i="52"/>
  <c r="C23" i="52"/>
  <c r="B23" i="52"/>
  <c r="G22" i="52"/>
  <c r="J22" i="52" s="1"/>
  <c r="F22" i="52"/>
  <c r="C22" i="52"/>
  <c r="B22" i="52"/>
  <c r="G21" i="52"/>
  <c r="J21" i="52" s="1"/>
  <c r="F21" i="52"/>
  <c r="C21" i="52"/>
  <c r="B21" i="52"/>
  <c r="G20" i="52"/>
  <c r="J20" i="52" s="1"/>
  <c r="F20" i="52"/>
  <c r="C20" i="52"/>
  <c r="B20" i="52"/>
  <c r="G19" i="52"/>
  <c r="J19" i="52" s="1"/>
  <c r="F19" i="52"/>
  <c r="C19" i="52"/>
  <c r="B19" i="52"/>
  <c r="A19" i="52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G18" i="52"/>
  <c r="F18" i="52"/>
  <c r="C18" i="52"/>
  <c r="B18" i="52"/>
  <c r="L44" i="52" l="1"/>
  <c r="M44" i="52"/>
  <c r="J18" i="52"/>
  <c r="J44" i="52" s="1"/>
  <c r="J46" i="52" l="1"/>
  <c r="J47" i="52" s="1"/>
  <c r="J48" i="52" l="1"/>
  <c r="J49" i="52"/>
  <c r="J50" i="52" l="1"/>
  <c r="J47" i="51"/>
  <c r="J42" i="51"/>
  <c r="J39" i="51"/>
  <c r="J28" i="51"/>
  <c r="J32" i="51"/>
  <c r="J25" i="51"/>
  <c r="J20" i="51"/>
  <c r="I66" i="51"/>
  <c r="I54" i="51"/>
  <c r="I53" i="51"/>
  <c r="I55" i="51" s="1"/>
  <c r="G48" i="51"/>
  <c r="J48" i="51" s="1"/>
  <c r="F48" i="51"/>
  <c r="C48" i="51"/>
  <c r="B48" i="51"/>
  <c r="G47" i="51"/>
  <c r="F47" i="51"/>
  <c r="C47" i="51"/>
  <c r="B47" i="51"/>
  <c r="G46" i="51"/>
  <c r="J46" i="51" s="1"/>
  <c r="F46" i="51"/>
  <c r="C46" i="51"/>
  <c r="B46" i="51"/>
  <c r="G45" i="51"/>
  <c r="J45" i="51" s="1"/>
  <c r="F45" i="51"/>
  <c r="C45" i="51"/>
  <c r="B45" i="51"/>
  <c r="G44" i="51"/>
  <c r="J44" i="51" s="1"/>
  <c r="F44" i="51"/>
  <c r="C44" i="51"/>
  <c r="B44" i="51"/>
  <c r="G43" i="51"/>
  <c r="J43" i="51" s="1"/>
  <c r="F43" i="51"/>
  <c r="C43" i="51"/>
  <c r="B43" i="51"/>
  <c r="G42" i="51"/>
  <c r="F42" i="51"/>
  <c r="C42" i="51"/>
  <c r="B42" i="51"/>
  <c r="G41" i="51"/>
  <c r="J41" i="51" s="1"/>
  <c r="F41" i="51"/>
  <c r="C41" i="51"/>
  <c r="B41" i="51"/>
  <c r="G40" i="51"/>
  <c r="J40" i="51" s="1"/>
  <c r="F40" i="51"/>
  <c r="C40" i="51"/>
  <c r="B40" i="51"/>
  <c r="G39" i="51"/>
  <c r="F39" i="51"/>
  <c r="C39" i="51"/>
  <c r="B39" i="51"/>
  <c r="G38" i="51"/>
  <c r="J38" i="51" s="1"/>
  <c r="F38" i="51"/>
  <c r="C38" i="51"/>
  <c r="B38" i="51"/>
  <c r="G37" i="51"/>
  <c r="J37" i="51" s="1"/>
  <c r="F37" i="51"/>
  <c r="C37" i="51"/>
  <c r="B37" i="51"/>
  <c r="G36" i="51"/>
  <c r="J36" i="51" s="1"/>
  <c r="F36" i="51"/>
  <c r="C36" i="51"/>
  <c r="B36" i="51"/>
  <c r="G35" i="51"/>
  <c r="J35" i="51" s="1"/>
  <c r="F35" i="51"/>
  <c r="C35" i="51"/>
  <c r="B35" i="51"/>
  <c r="G34" i="51"/>
  <c r="J34" i="51" s="1"/>
  <c r="F34" i="51"/>
  <c r="C34" i="51"/>
  <c r="B34" i="51"/>
  <c r="G33" i="51"/>
  <c r="J33" i="51" s="1"/>
  <c r="F33" i="51"/>
  <c r="C33" i="51"/>
  <c r="B33" i="51"/>
  <c r="G32" i="51"/>
  <c r="F32" i="51"/>
  <c r="C32" i="51"/>
  <c r="B32" i="51"/>
  <c r="G31" i="51"/>
  <c r="J31" i="51" s="1"/>
  <c r="F31" i="51"/>
  <c r="C31" i="51"/>
  <c r="B31" i="51"/>
  <c r="G30" i="51"/>
  <c r="J30" i="51" s="1"/>
  <c r="F30" i="51"/>
  <c r="C30" i="51"/>
  <c r="B30" i="51"/>
  <c r="G29" i="51"/>
  <c r="J29" i="51" s="1"/>
  <c r="F29" i="51"/>
  <c r="C29" i="51"/>
  <c r="B29" i="51"/>
  <c r="G28" i="51"/>
  <c r="F28" i="51"/>
  <c r="C28" i="51"/>
  <c r="B28" i="51"/>
  <c r="G27" i="51"/>
  <c r="J27" i="51" s="1"/>
  <c r="F27" i="51"/>
  <c r="C27" i="51"/>
  <c r="B27" i="51"/>
  <c r="G26" i="51"/>
  <c r="J26" i="51" s="1"/>
  <c r="F26" i="51"/>
  <c r="C26" i="51"/>
  <c r="B26" i="51"/>
  <c r="G25" i="51"/>
  <c r="F25" i="51"/>
  <c r="C25" i="51"/>
  <c r="B25" i="51"/>
  <c r="G24" i="51"/>
  <c r="J24" i="51" s="1"/>
  <c r="F24" i="51"/>
  <c r="C24" i="51"/>
  <c r="B24" i="51"/>
  <c r="G23" i="51"/>
  <c r="J23" i="51" s="1"/>
  <c r="F23" i="51"/>
  <c r="C23" i="51"/>
  <c r="B23" i="51"/>
  <c r="G22" i="51"/>
  <c r="J22" i="51" s="1"/>
  <c r="F22" i="51"/>
  <c r="C22" i="51"/>
  <c r="B22" i="51"/>
  <c r="G21" i="51"/>
  <c r="J21" i="51" s="1"/>
  <c r="F21" i="51"/>
  <c r="C21" i="51"/>
  <c r="B21" i="51"/>
  <c r="G20" i="51"/>
  <c r="F20" i="51"/>
  <c r="C20" i="51"/>
  <c r="B20" i="51"/>
  <c r="G19" i="51"/>
  <c r="J19" i="51" s="1"/>
  <c r="F19" i="51"/>
  <c r="C19" i="51"/>
  <c r="B19" i="51"/>
  <c r="A19" i="5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G18" i="51"/>
  <c r="M49" i="51" s="1"/>
  <c r="F18" i="51"/>
  <c r="C18" i="51"/>
  <c r="B18" i="51"/>
  <c r="J18" i="51" l="1"/>
  <c r="J49" i="51" s="1"/>
  <c r="J52" i="51" s="1"/>
  <c r="L49" i="51"/>
  <c r="H37" i="50"/>
  <c r="H22" i="50"/>
  <c r="H24" i="50" s="1"/>
  <c r="I19" i="50"/>
  <c r="I20" i="50" s="1"/>
  <c r="H37" i="49"/>
  <c r="H22" i="49"/>
  <c r="H24" i="49" s="1"/>
  <c r="I19" i="49"/>
  <c r="I20" i="49" s="1"/>
  <c r="H37" i="48"/>
  <c r="H22" i="48"/>
  <c r="H24" i="48" s="1"/>
  <c r="I19" i="48"/>
  <c r="I20" i="48" s="1"/>
  <c r="H37" i="47"/>
  <c r="H22" i="47"/>
  <c r="H24" i="47" s="1"/>
  <c r="I19" i="47"/>
  <c r="I20" i="47" s="1"/>
  <c r="H37" i="46"/>
  <c r="H22" i="46"/>
  <c r="H24" i="46" s="1"/>
  <c r="I19" i="46"/>
  <c r="I20" i="46" s="1"/>
  <c r="H37" i="45"/>
  <c r="H22" i="45"/>
  <c r="H24" i="45" s="1"/>
  <c r="I19" i="45"/>
  <c r="I20" i="45" s="1"/>
  <c r="H37" i="44"/>
  <c r="H22" i="44"/>
  <c r="H24" i="44" s="1"/>
  <c r="I19" i="44"/>
  <c r="I20" i="44" s="1"/>
  <c r="H37" i="43"/>
  <c r="H22" i="43"/>
  <c r="H24" i="43" s="1"/>
  <c r="I19" i="43"/>
  <c r="I20" i="43" s="1"/>
  <c r="H37" i="42"/>
  <c r="H22" i="42"/>
  <c r="H24" i="42" s="1"/>
  <c r="I19" i="42"/>
  <c r="I20" i="42" s="1"/>
  <c r="H37" i="41"/>
  <c r="H22" i="41"/>
  <c r="H24" i="41" s="1"/>
  <c r="I19" i="41"/>
  <c r="I20" i="41" s="1"/>
  <c r="I22" i="41" s="1"/>
  <c r="H37" i="40"/>
  <c r="H24" i="40"/>
  <c r="H22" i="40"/>
  <c r="I19" i="40"/>
  <c r="I20" i="40" s="1"/>
  <c r="H37" i="39"/>
  <c r="H24" i="39"/>
  <c r="H22" i="39"/>
  <c r="I19" i="39"/>
  <c r="I20" i="39" s="1"/>
  <c r="H37" i="38"/>
  <c r="H22" i="38"/>
  <c r="H24" i="38" s="1"/>
  <c r="I19" i="38"/>
  <c r="I20" i="38" s="1"/>
  <c r="H37" i="37"/>
  <c r="H24" i="37"/>
  <c r="H22" i="37"/>
  <c r="I19" i="37"/>
  <c r="I20" i="37" s="1"/>
  <c r="H37" i="36"/>
  <c r="H22" i="36"/>
  <c r="H24" i="36" s="1"/>
  <c r="I19" i="36"/>
  <c r="I20" i="36" s="1"/>
  <c r="H37" i="35"/>
  <c r="H22" i="35"/>
  <c r="H24" i="35" s="1"/>
  <c r="I19" i="35"/>
  <c r="I20" i="35" s="1"/>
  <c r="J53" i="51" l="1"/>
  <c r="J54" i="51"/>
  <c r="J55" i="51" s="1"/>
  <c r="I22" i="50"/>
  <c r="I24" i="50" s="1"/>
  <c r="I22" i="49"/>
  <c r="I24" i="49" s="1"/>
  <c r="I22" i="48"/>
  <c r="I24" i="48" s="1"/>
  <c r="I22" i="47"/>
  <c r="I24" i="47" s="1"/>
  <c r="I22" i="46"/>
  <c r="I24" i="46" s="1"/>
  <c r="I22" i="45"/>
  <c r="I24" i="45" s="1"/>
  <c r="I22" i="44"/>
  <c r="I24" i="44" s="1"/>
  <c r="I22" i="43"/>
  <c r="I24" i="43" s="1"/>
  <c r="I22" i="42"/>
  <c r="I24" i="42" s="1"/>
  <c r="I24" i="41"/>
  <c r="I22" i="40"/>
  <c r="I24" i="40" s="1"/>
  <c r="I22" i="39"/>
  <c r="I24" i="39" s="1"/>
  <c r="I22" i="38"/>
  <c r="I24" i="38" s="1"/>
  <c r="I22" i="37"/>
  <c r="I24" i="37" s="1"/>
  <c r="I22" i="36"/>
  <c r="I24" i="36" s="1"/>
  <c r="I22" i="35"/>
  <c r="I24" i="35" s="1"/>
  <c r="H37" i="34" l="1"/>
  <c r="H22" i="34"/>
  <c r="H24" i="34" s="1"/>
  <c r="I19" i="34"/>
  <c r="I20" i="34" s="1"/>
  <c r="H37" i="33"/>
  <c r="H22" i="33"/>
  <c r="H24" i="33" s="1"/>
  <c r="I19" i="33"/>
  <c r="I20" i="33" s="1"/>
  <c r="I22" i="34" l="1"/>
  <c r="I24" i="34" s="1"/>
  <c r="I22" i="33"/>
  <c r="I24" i="33" s="1"/>
  <c r="K20" i="32"/>
  <c r="H38" i="32"/>
  <c r="H24" i="32"/>
  <c r="H26" i="32" s="1"/>
  <c r="I19" i="32"/>
  <c r="I22" i="32" s="1"/>
  <c r="I24" i="32" l="1"/>
  <c r="I25" i="32"/>
  <c r="I26" i="32" s="1"/>
  <c r="H33" i="31"/>
  <c r="I18" i="31"/>
  <c r="I19" i="31" s="1"/>
  <c r="I21" i="31" l="1"/>
  <c r="I23" i="31" s="1"/>
  <c r="I22" i="31"/>
  <c r="I35" i="30" l="1"/>
  <c r="J20" i="30"/>
  <c r="J21" i="30" s="1"/>
  <c r="J24" i="30" s="1"/>
  <c r="J23" i="30" l="1"/>
  <c r="I33" i="29"/>
  <c r="J18" i="29"/>
  <c r="J19" i="29" s="1"/>
  <c r="J21" i="29" s="1"/>
  <c r="J25" i="30" l="1"/>
  <c r="J22" i="29"/>
  <c r="J23" i="29"/>
  <c r="H22" i="28" l="1"/>
  <c r="H24" i="28" s="1"/>
  <c r="I19" i="28"/>
  <c r="I20" i="28" s="1"/>
  <c r="H37" i="28"/>
  <c r="H22" i="27"/>
  <c r="H24" i="27" s="1"/>
  <c r="I19" i="27"/>
  <c r="I20" i="27" s="1"/>
  <c r="H37" i="27"/>
  <c r="H22" i="26"/>
  <c r="H24" i="26" s="1"/>
  <c r="I19" i="26"/>
  <c r="I20" i="26" s="1"/>
  <c r="H37" i="26"/>
  <c r="H22" i="25"/>
  <c r="H24" i="25" s="1"/>
  <c r="I19" i="25"/>
  <c r="I20" i="25" s="1"/>
  <c r="H37" i="25"/>
  <c r="H22" i="24"/>
  <c r="H24" i="24" s="1"/>
  <c r="I19" i="24"/>
  <c r="I20" i="24" s="1"/>
  <c r="H37" i="24"/>
  <c r="H22" i="23"/>
  <c r="H24" i="23" s="1"/>
  <c r="I19" i="23"/>
  <c r="I20" i="23" s="1"/>
  <c r="H37" i="23"/>
  <c r="H22" i="22"/>
  <c r="H24" i="22" s="1"/>
  <c r="I19" i="22"/>
  <c r="I20" i="22" s="1"/>
  <c r="H37" i="22"/>
  <c r="H22" i="21"/>
  <c r="H24" i="21" s="1"/>
  <c r="I19" i="21"/>
  <c r="I20" i="21" s="1"/>
  <c r="H37" i="21"/>
  <c r="H22" i="20"/>
  <c r="H24" i="20" s="1"/>
  <c r="I19" i="20"/>
  <c r="I20" i="20" s="1"/>
  <c r="H37" i="20"/>
  <c r="H22" i="19"/>
  <c r="H24" i="19" s="1"/>
  <c r="I19" i="19"/>
  <c r="I20" i="19" s="1"/>
  <c r="H37" i="19"/>
  <c r="H22" i="18"/>
  <c r="H24" i="18" s="1"/>
  <c r="I19" i="18"/>
  <c r="I20" i="18" s="1"/>
  <c r="H37" i="18"/>
  <c r="H22" i="17"/>
  <c r="H24" i="17" s="1"/>
  <c r="I19" i="17"/>
  <c r="I20" i="17" s="1"/>
  <c r="H37" i="17"/>
  <c r="H22" i="16"/>
  <c r="H24" i="16" s="1"/>
  <c r="I19" i="16"/>
  <c r="I20" i="16" s="1"/>
  <c r="I22" i="28" l="1"/>
  <c r="I24" i="28" s="1"/>
  <c r="I22" i="27"/>
  <c r="I24" i="27" s="1"/>
  <c r="I22" i="26"/>
  <c r="I24" i="26" s="1"/>
  <c r="I22" i="25"/>
  <c r="I24" i="25" s="1"/>
  <c r="I22" i="24"/>
  <c r="I24" i="24" s="1"/>
  <c r="I22" i="23"/>
  <c r="I24" i="23" s="1"/>
  <c r="I22" i="22"/>
  <c r="I24" i="22" s="1"/>
  <c r="I22" i="21"/>
  <c r="I24" i="21" s="1"/>
  <c r="I22" i="20"/>
  <c r="I24" i="20" s="1"/>
  <c r="I22" i="19"/>
  <c r="I24" i="19" s="1"/>
  <c r="I22" i="18"/>
  <c r="I24" i="18" s="1"/>
  <c r="I22" i="17"/>
  <c r="I24" i="17" s="1"/>
  <c r="I22" i="16"/>
  <c r="I24" i="16"/>
  <c r="H37" i="16" l="1"/>
  <c r="K20" i="15" l="1"/>
  <c r="H37" i="15"/>
  <c r="H23" i="15"/>
  <c r="H25" i="15" s="1"/>
  <c r="I19" i="15"/>
  <c r="I21" i="15" s="1"/>
  <c r="I24" i="15" l="1"/>
  <c r="I23" i="15"/>
  <c r="H37" i="14"/>
  <c r="H23" i="14"/>
  <c r="H25" i="14" s="1"/>
  <c r="K20" i="14"/>
  <c r="I19" i="14"/>
  <c r="I21" i="14" s="1"/>
  <c r="I36" i="13"/>
  <c r="J20" i="13"/>
  <c r="J21" i="13" s="1"/>
  <c r="I36" i="12"/>
  <c r="J20" i="12"/>
  <c r="J21" i="12" s="1"/>
  <c r="I36" i="11"/>
  <c r="J20" i="11"/>
  <c r="J21" i="11" s="1"/>
  <c r="I36" i="10"/>
  <c r="J20" i="10"/>
  <c r="J21" i="10" s="1"/>
  <c r="J23" i="10" s="1"/>
  <c r="I25" i="15" l="1"/>
  <c r="I24" i="14"/>
  <c r="I23" i="14"/>
  <c r="I25" i="14" s="1"/>
  <c r="J23" i="13"/>
  <c r="J24" i="13"/>
  <c r="J23" i="12"/>
  <c r="J24" i="12"/>
  <c r="J24" i="11"/>
  <c r="J23" i="11"/>
  <c r="J24" i="10"/>
  <c r="J25" i="10" s="1"/>
  <c r="J25" i="11" l="1"/>
  <c r="J25" i="13"/>
  <c r="J25" i="12"/>
  <c r="H35" i="9" l="1"/>
  <c r="H21" i="9"/>
  <c r="H23" i="9" s="1"/>
  <c r="I18" i="9"/>
  <c r="I19" i="9" s="1"/>
  <c r="I21" i="9" s="1"/>
  <c r="I22" i="9" l="1"/>
  <c r="I23" i="9" s="1"/>
  <c r="I36" i="8" l="1"/>
  <c r="I24" i="8"/>
  <c r="I23" i="8"/>
  <c r="I25" i="8" s="1"/>
  <c r="G18" i="8"/>
  <c r="J18" i="8" s="1"/>
  <c r="J19" i="8" s="1"/>
  <c r="C18" i="8"/>
  <c r="B18" i="8"/>
  <c r="J21" i="8" l="1"/>
  <c r="J22" i="8" s="1"/>
  <c r="J23" i="8" s="1"/>
  <c r="K20" i="3"/>
  <c r="J24" i="8" l="1"/>
  <c r="J25" i="8" s="1"/>
  <c r="I84" i="7"/>
  <c r="I72" i="7"/>
  <c r="I71" i="7"/>
  <c r="I73" i="7" s="1"/>
  <c r="G66" i="7"/>
  <c r="J66" i="7" s="1"/>
  <c r="F66" i="7"/>
  <c r="C66" i="7"/>
  <c r="B66" i="7"/>
  <c r="G65" i="7"/>
  <c r="J65" i="7" s="1"/>
  <c r="F65" i="7"/>
  <c r="C65" i="7"/>
  <c r="B65" i="7"/>
  <c r="G64" i="7"/>
  <c r="J64" i="7" s="1"/>
  <c r="F64" i="7"/>
  <c r="C64" i="7"/>
  <c r="B64" i="7"/>
  <c r="G63" i="7"/>
  <c r="J63" i="7" s="1"/>
  <c r="F63" i="7"/>
  <c r="C63" i="7"/>
  <c r="B63" i="7"/>
  <c r="G62" i="7"/>
  <c r="J62" i="7" s="1"/>
  <c r="F62" i="7"/>
  <c r="C62" i="7"/>
  <c r="B62" i="7"/>
  <c r="G61" i="7"/>
  <c r="J61" i="7" s="1"/>
  <c r="F61" i="7"/>
  <c r="C61" i="7"/>
  <c r="B61" i="7"/>
  <c r="G60" i="7"/>
  <c r="J60" i="7" s="1"/>
  <c r="F60" i="7"/>
  <c r="C60" i="7"/>
  <c r="B60" i="7"/>
  <c r="G59" i="7"/>
  <c r="J59" i="7" s="1"/>
  <c r="F59" i="7"/>
  <c r="C59" i="7"/>
  <c r="B59" i="7"/>
  <c r="G58" i="7"/>
  <c r="J58" i="7" s="1"/>
  <c r="F58" i="7"/>
  <c r="C58" i="7"/>
  <c r="B58" i="7"/>
  <c r="G57" i="7"/>
  <c r="J57" i="7" s="1"/>
  <c r="F57" i="7"/>
  <c r="C57" i="7"/>
  <c r="B57" i="7"/>
  <c r="G56" i="7"/>
  <c r="J56" i="7" s="1"/>
  <c r="F56" i="7"/>
  <c r="C56" i="7"/>
  <c r="B56" i="7"/>
  <c r="G55" i="7"/>
  <c r="J55" i="7" s="1"/>
  <c r="F55" i="7"/>
  <c r="C55" i="7"/>
  <c r="B55" i="7"/>
  <c r="G54" i="7"/>
  <c r="J54" i="7" s="1"/>
  <c r="F54" i="7"/>
  <c r="C54" i="7"/>
  <c r="B54" i="7"/>
  <c r="G53" i="7"/>
  <c r="J53" i="7" s="1"/>
  <c r="F53" i="7"/>
  <c r="C53" i="7"/>
  <c r="B53" i="7"/>
  <c r="G52" i="7"/>
  <c r="J52" i="7" s="1"/>
  <c r="F52" i="7"/>
  <c r="C52" i="7"/>
  <c r="B52" i="7"/>
  <c r="G51" i="7"/>
  <c r="J51" i="7" s="1"/>
  <c r="F51" i="7"/>
  <c r="C51" i="7"/>
  <c r="B51" i="7"/>
  <c r="G50" i="7"/>
  <c r="J50" i="7" s="1"/>
  <c r="F50" i="7"/>
  <c r="C50" i="7"/>
  <c r="B50" i="7"/>
  <c r="G49" i="7"/>
  <c r="J49" i="7" s="1"/>
  <c r="F49" i="7"/>
  <c r="C49" i="7"/>
  <c r="B49" i="7"/>
  <c r="G48" i="7"/>
  <c r="J48" i="7" s="1"/>
  <c r="F48" i="7"/>
  <c r="C48" i="7"/>
  <c r="B48" i="7"/>
  <c r="G47" i="7"/>
  <c r="J47" i="7" s="1"/>
  <c r="F47" i="7"/>
  <c r="C47" i="7"/>
  <c r="B47" i="7"/>
  <c r="G46" i="7"/>
  <c r="J46" i="7" s="1"/>
  <c r="F46" i="7"/>
  <c r="C46" i="7"/>
  <c r="B46" i="7"/>
  <c r="G45" i="7"/>
  <c r="J45" i="7" s="1"/>
  <c r="F45" i="7"/>
  <c r="C45" i="7"/>
  <c r="B45" i="7"/>
  <c r="G44" i="7"/>
  <c r="J44" i="7" s="1"/>
  <c r="F44" i="7"/>
  <c r="C44" i="7"/>
  <c r="B44" i="7"/>
  <c r="G43" i="7"/>
  <c r="J43" i="7" s="1"/>
  <c r="F43" i="7"/>
  <c r="C43" i="7"/>
  <c r="B43" i="7"/>
  <c r="G42" i="7"/>
  <c r="J42" i="7" s="1"/>
  <c r="F42" i="7"/>
  <c r="C42" i="7"/>
  <c r="B42" i="7"/>
  <c r="G41" i="7"/>
  <c r="J41" i="7" s="1"/>
  <c r="F41" i="7"/>
  <c r="C41" i="7"/>
  <c r="B41" i="7"/>
  <c r="G40" i="7"/>
  <c r="J40" i="7" s="1"/>
  <c r="F40" i="7"/>
  <c r="C40" i="7"/>
  <c r="B40" i="7"/>
  <c r="G39" i="7"/>
  <c r="J39" i="7" s="1"/>
  <c r="F39" i="7"/>
  <c r="C39" i="7"/>
  <c r="B39" i="7"/>
  <c r="G38" i="7"/>
  <c r="J38" i="7" s="1"/>
  <c r="F38" i="7"/>
  <c r="C38" i="7"/>
  <c r="B38" i="7"/>
  <c r="G37" i="7"/>
  <c r="J37" i="7" s="1"/>
  <c r="F37" i="7"/>
  <c r="C37" i="7"/>
  <c r="B37" i="7"/>
  <c r="G36" i="7"/>
  <c r="J36" i="7" s="1"/>
  <c r="F36" i="7"/>
  <c r="C36" i="7"/>
  <c r="B36" i="7"/>
  <c r="G35" i="7"/>
  <c r="J35" i="7" s="1"/>
  <c r="F35" i="7"/>
  <c r="C35" i="7"/>
  <c r="B35" i="7"/>
  <c r="G34" i="7"/>
  <c r="J34" i="7" s="1"/>
  <c r="F34" i="7"/>
  <c r="C34" i="7"/>
  <c r="B34" i="7"/>
  <c r="G33" i="7"/>
  <c r="J33" i="7" s="1"/>
  <c r="F33" i="7"/>
  <c r="C33" i="7"/>
  <c r="B33" i="7"/>
  <c r="G32" i="7"/>
  <c r="J32" i="7" s="1"/>
  <c r="F32" i="7"/>
  <c r="C32" i="7"/>
  <c r="B32" i="7"/>
  <c r="G31" i="7"/>
  <c r="J31" i="7" s="1"/>
  <c r="F31" i="7"/>
  <c r="C31" i="7"/>
  <c r="B31" i="7"/>
  <c r="J30" i="7"/>
  <c r="G30" i="7"/>
  <c r="F30" i="7"/>
  <c r="C30" i="7"/>
  <c r="B30" i="7"/>
  <c r="G29" i="7"/>
  <c r="J29" i="7" s="1"/>
  <c r="F29" i="7"/>
  <c r="C29" i="7"/>
  <c r="B29" i="7"/>
  <c r="G28" i="7"/>
  <c r="J28" i="7" s="1"/>
  <c r="F28" i="7"/>
  <c r="C28" i="7"/>
  <c r="B28" i="7"/>
  <c r="G27" i="7"/>
  <c r="J27" i="7" s="1"/>
  <c r="F27" i="7"/>
  <c r="C27" i="7"/>
  <c r="B27" i="7"/>
  <c r="G26" i="7"/>
  <c r="J26" i="7" s="1"/>
  <c r="F26" i="7"/>
  <c r="C26" i="7"/>
  <c r="B26" i="7"/>
  <c r="G25" i="7"/>
  <c r="J25" i="7" s="1"/>
  <c r="F25" i="7"/>
  <c r="C25" i="7"/>
  <c r="B25" i="7"/>
  <c r="G24" i="7"/>
  <c r="J24" i="7" s="1"/>
  <c r="F24" i="7"/>
  <c r="C24" i="7"/>
  <c r="B24" i="7"/>
  <c r="G23" i="7"/>
  <c r="J23" i="7" s="1"/>
  <c r="F23" i="7"/>
  <c r="C23" i="7"/>
  <c r="B23" i="7"/>
  <c r="G22" i="7"/>
  <c r="J22" i="7" s="1"/>
  <c r="F22" i="7"/>
  <c r="C22" i="7"/>
  <c r="B22" i="7"/>
  <c r="G21" i="7"/>
  <c r="J21" i="7" s="1"/>
  <c r="F21" i="7"/>
  <c r="C21" i="7"/>
  <c r="B21" i="7"/>
  <c r="G20" i="7"/>
  <c r="J20" i="7" s="1"/>
  <c r="F20" i="7"/>
  <c r="C20" i="7"/>
  <c r="B20" i="7"/>
  <c r="G19" i="7"/>
  <c r="J19" i="7" s="1"/>
  <c r="F19" i="7"/>
  <c r="C19" i="7"/>
  <c r="B19" i="7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G18" i="7"/>
  <c r="F18" i="7"/>
  <c r="C18" i="7"/>
  <c r="B18" i="7"/>
  <c r="I111" i="6"/>
  <c r="I99" i="6"/>
  <c r="I98" i="6"/>
  <c r="I100" i="6" s="1"/>
  <c r="G93" i="6"/>
  <c r="J93" i="6" s="1"/>
  <c r="F93" i="6"/>
  <c r="C93" i="6"/>
  <c r="B93" i="6"/>
  <c r="G92" i="6"/>
  <c r="J92" i="6" s="1"/>
  <c r="F92" i="6"/>
  <c r="C92" i="6"/>
  <c r="B92" i="6"/>
  <c r="G91" i="6"/>
  <c r="J91" i="6" s="1"/>
  <c r="F91" i="6"/>
  <c r="C91" i="6"/>
  <c r="B91" i="6"/>
  <c r="G90" i="6"/>
  <c r="J90" i="6" s="1"/>
  <c r="F90" i="6"/>
  <c r="C90" i="6"/>
  <c r="B90" i="6"/>
  <c r="G89" i="6"/>
  <c r="J89" i="6" s="1"/>
  <c r="F89" i="6"/>
  <c r="C89" i="6"/>
  <c r="B89" i="6"/>
  <c r="G88" i="6"/>
  <c r="J88" i="6" s="1"/>
  <c r="F88" i="6"/>
  <c r="C88" i="6"/>
  <c r="B88" i="6"/>
  <c r="G87" i="6"/>
  <c r="J87" i="6" s="1"/>
  <c r="F87" i="6"/>
  <c r="C87" i="6"/>
  <c r="B87" i="6"/>
  <c r="G86" i="6"/>
  <c r="J86" i="6" s="1"/>
  <c r="F86" i="6"/>
  <c r="C86" i="6"/>
  <c r="B86" i="6"/>
  <c r="G85" i="6"/>
  <c r="J85" i="6" s="1"/>
  <c r="F85" i="6"/>
  <c r="C85" i="6"/>
  <c r="B85" i="6"/>
  <c r="G84" i="6"/>
  <c r="J84" i="6" s="1"/>
  <c r="F84" i="6"/>
  <c r="C84" i="6"/>
  <c r="B84" i="6"/>
  <c r="G83" i="6"/>
  <c r="J83" i="6" s="1"/>
  <c r="F83" i="6"/>
  <c r="C83" i="6"/>
  <c r="B83" i="6"/>
  <c r="G82" i="6"/>
  <c r="J82" i="6" s="1"/>
  <c r="F82" i="6"/>
  <c r="C82" i="6"/>
  <c r="B82" i="6"/>
  <c r="G81" i="6"/>
  <c r="J81" i="6" s="1"/>
  <c r="F81" i="6"/>
  <c r="C81" i="6"/>
  <c r="B81" i="6"/>
  <c r="G80" i="6"/>
  <c r="J80" i="6" s="1"/>
  <c r="F80" i="6"/>
  <c r="C80" i="6"/>
  <c r="B80" i="6"/>
  <c r="G79" i="6"/>
  <c r="J79" i="6" s="1"/>
  <c r="F79" i="6"/>
  <c r="C79" i="6"/>
  <c r="B79" i="6"/>
  <c r="G78" i="6"/>
  <c r="J78" i="6" s="1"/>
  <c r="F78" i="6"/>
  <c r="C78" i="6"/>
  <c r="B78" i="6"/>
  <c r="G77" i="6"/>
  <c r="J77" i="6" s="1"/>
  <c r="F77" i="6"/>
  <c r="C77" i="6"/>
  <c r="B77" i="6"/>
  <c r="G76" i="6"/>
  <c r="J76" i="6" s="1"/>
  <c r="F76" i="6"/>
  <c r="C76" i="6"/>
  <c r="B76" i="6"/>
  <c r="G75" i="6"/>
  <c r="J75" i="6" s="1"/>
  <c r="F75" i="6"/>
  <c r="C75" i="6"/>
  <c r="B75" i="6"/>
  <c r="G74" i="6"/>
  <c r="J74" i="6" s="1"/>
  <c r="F74" i="6"/>
  <c r="C74" i="6"/>
  <c r="B74" i="6"/>
  <c r="G73" i="6"/>
  <c r="J73" i="6" s="1"/>
  <c r="F73" i="6"/>
  <c r="C73" i="6"/>
  <c r="B73" i="6"/>
  <c r="G72" i="6"/>
  <c r="J72" i="6" s="1"/>
  <c r="F72" i="6"/>
  <c r="C72" i="6"/>
  <c r="B72" i="6"/>
  <c r="G71" i="6"/>
  <c r="J71" i="6" s="1"/>
  <c r="F71" i="6"/>
  <c r="C71" i="6"/>
  <c r="B71" i="6"/>
  <c r="G70" i="6"/>
  <c r="J70" i="6" s="1"/>
  <c r="F70" i="6"/>
  <c r="C70" i="6"/>
  <c r="B70" i="6"/>
  <c r="G69" i="6"/>
  <c r="J69" i="6" s="1"/>
  <c r="F69" i="6"/>
  <c r="C69" i="6"/>
  <c r="B69" i="6"/>
  <c r="G68" i="6"/>
  <c r="J68" i="6" s="1"/>
  <c r="F68" i="6"/>
  <c r="C68" i="6"/>
  <c r="B68" i="6"/>
  <c r="G67" i="6"/>
  <c r="J67" i="6" s="1"/>
  <c r="F67" i="6"/>
  <c r="C67" i="6"/>
  <c r="B67" i="6"/>
  <c r="G66" i="6"/>
  <c r="J66" i="6" s="1"/>
  <c r="F66" i="6"/>
  <c r="C66" i="6"/>
  <c r="B66" i="6"/>
  <c r="G65" i="6"/>
  <c r="J65" i="6" s="1"/>
  <c r="F65" i="6"/>
  <c r="C65" i="6"/>
  <c r="B65" i="6"/>
  <c r="G64" i="6"/>
  <c r="J64" i="6" s="1"/>
  <c r="F64" i="6"/>
  <c r="C64" i="6"/>
  <c r="B64" i="6"/>
  <c r="G63" i="6"/>
  <c r="J63" i="6" s="1"/>
  <c r="F63" i="6"/>
  <c r="C63" i="6"/>
  <c r="B63" i="6"/>
  <c r="G62" i="6"/>
  <c r="J62" i="6" s="1"/>
  <c r="F62" i="6"/>
  <c r="C62" i="6"/>
  <c r="B62" i="6"/>
  <c r="G61" i="6"/>
  <c r="J61" i="6" s="1"/>
  <c r="F61" i="6"/>
  <c r="C61" i="6"/>
  <c r="B61" i="6"/>
  <c r="G60" i="6"/>
  <c r="J60" i="6" s="1"/>
  <c r="F60" i="6"/>
  <c r="C60" i="6"/>
  <c r="B60" i="6"/>
  <c r="G59" i="6"/>
  <c r="J59" i="6" s="1"/>
  <c r="F59" i="6"/>
  <c r="C59" i="6"/>
  <c r="B59" i="6"/>
  <c r="G58" i="6"/>
  <c r="J58" i="6" s="1"/>
  <c r="F58" i="6"/>
  <c r="C58" i="6"/>
  <c r="B58" i="6"/>
  <c r="G57" i="6"/>
  <c r="J57" i="6" s="1"/>
  <c r="F57" i="6"/>
  <c r="C57" i="6"/>
  <c r="B57" i="6"/>
  <c r="G56" i="6"/>
  <c r="J56" i="6" s="1"/>
  <c r="F56" i="6"/>
  <c r="C56" i="6"/>
  <c r="B56" i="6"/>
  <c r="G55" i="6"/>
  <c r="J55" i="6" s="1"/>
  <c r="F55" i="6"/>
  <c r="C55" i="6"/>
  <c r="B55" i="6"/>
  <c r="G54" i="6"/>
  <c r="J54" i="6" s="1"/>
  <c r="F54" i="6"/>
  <c r="C54" i="6"/>
  <c r="B54" i="6"/>
  <c r="G53" i="6"/>
  <c r="J53" i="6" s="1"/>
  <c r="F53" i="6"/>
  <c r="C53" i="6"/>
  <c r="B53" i="6"/>
  <c r="G52" i="6"/>
  <c r="J52" i="6" s="1"/>
  <c r="F52" i="6"/>
  <c r="C52" i="6"/>
  <c r="B52" i="6"/>
  <c r="G51" i="6"/>
  <c r="J51" i="6" s="1"/>
  <c r="F51" i="6"/>
  <c r="C51" i="6"/>
  <c r="B51" i="6"/>
  <c r="G50" i="6"/>
  <c r="J50" i="6" s="1"/>
  <c r="F50" i="6"/>
  <c r="C50" i="6"/>
  <c r="B50" i="6"/>
  <c r="G49" i="6"/>
  <c r="J49" i="6" s="1"/>
  <c r="F49" i="6"/>
  <c r="C49" i="6"/>
  <c r="B49" i="6"/>
  <c r="G48" i="6"/>
  <c r="J48" i="6" s="1"/>
  <c r="F48" i="6"/>
  <c r="C48" i="6"/>
  <c r="B48" i="6"/>
  <c r="G47" i="6"/>
  <c r="J47" i="6" s="1"/>
  <c r="F47" i="6"/>
  <c r="C47" i="6"/>
  <c r="B47" i="6"/>
  <c r="G46" i="6"/>
  <c r="J46" i="6" s="1"/>
  <c r="F46" i="6"/>
  <c r="C46" i="6"/>
  <c r="B46" i="6"/>
  <c r="G45" i="6"/>
  <c r="J45" i="6" s="1"/>
  <c r="F45" i="6"/>
  <c r="C45" i="6"/>
  <c r="B45" i="6"/>
  <c r="G44" i="6"/>
  <c r="J44" i="6" s="1"/>
  <c r="F44" i="6"/>
  <c r="C44" i="6"/>
  <c r="B44" i="6"/>
  <c r="G43" i="6"/>
  <c r="J43" i="6" s="1"/>
  <c r="F43" i="6"/>
  <c r="C43" i="6"/>
  <c r="B43" i="6"/>
  <c r="G42" i="6"/>
  <c r="J42" i="6" s="1"/>
  <c r="F42" i="6"/>
  <c r="C42" i="6"/>
  <c r="B42" i="6"/>
  <c r="G41" i="6"/>
  <c r="J41" i="6" s="1"/>
  <c r="F41" i="6"/>
  <c r="C41" i="6"/>
  <c r="B41" i="6"/>
  <c r="G40" i="6"/>
  <c r="J40" i="6" s="1"/>
  <c r="F40" i="6"/>
  <c r="C40" i="6"/>
  <c r="B40" i="6"/>
  <c r="G39" i="6"/>
  <c r="J39" i="6" s="1"/>
  <c r="F39" i="6"/>
  <c r="C39" i="6"/>
  <c r="B39" i="6"/>
  <c r="G38" i="6"/>
  <c r="J38" i="6" s="1"/>
  <c r="F38" i="6"/>
  <c r="C38" i="6"/>
  <c r="B38" i="6"/>
  <c r="G37" i="6"/>
  <c r="J37" i="6" s="1"/>
  <c r="F37" i="6"/>
  <c r="C37" i="6"/>
  <c r="B37" i="6"/>
  <c r="G36" i="6"/>
  <c r="J36" i="6" s="1"/>
  <c r="F36" i="6"/>
  <c r="C36" i="6"/>
  <c r="B36" i="6"/>
  <c r="G35" i="6"/>
  <c r="J35" i="6" s="1"/>
  <c r="F35" i="6"/>
  <c r="C35" i="6"/>
  <c r="B35" i="6"/>
  <c r="G34" i="6"/>
  <c r="J34" i="6" s="1"/>
  <c r="F34" i="6"/>
  <c r="C34" i="6"/>
  <c r="B34" i="6"/>
  <c r="G33" i="6"/>
  <c r="J33" i="6" s="1"/>
  <c r="F33" i="6"/>
  <c r="C33" i="6"/>
  <c r="B33" i="6"/>
  <c r="G32" i="6"/>
  <c r="J32" i="6" s="1"/>
  <c r="F32" i="6"/>
  <c r="C32" i="6"/>
  <c r="B32" i="6"/>
  <c r="G31" i="6"/>
  <c r="J31" i="6" s="1"/>
  <c r="F31" i="6"/>
  <c r="C31" i="6"/>
  <c r="B31" i="6"/>
  <c r="G30" i="6"/>
  <c r="J30" i="6" s="1"/>
  <c r="F30" i="6"/>
  <c r="C30" i="6"/>
  <c r="B30" i="6"/>
  <c r="G29" i="6"/>
  <c r="J29" i="6" s="1"/>
  <c r="F29" i="6"/>
  <c r="C29" i="6"/>
  <c r="B29" i="6"/>
  <c r="G28" i="6"/>
  <c r="J28" i="6" s="1"/>
  <c r="F28" i="6"/>
  <c r="C28" i="6"/>
  <c r="B28" i="6"/>
  <c r="G27" i="6"/>
  <c r="J27" i="6" s="1"/>
  <c r="F27" i="6"/>
  <c r="C27" i="6"/>
  <c r="B27" i="6"/>
  <c r="G26" i="6"/>
  <c r="J26" i="6" s="1"/>
  <c r="F26" i="6"/>
  <c r="C26" i="6"/>
  <c r="B26" i="6"/>
  <c r="G25" i="6"/>
  <c r="J25" i="6" s="1"/>
  <c r="F25" i="6"/>
  <c r="C25" i="6"/>
  <c r="B25" i="6"/>
  <c r="G24" i="6"/>
  <c r="J24" i="6" s="1"/>
  <c r="F24" i="6"/>
  <c r="C24" i="6"/>
  <c r="B24" i="6"/>
  <c r="G23" i="6"/>
  <c r="J23" i="6" s="1"/>
  <c r="F23" i="6"/>
  <c r="C23" i="6"/>
  <c r="B23" i="6"/>
  <c r="G22" i="6"/>
  <c r="J22" i="6" s="1"/>
  <c r="F22" i="6"/>
  <c r="C22" i="6"/>
  <c r="B22" i="6"/>
  <c r="G21" i="6"/>
  <c r="J21" i="6" s="1"/>
  <c r="F21" i="6"/>
  <c r="C21" i="6"/>
  <c r="B21" i="6"/>
  <c r="G20" i="6"/>
  <c r="J20" i="6" s="1"/>
  <c r="F20" i="6"/>
  <c r="C20" i="6"/>
  <c r="B20" i="6"/>
  <c r="G19" i="6"/>
  <c r="J19" i="6" s="1"/>
  <c r="F19" i="6"/>
  <c r="C19" i="6"/>
  <c r="B19" i="6"/>
  <c r="A19" i="6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G18" i="6"/>
  <c r="J18" i="6" s="1"/>
  <c r="F18" i="6"/>
  <c r="C18" i="6"/>
  <c r="B18" i="6"/>
  <c r="M67" i="7" l="1"/>
  <c r="J94" i="6"/>
  <c r="L94" i="6"/>
  <c r="J18" i="7"/>
  <c r="J67" i="7" s="1"/>
  <c r="J70" i="7" s="1"/>
  <c r="L67" i="7"/>
  <c r="M94" i="6"/>
  <c r="J72" i="7" l="1"/>
  <c r="J71" i="7"/>
  <c r="J73" i="7" s="1"/>
  <c r="J96" i="6"/>
  <c r="J97" i="6"/>
  <c r="J99" i="6" l="1"/>
  <c r="J98" i="6"/>
  <c r="J100" i="6" l="1"/>
  <c r="I123" i="5"/>
  <c r="I111" i="5"/>
  <c r="I110" i="5"/>
  <c r="I112" i="5" s="1"/>
  <c r="G105" i="5"/>
  <c r="J105" i="5" s="1"/>
  <c r="F105" i="5"/>
  <c r="C105" i="5"/>
  <c r="B105" i="5"/>
  <c r="G104" i="5"/>
  <c r="J104" i="5" s="1"/>
  <c r="F104" i="5"/>
  <c r="C104" i="5"/>
  <c r="B104" i="5"/>
  <c r="G103" i="5"/>
  <c r="J103" i="5" s="1"/>
  <c r="F103" i="5"/>
  <c r="C103" i="5"/>
  <c r="B103" i="5"/>
  <c r="G102" i="5"/>
  <c r="J102" i="5" s="1"/>
  <c r="F102" i="5"/>
  <c r="C102" i="5"/>
  <c r="B102" i="5"/>
  <c r="G101" i="5"/>
  <c r="J101" i="5" s="1"/>
  <c r="F101" i="5"/>
  <c r="C101" i="5"/>
  <c r="B101" i="5"/>
  <c r="G100" i="5"/>
  <c r="J100" i="5" s="1"/>
  <c r="F100" i="5"/>
  <c r="C100" i="5"/>
  <c r="B100" i="5"/>
  <c r="G99" i="5"/>
  <c r="J99" i="5" s="1"/>
  <c r="F99" i="5"/>
  <c r="C99" i="5"/>
  <c r="B99" i="5"/>
  <c r="G98" i="5"/>
  <c r="J98" i="5" s="1"/>
  <c r="F98" i="5"/>
  <c r="C98" i="5"/>
  <c r="B98" i="5"/>
  <c r="G97" i="5"/>
  <c r="J97" i="5" s="1"/>
  <c r="F97" i="5"/>
  <c r="C97" i="5"/>
  <c r="B97" i="5"/>
  <c r="G96" i="5"/>
  <c r="J96" i="5" s="1"/>
  <c r="F96" i="5"/>
  <c r="C96" i="5"/>
  <c r="B96" i="5"/>
  <c r="G95" i="5"/>
  <c r="J95" i="5" s="1"/>
  <c r="F95" i="5"/>
  <c r="C95" i="5"/>
  <c r="B95" i="5"/>
  <c r="G94" i="5"/>
  <c r="J94" i="5" s="1"/>
  <c r="F94" i="5"/>
  <c r="C94" i="5"/>
  <c r="B94" i="5"/>
  <c r="G93" i="5"/>
  <c r="J93" i="5" s="1"/>
  <c r="F93" i="5"/>
  <c r="C93" i="5"/>
  <c r="B93" i="5"/>
  <c r="G92" i="5"/>
  <c r="J92" i="5" s="1"/>
  <c r="F92" i="5"/>
  <c r="C92" i="5"/>
  <c r="B92" i="5"/>
  <c r="G91" i="5"/>
  <c r="J91" i="5" s="1"/>
  <c r="F91" i="5"/>
  <c r="C91" i="5"/>
  <c r="B91" i="5"/>
  <c r="G90" i="5"/>
  <c r="J90" i="5" s="1"/>
  <c r="F90" i="5"/>
  <c r="C90" i="5"/>
  <c r="B90" i="5"/>
  <c r="G89" i="5"/>
  <c r="J89" i="5" s="1"/>
  <c r="F89" i="5"/>
  <c r="C89" i="5"/>
  <c r="B89" i="5"/>
  <c r="G88" i="5"/>
  <c r="J88" i="5" s="1"/>
  <c r="F88" i="5"/>
  <c r="C88" i="5"/>
  <c r="B88" i="5"/>
  <c r="G87" i="5"/>
  <c r="J87" i="5" s="1"/>
  <c r="F87" i="5"/>
  <c r="C87" i="5"/>
  <c r="B87" i="5"/>
  <c r="G86" i="5"/>
  <c r="J86" i="5" s="1"/>
  <c r="F86" i="5"/>
  <c r="C86" i="5"/>
  <c r="B86" i="5"/>
  <c r="G85" i="5"/>
  <c r="J85" i="5" s="1"/>
  <c r="F85" i="5"/>
  <c r="C85" i="5"/>
  <c r="B85" i="5"/>
  <c r="G84" i="5"/>
  <c r="J84" i="5" s="1"/>
  <c r="F84" i="5"/>
  <c r="C84" i="5"/>
  <c r="B84" i="5"/>
  <c r="G83" i="5"/>
  <c r="J83" i="5" s="1"/>
  <c r="F83" i="5"/>
  <c r="C83" i="5"/>
  <c r="B83" i="5"/>
  <c r="G82" i="5"/>
  <c r="J82" i="5" s="1"/>
  <c r="F82" i="5"/>
  <c r="C82" i="5"/>
  <c r="B82" i="5"/>
  <c r="G81" i="5"/>
  <c r="J81" i="5" s="1"/>
  <c r="F81" i="5"/>
  <c r="C81" i="5"/>
  <c r="B81" i="5"/>
  <c r="G80" i="5"/>
  <c r="J80" i="5" s="1"/>
  <c r="F80" i="5"/>
  <c r="C80" i="5"/>
  <c r="B80" i="5"/>
  <c r="G79" i="5"/>
  <c r="J79" i="5" s="1"/>
  <c r="F79" i="5"/>
  <c r="C79" i="5"/>
  <c r="B79" i="5"/>
  <c r="G78" i="5"/>
  <c r="J78" i="5" s="1"/>
  <c r="F78" i="5"/>
  <c r="C78" i="5"/>
  <c r="B78" i="5"/>
  <c r="G77" i="5"/>
  <c r="J77" i="5" s="1"/>
  <c r="F77" i="5"/>
  <c r="C77" i="5"/>
  <c r="B77" i="5"/>
  <c r="G76" i="5"/>
  <c r="J76" i="5" s="1"/>
  <c r="F76" i="5"/>
  <c r="C76" i="5"/>
  <c r="B76" i="5"/>
  <c r="G75" i="5"/>
  <c r="J75" i="5" s="1"/>
  <c r="F75" i="5"/>
  <c r="C75" i="5"/>
  <c r="B75" i="5"/>
  <c r="G74" i="5"/>
  <c r="J74" i="5" s="1"/>
  <c r="F74" i="5"/>
  <c r="C74" i="5"/>
  <c r="B74" i="5"/>
  <c r="G73" i="5"/>
  <c r="J73" i="5" s="1"/>
  <c r="F73" i="5"/>
  <c r="C73" i="5"/>
  <c r="B73" i="5"/>
  <c r="G72" i="5"/>
  <c r="J72" i="5" s="1"/>
  <c r="F72" i="5"/>
  <c r="C72" i="5"/>
  <c r="B72" i="5"/>
  <c r="G71" i="5"/>
  <c r="J71" i="5" s="1"/>
  <c r="F71" i="5"/>
  <c r="C71" i="5"/>
  <c r="B71" i="5"/>
  <c r="G70" i="5"/>
  <c r="J70" i="5" s="1"/>
  <c r="F70" i="5"/>
  <c r="C70" i="5"/>
  <c r="B70" i="5"/>
  <c r="G69" i="5"/>
  <c r="J69" i="5" s="1"/>
  <c r="F69" i="5"/>
  <c r="C69" i="5"/>
  <c r="B69" i="5"/>
  <c r="G68" i="5"/>
  <c r="J68" i="5" s="1"/>
  <c r="F68" i="5"/>
  <c r="C68" i="5"/>
  <c r="B68" i="5"/>
  <c r="G67" i="5"/>
  <c r="J67" i="5" s="1"/>
  <c r="F67" i="5"/>
  <c r="C67" i="5"/>
  <c r="B67" i="5"/>
  <c r="G66" i="5"/>
  <c r="J66" i="5" s="1"/>
  <c r="F66" i="5"/>
  <c r="C66" i="5"/>
  <c r="B66" i="5"/>
  <c r="G65" i="5"/>
  <c r="J65" i="5" s="1"/>
  <c r="F65" i="5"/>
  <c r="C65" i="5"/>
  <c r="B65" i="5"/>
  <c r="G64" i="5"/>
  <c r="J64" i="5" s="1"/>
  <c r="F64" i="5"/>
  <c r="C64" i="5"/>
  <c r="B64" i="5"/>
  <c r="G63" i="5"/>
  <c r="J63" i="5" s="1"/>
  <c r="F63" i="5"/>
  <c r="C63" i="5"/>
  <c r="B63" i="5"/>
  <c r="G62" i="5"/>
  <c r="J62" i="5" s="1"/>
  <c r="F62" i="5"/>
  <c r="C62" i="5"/>
  <c r="B62" i="5"/>
  <c r="G61" i="5"/>
  <c r="J61" i="5" s="1"/>
  <c r="F61" i="5"/>
  <c r="C61" i="5"/>
  <c r="B61" i="5"/>
  <c r="G60" i="5"/>
  <c r="J60" i="5" s="1"/>
  <c r="F60" i="5"/>
  <c r="C60" i="5"/>
  <c r="B60" i="5"/>
  <c r="G59" i="5"/>
  <c r="J59" i="5" s="1"/>
  <c r="F59" i="5"/>
  <c r="C59" i="5"/>
  <c r="B59" i="5"/>
  <c r="G58" i="5"/>
  <c r="J58" i="5" s="1"/>
  <c r="F58" i="5"/>
  <c r="C58" i="5"/>
  <c r="B58" i="5"/>
  <c r="G57" i="5"/>
  <c r="J57" i="5" s="1"/>
  <c r="F57" i="5"/>
  <c r="C57" i="5"/>
  <c r="B57" i="5"/>
  <c r="G56" i="5"/>
  <c r="J56" i="5" s="1"/>
  <c r="F56" i="5"/>
  <c r="C56" i="5"/>
  <c r="B56" i="5"/>
  <c r="G55" i="5"/>
  <c r="J55" i="5" s="1"/>
  <c r="F55" i="5"/>
  <c r="C55" i="5"/>
  <c r="B55" i="5"/>
  <c r="G54" i="5"/>
  <c r="J54" i="5" s="1"/>
  <c r="F54" i="5"/>
  <c r="C54" i="5"/>
  <c r="B54" i="5"/>
  <c r="G53" i="5"/>
  <c r="J53" i="5" s="1"/>
  <c r="F53" i="5"/>
  <c r="C53" i="5"/>
  <c r="B53" i="5"/>
  <c r="G52" i="5"/>
  <c r="J52" i="5" s="1"/>
  <c r="F52" i="5"/>
  <c r="C52" i="5"/>
  <c r="B52" i="5"/>
  <c r="G51" i="5"/>
  <c r="J51" i="5" s="1"/>
  <c r="F51" i="5"/>
  <c r="C51" i="5"/>
  <c r="B51" i="5"/>
  <c r="G50" i="5"/>
  <c r="J50" i="5" s="1"/>
  <c r="F50" i="5"/>
  <c r="C50" i="5"/>
  <c r="B50" i="5"/>
  <c r="G49" i="5"/>
  <c r="J49" i="5" s="1"/>
  <c r="F49" i="5"/>
  <c r="C49" i="5"/>
  <c r="B49" i="5"/>
  <c r="G48" i="5"/>
  <c r="J48" i="5" s="1"/>
  <c r="F48" i="5"/>
  <c r="C48" i="5"/>
  <c r="B48" i="5"/>
  <c r="G47" i="5"/>
  <c r="J47" i="5" s="1"/>
  <c r="F47" i="5"/>
  <c r="C47" i="5"/>
  <c r="B47" i="5"/>
  <c r="G46" i="5"/>
  <c r="J46" i="5" s="1"/>
  <c r="F46" i="5"/>
  <c r="C46" i="5"/>
  <c r="B46" i="5"/>
  <c r="G45" i="5"/>
  <c r="J45" i="5" s="1"/>
  <c r="F45" i="5"/>
  <c r="C45" i="5"/>
  <c r="B45" i="5"/>
  <c r="J44" i="5"/>
  <c r="G44" i="5"/>
  <c r="F44" i="5"/>
  <c r="C44" i="5"/>
  <c r="B44" i="5"/>
  <c r="G43" i="5"/>
  <c r="J43" i="5" s="1"/>
  <c r="F43" i="5"/>
  <c r="C43" i="5"/>
  <c r="G42" i="5"/>
  <c r="J42" i="5" s="1"/>
  <c r="F42" i="5"/>
  <c r="C42" i="5"/>
  <c r="G41" i="5"/>
  <c r="J41" i="5" s="1"/>
  <c r="F41" i="5"/>
  <c r="C41" i="5"/>
  <c r="B41" i="5"/>
  <c r="G40" i="5"/>
  <c r="J40" i="5" s="1"/>
  <c r="F40" i="5"/>
  <c r="C40" i="5"/>
  <c r="B40" i="5"/>
  <c r="G39" i="5"/>
  <c r="J39" i="5" s="1"/>
  <c r="F39" i="5"/>
  <c r="C39" i="5"/>
  <c r="B39" i="5"/>
  <c r="G38" i="5"/>
  <c r="J38" i="5" s="1"/>
  <c r="F38" i="5"/>
  <c r="C38" i="5"/>
  <c r="B38" i="5"/>
  <c r="G37" i="5"/>
  <c r="J37" i="5" s="1"/>
  <c r="F37" i="5"/>
  <c r="C37" i="5"/>
  <c r="B37" i="5"/>
  <c r="G36" i="5"/>
  <c r="J36" i="5" s="1"/>
  <c r="F36" i="5"/>
  <c r="C36" i="5"/>
  <c r="B36" i="5"/>
  <c r="G35" i="5"/>
  <c r="J35" i="5" s="1"/>
  <c r="F35" i="5"/>
  <c r="C35" i="5"/>
  <c r="B35" i="5"/>
  <c r="G34" i="5"/>
  <c r="J34" i="5" s="1"/>
  <c r="F34" i="5"/>
  <c r="C34" i="5"/>
  <c r="B34" i="5"/>
  <c r="G33" i="5"/>
  <c r="J33" i="5" s="1"/>
  <c r="F33" i="5"/>
  <c r="C33" i="5"/>
  <c r="B33" i="5"/>
  <c r="G32" i="5"/>
  <c r="J32" i="5" s="1"/>
  <c r="F32" i="5"/>
  <c r="C32" i="5"/>
  <c r="B32" i="5"/>
  <c r="G31" i="5"/>
  <c r="J31" i="5" s="1"/>
  <c r="F31" i="5"/>
  <c r="C31" i="5"/>
  <c r="B31" i="5"/>
  <c r="G30" i="5"/>
  <c r="J30" i="5" s="1"/>
  <c r="F30" i="5"/>
  <c r="C30" i="5"/>
  <c r="B30" i="5"/>
  <c r="G29" i="5"/>
  <c r="J29" i="5" s="1"/>
  <c r="F29" i="5"/>
  <c r="C29" i="5"/>
  <c r="B29" i="5"/>
  <c r="G28" i="5"/>
  <c r="J28" i="5" s="1"/>
  <c r="F28" i="5"/>
  <c r="C28" i="5"/>
  <c r="B28" i="5"/>
  <c r="G27" i="5"/>
  <c r="J27" i="5" s="1"/>
  <c r="F27" i="5"/>
  <c r="C27" i="5"/>
  <c r="B27" i="5"/>
  <c r="G26" i="5"/>
  <c r="J26" i="5" s="1"/>
  <c r="F26" i="5"/>
  <c r="C26" i="5"/>
  <c r="B26" i="5"/>
  <c r="G25" i="5"/>
  <c r="J25" i="5" s="1"/>
  <c r="F25" i="5"/>
  <c r="C25" i="5"/>
  <c r="B25" i="5"/>
  <c r="G24" i="5"/>
  <c r="J24" i="5" s="1"/>
  <c r="F24" i="5"/>
  <c r="C24" i="5"/>
  <c r="B24" i="5"/>
  <c r="G23" i="5"/>
  <c r="J23" i="5" s="1"/>
  <c r="F23" i="5"/>
  <c r="C23" i="5"/>
  <c r="G22" i="5"/>
  <c r="J22" i="5" s="1"/>
  <c r="F22" i="5"/>
  <c r="C22" i="5"/>
  <c r="G21" i="5"/>
  <c r="J21" i="5" s="1"/>
  <c r="F21" i="5"/>
  <c r="C21" i="5"/>
  <c r="G20" i="5"/>
  <c r="J20" i="5" s="1"/>
  <c r="F20" i="5"/>
  <c r="C20" i="5"/>
  <c r="B20" i="5"/>
  <c r="G19" i="5"/>
  <c r="J19" i="5" s="1"/>
  <c r="F19" i="5"/>
  <c r="C19" i="5"/>
  <c r="B19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G18" i="5"/>
  <c r="F18" i="5"/>
  <c r="C18" i="5"/>
  <c r="B18" i="5"/>
  <c r="M106" i="5" l="1"/>
  <c r="N107" i="5" s="1"/>
  <c r="L106" i="5"/>
  <c r="J18" i="5"/>
  <c r="J106" i="5" s="1"/>
  <c r="I35" i="4"/>
  <c r="J20" i="4"/>
  <c r="J21" i="4" s="1"/>
  <c r="J23" i="4" s="1"/>
  <c r="J108" i="5" l="1"/>
  <c r="J109" i="5" s="1"/>
  <c r="J24" i="4"/>
  <c r="J110" i="5" l="1"/>
  <c r="J111" i="5"/>
  <c r="J25" i="4"/>
  <c r="J112" i="5" l="1"/>
  <c r="H37" i="3"/>
  <c r="H23" i="3"/>
  <c r="H25" i="3" s="1"/>
  <c r="I19" i="3"/>
  <c r="I21" i="3" s="1"/>
  <c r="H34" i="2"/>
  <c r="I18" i="2"/>
  <c r="I19" i="2" s="1"/>
  <c r="I23" i="3" l="1"/>
  <c r="I24" i="3"/>
  <c r="I21" i="2"/>
  <c r="I22" i="2" s="1"/>
  <c r="I25" i="3" l="1"/>
  <c r="I23" i="2"/>
  <c r="I24" i="2" s="1"/>
</calcChain>
</file>

<file path=xl/sharedStrings.xml><?xml version="1.0" encoding="utf-8"?>
<sst xmlns="http://schemas.openxmlformats.org/spreadsheetml/2006/main" count="3393" uniqueCount="381">
  <si>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</si>
  <si>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</si>
  <si>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</si>
  <si>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</si>
  <si>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</si>
  <si>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</si>
  <si>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</si>
  <si>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</si>
  <si>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Truelogs Logistik Asia</t>
  </si>
  <si>
    <t>Invoice No</t>
  </si>
  <si>
    <t>:</t>
  </si>
  <si>
    <t xml:space="preserve"> 209/PCI/K1/IV/22</t>
  </si>
  <si>
    <t>Invoice Date</t>
  </si>
  <si>
    <t>Due Date</t>
  </si>
  <si>
    <t>JO</t>
  </si>
  <si>
    <t>0717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</si>
  <si>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</si>
  <si>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</si>
  <si>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</si>
  <si>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</si>
  <si>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</si>
  <si>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</si>
  <si>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</si>
  <si>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</si>
  <si>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UNIT PRICE</t>
  </si>
  <si>
    <t>AMOUNT</t>
  </si>
  <si>
    <t>Trucking Pengiriman Barang Telkom Akses Jambi</t>
  </si>
  <si>
    <t>Jambi</t>
  </si>
  <si>
    <t>SUB TOTAL</t>
  </si>
  <si>
    <t>DP 50%</t>
  </si>
  <si>
    <t>PPN 1%</t>
  </si>
  <si>
    <t>Pelunasan 50%</t>
  </si>
  <si>
    <t xml:space="preserve"> 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</si>
  <si>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</si>
  <si>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Enam Ratus Dua Puluh Lima Ribu Rupiah.</t>
    </r>
  </si>
  <si>
    <t>Payment Instructions</t>
  </si>
  <si>
    <t>Pay Cheque or Transfer to :</t>
  </si>
  <si>
    <t>BANK CENTRAL ASIA (BCA)</t>
  </si>
  <si>
    <t>521-1322-455</t>
  </si>
  <si>
    <t xml:space="preserve">Bekasi, </t>
  </si>
  <si>
    <t>Dede Komalasari</t>
  </si>
  <si>
    <t>: PT. Sriboga Marugame Indonesia</t>
  </si>
  <si>
    <t xml:space="preserve"> 210/PCI/K1/IV/22</t>
  </si>
  <si>
    <t xml:space="preserve"> 02 Mei 2022</t>
  </si>
  <si>
    <t>Unit</t>
  </si>
  <si>
    <t xml:space="preserve">: </t>
  </si>
  <si>
    <t>CDE Long</t>
  </si>
  <si>
    <t>Pengiriman Barang Tujuan M070 Buah Batu Bandung</t>
  </si>
  <si>
    <t>Bandung</t>
  </si>
  <si>
    <t>Pengiriman Barang Tujuan M044 Paris Van Java</t>
  </si>
  <si>
    <t>PPh 23 2%</t>
  </si>
  <si>
    <t>Bekasi,</t>
  </si>
  <si>
    <t>:  PT. Freyssinet Total Technology</t>
  </si>
  <si>
    <t xml:space="preserve">   Metropolitan Tower 9th Floor,</t>
  </si>
  <si>
    <t xml:space="preserve">   JL. R.A. Kartini Kav. 14, Cilandak</t>
  </si>
  <si>
    <t xml:space="preserve">   Jakarta 12430 </t>
  </si>
  <si>
    <t>NO. PO</t>
  </si>
  <si>
    <t>QTY</t>
  </si>
  <si>
    <t>0609</t>
  </si>
  <si>
    <t>PCIJKT000018899</t>
  </si>
  <si>
    <t>Trucking Pengiriman Barang Tujuan Jambi</t>
  </si>
  <si>
    <t>067/FTT/PO/II/2022</t>
  </si>
  <si>
    <t>0759</t>
  </si>
  <si>
    <t xml:space="preserve"> 211/PCI/K1/IV/22</t>
  </si>
  <si>
    <t>: PT. Sicepat Express Indonesia</t>
  </si>
  <si>
    <t>Periode</t>
  </si>
  <si>
    <t xml:space="preserve"> PONTIANAK</t>
  </si>
  <si>
    <t xml:space="preserve"> FEBRUARI 2022</t>
  </si>
  <si>
    <t>KG</t>
  </si>
  <si>
    <t>PENGIRIMAN BARANG TUJUAN PONTIANAK</t>
  </si>
  <si>
    <t>PONTIANAK</t>
  </si>
  <si>
    <t>Discount 10%</t>
  </si>
  <si>
    <t>Total Setelah Discount</t>
  </si>
  <si>
    <t>TOTAL</t>
  </si>
  <si>
    <t xml:space="preserve"> 212/PCI/K1/IV/22</t>
  </si>
  <si>
    <t xml:space="preserve"> 11 April 2022</t>
  </si>
  <si>
    <t>PPN 1,1%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</si>
  <si>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Sepuluh Juta Delapan Ratus Lima Ribu Seratus Sepuluh Rupiah.</t>
    </r>
  </si>
  <si>
    <t xml:space="preserve"> 01 - 23 Maret 2022</t>
  </si>
  <si>
    <t>DMP PNK (PONTIANAK)</t>
  </si>
  <si>
    <t xml:space="preserve"> BATAM</t>
  </si>
  <si>
    <t xml:space="preserve"> 01 - 19 Maret 2022 </t>
  </si>
  <si>
    <t>PENGIRIMAN BARANG TUJUAN BATAM</t>
  </si>
  <si>
    <t>BATAM</t>
  </si>
  <si>
    <t xml:space="preserve"> 213/PCI/K1/IV/22</t>
  </si>
  <si>
    <t xml:space="preserve"> 214/PCI/K1/IV/22</t>
  </si>
  <si>
    <t xml:space="preserve"> 25 April 2022</t>
  </si>
  <si>
    <t xml:space="preserve"> 11 Mei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</si>
  <si>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Tiga Belas Ribu Empat Ratus Tiga Rupiah.</t>
    </r>
  </si>
  <si>
    <t>PPN 1,1 %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</si>
  <si>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Enam Puluh Lima Juta Tujuh Ratus Empat Puluh Tiga Ribu Sembilan Ratus Lima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</si>
  <si>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Tiga Juta Dua Ratus Enam Puluh Ribu Lima Ratus Sembilan Puluh Tiga Rupiah.</t>
    </r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</si>
  <si>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Dua Puluh Tiga Juta Tujuh Ratus Delapan Puluh Empat Ribu Rupiah.</t>
    </r>
  </si>
  <si>
    <t xml:space="preserve"> SORONG</t>
  </si>
  <si>
    <t>PENGIRIMAN BARANG TUJUAN SORONG</t>
  </si>
  <si>
    <t>SORONG</t>
  </si>
  <si>
    <t xml:space="preserve"> 215/PCI/K1/IV/22</t>
  </si>
  <si>
    <t xml:space="preserve"> 12 April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</si>
  <si>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Empat Ribu Empat Ratus Tujuh Belas Rupiah.</t>
    </r>
  </si>
  <si>
    <t>: PT. SITC Logistik Indonesia</t>
  </si>
  <si>
    <t>UNIT</t>
  </si>
  <si>
    <t>China</t>
  </si>
  <si>
    <t xml:space="preserve"> 26 April 2022</t>
  </si>
  <si>
    <t>0884</t>
  </si>
  <si>
    <t>SIT0407JTNB384</t>
  </si>
  <si>
    <t>Pengurusan Pembuatan Dokumen Pabeanan Jakarta - Ningbo</t>
  </si>
  <si>
    <t>PPN 11%</t>
  </si>
  <si>
    <t xml:space="preserve"> 216/PCI/K1/IV/22</t>
  </si>
  <si>
    <t>: PT Link Pasifik</t>
  </si>
  <si>
    <t xml:space="preserve">  Jl. Gading Batavia N Jakarta No. 14310 RT. 10 RW. 7</t>
  </si>
  <si>
    <t xml:space="preserve">  Kelapa Gading - Jakarta 14240</t>
  </si>
  <si>
    <t>PPh Pasal 23 2%</t>
  </si>
  <si>
    <t xml:space="preserve"> 217/PCI/K1/IV/22</t>
  </si>
  <si>
    <t>0750</t>
  </si>
  <si>
    <t>Pengiriman Barang Tujuan Nurlisa Ramli                         (AWB No. 1523731016 )</t>
  </si>
  <si>
    <t>Malaysia</t>
  </si>
  <si>
    <t>PPn 1,1%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</si>
  <si>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Satu Juta Lima Ratus Delapan Puluh Lima Ribu Enam Ratus Rupiah.</t>
    </r>
  </si>
  <si>
    <t xml:space="preserve"> 218/PCI/K1/IV/22</t>
  </si>
  <si>
    <t>0749</t>
  </si>
  <si>
    <t>Pengiriman Barang Tujuan Ecolab Philippines                (AWB No. 2551577346 )</t>
  </si>
  <si>
    <t>Manila</t>
  </si>
  <si>
    <t xml:space="preserve"> 219/PCI/K1/IV/22</t>
  </si>
  <si>
    <t>0687</t>
  </si>
  <si>
    <t>Pengiriman Barang Tujuan Nelco Water India                (AWB No. 9017069504 )</t>
  </si>
  <si>
    <t>India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</si>
  <si>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Satu Juta Sembilan Ratus Delapan Puluh Dua Ribu Rupiah.</t>
    </r>
  </si>
  <si>
    <t xml:space="preserve"> 220/PCI/K1/IV/22</t>
  </si>
  <si>
    <t>0766</t>
  </si>
  <si>
    <t>Pengiriman Barang Tujuan Nelco Industrial                (AWB No. 5616320894 )</t>
  </si>
  <si>
    <t>Thailand</t>
  </si>
  <si>
    <t xml:space="preserve"> 221/PCI/K1/IV/22</t>
  </si>
  <si>
    <t xml:space="preserve"> 12 Mei 2022</t>
  </si>
  <si>
    <t>0875</t>
  </si>
  <si>
    <t xml:space="preserve"> 222/PCI/K1/IV/22</t>
  </si>
  <si>
    <t xml:space="preserve"> 14 April 2022</t>
  </si>
  <si>
    <t xml:space="preserve"> 16 Mei 2022</t>
  </si>
  <si>
    <t>0867</t>
  </si>
  <si>
    <t>Pengiriman Barang Tujuan M072 Cirebon Super Block</t>
  </si>
  <si>
    <t>Cirebon</t>
  </si>
  <si>
    <t>Pengiriman Barang Tujuan M021 Paragon Mall Semarang</t>
  </si>
  <si>
    <t>Semarang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</si>
  <si>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Puluh Tujuh Ribu Enam Ratus Delapan Puluh Lima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</si>
  <si>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Puluh Lima Juta Empat Ratus Ribu Rupiah.</t>
    </r>
  </si>
  <si>
    <t xml:space="preserve"> 16 April 2022</t>
  </si>
  <si>
    <t xml:space="preserve"> 223/PCI/K1/IV/22</t>
  </si>
  <si>
    <t>CDD</t>
  </si>
  <si>
    <t>0532</t>
  </si>
  <si>
    <t>: PT. Tibeka Logistik Indonesia</t>
  </si>
  <si>
    <t>404909</t>
  </si>
  <si>
    <t xml:space="preserve">Pengiriman Barang Tujuan Tangerang        (DO/W6/2022/02/01587)                                CDD    </t>
  </si>
  <si>
    <t>Tangerang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</si>
  <si>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Sembilan Ratus Rupiah.</t>
    </r>
  </si>
  <si>
    <t xml:space="preserve"> 224/PCI/K1/IV/22</t>
  </si>
  <si>
    <t>0454</t>
  </si>
  <si>
    <t>404548</t>
  </si>
  <si>
    <t xml:space="preserve">Pengiriman Barang Tujuan Tangerang        (DO/W6/2022/02/0137C)                                CDD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</si>
  <si>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Dua Belas Ribu Seratus Rupiah.</t>
    </r>
  </si>
  <si>
    <t xml:space="preserve"> 09 Mei 2022</t>
  </si>
  <si>
    <t xml:space="preserve"> 225/PCI/K1/IV/22</t>
  </si>
  <si>
    <t>0531</t>
  </si>
  <si>
    <t>404910</t>
  </si>
  <si>
    <t xml:space="preserve">Pengiriman Barang Tujuan Tangerang        (DO/W6/2022/02/01586)                                  </t>
  </si>
  <si>
    <t xml:space="preserve"> 226/PCI/K1/IV/22</t>
  </si>
  <si>
    <t>0453</t>
  </si>
  <si>
    <t>404549</t>
  </si>
  <si>
    <t xml:space="preserve">Pengiriman Barang Tujuan Tangerang        (DO/W6/2022/02/0137B)                                  </t>
  </si>
  <si>
    <t xml:space="preserve"> 227/PCI/K1/IV/22</t>
  </si>
  <si>
    <t>0538</t>
  </si>
  <si>
    <t>404902</t>
  </si>
  <si>
    <t xml:space="preserve">Pengiriman Barang Tujuan Tangerang        (DO/W6/2022/02/01B9B/R/01)                                  </t>
  </si>
  <si>
    <t>DESTINATION</t>
  </si>
  <si>
    <t xml:space="preserve"> 228/PCI/K1/IV/22</t>
  </si>
  <si>
    <t>CDE</t>
  </si>
  <si>
    <t>0533</t>
  </si>
  <si>
    <t>404908</t>
  </si>
  <si>
    <t xml:space="preserve">Pengiriman Barang Tujuan Tangerang        (DO/W6/2022/02/017CE)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</si>
  <si>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Delapan Ribu Delapan Ratus Rupiah.</t>
    </r>
  </si>
  <si>
    <t xml:space="preserve"> 229/PCI/K1/IV/22</t>
  </si>
  <si>
    <t>0534</t>
  </si>
  <si>
    <t>404907</t>
  </si>
  <si>
    <t xml:space="preserve">Pengiriman Barang Tujuan Tangerang        (DO/W6/2022/02/017CF)                                  </t>
  </si>
  <si>
    <t xml:space="preserve"> 230/PCI/K1/IV/22</t>
  </si>
  <si>
    <t>CDD LONG</t>
  </si>
  <si>
    <t>0535</t>
  </si>
  <si>
    <t>404906</t>
  </si>
  <si>
    <t xml:space="preserve">Pengiriman Barang Tujuan Jatinegara      (DO/W6/2022/02/0197E)                                  </t>
  </si>
  <si>
    <t xml:space="preserve">Jatinegara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</si>
  <si>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Sebelas Ribu Rupiah.</t>
    </r>
  </si>
  <si>
    <t xml:space="preserve"> 231/PCI/K1/IV/22</t>
  </si>
  <si>
    <t xml:space="preserve">CDD </t>
  </si>
  <si>
    <t>0536</t>
  </si>
  <si>
    <t>404905</t>
  </si>
  <si>
    <t xml:space="preserve">Pengiriman Barang Tujuan Tangerang      (DO/W6/2022/02/01A6F)                                  </t>
  </si>
  <si>
    <t xml:space="preserve"> 232/PCI/K1/IV/22</t>
  </si>
  <si>
    <t>FUSO</t>
  </si>
  <si>
    <t>0616</t>
  </si>
  <si>
    <t xml:space="preserve">Pengiriman Barang Tujuan Tangerang      (DO/W6/2022/03/004B2/R/01)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</si>
  <si>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Tiga Belas Ribu Dua Ratus Rupiah.</t>
    </r>
  </si>
  <si>
    <t xml:space="preserve"> 233/PCI/K1/IV/22</t>
  </si>
  <si>
    <t>0615</t>
  </si>
  <si>
    <t xml:space="preserve">Pengiriman Barang Tujuan Bogor    (DO/W6/2022/03/00388/R/01)                                  </t>
  </si>
  <si>
    <t xml:space="preserve">Bogor </t>
  </si>
  <si>
    <t xml:space="preserve"> 234/PCI/K1/IV/22</t>
  </si>
  <si>
    <t>0613</t>
  </si>
  <si>
    <t xml:space="preserve">Pengiriman Barang Tujuan Serang    (DO/W6/2022/03/0038C)                                  </t>
  </si>
  <si>
    <t>Serang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</si>
  <si>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Sembilan Belas Ribu Delapan Ratus Rupiah.</t>
    </r>
  </si>
  <si>
    <t xml:space="preserve"> 235/PCI/K1/IV/22</t>
  </si>
  <si>
    <t>0537</t>
  </si>
  <si>
    <t>404903</t>
  </si>
  <si>
    <t xml:space="preserve">Cibubur dan Jati Sampurna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</si>
  <si>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Delapan Ribu Dua Ratus Lima Puluh Rupiah.</t>
    </r>
  </si>
  <si>
    <t xml:space="preserve">Pengiriman Barang Tujuan Cibubur dan Jati Sampurna        (DO/W6/2022/02/01AD7)                                </t>
  </si>
  <si>
    <t>: PT. Pratama Trans Logistik</t>
  </si>
  <si>
    <t>:  Bpk. Novril</t>
  </si>
  <si>
    <t>Riau</t>
  </si>
  <si>
    <t>PPh 23%</t>
  </si>
  <si>
    <t xml:space="preserve"> 236/PCI/K1/IV/22</t>
  </si>
  <si>
    <t xml:space="preserve"> 20 April  2022</t>
  </si>
  <si>
    <t>04 Mei 2022</t>
  </si>
  <si>
    <t>0824</t>
  </si>
  <si>
    <t>Pengiriman Barang Tujuan Krinci Riau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</si>
  <si>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Lima Ratus Tiga Puluh Lima Ribu Tujuh Ratus Dua Puluh Enam Rupiah.</t>
    </r>
  </si>
  <si>
    <t xml:space="preserve"> 31 Maret 2022</t>
  </si>
  <si>
    <t xml:space="preserve"> 237/PCI/K1/IV/22</t>
  </si>
  <si>
    <t xml:space="preserve"> 22 April 2022</t>
  </si>
  <si>
    <t xml:space="preserve"> 23 Mei 2022</t>
  </si>
  <si>
    <t>0927</t>
  </si>
  <si>
    <t>015/FTT/PO/IV/2022</t>
  </si>
  <si>
    <t>Trucking CDD N 9470 UI Pengiriman Barang Tujuan Denpasar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</si>
  <si>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Lima Juta Sembilan Ratus Empat Puluh Enam Ribu Rupiah.</t>
    </r>
  </si>
  <si>
    <t>Denpasar</t>
  </si>
  <si>
    <t>: Deltacretindo Wira Mandiri</t>
  </si>
  <si>
    <t>Jawa Tengah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</si>
  <si>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Enam Puluh Tujuh Ribu Rupiah.</t>
    </r>
  </si>
  <si>
    <t xml:space="preserve"> 238/PCI/K1/IV/22</t>
  </si>
  <si>
    <t>0821</t>
  </si>
  <si>
    <t xml:space="preserve">Pengiriman Barang Tujuan Proyek Rumah Susun Pekerja Industri Batang </t>
  </si>
  <si>
    <t xml:space="preserve"> 239/PCI/K1/IV/22</t>
  </si>
  <si>
    <t xml:space="preserve"> 23 April 2022</t>
  </si>
  <si>
    <t>0924</t>
  </si>
  <si>
    <t>Pengiriman Barang Tujuan M065 Harton Mall Jogja</t>
  </si>
  <si>
    <t>Jogja</t>
  </si>
  <si>
    <t>Pengiriman Barang Tujuan R011 Marugame Kitchen Jogja Citu Mall</t>
  </si>
  <si>
    <t>Pengiriman Barang Tujuan M029 Plaza Ambarukmo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</si>
  <si>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Enam Ratus Tujuh Puluh Lima Ribu Delapan Ratus Enam Belas Rupiah.</t>
    </r>
  </si>
  <si>
    <t xml:space="preserve"> 240/PCI/K1/IV/22</t>
  </si>
  <si>
    <t>0780</t>
  </si>
  <si>
    <t xml:space="preserve">Pengiriman Barang Tujuan Bandung    (DO/W6/2022/03/0095F)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</si>
  <si>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Enam Belas Ribu Lima Ratus Rupiah.</t>
    </r>
  </si>
  <si>
    <t xml:space="preserve"> 17 Mei 2022</t>
  </si>
  <si>
    <t xml:space="preserve"> 241/PCI/K1/IV/22</t>
  </si>
  <si>
    <t>0779</t>
  </si>
  <si>
    <t xml:space="preserve">Pengiriman Barang Tujuan Kamal Jakbar    (DO/W6/2022/03/00821)                                  </t>
  </si>
  <si>
    <t>Kamal Jakbar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</si>
  <si>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Lima Belas Ribu Empat Ratus Rupiah.</t>
    </r>
  </si>
  <si>
    <t xml:space="preserve"> 242/PCI/K1/IV/22</t>
  </si>
  <si>
    <t>0774</t>
  </si>
  <si>
    <t>Bogor</t>
  </si>
  <si>
    <t xml:space="preserve">Pengiriman Barang Tujuan Bogor   (DO/W6/2022/03/005A5)                                  </t>
  </si>
  <si>
    <t xml:space="preserve"> 243/PCI/K1/IV/22</t>
  </si>
  <si>
    <t>Cibubur</t>
  </si>
  <si>
    <t xml:space="preserve"> 244/PCI/K1/IV/22</t>
  </si>
  <si>
    <t xml:space="preserve">Pengiriman Barang Tujuan Duren Sawit  (DO/W6/2022/03/00B0D)                                  </t>
  </si>
  <si>
    <t>Duren Sawit</t>
  </si>
  <si>
    <t xml:space="preserve"> 245/PCI/K1/IV/22</t>
  </si>
  <si>
    <t>0781</t>
  </si>
  <si>
    <t xml:space="preserve">Pengiriman Barang Tujuan Pulo Gebang  (DO/W6/2022/03/0074D)                                  </t>
  </si>
  <si>
    <t>Pulo Gebang</t>
  </si>
  <si>
    <t>0778</t>
  </si>
  <si>
    <t xml:space="preserve"> 246/PCI/K1/IV/22</t>
  </si>
  <si>
    <t>0777</t>
  </si>
  <si>
    <t xml:space="preserve">Pengiriman Barang Tujuan Serang  (DO/W6/2022/03/006E6)                                  </t>
  </si>
  <si>
    <t xml:space="preserve"> 247/PCI/K1/IV/22</t>
  </si>
  <si>
    <t>0612</t>
  </si>
  <si>
    <t xml:space="preserve">Pengiriman Barang Tujuan Lemah Abang-Karawang  (DO/W6/2022/03/0030B)                                  </t>
  </si>
  <si>
    <t xml:space="preserve">Lemah Abang-Karawang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</si>
  <si>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Enam Puluh Dua Ribu Enam Ratus Lima Puluh Rupiah.</t>
    </r>
  </si>
  <si>
    <t xml:space="preserve"> 248/PCI/K1/IV/22</t>
  </si>
  <si>
    <t>0614</t>
  </si>
  <si>
    <t xml:space="preserve">Pengiriman Barang Tujuan Tanjung Priok  (DO/W6/2022/03/0050F/R/01)                                  </t>
  </si>
  <si>
    <t>Tanjung Priok</t>
  </si>
  <si>
    <t xml:space="preserve"> 249/PCI/K1/IV/22</t>
  </si>
  <si>
    <t xml:space="preserve">Pengiriman Barang Tujuan Tangerang  (DO/W6/2022/03/006B2)                                  </t>
  </si>
  <si>
    <t>0775</t>
  </si>
  <si>
    <t xml:space="preserve"> 19 Mei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</si>
  <si>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Sembilan Ribu Tiga Ratus Lima Puluh Rupiah.</t>
    </r>
  </si>
  <si>
    <t>0611</t>
  </si>
  <si>
    <t xml:space="preserve">Pengiriman Barang Retail Tujuan Manado  (DO/W6/2022/03/00309)                                  </t>
  </si>
  <si>
    <t>Manado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</si>
  <si>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Lima Puluh Delapan Ribu Dua Ratus Tiga Puluh Empat Rupiah.</t>
    </r>
  </si>
  <si>
    <t xml:space="preserve"> 250/PCI/K1/IV/22</t>
  </si>
  <si>
    <t xml:space="preserve"> 251/PCI/K1/IV/22</t>
  </si>
  <si>
    <t>0610</t>
  </si>
  <si>
    <t>Bland Van</t>
  </si>
  <si>
    <t xml:space="preserve">Pengiriman Barang Tujuan Bogor  (DO/W6/2022/03/00186)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</si>
  <si>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Dua Belas Ribu Seratus  Rupiah.</t>
    </r>
  </si>
  <si>
    <t xml:space="preserve"> 252/PCI/K1/IV/22</t>
  </si>
  <si>
    <t>0782</t>
  </si>
  <si>
    <t xml:space="preserve">Pengiriman Barang Tujuan Duren Sawit  (DO/W6/2022/03/00B0E)                                  </t>
  </si>
  <si>
    <t xml:space="preserve">Pengiriman Barang Tujuan Cibubur   (DO/W6/2022/03/016E0)                                  </t>
  </si>
  <si>
    <t>0789</t>
  </si>
  <si>
    <t>CDD Long</t>
  </si>
  <si>
    <t xml:space="preserve"> 253/PCI/K1/IV/22</t>
  </si>
  <si>
    <t>0785</t>
  </si>
  <si>
    <t xml:space="preserve">Harapan Indah Bekasi </t>
  </si>
  <si>
    <t xml:space="preserve">Pengiriman Barang Tujuan Harapan Indah Bekasi  (DO/W6/2022/03/00D62)                                  </t>
  </si>
  <si>
    <t xml:space="preserve"> 254/PCI/K1/IV/22</t>
  </si>
  <si>
    <t>0786</t>
  </si>
  <si>
    <t xml:space="preserve">Pengiriman Barang Tujuan Cakung  (DO/W6/2022/03/00DF8)                                  </t>
  </si>
  <si>
    <t>Cakung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</si>
  <si>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Empat Belas Ribu Tiga Ratus Rupiah.</t>
    </r>
  </si>
  <si>
    <t xml:space="preserve"> 255/PCI/K1/IV/22</t>
  </si>
  <si>
    <t>0787</t>
  </si>
  <si>
    <t xml:space="preserve">Pengiriman Barang Tujuan Tangerang  (DO/W6/2022/03/015F9)                                  </t>
  </si>
  <si>
    <t xml:space="preserve"> 256/PCI/K1/IV/22</t>
  </si>
  <si>
    <t>0788</t>
  </si>
  <si>
    <t xml:space="preserve">Pengiriman Barang Tujuan Tangerang  (DO/W6/2022/03/015FA)                                  </t>
  </si>
  <si>
    <t xml:space="preserve"> 257/PCI/K1/IV/22</t>
  </si>
  <si>
    <t>0776</t>
  </si>
  <si>
    <t xml:space="preserve">Pengiriman Barang Tujuan Serang  (DO/W6/2022/03/006E4)                                  </t>
  </si>
  <si>
    <t xml:space="preserve"> 20 - 31 Maret 2022</t>
  </si>
  <si>
    <t>DMP BTH (BATAM)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</si>
  <si>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Dua Puluh Sembilan Juta Lima Puluh Empat Ribu Tujuh Ratus Dua Puluh Empat Rupiah.</t>
    </r>
  </si>
  <si>
    <t>Invoice</t>
  </si>
  <si>
    <t xml:space="preserve"> 258/PCI/K1/IV/22</t>
  </si>
  <si>
    <t xml:space="preserve"> 24 - 31 Maret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</si>
  <si>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Sembilan Juta Delapan Ratus Sembilan Puluh Delapan Ribu Tujuh Ratus Delapan Puluh Dua Rupiah.</t>
    </r>
  </si>
  <si>
    <t xml:space="preserve"> 259/PCI/K1/IV/22</t>
  </si>
  <si>
    <t xml:space="preserve"> JAKARTA - TARAKAN</t>
  </si>
  <si>
    <t>PENGIRIMAN BARANG TUJUAN JAKARTA - TARAKAN</t>
  </si>
  <si>
    <t>TARAKAN</t>
  </si>
  <si>
    <t xml:space="preserve"> 260/PCI/K1/IV/22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</si>
  <si>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Empat Ratus Enam Ribu Delapan Puluh Empat Rupiah.</t>
    </r>
  </si>
  <si>
    <t xml:space="preserve"> SBY - TARAKAN</t>
  </si>
  <si>
    <t>PENGIRIMAN BARANG TUJUAN SURABAYA - TARAKAN</t>
  </si>
  <si>
    <t>DMP TRK (TARAKAN)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</si>
  <si>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Tujuh Ribu Tujuh Ratus Sembilan Puluh Dua Rupiah.</t>
    </r>
  </si>
  <si>
    <t xml:space="preserve"> 261/PCI/K1/IV/22</t>
  </si>
  <si>
    <t xml:space="preserve">TRUCKING  </t>
  </si>
  <si>
    <t xml:space="preserve"> FEB - MARET  2022</t>
  </si>
  <si>
    <t>TRUCKING PALEMBANG - BENGKULU CDD L 9115 M</t>
  </si>
  <si>
    <t>BENGKULU</t>
  </si>
  <si>
    <t>TRUCKING PALEMBANG - JAMBI CDDL B 9409 KXU</t>
  </si>
  <si>
    <t>JAMBI</t>
  </si>
  <si>
    <t>TRUCKING PALEMBANG - PEKANBARU CDDL B 9323 NC</t>
  </si>
  <si>
    <t>PEKANBARU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</si>
  <si>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Empat Ratus Lima Puluh Sembilan Ribu Enam Ratus Rupiah.</t>
    </r>
  </si>
  <si>
    <t xml:space="preserve"> 262/PCI/K1/IV/22</t>
  </si>
  <si>
    <t xml:space="preserve"> 27 April 2022</t>
  </si>
  <si>
    <t>0971</t>
  </si>
  <si>
    <t>Trucking CDD A 8285 XM         Pengiriman Proyek Rusun Tujuan Batang</t>
  </si>
  <si>
    <t xml:space="preserve"> 263/PCI/K1/IV/22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</si>
  <si>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Tujuh Puluh Ribu Tiga Ratus Rupiah.</t>
    </r>
  </si>
  <si>
    <t xml:space="preserve">  Jl. Industri Selatan Blok LL 4</t>
  </si>
  <si>
    <t xml:space="preserve">  Kaw. Industri Jababeka II, Kel. Pasirsari, Kec. Cikarang selatan</t>
  </si>
  <si>
    <t xml:space="preserve">  Bekasi, Jawa Barat 17550</t>
  </si>
  <si>
    <t>DP</t>
  </si>
  <si>
    <t>Pelunasan</t>
  </si>
  <si>
    <t xml:space="preserve">JO </t>
  </si>
  <si>
    <t>06 April 22</t>
  </si>
  <si>
    <t>Pengiriman Barang Tujuan Jakarta - Makassar</t>
  </si>
  <si>
    <t>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</si>
  <si>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Lima Ribu Lima Ratus Rupiah.</t>
    </r>
  </si>
  <si>
    <t>0870</t>
  </si>
  <si>
    <t>: PT. Adyawinsa Electrical and Power</t>
  </si>
  <si>
    <t xml:space="preserve"> 264/PCI/K1/IV/22</t>
  </si>
  <si>
    <t xml:space="preserve"> 265/PCI/K1/IV/22</t>
  </si>
  <si>
    <t xml:space="preserve"> 27 Mei 2022</t>
  </si>
  <si>
    <t>0925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</si>
  <si>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Empat Ratus Tujuh Puluh Sembilan Ribu Tujuh Ratus Tujuh Puluh Tiga Rupiah.</t>
    </r>
  </si>
  <si>
    <t xml:space="preserve"> 266/PCI/K1/IV/22</t>
  </si>
  <si>
    <t xml:space="preserve"> 29 April 2022</t>
  </si>
  <si>
    <t xml:space="preserve"> 24 Mei 2022</t>
  </si>
  <si>
    <t>0783</t>
  </si>
  <si>
    <t xml:space="preserve">Pengiriman Barang Tujuan Tangerang  (DO/W6/2022/03/00BC2)                                  </t>
  </si>
  <si>
    <t xml:space="preserve"> 267/PCI/K1/IV/22</t>
  </si>
  <si>
    <t>0784</t>
  </si>
  <si>
    <t xml:space="preserve">Pengiriman Barang Tujuan Parung Bogor  (DO/W6/2022/03/00A92)                                  </t>
  </si>
  <si>
    <t>Parung Bogor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</si>
</sst>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&quot;Rp&quot;* #,##0_);_(&quot;Rp&quot;* \(#,##0\);_(&quot;Rp&quot;* &quot;-&quot;_);_(@_)"/>
    <numFmt numFmtId="166" formatCode="_(* #,##0_);_(* \(#,##0\);_(* &quot;-&quot;??_);_(@_)"/>
    <numFmt numFmtId="167" formatCode="[$-F800]dddd\,\ mmmm\ dd\,\ yyyy"/>
    <numFmt numFmtId="168" formatCode="_-* #,##0_-;\-* #,##0_-;_-* &quot;-&quot;??_-;_-@_-"/>
    <numFmt numFmtId="169" formatCode="dd\-mmm\-yy;@"/>
    <numFmt numFmtId="170" formatCode="dd/mm/yy;@"/>
    <numFmt numFmtId="171" formatCode="[$-409]d\-mmm\-yy;@"/>
    <numFmt numFmtId="172" formatCode="[$-421]dd\ mmmm\ yyyy;@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1" applyFont="1"/>
    <xf numFmtId="0" fontId="3" fillId="0" borderId="0" xfId="1" applyFont="1"/>
    <xf numFmtId="166" fontId="3" fillId="0" borderId="0" xfId="2" applyNumberFormat="1" applyFont="1"/>
    <xf numFmtId="0" fontId="4" fillId="0" borderId="0" xfId="1" applyFont="1"/>
    <xf numFmtId="0" fontId="5" fillId="0" borderId="0" xfId="1" applyFont="1"/>
    <xf numFmtId="0" fontId="3" fillId="0" borderId="0" xfId="1" applyFont="1" applyAlignment="1">
      <alignment vertical="center"/>
    </xf>
    <xf numFmtId="166" fontId="3" fillId="0" borderId="0" xfId="2" applyNumberFormat="1" applyFont="1" applyAlignment="1">
      <alignment horizontal="center"/>
    </xf>
    <xf numFmtId="0" fontId="7" fillId="0" borderId="0" xfId="1" applyFont="1"/>
    <xf numFmtId="167" fontId="3" fillId="0" borderId="0" xfId="1" quotePrefix="1" applyNumberFormat="1" applyFont="1"/>
    <xf numFmtId="0" fontId="2" fillId="0" borderId="0" xfId="1" quotePrefix="1" applyFont="1"/>
    <xf numFmtId="0" fontId="3" fillId="0" borderId="0" xfId="1" applyFont="1" applyBorder="1"/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15" fontId="3" fillId="3" borderId="10" xfId="1" quotePrefix="1" applyNumberFormat="1" applyFont="1" applyFill="1" applyBorder="1" applyAlignment="1">
      <alignment horizontal="center" vertical="center"/>
    </xf>
    <xf numFmtId="0" fontId="3" fillId="3" borderId="10" xfId="1" quotePrefix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166" fontId="3" fillId="3" borderId="10" xfId="2" applyNumberFormat="1" applyFont="1" applyFill="1" applyBorder="1" applyAlignment="1">
      <alignment horizontal="center" vertical="center" wrapText="1"/>
    </xf>
    <xf numFmtId="0" fontId="3" fillId="3" borderId="11" xfId="2" applyNumberFormat="1" applyFont="1" applyFill="1" applyBorder="1" applyAlignment="1">
      <alignment horizontal="center" vertical="center" wrapText="1"/>
    </xf>
    <xf numFmtId="166" fontId="3" fillId="3" borderId="14" xfId="1" applyNumberFormat="1" applyFont="1" applyFill="1" applyBorder="1" applyAlignment="1">
      <alignment vertical="center"/>
    </xf>
    <xf numFmtId="168" fontId="3" fillId="0" borderId="0" xfId="1" applyNumberFormat="1" applyFont="1"/>
    <xf numFmtId="41" fontId="3" fillId="0" borderId="18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3" fillId="0" borderId="0" xfId="3" applyNumberFormat="1" applyFont="1"/>
    <xf numFmtId="41" fontId="3" fillId="0" borderId="0" xfId="1" applyNumberFormat="1" applyFont="1"/>
    <xf numFmtId="0" fontId="2" fillId="0" borderId="0" xfId="1" applyFont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5" fontId="3" fillId="0" borderId="0" xfId="1" applyNumberFormat="1" applyFont="1"/>
    <xf numFmtId="0" fontId="2" fillId="0" borderId="0" xfId="0" applyFont="1" applyAlignment="1">
      <alignment horizontal="center" vertical="center"/>
    </xf>
    <xf numFmtId="166" fontId="2" fillId="0" borderId="0" xfId="2" applyNumberFormat="1" applyFont="1" applyAlignment="1">
      <alignment horizontal="left" vertical="center"/>
    </xf>
    <xf numFmtId="0" fontId="3" fillId="0" borderId="0" xfId="0" applyFont="1"/>
    <xf numFmtId="4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166" fontId="2" fillId="0" borderId="19" xfId="2" applyNumberFormat="1" applyFont="1" applyBorder="1"/>
    <xf numFmtId="0" fontId="3" fillId="0" borderId="19" xfId="0" applyFont="1" applyBorder="1"/>
    <xf numFmtId="165" fontId="3" fillId="0" borderId="1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6" fontId="2" fillId="0" borderId="0" xfId="2" applyNumberFormat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2" fillId="0" borderId="0" xfId="1" applyNumberFormat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2" fillId="0" borderId="0" xfId="1" applyFont="1" applyBorder="1"/>
    <xf numFmtId="0" fontId="10" fillId="0" borderId="0" xfId="1" applyFont="1" applyAlignment="1">
      <alignment horizontal="left"/>
    </xf>
    <xf numFmtId="0" fontId="3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10" fillId="0" borderId="0" xfId="1" quotePrefix="1" applyFont="1" applyAlignment="1">
      <alignment horizontal="left"/>
    </xf>
    <xf numFmtId="0" fontId="2" fillId="0" borderId="0" xfId="1" quotePrefix="1" applyFont="1" applyBorder="1" applyAlignment="1">
      <alignment horizontal="left"/>
    </xf>
    <xf numFmtId="0" fontId="2" fillId="0" borderId="0" xfId="1" quotePrefix="1" applyFont="1" applyAlignment="1">
      <alignment horizontal="left"/>
    </xf>
    <xf numFmtId="0" fontId="3" fillId="0" borderId="0" xfId="1" quotePrefix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19" xfId="1" applyFont="1" applyBorder="1"/>
    <xf numFmtId="166" fontId="3" fillId="0" borderId="19" xfId="2" applyNumberFormat="1" applyFont="1" applyBorder="1"/>
    <xf numFmtId="0" fontId="2" fillId="2" borderId="6" xfId="1" applyFont="1" applyFill="1" applyBorder="1" applyAlignment="1">
      <alignment horizontal="center" vertical="center"/>
    </xf>
    <xf numFmtId="15" fontId="3" fillId="3" borderId="11" xfId="1" quotePrefix="1" applyNumberFormat="1" applyFont="1" applyFill="1" applyBorder="1" applyAlignment="1">
      <alignment horizontal="center" vertical="center"/>
    </xf>
    <xf numFmtId="0" fontId="3" fillId="3" borderId="11" xfId="1" quotePrefix="1" applyNumberFormat="1" applyFont="1" applyFill="1" applyBorder="1" applyAlignment="1">
      <alignment horizontal="center" vertical="center" wrapText="1"/>
    </xf>
    <xf numFmtId="166" fontId="3" fillId="3" borderId="11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 wrapText="1"/>
    </xf>
    <xf numFmtId="165" fontId="3" fillId="0" borderId="19" xfId="1" applyNumberFormat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11" fillId="0" borderId="0" xfId="1" applyFont="1"/>
    <xf numFmtId="0" fontId="12" fillId="0" borderId="0" xfId="1" applyFont="1"/>
    <xf numFmtId="166" fontId="12" fillId="0" borderId="0" xfId="2" applyNumberFormat="1" applyFont="1"/>
    <xf numFmtId="0" fontId="12" fillId="0" borderId="19" xfId="1" applyFont="1" applyBorder="1"/>
    <xf numFmtId="166" fontId="12" fillId="0" borderId="19" xfId="2" applyNumberFormat="1" applyFont="1" applyBorder="1"/>
    <xf numFmtId="166" fontId="12" fillId="0" borderId="0" xfId="2" applyNumberFormat="1" applyFont="1" applyAlignment="1">
      <alignment horizontal="center"/>
    </xf>
    <xf numFmtId="0" fontId="12" fillId="0" borderId="0" xfId="1" applyFont="1" applyAlignment="1"/>
    <xf numFmtId="167" fontId="11" fillId="0" borderId="0" xfId="1" quotePrefix="1" applyNumberFormat="1" applyFont="1"/>
    <xf numFmtId="167" fontId="12" fillId="0" borderId="0" xfId="1" applyNumberFormat="1" applyFont="1"/>
    <xf numFmtId="0" fontId="11" fillId="2" borderId="4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2" fillId="3" borderId="27" xfId="1" applyFont="1" applyFill="1" applyBorder="1" applyAlignment="1">
      <alignment horizontal="center" vertical="center"/>
    </xf>
    <xf numFmtId="15" fontId="12" fillId="3" borderId="10" xfId="1" quotePrefix="1" applyNumberFormat="1" applyFont="1" applyFill="1" applyBorder="1" applyAlignment="1">
      <alignment horizontal="center" vertical="center"/>
    </xf>
    <xf numFmtId="0" fontId="12" fillId="3" borderId="10" xfId="1" quotePrefix="1" applyNumberFormat="1" applyFont="1" applyFill="1" applyBorder="1" applyAlignment="1">
      <alignment horizontal="center" vertical="center" wrapText="1"/>
    </xf>
    <xf numFmtId="0" fontId="12" fillId="3" borderId="10" xfId="1" applyFont="1" applyFill="1" applyBorder="1" applyAlignment="1">
      <alignment horizontal="center" vertical="center" wrapText="1"/>
    </xf>
    <xf numFmtId="0" fontId="1" fillId="0" borderId="10" xfId="1" applyBorder="1" applyAlignment="1">
      <alignment horizontal="center" vertical="center"/>
    </xf>
    <xf numFmtId="166" fontId="12" fillId="3" borderId="23" xfId="1" applyNumberFormat="1" applyFont="1" applyFill="1" applyBorder="1" applyAlignment="1">
      <alignment horizontal="center" vertical="center"/>
    </xf>
    <xf numFmtId="165" fontId="11" fillId="0" borderId="18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166" fontId="12" fillId="0" borderId="0" xfId="2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66" fontId="2" fillId="0" borderId="19" xfId="2" applyNumberFormat="1" applyFont="1" applyBorder="1" applyAlignment="1">
      <alignment horizontal="left" vertical="center"/>
    </xf>
    <xf numFmtId="166" fontId="11" fillId="0" borderId="0" xfId="2" applyNumberFormat="1" applyFont="1"/>
    <xf numFmtId="165" fontId="11" fillId="0" borderId="0" xfId="1" applyNumberFormat="1" applyFont="1"/>
    <xf numFmtId="0" fontId="15" fillId="0" borderId="0" xfId="1" applyFont="1"/>
    <xf numFmtId="0" fontId="11" fillId="0" borderId="0" xfId="1" applyFont="1" applyAlignment="1">
      <alignment horizontal="left"/>
    </xf>
    <xf numFmtId="0" fontId="11" fillId="0" borderId="0" xfId="1" quotePrefix="1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0" xfId="1" quotePrefix="1" applyFont="1" applyAlignment="1">
      <alignment horizontal="left"/>
    </xf>
    <xf numFmtId="0" fontId="12" fillId="0" borderId="0" xfId="1" applyFont="1" applyAlignment="1">
      <alignment horizontal="right"/>
    </xf>
    <xf numFmtId="0" fontId="2" fillId="0" borderId="0" xfId="1" applyFont="1" applyAlignment="1">
      <alignment horizontal="center" vertical="center"/>
    </xf>
    <xf numFmtId="0" fontId="3" fillId="3" borderId="11" xfId="1" quotePrefix="1" applyNumberFormat="1" applyFont="1" applyFill="1" applyBorder="1" applyAlignment="1">
      <alignment horizontal="center" vertical="center"/>
    </xf>
    <xf numFmtId="0" fontId="3" fillId="3" borderId="0" xfId="1" applyFont="1" applyFill="1"/>
    <xf numFmtId="0" fontId="1" fillId="3" borderId="0" xfId="1" applyFill="1"/>
    <xf numFmtId="166" fontId="1" fillId="3" borderId="0" xfId="1" applyNumberFormat="1" applyFill="1"/>
    <xf numFmtId="0" fontId="1" fillId="0" borderId="0" xfId="1"/>
    <xf numFmtId="0" fontId="3" fillId="0" borderId="0" xfId="2" applyNumberFormat="1" applyFont="1"/>
    <xf numFmtId="43" fontId="3" fillId="0" borderId="0" xfId="2" applyFont="1"/>
    <xf numFmtId="166" fontId="11" fillId="0" borderId="0" xfId="2" applyNumberFormat="1" applyFont="1" applyBorder="1" applyAlignment="1">
      <alignment horizontal="left" vertical="center"/>
    </xf>
    <xf numFmtId="166" fontId="3" fillId="0" borderId="0" xfId="2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9" fontId="3" fillId="3" borderId="11" xfId="1" quotePrefix="1" applyNumberFormat="1" applyFont="1" applyFill="1" applyBorder="1" applyAlignment="1">
      <alignment horizontal="center" vertical="center" wrapText="1"/>
    </xf>
    <xf numFmtId="1" fontId="3" fillId="3" borderId="11" xfId="1" quotePrefix="1" applyNumberFormat="1" applyFont="1" applyFill="1" applyBorder="1" applyAlignment="1">
      <alignment horizontal="center" vertical="center" wrapText="1"/>
    </xf>
    <xf numFmtId="170" fontId="3" fillId="3" borderId="11" xfId="1" quotePrefix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166" fontId="3" fillId="0" borderId="23" xfId="2" applyNumberFormat="1" applyFont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" fontId="3" fillId="3" borderId="11" xfId="2" applyNumberFormat="1" applyFont="1" applyFill="1" applyBorder="1" applyAlignment="1">
      <alignment horizontal="center" vertical="center" wrapText="1"/>
    </xf>
    <xf numFmtId="166" fontId="3" fillId="0" borderId="14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1" fontId="3" fillId="3" borderId="20" xfId="2" applyNumberFormat="1" applyFont="1" applyFill="1" applyBorder="1" applyAlignment="1">
      <alignment horizontal="center" vertical="center" wrapText="1"/>
    </xf>
    <xf numFmtId="166" fontId="3" fillId="0" borderId="23" xfId="2" applyNumberFormat="1" applyFont="1" applyBorder="1" applyAlignment="1">
      <alignment vertical="center"/>
    </xf>
    <xf numFmtId="0" fontId="16" fillId="0" borderId="0" xfId="1" applyFont="1"/>
    <xf numFmtId="166" fontId="0" fillId="0" borderId="0" xfId="2" applyNumberFormat="1" applyFont="1"/>
    <xf numFmtId="0" fontId="1" fillId="0" borderId="19" xfId="1" applyBorder="1"/>
    <xf numFmtId="166" fontId="0" fillId="0" borderId="19" xfId="2" applyNumberFormat="1" applyFont="1" applyBorder="1"/>
    <xf numFmtId="166" fontId="0" fillId="0" borderId="0" xfId="2" applyNumberFormat="1" applyFont="1" applyAlignment="1">
      <alignment horizontal="center"/>
    </xf>
    <xf numFmtId="0" fontId="1" fillId="0" borderId="0" xfId="1" applyAlignment="1"/>
    <xf numFmtId="167" fontId="16" fillId="0" borderId="0" xfId="1" quotePrefix="1" applyNumberFormat="1" applyFont="1" applyAlignment="1">
      <alignment horizontal="left"/>
    </xf>
    <xf numFmtId="167" fontId="1" fillId="0" borderId="0" xfId="1" applyNumberFormat="1" applyAlignment="1">
      <alignment horizontal="left"/>
    </xf>
    <xf numFmtId="0" fontId="16" fillId="2" borderId="4" xfId="1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6" fillId="2" borderId="8" xfId="1" applyFont="1" applyFill="1" applyBorder="1" applyAlignment="1">
      <alignment horizontal="center"/>
    </xf>
    <xf numFmtId="0" fontId="1" fillId="3" borderId="27" xfId="1" applyFill="1" applyBorder="1" applyAlignment="1">
      <alignment horizontal="center" vertical="center"/>
    </xf>
    <xf numFmtId="0" fontId="1" fillId="3" borderId="10" xfId="1" applyFill="1" applyBorder="1" applyAlignment="1">
      <alignment horizontal="center" vertical="center" wrapText="1"/>
    </xf>
    <xf numFmtId="0" fontId="1" fillId="3" borderId="11" xfId="1" quotePrefix="1" applyFill="1" applyBorder="1" applyAlignment="1">
      <alignment horizontal="center" vertical="center"/>
    </xf>
    <xf numFmtId="166" fontId="1" fillId="3" borderId="14" xfId="1" applyNumberFormat="1" applyFill="1" applyBorder="1" applyAlignment="1">
      <alignment vertical="center"/>
    </xf>
    <xf numFmtId="165" fontId="16" fillId="0" borderId="18" xfId="1" applyNumberFormat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166" fontId="16" fillId="0" borderId="0" xfId="2" applyNumberFormat="1" applyFont="1" applyAlignment="1">
      <alignment horizontal="left" vertical="center"/>
    </xf>
    <xf numFmtId="166" fontId="16" fillId="0" borderId="19" xfId="2" applyNumberFormat="1" applyFont="1" applyBorder="1" applyAlignment="1">
      <alignment horizontal="left" vertical="center"/>
    </xf>
    <xf numFmtId="165" fontId="1" fillId="0" borderId="19" xfId="1" applyNumberFormat="1" applyBorder="1" applyAlignment="1">
      <alignment horizontal="center" vertical="center"/>
    </xf>
    <xf numFmtId="166" fontId="16" fillId="0" borderId="0" xfId="2" applyNumberFormat="1" applyFont="1"/>
    <xf numFmtId="165" fontId="16" fillId="0" borderId="0" xfId="1" applyNumberFormat="1" applyFont="1"/>
    <xf numFmtId="0" fontId="16" fillId="0" borderId="0" xfId="1" applyFont="1" applyAlignment="1">
      <alignment vertical="center"/>
    </xf>
    <xf numFmtId="0" fontId="19" fillId="0" borderId="0" xfId="1" applyFont="1"/>
    <xf numFmtId="0" fontId="16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6" fillId="0" borderId="0" xfId="1" quotePrefix="1" applyFont="1" applyAlignment="1">
      <alignment horizontal="left"/>
    </xf>
    <xf numFmtId="0" fontId="1" fillId="0" borderId="0" xfId="1" applyAlignment="1">
      <alignment horizontal="right"/>
    </xf>
    <xf numFmtId="171" fontId="1" fillId="3" borderId="10" xfId="1" quotePrefix="1" applyNumberFormat="1" applyFill="1" applyBorder="1" applyAlignment="1">
      <alignment horizontal="center" vertical="center"/>
    </xf>
    <xf numFmtId="0" fontId="1" fillId="3" borderId="10" xfId="1" quotePrefix="1" applyNumberForma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49" fontId="3" fillId="3" borderId="11" xfId="0" quotePrefix="1" applyNumberFormat="1" applyFont="1" applyFill="1" applyBorder="1" applyAlignment="1">
      <alignment horizontal="center" vertical="center" wrapText="1"/>
    </xf>
    <xf numFmtId="166" fontId="3" fillId="3" borderId="11" xfId="2" applyNumberFormat="1" applyFont="1" applyFill="1" applyBorder="1" applyAlignment="1">
      <alignment horizontal="center" wrapText="1"/>
    </xf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3" fillId="3" borderId="10" xfId="1" quotePrefix="1" applyFont="1" applyFill="1" applyBorder="1" applyAlignment="1">
      <alignment horizontal="center" vertical="center"/>
    </xf>
    <xf numFmtId="0" fontId="3" fillId="3" borderId="12" xfId="2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41" fontId="3" fillId="3" borderId="0" xfId="1" applyNumberFormat="1" applyFont="1" applyFill="1"/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15" fontId="3" fillId="3" borderId="11" xfId="1" quotePrefix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166" fontId="3" fillId="0" borderId="23" xfId="2" applyNumberFormat="1" applyFont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0" fillId="0" borderId="11" xfId="1" applyFont="1" applyBorder="1" applyAlignment="1">
      <alignment horizontal="center" vertical="center" wrapText="1"/>
    </xf>
    <xf numFmtId="0" fontId="20" fillId="0" borderId="0" xfId="1" applyFont="1"/>
    <xf numFmtId="17" fontId="20" fillId="0" borderId="0" xfId="1" quotePrefix="1" applyNumberFormat="1" applyFont="1"/>
    <xf numFmtId="0" fontId="3" fillId="0" borderId="0" xfId="1" applyFont="1" applyAlignment="1"/>
    <xf numFmtId="167" fontId="3" fillId="0" borderId="0" xfId="1" applyNumberFormat="1" applyFont="1"/>
    <xf numFmtId="0" fontId="2" fillId="2" borderId="4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3" borderId="11" xfId="1" quotePrefix="1" applyFont="1" applyFill="1" applyBorder="1" applyAlignment="1">
      <alignment horizontal="center" vertical="center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24" xfId="2" applyNumberFormat="1" applyFont="1" applyFill="1" applyBorder="1" applyAlignment="1">
      <alignment horizontal="center" vertical="center"/>
    </xf>
    <xf numFmtId="166" fontId="3" fillId="3" borderId="23" xfId="1" applyNumberFormat="1" applyFont="1" applyFill="1" applyBorder="1" applyAlignment="1">
      <alignment horizontal="center" vertical="center"/>
    </xf>
    <xf numFmtId="9" fontId="3" fillId="0" borderId="0" xfId="1" applyNumberFormat="1" applyFont="1"/>
    <xf numFmtId="172" fontId="3" fillId="3" borderId="11" xfId="1" quotePrefix="1" applyNumberFormat="1" applyFont="1" applyFill="1" applyBorder="1" applyAlignment="1">
      <alignment horizontal="center" vertical="center"/>
    </xf>
    <xf numFmtId="0" fontId="1" fillId="0" borderId="0" xfId="1" applyFont="1"/>
    <xf numFmtId="167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166" fontId="2" fillId="2" borderId="6" xfId="2" applyNumberFormat="1" applyFont="1" applyFill="1" applyBorder="1" applyAlignment="1">
      <alignment horizontal="center" vertical="center"/>
    </xf>
    <xf numFmtId="166" fontId="2" fillId="2" borderId="7" xfId="2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7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6" fontId="3" fillId="0" borderId="21" xfId="2" applyNumberFormat="1" applyFont="1" applyBorder="1" applyAlignment="1">
      <alignment horizontal="center" vertical="center"/>
    </xf>
    <xf numFmtId="166" fontId="3" fillId="0" borderId="22" xfId="2" applyNumberFormat="1" applyFont="1" applyBorder="1" applyAlignment="1">
      <alignment horizontal="center" vertical="center"/>
    </xf>
    <xf numFmtId="166" fontId="3" fillId="0" borderId="24" xfId="2" applyNumberFormat="1" applyFont="1" applyBorder="1" applyAlignment="1">
      <alignment horizontal="center" vertical="center"/>
    </xf>
    <xf numFmtId="166" fontId="3" fillId="0" borderId="25" xfId="2" applyNumberFormat="1" applyFont="1" applyBorder="1" applyAlignment="1">
      <alignment horizontal="center" vertical="center"/>
    </xf>
    <xf numFmtId="166" fontId="3" fillId="0" borderId="23" xfId="2" applyNumberFormat="1" applyFont="1" applyBorder="1" applyAlignment="1">
      <alignment horizontal="center" vertical="center"/>
    </xf>
    <xf numFmtId="166" fontId="3" fillId="0" borderId="26" xfId="2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166" fontId="11" fillId="2" borderId="6" xfId="2" applyNumberFormat="1" applyFont="1" applyFill="1" applyBorder="1" applyAlignment="1">
      <alignment horizontal="center"/>
    </xf>
    <xf numFmtId="166" fontId="11" fillId="2" borderId="7" xfId="2" applyNumberFormat="1" applyFont="1" applyFill="1" applyBorder="1" applyAlignment="1">
      <alignment horizontal="center"/>
    </xf>
    <xf numFmtId="166" fontId="12" fillId="3" borderId="12" xfId="1" applyNumberFormat="1" applyFont="1" applyFill="1" applyBorder="1" applyAlignment="1">
      <alignment horizontal="center" vertical="center"/>
    </xf>
    <xf numFmtId="166" fontId="12" fillId="3" borderId="13" xfId="1" applyNumberFormat="1" applyFont="1" applyFill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167" fontId="12" fillId="0" borderId="0" xfId="1" applyNumberFormat="1" applyFont="1" applyAlignment="1">
      <alignment horizontal="center"/>
    </xf>
    <xf numFmtId="0" fontId="12" fillId="0" borderId="0" xfId="1" applyFont="1" applyAlignment="1">
      <alignment horizontal="center"/>
    </xf>
    <xf numFmtId="166" fontId="3" fillId="3" borderId="11" xfId="2" applyNumberFormat="1" applyFont="1" applyFill="1" applyBorder="1" applyAlignment="1">
      <alignment horizontal="center" vertical="center"/>
    </xf>
    <xf numFmtId="166" fontId="3" fillId="0" borderId="0" xfId="2" applyNumberFormat="1" applyFont="1" applyAlignment="1">
      <alignment horizontal="left"/>
    </xf>
    <xf numFmtId="0" fontId="2" fillId="2" borderId="5" xfId="1" applyFont="1" applyFill="1" applyBorder="1" applyAlignment="1">
      <alignment horizontal="center" vertical="center"/>
    </xf>
    <xf numFmtId="166" fontId="3" fillId="0" borderId="11" xfId="2" applyNumberFormat="1" applyFont="1" applyBorder="1" applyAlignment="1">
      <alignment horizontal="center" vertical="center"/>
    </xf>
    <xf numFmtId="0" fontId="16" fillId="0" borderId="15" xfId="1" applyFont="1" applyBorder="1" applyAlignment="1">
      <alignment horizontal="center" vertical="center"/>
    </xf>
    <xf numFmtId="0" fontId="16" fillId="0" borderId="16" xfId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167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7" fillId="0" borderId="3" xfId="1" applyFont="1" applyBorder="1" applyAlignment="1">
      <alignment horizontal="center"/>
    </xf>
    <xf numFmtId="166" fontId="16" fillId="2" borderId="6" xfId="2" applyNumberFormat="1" applyFont="1" applyFill="1" applyBorder="1" applyAlignment="1">
      <alignment horizontal="center"/>
    </xf>
    <xf numFmtId="166" fontId="16" fillId="2" borderId="7" xfId="2" applyNumberFormat="1" applyFont="1" applyFill="1" applyBorder="1" applyAlignment="1">
      <alignment horizontal="center"/>
    </xf>
    <xf numFmtId="41" fontId="0" fillId="0" borderId="12" xfId="2" applyNumberFormat="1" applyFont="1" applyBorder="1" applyAlignment="1">
      <alignment horizontal="center" vertical="center"/>
    </xf>
    <xf numFmtId="41" fontId="0" fillId="0" borderId="13" xfId="2" applyNumberFormat="1" applyFont="1" applyBorder="1" applyAlignment="1">
      <alignment horizontal="center" vertical="center"/>
    </xf>
    <xf numFmtId="166" fontId="3" fillId="0" borderId="29" xfId="2" applyNumberFormat="1" applyFont="1" applyBorder="1" applyAlignment="1">
      <alignment horizontal="center" vertical="center"/>
    </xf>
    <xf numFmtId="166" fontId="3" fillId="0" borderId="30" xfId="2" applyNumberFormat="1" applyFont="1" applyBorder="1" applyAlignment="1">
      <alignment horizontal="center" vertical="center"/>
    </xf>
    <xf numFmtId="166" fontId="3" fillId="0" borderId="31" xfId="2" applyNumberFormat="1" applyFont="1" applyBorder="1" applyAlignment="1">
      <alignment horizontal="center" vertical="center"/>
    </xf>
    <xf numFmtId="166" fontId="2" fillId="2" borderId="6" xfId="2" applyNumberFormat="1" applyFont="1" applyFill="1" applyBorder="1" applyAlignment="1">
      <alignment horizontal="center"/>
    </xf>
    <xf numFmtId="166" fontId="2" fillId="2" borderId="7" xfId="2" applyNumberFormat="1" applyFont="1" applyFill="1" applyBorder="1" applyAlignment="1">
      <alignment horizontal="center"/>
    </xf>
    <xf numFmtId="15" fontId="3" fillId="3" borderId="10" xfId="1" quotePrefix="1" applyNumberFormat="1" applyFont="1" applyFill="1" applyBorder="1" applyAlignment="1">
      <alignment horizontal="center" vertical="center"/>
    </xf>
    <xf numFmtId="15" fontId="3" fillId="3" borderId="20" xfId="1" quotePrefix="1" applyNumberFormat="1" applyFont="1" applyFill="1" applyBorder="1" applyAlignment="1">
      <alignment horizontal="center" vertical="center"/>
    </xf>
  </cellXfs>
  <cellStyles count="4">
    <cellStyle name="Comma 2" xfId="2"/>
    <cellStyle name="Comma 3" xfId="3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3.xml"/><Relationship Id="rId68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4.xml"/><Relationship Id="rId69" Type="http://schemas.openxmlformats.org/officeDocument/2006/relationships/externalLink" Target="externalLinks/externalLink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2.xml"/><Relationship Id="rId7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571500</xdr:colOff>
      <xdr:row>33</xdr:row>
      <xdr:rowOff>38099</xdr:rowOff>
    </xdr:from>
    <xdr:to>
      <xdr:col>13</xdr:col>
      <xdr:colOff>346125</xdr:colOff>
      <xdr:row>40</xdr:row>
      <xdr:rowOff>94775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7686674"/>
          <a:ext cx="2298750" cy="1456851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28576</xdr:colOff>
      <xdr:row>38</xdr:row>
      <xdr:rowOff>152133</xdr:rowOff>
    </xdr:from>
    <xdr:to>
      <xdr:col>14</xdr:col>
      <xdr:colOff>171451</xdr:colOff>
      <xdr:row>45</xdr:row>
      <xdr:rowOff>105316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6" y="8800833"/>
          <a:ext cx="2038350" cy="135335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31</xdr:row>
      <xdr:rowOff>133350</xdr:rowOff>
    </xdr:from>
    <xdr:ext cx="1981200" cy="110490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677227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409576</xdr:colOff>
      <xdr:row>46</xdr:row>
      <xdr:rowOff>165072</xdr:rowOff>
    </xdr:from>
    <xdr:to>
      <xdr:col>14</xdr:col>
      <xdr:colOff>400050</xdr:colOff>
      <xdr:row>52</xdr:row>
      <xdr:rowOff>152042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1" y="9690072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35</xdr:row>
      <xdr:rowOff>184001</xdr:rowOff>
    </xdr:from>
    <xdr:to>
      <xdr:col>15</xdr:col>
      <xdr:colOff>361950</xdr:colOff>
      <xdr:row>42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7603976"/>
          <a:ext cx="2514600" cy="1178073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35</xdr:row>
      <xdr:rowOff>114300</xdr:rowOff>
    </xdr:from>
    <xdr:to>
      <xdr:col>9</xdr:col>
      <xdr:colOff>1127175</xdr:colOff>
      <xdr:row>43</xdr:row>
      <xdr:rowOff>37626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7534275"/>
          <a:ext cx="2298750" cy="14568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31</xdr:row>
      <xdr:rowOff>133350</xdr:rowOff>
    </xdr:from>
    <xdr:ext cx="1981200" cy="110490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677227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409576</xdr:colOff>
      <xdr:row>46</xdr:row>
      <xdr:rowOff>165072</xdr:rowOff>
    </xdr:from>
    <xdr:to>
      <xdr:col>14</xdr:col>
      <xdr:colOff>400050</xdr:colOff>
      <xdr:row>52</xdr:row>
      <xdr:rowOff>152042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1" y="9690072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35</xdr:row>
      <xdr:rowOff>184001</xdr:rowOff>
    </xdr:from>
    <xdr:to>
      <xdr:col>15</xdr:col>
      <xdr:colOff>361950</xdr:colOff>
      <xdr:row>42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7603976"/>
          <a:ext cx="2514600" cy="117807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35</xdr:row>
      <xdr:rowOff>114300</xdr:rowOff>
    </xdr:from>
    <xdr:to>
      <xdr:col>9</xdr:col>
      <xdr:colOff>1193850</xdr:colOff>
      <xdr:row>43</xdr:row>
      <xdr:rowOff>37626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7534275"/>
          <a:ext cx="2298750" cy="145685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31</xdr:row>
      <xdr:rowOff>133350</xdr:rowOff>
    </xdr:from>
    <xdr:ext cx="1981200" cy="110490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677227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409576</xdr:colOff>
      <xdr:row>46</xdr:row>
      <xdr:rowOff>165072</xdr:rowOff>
    </xdr:from>
    <xdr:to>
      <xdr:col>14</xdr:col>
      <xdr:colOff>400050</xdr:colOff>
      <xdr:row>52</xdr:row>
      <xdr:rowOff>152042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1" y="9690072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35</xdr:row>
      <xdr:rowOff>184001</xdr:rowOff>
    </xdr:from>
    <xdr:to>
      <xdr:col>15</xdr:col>
      <xdr:colOff>361950</xdr:colOff>
      <xdr:row>42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7603976"/>
          <a:ext cx="2514600" cy="1178073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35</xdr:row>
      <xdr:rowOff>152400</xdr:rowOff>
    </xdr:from>
    <xdr:to>
      <xdr:col>10</xdr:col>
      <xdr:colOff>12750</xdr:colOff>
      <xdr:row>43</xdr:row>
      <xdr:rowOff>75726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7572375"/>
          <a:ext cx="2298750" cy="14568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6</xdr:col>
      <xdr:colOff>9525</xdr:colOff>
      <xdr:row>36</xdr:row>
      <xdr:rowOff>76200</xdr:rowOff>
    </xdr:from>
    <xdr:to>
      <xdr:col>9</xdr:col>
      <xdr:colOff>31800</xdr:colOff>
      <xdr:row>43</xdr:row>
      <xdr:rowOff>85251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8524875"/>
          <a:ext cx="2298750" cy="145685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36</xdr:row>
      <xdr:rowOff>95250</xdr:rowOff>
    </xdr:from>
    <xdr:to>
      <xdr:col>17</xdr:col>
      <xdr:colOff>60375</xdr:colOff>
      <xdr:row>43</xdr:row>
      <xdr:rowOff>104301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8543925"/>
          <a:ext cx="2298750" cy="14568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276225</xdr:colOff>
      <xdr:row>36</xdr:row>
      <xdr:rowOff>47625</xdr:rowOff>
    </xdr:from>
    <xdr:to>
      <xdr:col>8</xdr:col>
      <xdr:colOff>1108125</xdr:colOff>
      <xdr:row>43</xdr:row>
      <xdr:rowOff>56676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8496300"/>
          <a:ext cx="2298750" cy="145685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32</xdr:row>
      <xdr:rowOff>85725</xdr:rowOff>
    </xdr:from>
    <xdr:to>
      <xdr:col>10</xdr:col>
      <xdr:colOff>381000</xdr:colOff>
      <xdr:row>38</xdr:row>
      <xdr:rowOff>179670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7534275"/>
          <a:ext cx="2762250" cy="129409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D09FFA8A-5A17-40BE-8D59-6DD3AA101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171450</xdr:colOff>
      <xdr:row>41</xdr:row>
      <xdr:rowOff>47625</xdr:rowOff>
    </xdr:from>
    <xdr:to>
      <xdr:col>16</xdr:col>
      <xdr:colOff>381000</xdr:colOff>
      <xdr:row>48</xdr:row>
      <xdr:rowOff>57958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8D4936-69F1-435F-8DE7-CFBC8C0BB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8791575"/>
          <a:ext cx="2038350" cy="13533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171450</xdr:colOff>
      <xdr:row>41</xdr:row>
      <xdr:rowOff>47625</xdr:rowOff>
    </xdr:from>
    <xdr:to>
      <xdr:col>16</xdr:col>
      <xdr:colOff>381000</xdr:colOff>
      <xdr:row>48</xdr:row>
      <xdr:rowOff>57958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8791575"/>
          <a:ext cx="2038350" cy="135335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28575</xdr:colOff>
      <xdr:row>32</xdr:row>
      <xdr:rowOff>85724</xdr:rowOff>
    </xdr:from>
    <xdr:to>
      <xdr:col>8</xdr:col>
      <xdr:colOff>984300</xdr:colOff>
      <xdr:row>39</xdr:row>
      <xdr:rowOff>142400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7534274"/>
          <a:ext cx="2298750" cy="145685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37</xdr:row>
      <xdr:rowOff>133350</xdr:rowOff>
    </xdr:from>
    <xdr:to>
      <xdr:col>8</xdr:col>
      <xdr:colOff>1098600</xdr:colOff>
      <xdr:row>44</xdr:row>
      <xdr:rowOff>142401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9258300"/>
          <a:ext cx="2298750" cy="1456851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123</xdr:row>
      <xdr:rowOff>1304</xdr:rowOff>
    </xdr:from>
    <xdr:to>
      <xdr:col>16</xdr:col>
      <xdr:colOff>352425</xdr:colOff>
      <xdr:row>129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6975" y="61113704"/>
          <a:ext cx="2762250" cy="1294095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123</xdr:row>
      <xdr:rowOff>123825</xdr:rowOff>
    </xdr:from>
    <xdr:to>
      <xdr:col>9</xdr:col>
      <xdr:colOff>1162050</xdr:colOff>
      <xdr:row>130</xdr:row>
      <xdr:rowOff>29383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61236225"/>
          <a:ext cx="2038350" cy="135335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581025</xdr:colOff>
      <xdr:row>111</xdr:row>
      <xdr:rowOff>47625</xdr:rowOff>
    </xdr:from>
    <xdr:to>
      <xdr:col>9</xdr:col>
      <xdr:colOff>962025</xdr:colOff>
      <xdr:row>117</xdr:row>
      <xdr:rowOff>153208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53844825"/>
          <a:ext cx="2038350" cy="1353358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</xdr:row>
      <xdr:rowOff>79563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2795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66</xdr:row>
      <xdr:rowOff>25805</xdr:rowOff>
    </xdr:from>
    <xdr:to>
      <xdr:col>9</xdr:col>
      <xdr:colOff>1238250</xdr:colOff>
      <xdr:row>73</xdr:row>
      <xdr:rowOff>95790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5" y="24324080"/>
          <a:ext cx="2286000" cy="1517785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400050</xdr:colOff>
      <xdr:row>61</xdr:row>
      <xdr:rowOff>76200</xdr:rowOff>
    </xdr:from>
    <xdr:to>
      <xdr:col>9</xdr:col>
      <xdr:colOff>1209675</xdr:colOff>
      <xdr:row>68</xdr:row>
      <xdr:rowOff>146185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23393400"/>
          <a:ext cx="2286000" cy="1517785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209550</xdr:colOff>
      <xdr:row>40</xdr:row>
      <xdr:rowOff>10829</xdr:rowOff>
    </xdr:from>
    <xdr:to>
      <xdr:col>10</xdr:col>
      <xdr:colOff>190500</xdr:colOff>
      <xdr:row>46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9745379"/>
          <a:ext cx="2762250" cy="1294095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9525</xdr:colOff>
      <xdr:row>35</xdr:row>
      <xdr:rowOff>142875</xdr:rowOff>
    </xdr:from>
    <xdr:to>
      <xdr:col>10</xdr:col>
      <xdr:colOff>3225</xdr:colOff>
      <xdr:row>42</xdr:row>
      <xdr:rowOff>151926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8020050"/>
          <a:ext cx="2298750" cy="1456851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</xdr:row>
      <xdr:rowOff>165288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365313"/>
          <a:ext cx="2460768" cy="1225362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228600</xdr:colOff>
      <xdr:row>32</xdr:row>
      <xdr:rowOff>57149</xdr:rowOff>
    </xdr:from>
    <xdr:to>
      <xdr:col>9</xdr:col>
      <xdr:colOff>3225</xdr:colOff>
      <xdr:row>39</xdr:row>
      <xdr:rowOff>113825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7505699"/>
          <a:ext cx="2298750" cy="1456851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314325</xdr:colOff>
      <xdr:row>33</xdr:row>
      <xdr:rowOff>190500</xdr:rowOff>
    </xdr:from>
    <xdr:to>
      <xdr:col>16</xdr:col>
      <xdr:colOff>335616</xdr:colOff>
      <xdr:row>39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75819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36</xdr:row>
      <xdr:rowOff>152400</xdr:rowOff>
    </xdr:from>
    <xdr:to>
      <xdr:col>10</xdr:col>
      <xdr:colOff>31800</xdr:colOff>
      <xdr:row>44</xdr:row>
      <xdr:rowOff>9051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8143875"/>
          <a:ext cx="2298750" cy="1456851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200025</xdr:colOff>
      <xdr:row>36</xdr:row>
      <xdr:rowOff>76200</xdr:rowOff>
    </xdr:from>
    <xdr:to>
      <xdr:col>8</xdr:col>
      <xdr:colOff>1031925</xdr:colOff>
      <xdr:row>43</xdr:row>
      <xdr:rowOff>85251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8524875"/>
          <a:ext cx="2298750" cy="1456851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5</xdr:col>
      <xdr:colOff>266700</xdr:colOff>
      <xdr:row>35</xdr:row>
      <xdr:rowOff>161925</xdr:rowOff>
    </xdr:from>
    <xdr:to>
      <xdr:col>8</xdr:col>
      <xdr:colOff>1098600</xdr:colOff>
      <xdr:row>42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20075"/>
          <a:ext cx="2298750" cy="14568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200025</xdr:colOff>
      <xdr:row>84</xdr:row>
      <xdr:rowOff>57150</xdr:rowOff>
    </xdr:from>
    <xdr:to>
      <xdr:col>9</xdr:col>
      <xdr:colOff>1190625</xdr:colOff>
      <xdr:row>90</xdr:row>
      <xdr:rowOff>162733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30394275"/>
          <a:ext cx="2038350" cy="13533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193863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393888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6</xdr:col>
      <xdr:colOff>38100</xdr:colOff>
      <xdr:row>35</xdr:row>
      <xdr:rowOff>95250</xdr:rowOff>
    </xdr:from>
    <xdr:to>
      <xdr:col>8</xdr:col>
      <xdr:colOff>1028700</xdr:colOff>
      <xdr:row>42</xdr:row>
      <xdr:rowOff>808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3975" y="7867650"/>
          <a:ext cx="2038350" cy="135335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31</xdr:row>
      <xdr:rowOff>133350</xdr:rowOff>
    </xdr:from>
    <xdr:ext cx="1981200" cy="110490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7372350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409576</xdr:colOff>
      <xdr:row>46</xdr:row>
      <xdr:rowOff>165072</xdr:rowOff>
    </xdr:from>
    <xdr:to>
      <xdr:col>14</xdr:col>
      <xdr:colOff>400050</xdr:colOff>
      <xdr:row>52</xdr:row>
      <xdr:rowOff>152042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1" y="10290147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35</xdr:row>
      <xdr:rowOff>184001</xdr:rowOff>
    </xdr:from>
    <xdr:to>
      <xdr:col>15</xdr:col>
      <xdr:colOff>361950</xdr:colOff>
      <xdr:row>42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8204051"/>
          <a:ext cx="2514600" cy="1178073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35</xdr:row>
      <xdr:rowOff>114300</xdr:rowOff>
    </xdr:from>
    <xdr:to>
      <xdr:col>9</xdr:col>
      <xdr:colOff>1127175</xdr:colOff>
      <xdr:row>43</xdr:row>
      <xdr:rowOff>37626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7534275"/>
          <a:ext cx="2298750" cy="14568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Excelku.com%20-%20Rumus%20Terbilang%20Tanpa%20Macr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RUARI%2022_SURABAYA-TARA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KWITANSI/kwitan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ruari%201-28%20pontiana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MARET%2022%20PONTIANAK%201-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1-19%20MARET%2022%20BATA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SORO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20-31%20MARET%2022%20BATA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24-31%20MARET%20PONTIANA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JAKARTA%20-%20TARA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arakan_Maret 22"/>
      <sheetName val="BKI032220041871"/>
    </sheetNames>
    <sheetDataSet>
      <sheetData sheetId="0"/>
      <sheetData sheetId="1">
        <row r="3">
          <cell r="A3" t="str">
            <v>BKI032220041871</v>
          </cell>
          <cell r="E3">
            <v>44606</v>
          </cell>
          <cell r="Q3">
            <v>3</v>
          </cell>
        </row>
        <row r="6">
          <cell r="N6">
            <v>199.0385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Pontaiank_Feb 22"/>
      <sheetName val="ALL"/>
      <sheetName val="404315"/>
      <sheetName val="404212"/>
      <sheetName val="403373"/>
      <sheetName val="404316"/>
      <sheetName val="404270"/>
      <sheetName val="403377"/>
      <sheetName val="404318"/>
      <sheetName val="404213"/>
      <sheetName val="403379"/>
      <sheetName val="404321"/>
      <sheetName val="404320"/>
      <sheetName val="404271"/>
      <sheetName val="403383"/>
      <sheetName val="403240"/>
      <sheetName val="404217"/>
      <sheetName val="403301"/>
      <sheetName val="404220"/>
      <sheetName val="404324"/>
      <sheetName val="403389"/>
      <sheetName val="403243"/>
      <sheetName val="404274"/>
      <sheetName val="403391"/>
      <sheetName val="403396"/>
      <sheetName val="404327"/>
      <sheetName val="404276"/>
      <sheetName val="403308"/>
      <sheetName val="403309"/>
      <sheetName val="403246"/>
      <sheetName val="404222"/>
      <sheetName val="403316"/>
      <sheetName val="403248"/>
      <sheetName val="404224"/>
      <sheetName val="403323"/>
      <sheetName val="404401"/>
      <sheetName val="404227"/>
      <sheetName val="403324"/>
      <sheetName val="404403"/>
      <sheetName val="404229"/>
      <sheetName val="403330"/>
      <sheetName val="404329"/>
      <sheetName val="404230 "/>
      <sheetName val="403332 "/>
      <sheetName val="404331 "/>
      <sheetName val="404233 "/>
      <sheetName val="403334 "/>
      <sheetName val="404335 "/>
      <sheetName val="404235 "/>
      <sheetName val="403337 "/>
      <sheetName val="404405"/>
      <sheetName val="404278"/>
      <sheetName val="402958"/>
      <sheetName val="405888"/>
      <sheetName val="402959"/>
      <sheetName val="402960"/>
      <sheetName val="403348"/>
      <sheetName val="402961"/>
      <sheetName val="402957"/>
      <sheetName val="403153"/>
      <sheetName val="404409"/>
      <sheetName val="404284"/>
      <sheetName val="403159"/>
      <sheetName val="404411"/>
      <sheetName val="404286"/>
      <sheetName val="404660"/>
      <sheetName val="404413"/>
      <sheetName val="404288"/>
      <sheetName val="403165"/>
      <sheetName val="404415"/>
      <sheetName val="404339"/>
      <sheetName val="404238"/>
      <sheetName val="404669"/>
      <sheetName val="404290"/>
      <sheetName val="404676"/>
      <sheetName val="404341"/>
      <sheetName val="404294"/>
      <sheetName val="404751"/>
      <sheetName val="404417"/>
      <sheetName val="404239"/>
      <sheetName val="404755"/>
      <sheetName val="404419"/>
      <sheetName val="403944"/>
      <sheetName val="404683"/>
      <sheetName val="404343"/>
      <sheetName val="403947"/>
      <sheetName val="404687"/>
      <sheetName val="404345"/>
      <sheetName val="404559"/>
      <sheetName val="404693"/>
      <sheetName val="Performa Invoice Sicepat Period"/>
    </sheetNames>
    <sheetDataSet>
      <sheetData sheetId="0"/>
      <sheetData sheetId="1" refreshError="1"/>
      <sheetData sheetId="2">
        <row r="3">
          <cell r="A3">
            <v>404315</v>
          </cell>
          <cell r="E3">
            <v>44593</v>
          </cell>
          <cell r="Q3">
            <v>67</v>
          </cell>
        </row>
        <row r="4">
          <cell r="E4">
            <v>44593</v>
          </cell>
        </row>
        <row r="5">
          <cell r="E5">
            <v>44593</v>
          </cell>
        </row>
        <row r="70">
          <cell r="N70">
            <v>1167.423</v>
          </cell>
        </row>
      </sheetData>
      <sheetData sheetId="3">
        <row r="3">
          <cell r="A3">
            <v>404212</v>
          </cell>
          <cell r="Q3">
            <v>47</v>
          </cell>
        </row>
        <row r="50">
          <cell r="N50">
            <v>738.11149999999998</v>
          </cell>
        </row>
      </sheetData>
      <sheetData sheetId="4">
        <row r="3">
          <cell r="A3">
            <v>403373</v>
          </cell>
          <cell r="Q3">
            <v>266</v>
          </cell>
        </row>
        <row r="269">
          <cell r="N269">
            <v>4829.360499999998</v>
          </cell>
        </row>
      </sheetData>
      <sheetData sheetId="5">
        <row r="3">
          <cell r="A3">
            <v>404316</v>
          </cell>
          <cell r="Q3">
            <v>42</v>
          </cell>
        </row>
        <row r="45">
          <cell r="N45">
            <v>688.32174999999995</v>
          </cell>
        </row>
      </sheetData>
      <sheetData sheetId="6">
        <row r="3">
          <cell r="A3">
            <v>404270</v>
          </cell>
          <cell r="Q3">
            <v>16</v>
          </cell>
        </row>
        <row r="19">
          <cell r="N19">
            <v>175.02850000000001</v>
          </cell>
        </row>
      </sheetData>
      <sheetData sheetId="7">
        <row r="3">
          <cell r="A3">
            <v>403377</v>
          </cell>
          <cell r="Q3">
            <v>122</v>
          </cell>
        </row>
        <row r="125">
          <cell r="N125">
            <v>2497.5572499999994</v>
          </cell>
        </row>
      </sheetData>
      <sheetData sheetId="8">
        <row r="3">
          <cell r="A3">
            <v>404318</v>
          </cell>
          <cell r="E3">
            <v>44595</v>
          </cell>
          <cell r="Q3">
            <v>106</v>
          </cell>
        </row>
        <row r="109">
          <cell r="N109">
            <v>2562.4545000000003</v>
          </cell>
        </row>
      </sheetData>
      <sheetData sheetId="9">
        <row r="3">
          <cell r="A3">
            <v>404213</v>
          </cell>
          <cell r="E3">
            <v>44595</v>
          </cell>
          <cell r="Q3">
            <v>59</v>
          </cell>
        </row>
        <row r="62">
          <cell r="N62">
            <v>1224.7749999999999</v>
          </cell>
        </row>
      </sheetData>
      <sheetData sheetId="10">
        <row r="3">
          <cell r="A3">
            <v>403379</v>
          </cell>
          <cell r="E3">
            <v>44595</v>
          </cell>
          <cell r="Q3">
            <v>310</v>
          </cell>
        </row>
        <row r="313">
          <cell r="N313">
            <v>6293.8724999999977</v>
          </cell>
        </row>
      </sheetData>
      <sheetData sheetId="11">
        <row r="3">
          <cell r="A3">
            <v>404321</v>
          </cell>
          <cell r="Q3">
            <v>1</v>
          </cell>
        </row>
        <row r="4">
          <cell r="N4">
            <v>3</v>
          </cell>
        </row>
      </sheetData>
      <sheetData sheetId="12">
        <row r="3">
          <cell r="A3">
            <v>404320</v>
          </cell>
          <cell r="E3">
            <v>44596</v>
          </cell>
          <cell r="Q3">
            <v>109</v>
          </cell>
        </row>
        <row r="112">
          <cell r="N112">
            <v>2283.3762500000012</v>
          </cell>
        </row>
      </sheetData>
      <sheetData sheetId="13">
        <row r="3">
          <cell r="A3">
            <v>404271</v>
          </cell>
          <cell r="E3">
            <v>44596</v>
          </cell>
          <cell r="Q3">
            <v>76</v>
          </cell>
        </row>
        <row r="79">
          <cell r="N79">
            <v>1436.7327500000001</v>
          </cell>
        </row>
      </sheetData>
      <sheetData sheetId="14">
        <row r="3">
          <cell r="A3">
            <v>403383</v>
          </cell>
          <cell r="Q3">
            <v>383</v>
          </cell>
        </row>
        <row r="114">
          <cell r="E114">
            <v>44596</v>
          </cell>
        </row>
        <row r="386">
          <cell r="N386">
            <v>8250.8664999999983</v>
          </cell>
        </row>
      </sheetData>
      <sheetData sheetId="15">
        <row r="3">
          <cell r="A3">
            <v>403240</v>
          </cell>
          <cell r="E3">
            <v>44597</v>
          </cell>
          <cell r="Q3">
            <v>76</v>
          </cell>
        </row>
        <row r="79">
          <cell r="N79">
            <v>1336.4637499999999</v>
          </cell>
        </row>
      </sheetData>
      <sheetData sheetId="16">
        <row r="3">
          <cell r="A3">
            <v>404217</v>
          </cell>
          <cell r="E3">
            <v>44597</v>
          </cell>
          <cell r="Q3">
            <v>65</v>
          </cell>
        </row>
        <row r="68">
          <cell r="N68">
            <v>1063.3564999999999</v>
          </cell>
        </row>
      </sheetData>
      <sheetData sheetId="17">
        <row r="3">
          <cell r="A3">
            <v>403301</v>
          </cell>
          <cell r="E3">
            <v>44597</v>
          </cell>
          <cell r="Q3">
            <v>291</v>
          </cell>
        </row>
        <row r="4">
          <cell r="E4">
            <v>44597</v>
          </cell>
        </row>
        <row r="294">
          <cell r="N294">
            <v>5722.3202499999961</v>
          </cell>
        </row>
      </sheetData>
      <sheetData sheetId="18">
        <row r="3">
          <cell r="A3">
            <v>404220</v>
          </cell>
          <cell r="E3">
            <v>44598</v>
          </cell>
          <cell r="Q3">
            <v>52</v>
          </cell>
        </row>
        <row r="55">
          <cell r="N55">
            <v>934.69824999999992</v>
          </cell>
        </row>
      </sheetData>
      <sheetData sheetId="19">
        <row r="3">
          <cell r="A3">
            <v>404324</v>
          </cell>
          <cell r="Q3">
            <v>76</v>
          </cell>
        </row>
        <row r="79">
          <cell r="N79">
            <v>1497.9110000000003</v>
          </cell>
        </row>
      </sheetData>
      <sheetData sheetId="20">
        <row r="3">
          <cell r="A3">
            <v>403389</v>
          </cell>
          <cell r="E3">
            <v>44598</v>
          </cell>
          <cell r="Q3">
            <v>338</v>
          </cell>
        </row>
        <row r="341">
          <cell r="N341">
            <v>6938.4372499999981</v>
          </cell>
        </row>
      </sheetData>
      <sheetData sheetId="21">
        <row r="3">
          <cell r="A3">
            <v>403243</v>
          </cell>
          <cell r="E3">
            <v>44599</v>
          </cell>
          <cell r="Q3">
            <v>33</v>
          </cell>
        </row>
        <row r="36">
          <cell r="N36">
            <v>613.24650000000008</v>
          </cell>
        </row>
      </sheetData>
      <sheetData sheetId="22">
        <row r="3">
          <cell r="A3">
            <v>404274</v>
          </cell>
          <cell r="E3">
            <v>44599</v>
          </cell>
          <cell r="Q3">
            <v>27</v>
          </cell>
        </row>
        <row r="4">
          <cell r="E4">
            <v>44599</v>
          </cell>
        </row>
        <row r="30">
          <cell r="N30">
            <v>330.77725000000004</v>
          </cell>
        </row>
      </sheetData>
      <sheetData sheetId="23">
        <row r="3">
          <cell r="A3">
            <v>403391</v>
          </cell>
          <cell r="Q3">
            <v>110</v>
          </cell>
        </row>
        <row r="113">
          <cell r="N113">
            <v>1957.8260000000005</v>
          </cell>
        </row>
      </sheetData>
      <sheetData sheetId="24">
        <row r="3">
          <cell r="A3">
            <v>403396</v>
          </cell>
          <cell r="Q3">
            <v>46</v>
          </cell>
        </row>
        <row r="46">
          <cell r="E46">
            <v>44599</v>
          </cell>
        </row>
        <row r="49">
          <cell r="N49">
            <v>762.17849999999999</v>
          </cell>
        </row>
      </sheetData>
      <sheetData sheetId="25">
        <row r="3">
          <cell r="A3">
            <v>404327</v>
          </cell>
          <cell r="Q3">
            <v>105</v>
          </cell>
        </row>
        <row r="107">
          <cell r="E107">
            <v>44600</v>
          </cell>
        </row>
        <row r="108">
          <cell r="N108">
            <v>1804.5195000000001</v>
          </cell>
        </row>
      </sheetData>
      <sheetData sheetId="26">
        <row r="3">
          <cell r="A3">
            <v>404276</v>
          </cell>
          <cell r="Q3">
            <v>67</v>
          </cell>
        </row>
        <row r="70">
          <cell r="N70">
            <v>1259.5402499999998</v>
          </cell>
        </row>
      </sheetData>
      <sheetData sheetId="27">
        <row r="3">
          <cell r="A3">
            <v>403308</v>
          </cell>
          <cell r="Q3">
            <v>288</v>
          </cell>
        </row>
        <row r="291">
          <cell r="N291">
            <v>5282.5109999999995</v>
          </cell>
        </row>
      </sheetData>
      <sheetData sheetId="28">
        <row r="3">
          <cell r="A3">
            <v>403309</v>
          </cell>
          <cell r="Q3">
            <v>42</v>
          </cell>
        </row>
        <row r="43">
          <cell r="E43">
            <v>44600</v>
          </cell>
        </row>
        <row r="45">
          <cell r="N45">
            <v>789.48900000000003</v>
          </cell>
        </row>
      </sheetData>
      <sheetData sheetId="29">
        <row r="3">
          <cell r="A3">
            <v>403246</v>
          </cell>
          <cell r="Q3">
            <v>78</v>
          </cell>
        </row>
        <row r="21">
          <cell r="E21">
            <v>44601</v>
          </cell>
        </row>
        <row r="81">
          <cell r="N81">
            <v>1799.7802500000003</v>
          </cell>
        </row>
      </sheetData>
      <sheetData sheetId="30">
        <row r="3">
          <cell r="A3">
            <v>404222</v>
          </cell>
          <cell r="Q3">
            <v>86</v>
          </cell>
        </row>
        <row r="4">
          <cell r="E4">
            <v>44601</v>
          </cell>
        </row>
        <row r="5">
          <cell r="E5">
            <v>44601</v>
          </cell>
        </row>
        <row r="89">
          <cell r="N89">
            <v>1504.8025</v>
          </cell>
        </row>
      </sheetData>
      <sheetData sheetId="31">
        <row r="3">
          <cell r="A3">
            <v>403316</v>
          </cell>
          <cell r="Q3">
            <v>268</v>
          </cell>
        </row>
        <row r="271">
          <cell r="N271">
            <v>5478.8392500000045</v>
          </cell>
        </row>
      </sheetData>
      <sheetData sheetId="32">
        <row r="3">
          <cell r="A3">
            <v>403248</v>
          </cell>
          <cell r="Q3">
            <v>79</v>
          </cell>
        </row>
        <row r="60">
          <cell r="E60">
            <v>44602</v>
          </cell>
        </row>
        <row r="82">
          <cell r="N82">
            <v>1352.8535000000004</v>
          </cell>
        </row>
      </sheetData>
      <sheetData sheetId="33">
        <row r="3">
          <cell r="A3">
            <v>404224</v>
          </cell>
          <cell r="Q3">
            <v>48</v>
          </cell>
        </row>
        <row r="7">
          <cell r="E7">
            <v>44602</v>
          </cell>
        </row>
        <row r="51">
          <cell r="N51">
            <v>844.88099999999997</v>
          </cell>
        </row>
      </sheetData>
      <sheetData sheetId="34">
        <row r="3">
          <cell r="A3">
            <v>403323</v>
          </cell>
          <cell r="Q3">
            <v>371</v>
          </cell>
        </row>
        <row r="373">
          <cell r="E373">
            <v>44602</v>
          </cell>
        </row>
        <row r="374">
          <cell r="N374">
            <v>6492.0532500000018</v>
          </cell>
        </row>
      </sheetData>
      <sheetData sheetId="35">
        <row r="3">
          <cell r="A3">
            <v>404401</v>
          </cell>
          <cell r="Q3">
            <v>76</v>
          </cell>
        </row>
        <row r="31">
          <cell r="E31">
            <v>44603</v>
          </cell>
        </row>
        <row r="32">
          <cell r="E32">
            <v>44603</v>
          </cell>
        </row>
        <row r="79">
          <cell r="N79">
            <v>1762.383</v>
          </cell>
        </row>
      </sheetData>
      <sheetData sheetId="36">
        <row r="3">
          <cell r="A3">
            <v>404227</v>
          </cell>
          <cell r="Q3">
            <v>48</v>
          </cell>
        </row>
        <row r="51">
          <cell r="N51">
            <v>865.38875000000007</v>
          </cell>
        </row>
      </sheetData>
      <sheetData sheetId="37">
        <row r="3">
          <cell r="A3">
            <v>403324</v>
          </cell>
          <cell r="Q3">
            <v>276</v>
          </cell>
        </row>
        <row r="278">
          <cell r="E278">
            <v>44603</v>
          </cell>
        </row>
        <row r="279">
          <cell r="N279">
            <v>5156.1344999999947</v>
          </cell>
        </row>
      </sheetData>
      <sheetData sheetId="38">
        <row r="3">
          <cell r="A3">
            <v>404403</v>
          </cell>
          <cell r="E3">
            <v>44604</v>
          </cell>
          <cell r="Q3">
            <v>57</v>
          </cell>
        </row>
        <row r="60">
          <cell r="N60">
            <v>1101.7204999999997</v>
          </cell>
        </row>
      </sheetData>
      <sheetData sheetId="39">
        <row r="3">
          <cell r="A3">
            <v>404229</v>
          </cell>
          <cell r="E3">
            <v>44604</v>
          </cell>
          <cell r="Q3">
            <v>53</v>
          </cell>
        </row>
        <row r="56">
          <cell r="N56">
            <v>905.13025000000005</v>
          </cell>
        </row>
      </sheetData>
      <sheetData sheetId="40">
        <row r="3">
          <cell r="A3">
            <v>403330</v>
          </cell>
          <cell r="E3">
            <v>44604</v>
          </cell>
          <cell r="Q3">
            <v>296</v>
          </cell>
        </row>
        <row r="299">
          <cell r="N299">
            <v>5476.7217500000006</v>
          </cell>
        </row>
      </sheetData>
      <sheetData sheetId="41">
        <row r="3">
          <cell r="A3">
            <v>404329</v>
          </cell>
          <cell r="Q3">
            <v>66</v>
          </cell>
        </row>
        <row r="42">
          <cell r="E42">
            <v>44605</v>
          </cell>
        </row>
        <row r="69">
          <cell r="N69">
            <v>1398.1700000000003</v>
          </cell>
        </row>
      </sheetData>
      <sheetData sheetId="42">
        <row r="3">
          <cell r="A3">
            <v>404230</v>
          </cell>
          <cell r="E3">
            <v>44605</v>
          </cell>
          <cell r="Q3">
            <v>59</v>
          </cell>
        </row>
        <row r="62">
          <cell r="N62">
            <v>910.66149999999993</v>
          </cell>
        </row>
      </sheetData>
      <sheetData sheetId="43">
        <row r="3">
          <cell r="A3">
            <v>403332</v>
          </cell>
          <cell r="E3">
            <v>44605</v>
          </cell>
          <cell r="Q3">
            <v>284</v>
          </cell>
        </row>
        <row r="289">
          <cell r="N289">
            <v>5541.1195000000016</v>
          </cell>
        </row>
      </sheetData>
      <sheetData sheetId="44">
        <row r="3">
          <cell r="A3">
            <v>404331</v>
          </cell>
          <cell r="E3">
            <v>44606</v>
          </cell>
          <cell r="Q3">
            <v>35</v>
          </cell>
        </row>
        <row r="38">
          <cell r="N38">
            <v>602.86875000000009</v>
          </cell>
        </row>
      </sheetData>
      <sheetData sheetId="45">
        <row r="3">
          <cell r="A3">
            <v>404233</v>
          </cell>
          <cell r="E3">
            <v>44606</v>
          </cell>
          <cell r="Q3">
            <v>27</v>
          </cell>
        </row>
        <row r="30">
          <cell r="N30">
            <v>280.08600000000001</v>
          </cell>
        </row>
      </sheetData>
      <sheetData sheetId="46">
        <row r="3">
          <cell r="A3">
            <v>403334</v>
          </cell>
          <cell r="E3">
            <v>44606</v>
          </cell>
          <cell r="Q3">
            <v>97</v>
          </cell>
        </row>
        <row r="100">
          <cell r="N100">
            <v>1666.4339999999997</v>
          </cell>
        </row>
      </sheetData>
      <sheetData sheetId="47">
        <row r="3">
          <cell r="A3">
            <v>404335</v>
          </cell>
          <cell r="E3">
            <v>44607</v>
          </cell>
          <cell r="Q3">
            <v>86</v>
          </cell>
        </row>
        <row r="89">
          <cell r="N89">
            <v>1689.2019999999998</v>
          </cell>
        </row>
      </sheetData>
      <sheetData sheetId="48">
        <row r="3">
          <cell r="A3">
            <v>404235</v>
          </cell>
          <cell r="E3">
            <v>44607</v>
          </cell>
          <cell r="Q3">
            <v>72</v>
          </cell>
        </row>
        <row r="75">
          <cell r="N75">
            <v>1141.9085000000005</v>
          </cell>
        </row>
      </sheetData>
      <sheetData sheetId="49">
        <row r="3">
          <cell r="A3">
            <v>403337</v>
          </cell>
          <cell r="Q3">
            <v>326</v>
          </cell>
        </row>
        <row r="33">
          <cell r="E33">
            <v>44607</v>
          </cell>
        </row>
        <row r="329">
          <cell r="N329">
            <v>6899.4234999999971</v>
          </cell>
        </row>
      </sheetData>
      <sheetData sheetId="50">
        <row r="3">
          <cell r="A3">
            <v>404405</v>
          </cell>
          <cell r="E3">
            <v>44608</v>
          </cell>
          <cell r="Q3">
            <v>57</v>
          </cell>
        </row>
        <row r="60">
          <cell r="N60">
            <v>1261.0419999999997</v>
          </cell>
        </row>
      </sheetData>
      <sheetData sheetId="51">
        <row r="3">
          <cell r="A3">
            <v>404278</v>
          </cell>
          <cell r="E3">
            <v>44608</v>
          </cell>
          <cell r="Q3">
            <v>45</v>
          </cell>
        </row>
        <row r="48">
          <cell r="N48">
            <v>805.21324999999979</v>
          </cell>
        </row>
      </sheetData>
      <sheetData sheetId="52">
        <row r="3">
          <cell r="A3">
            <v>402958</v>
          </cell>
          <cell r="E3">
            <v>44608</v>
          </cell>
          <cell r="Q3">
            <v>339</v>
          </cell>
        </row>
        <row r="342">
          <cell r="N342">
            <v>10928.601250000025</v>
          </cell>
        </row>
      </sheetData>
      <sheetData sheetId="53">
        <row r="3">
          <cell r="A3">
            <v>405888</v>
          </cell>
          <cell r="E3">
            <v>44608</v>
          </cell>
          <cell r="Q3">
            <v>14</v>
          </cell>
        </row>
        <row r="17">
          <cell r="N17">
            <v>601.07250000000022</v>
          </cell>
        </row>
      </sheetData>
      <sheetData sheetId="54">
        <row r="3">
          <cell r="A3">
            <v>402959</v>
          </cell>
          <cell r="E3">
            <v>44609</v>
          </cell>
          <cell r="Q3">
            <v>60</v>
          </cell>
        </row>
        <row r="63">
          <cell r="N63">
            <v>1303.8040000000001</v>
          </cell>
        </row>
      </sheetData>
      <sheetData sheetId="55">
        <row r="3">
          <cell r="A3">
            <v>402960</v>
          </cell>
          <cell r="E3">
            <v>44609</v>
          </cell>
          <cell r="Q3">
            <v>58</v>
          </cell>
        </row>
        <row r="61">
          <cell r="N61">
            <v>973.3125</v>
          </cell>
        </row>
      </sheetData>
      <sheetData sheetId="56">
        <row r="3">
          <cell r="A3">
            <v>403348</v>
          </cell>
          <cell r="E3">
            <v>44609</v>
          </cell>
          <cell r="Q3">
            <v>284</v>
          </cell>
        </row>
        <row r="287">
          <cell r="N287">
            <v>5371.0900000000011</v>
          </cell>
        </row>
      </sheetData>
      <sheetData sheetId="57">
        <row r="3">
          <cell r="A3">
            <v>402961</v>
          </cell>
          <cell r="E3">
            <v>44610</v>
          </cell>
          <cell r="Q3">
            <v>69</v>
          </cell>
        </row>
        <row r="72">
          <cell r="N72">
            <v>1482.7549999999999</v>
          </cell>
        </row>
      </sheetData>
      <sheetData sheetId="58">
        <row r="3">
          <cell r="A3">
            <v>402957</v>
          </cell>
          <cell r="E3">
            <v>44610</v>
          </cell>
          <cell r="Q3">
            <v>72</v>
          </cell>
        </row>
        <row r="75">
          <cell r="N75">
            <v>1076.22325</v>
          </cell>
        </row>
      </sheetData>
      <sheetData sheetId="59">
        <row r="3">
          <cell r="A3">
            <v>403153</v>
          </cell>
          <cell r="E3">
            <v>44610</v>
          </cell>
          <cell r="Q3">
            <v>293</v>
          </cell>
        </row>
        <row r="296">
          <cell r="N296">
            <v>6043.5477500000006</v>
          </cell>
        </row>
      </sheetData>
      <sheetData sheetId="60">
        <row r="3">
          <cell r="A3">
            <v>404409</v>
          </cell>
          <cell r="E3">
            <v>44611</v>
          </cell>
          <cell r="Q3">
            <v>77</v>
          </cell>
        </row>
        <row r="80">
          <cell r="N80">
            <v>1611.9012500000003</v>
          </cell>
        </row>
      </sheetData>
      <sheetData sheetId="61">
        <row r="3">
          <cell r="A3">
            <v>404284</v>
          </cell>
          <cell r="E3">
            <v>44611</v>
          </cell>
          <cell r="Q3">
            <v>59</v>
          </cell>
        </row>
        <row r="62">
          <cell r="N62">
            <v>694.65250000000003</v>
          </cell>
        </row>
      </sheetData>
      <sheetData sheetId="62">
        <row r="3">
          <cell r="A3">
            <v>403159</v>
          </cell>
          <cell r="E3">
            <v>44611</v>
          </cell>
          <cell r="Q3">
            <v>280</v>
          </cell>
        </row>
        <row r="283">
          <cell r="N283">
            <v>6327.7569999999978</v>
          </cell>
        </row>
      </sheetData>
      <sheetData sheetId="63">
        <row r="3">
          <cell r="A3">
            <v>404411</v>
          </cell>
          <cell r="E3">
            <v>44612</v>
          </cell>
          <cell r="Q3">
            <v>74</v>
          </cell>
        </row>
        <row r="77">
          <cell r="N77">
            <v>1498.0485000000003</v>
          </cell>
        </row>
      </sheetData>
      <sheetData sheetId="64">
        <row r="3">
          <cell r="A3">
            <v>404286</v>
          </cell>
          <cell r="E3">
            <v>44612</v>
          </cell>
          <cell r="Q3">
            <v>49</v>
          </cell>
        </row>
        <row r="52">
          <cell r="N52">
            <v>774.3605</v>
          </cell>
        </row>
      </sheetData>
      <sheetData sheetId="65">
        <row r="3">
          <cell r="A3">
            <v>404660</v>
          </cell>
          <cell r="E3">
            <v>44612</v>
          </cell>
          <cell r="Q3">
            <v>289</v>
          </cell>
        </row>
        <row r="292">
          <cell r="N292">
            <v>6044.5425000000005</v>
          </cell>
        </row>
      </sheetData>
      <sheetData sheetId="66">
        <row r="3">
          <cell r="A3">
            <v>404413</v>
          </cell>
          <cell r="E3">
            <v>44613</v>
          </cell>
          <cell r="Q3">
            <v>36</v>
          </cell>
        </row>
        <row r="39">
          <cell r="N39">
            <v>535.32224999999994</v>
          </cell>
        </row>
      </sheetData>
      <sheetData sheetId="67">
        <row r="3">
          <cell r="A3">
            <v>404288</v>
          </cell>
          <cell r="E3">
            <v>44613</v>
          </cell>
          <cell r="Q3">
            <v>23</v>
          </cell>
        </row>
        <row r="26">
          <cell r="N26">
            <v>226.98950000000002</v>
          </cell>
        </row>
      </sheetData>
      <sheetData sheetId="68">
        <row r="3">
          <cell r="A3">
            <v>403165</v>
          </cell>
          <cell r="E3">
            <v>44613</v>
          </cell>
          <cell r="Q3">
            <v>108</v>
          </cell>
        </row>
        <row r="111">
          <cell r="N111">
            <v>2511.3489999999997</v>
          </cell>
        </row>
      </sheetData>
      <sheetData sheetId="69">
        <row r="3">
          <cell r="A3">
            <v>404415</v>
          </cell>
          <cell r="E3">
            <v>44614</v>
          </cell>
          <cell r="Q3">
            <v>87</v>
          </cell>
        </row>
        <row r="90">
          <cell r="N90">
            <v>1959.6380000000001</v>
          </cell>
        </row>
      </sheetData>
      <sheetData sheetId="70">
        <row r="3">
          <cell r="A3">
            <v>404339</v>
          </cell>
          <cell r="E3">
            <v>44614</v>
          </cell>
          <cell r="Q3">
            <v>105</v>
          </cell>
        </row>
        <row r="108">
          <cell r="N108">
            <v>1861.0152500000002</v>
          </cell>
        </row>
      </sheetData>
      <sheetData sheetId="71">
        <row r="3">
          <cell r="A3">
            <v>404238</v>
          </cell>
          <cell r="E3">
            <v>44614</v>
          </cell>
          <cell r="Q3">
            <v>69</v>
          </cell>
        </row>
        <row r="72">
          <cell r="N72">
            <v>1291.4662499999999</v>
          </cell>
        </row>
      </sheetData>
      <sheetData sheetId="72">
        <row r="3">
          <cell r="A3">
            <v>404669</v>
          </cell>
          <cell r="E3">
            <v>44614</v>
          </cell>
          <cell r="Q3">
            <v>392</v>
          </cell>
        </row>
        <row r="395">
          <cell r="N395">
            <v>8550.0602500000023</v>
          </cell>
        </row>
      </sheetData>
      <sheetData sheetId="73">
        <row r="3">
          <cell r="A3">
            <v>404290</v>
          </cell>
          <cell r="E3">
            <v>44615</v>
          </cell>
          <cell r="Q3">
            <v>76</v>
          </cell>
        </row>
        <row r="79">
          <cell r="N79">
            <v>1271.8322500000002</v>
          </cell>
        </row>
      </sheetData>
      <sheetData sheetId="74">
        <row r="3">
          <cell r="A3">
            <v>404676</v>
          </cell>
          <cell r="E3">
            <v>44615</v>
          </cell>
          <cell r="Q3">
            <v>317</v>
          </cell>
        </row>
        <row r="320">
          <cell r="N320">
            <v>6499.3712499999992</v>
          </cell>
        </row>
      </sheetData>
      <sheetData sheetId="75">
        <row r="3">
          <cell r="A3">
            <v>404341</v>
          </cell>
          <cell r="E3">
            <v>44616</v>
          </cell>
          <cell r="Q3">
            <v>75</v>
          </cell>
        </row>
        <row r="78">
          <cell r="N78">
            <v>1935.0724999999998</v>
          </cell>
        </row>
      </sheetData>
      <sheetData sheetId="76">
        <row r="3">
          <cell r="A3">
            <v>404294</v>
          </cell>
          <cell r="E3">
            <v>44616</v>
          </cell>
          <cell r="Q3">
            <v>56</v>
          </cell>
        </row>
        <row r="59">
          <cell r="N59">
            <v>917.83399999999995</v>
          </cell>
        </row>
      </sheetData>
      <sheetData sheetId="77">
        <row r="3">
          <cell r="A3">
            <v>404751</v>
          </cell>
          <cell r="E3">
            <v>44616</v>
          </cell>
          <cell r="Q3">
            <v>328</v>
          </cell>
        </row>
        <row r="331">
          <cell r="N331">
            <v>7479.8727500000023</v>
          </cell>
        </row>
      </sheetData>
      <sheetData sheetId="78">
        <row r="3">
          <cell r="A3">
            <v>404417</v>
          </cell>
          <cell r="E3">
            <v>44617</v>
          </cell>
          <cell r="Q3">
            <v>79</v>
          </cell>
        </row>
        <row r="82">
          <cell r="N82">
            <v>1633.02125</v>
          </cell>
        </row>
      </sheetData>
      <sheetData sheetId="79">
        <row r="3">
          <cell r="A3">
            <v>404239</v>
          </cell>
          <cell r="E3">
            <v>44617</v>
          </cell>
          <cell r="Q3">
            <v>51</v>
          </cell>
        </row>
        <row r="54">
          <cell r="N54">
            <v>803.39050000000009</v>
          </cell>
        </row>
      </sheetData>
      <sheetData sheetId="80">
        <row r="3">
          <cell r="A3">
            <v>404755</v>
          </cell>
          <cell r="E3">
            <v>44617</v>
          </cell>
          <cell r="Q3">
            <v>314</v>
          </cell>
        </row>
        <row r="317">
          <cell r="N317">
            <v>6895.402750000002</v>
          </cell>
        </row>
      </sheetData>
      <sheetData sheetId="81">
        <row r="3">
          <cell r="A3">
            <v>404419</v>
          </cell>
          <cell r="E3">
            <v>44618</v>
          </cell>
          <cell r="Q3">
            <v>77</v>
          </cell>
        </row>
        <row r="80">
          <cell r="N80">
            <v>1476.44325</v>
          </cell>
        </row>
      </sheetData>
      <sheetData sheetId="82">
        <row r="3">
          <cell r="A3">
            <v>403944</v>
          </cell>
          <cell r="E3">
            <v>44618</v>
          </cell>
          <cell r="Q3">
            <v>60</v>
          </cell>
        </row>
        <row r="63">
          <cell r="N63">
            <v>1061.31475</v>
          </cell>
        </row>
      </sheetData>
      <sheetData sheetId="83">
        <row r="3">
          <cell r="A3">
            <v>404683</v>
          </cell>
          <cell r="E3">
            <v>44618</v>
          </cell>
          <cell r="Q3">
            <v>296</v>
          </cell>
        </row>
        <row r="299">
          <cell r="N299">
            <v>6666.9992500000017</v>
          </cell>
        </row>
      </sheetData>
      <sheetData sheetId="84">
        <row r="3">
          <cell r="A3">
            <v>404343</v>
          </cell>
          <cell r="E3">
            <v>44619</v>
          </cell>
          <cell r="Q3">
            <v>71</v>
          </cell>
        </row>
        <row r="74">
          <cell r="N74">
            <v>1342.8467499999999</v>
          </cell>
        </row>
      </sheetData>
      <sheetData sheetId="85">
        <row r="3">
          <cell r="A3">
            <v>403947</v>
          </cell>
          <cell r="E3">
            <v>44619</v>
          </cell>
          <cell r="Q3">
            <v>63</v>
          </cell>
        </row>
        <row r="66">
          <cell r="N66">
            <v>932.41949999999963</v>
          </cell>
        </row>
      </sheetData>
      <sheetData sheetId="86">
        <row r="3">
          <cell r="A3">
            <v>404687</v>
          </cell>
          <cell r="E3">
            <v>44619</v>
          </cell>
          <cell r="Q3">
            <v>274</v>
          </cell>
        </row>
        <row r="277">
          <cell r="N277">
            <v>5858.8370000000032</v>
          </cell>
        </row>
      </sheetData>
      <sheetData sheetId="87">
        <row r="3">
          <cell r="A3">
            <v>404345</v>
          </cell>
          <cell r="E3">
            <v>44620</v>
          </cell>
          <cell r="Q3">
            <v>34</v>
          </cell>
        </row>
        <row r="37">
          <cell r="N37">
            <v>486.22250000000003</v>
          </cell>
        </row>
      </sheetData>
      <sheetData sheetId="88">
        <row r="3">
          <cell r="A3">
            <v>404559</v>
          </cell>
          <cell r="E3">
            <v>44620</v>
          </cell>
          <cell r="Q3">
            <v>31</v>
          </cell>
        </row>
        <row r="34">
          <cell r="N34">
            <v>496.27875000000006</v>
          </cell>
        </row>
      </sheetData>
      <sheetData sheetId="89">
        <row r="3">
          <cell r="A3">
            <v>404693</v>
          </cell>
          <cell r="E3">
            <v>44620</v>
          </cell>
          <cell r="Q3">
            <v>87</v>
          </cell>
        </row>
        <row r="90">
          <cell r="N90">
            <v>1564.1912500000005</v>
          </cell>
        </row>
      </sheetData>
      <sheetData sheetId="9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Pontianak Maret 2022"/>
      <sheetName val="ALL"/>
      <sheetName val="404421"/>
      <sheetName val="404241"/>
      <sheetName val="404695"/>
      <sheetName val="404423"/>
      <sheetName val="404245"/>
      <sheetName val="404802"/>
      <sheetName val="404425"/>
      <sheetName val="404295"/>
      <sheetName val="404806"/>
      <sheetName val="404297"/>
      <sheetName val="404427"/>
      <sheetName val="404807"/>
      <sheetName val="404429"/>
      <sheetName val="404247"/>
      <sheetName val="405202"/>
      <sheetName val="404431"/>
      <sheetName val="404866"/>
      <sheetName val="404809"/>
      <sheetName val="404433"/>
      <sheetName val="404249"/>
      <sheetName val="404764"/>
      <sheetName val="404347"/>
      <sheetName val="404561"/>
      <sheetName val="404811"/>
      <sheetName val="404435"/>
      <sheetName val="404767"/>
      <sheetName val="404437"/>
      <sheetName val="404563"/>
      <sheetName val="404770"/>
      <sheetName val="404868"/>
      <sheetName val="404812"/>
      <sheetName val="404439"/>
      <sheetName val="404870"/>
      <sheetName val="404813"/>
      <sheetName val="404441"/>
      <sheetName val="404873"/>
      <sheetName val="404815"/>
      <sheetName val="404816"/>
      <sheetName val="404443"/>
      <sheetName val="404875"/>
      <sheetName val="404818"/>
      <sheetName val="404445"/>
      <sheetName val="404877"/>
      <sheetName val="403168"/>
      <sheetName val="404448"/>
      <sheetName val="404565"/>
      <sheetName val="404960"/>
      <sheetName val="404961"/>
      <sheetName val="403554"/>
      <sheetName val="404567"/>
      <sheetName val="404820"/>
      <sheetName val="404821"/>
      <sheetName val="403556"/>
      <sheetName val="404569"/>
      <sheetName val="404824"/>
      <sheetName val="404825"/>
      <sheetName val="403558"/>
      <sheetName val="404571"/>
      <sheetName val="404963"/>
      <sheetName val="402360"/>
      <sheetName val="404573"/>
      <sheetName val="404965"/>
      <sheetName val="404966"/>
      <sheetName val="402362"/>
      <sheetName val="405257"/>
      <sheetName val="404967"/>
      <sheetName val="402364"/>
      <sheetName val="404576"/>
      <sheetName val="404970"/>
      <sheetName val="402366"/>
      <sheetName val="404577"/>
      <sheetName val="404971"/>
      <sheetName val="404972"/>
      <sheetName val="402368"/>
      <sheetName val="404579"/>
      <sheetName val="404826"/>
    </sheetNames>
    <sheetDataSet>
      <sheetData sheetId="0"/>
      <sheetData sheetId="1">
        <row r="3">
          <cell r="A3">
            <v>404421</v>
          </cell>
          <cell r="E3">
            <v>44621</v>
          </cell>
          <cell r="Q3">
            <v>76</v>
          </cell>
        </row>
        <row r="79">
          <cell r="A79">
            <v>404241</v>
          </cell>
          <cell r="E79">
            <v>44621</v>
          </cell>
          <cell r="Q79">
            <v>59</v>
          </cell>
        </row>
        <row r="138">
          <cell r="A138">
            <v>404695</v>
          </cell>
          <cell r="E138">
            <v>44621</v>
          </cell>
          <cell r="Q138">
            <v>245</v>
          </cell>
        </row>
        <row r="383">
          <cell r="A383">
            <v>404423</v>
          </cell>
          <cell r="E383">
            <v>44622</v>
          </cell>
          <cell r="Q383">
            <v>76</v>
          </cell>
        </row>
        <row r="459">
          <cell r="A459">
            <v>404245</v>
          </cell>
          <cell r="E459">
            <v>44622</v>
          </cell>
          <cell r="Q459">
            <v>80</v>
          </cell>
        </row>
        <row r="539">
          <cell r="A539">
            <v>404802</v>
          </cell>
          <cell r="E539">
            <v>44622</v>
          </cell>
          <cell r="Q539">
            <v>378</v>
          </cell>
        </row>
        <row r="917">
          <cell r="A917">
            <v>404425</v>
          </cell>
          <cell r="E917">
            <v>44623</v>
          </cell>
          <cell r="Q917">
            <v>55</v>
          </cell>
        </row>
        <row r="972">
          <cell r="A972">
            <v>404295</v>
          </cell>
          <cell r="E972">
            <v>44623</v>
          </cell>
          <cell r="Q972">
            <v>52</v>
          </cell>
        </row>
        <row r="1024">
          <cell r="A1024">
            <v>404806</v>
          </cell>
          <cell r="E1024">
            <v>44623</v>
          </cell>
          <cell r="Q1024">
            <v>282</v>
          </cell>
        </row>
        <row r="1306">
          <cell r="A1306">
            <v>404297</v>
          </cell>
          <cell r="E1306">
            <v>44623</v>
          </cell>
          <cell r="Q1306">
            <v>69</v>
          </cell>
        </row>
        <row r="1375">
          <cell r="A1375">
            <v>404427</v>
          </cell>
          <cell r="E1375">
            <v>44624</v>
          </cell>
          <cell r="Q1375">
            <v>74</v>
          </cell>
        </row>
        <row r="1449">
          <cell r="A1449">
            <v>404807</v>
          </cell>
          <cell r="E1449">
            <v>44624</v>
          </cell>
          <cell r="Q1449">
            <v>251</v>
          </cell>
        </row>
        <row r="1700">
          <cell r="A1700">
            <v>404429</v>
          </cell>
          <cell r="E1700">
            <v>44625</v>
          </cell>
          <cell r="Q1700">
            <v>96</v>
          </cell>
        </row>
        <row r="1796">
          <cell r="A1796">
            <v>404247</v>
          </cell>
          <cell r="E1796">
            <v>44625</v>
          </cell>
          <cell r="Q1796">
            <v>111</v>
          </cell>
        </row>
        <row r="1907">
          <cell r="A1907">
            <v>405202</v>
          </cell>
          <cell r="E1907">
            <v>44625</v>
          </cell>
          <cell r="Q1907">
            <v>424</v>
          </cell>
        </row>
        <row r="2331">
          <cell r="A2331">
            <v>404431</v>
          </cell>
          <cell r="E2331">
            <v>44626</v>
          </cell>
          <cell r="Q2331">
            <v>72</v>
          </cell>
        </row>
        <row r="2403">
          <cell r="A2403">
            <v>404866</v>
          </cell>
          <cell r="E2403">
            <v>44626</v>
          </cell>
          <cell r="Q2403">
            <v>87</v>
          </cell>
        </row>
        <row r="2490">
          <cell r="A2490">
            <v>404809</v>
          </cell>
          <cell r="E2490">
            <v>44626</v>
          </cell>
          <cell r="Q2490">
            <v>300</v>
          </cell>
        </row>
        <row r="2790">
          <cell r="A2790">
            <v>404433</v>
          </cell>
          <cell r="E2790">
            <v>44627</v>
          </cell>
          <cell r="Q2790">
            <v>34</v>
          </cell>
        </row>
        <row r="2824">
          <cell r="A2824">
            <v>404249</v>
          </cell>
          <cell r="E2824">
            <v>44627</v>
          </cell>
          <cell r="Q2824">
            <v>21</v>
          </cell>
        </row>
        <row r="2845">
          <cell r="A2845">
            <v>404764</v>
          </cell>
          <cell r="E2845">
            <v>44627</v>
          </cell>
          <cell r="Q2845">
            <v>113</v>
          </cell>
        </row>
        <row r="2958">
          <cell r="A2958">
            <v>404347</v>
          </cell>
          <cell r="E2958">
            <v>44628</v>
          </cell>
          <cell r="Q2958">
            <v>75</v>
          </cell>
        </row>
        <row r="3033">
          <cell r="A3033">
            <v>404561</v>
          </cell>
          <cell r="E3033">
            <v>44628</v>
          </cell>
          <cell r="Q3033">
            <v>63</v>
          </cell>
        </row>
        <row r="3096">
          <cell r="A3096">
            <v>404811</v>
          </cell>
          <cell r="E3096">
            <v>44628</v>
          </cell>
          <cell r="Q3096">
            <v>270</v>
          </cell>
        </row>
        <row r="3366">
          <cell r="A3366">
            <v>404435</v>
          </cell>
          <cell r="E3366">
            <v>44629</v>
          </cell>
          <cell r="Q3366">
            <v>61</v>
          </cell>
        </row>
        <row r="3427">
          <cell r="A3427">
            <v>404767</v>
          </cell>
          <cell r="E3427">
            <v>44629</v>
          </cell>
          <cell r="Q3427">
            <v>227</v>
          </cell>
        </row>
        <row r="3654">
          <cell r="A3654">
            <v>404437</v>
          </cell>
          <cell r="E3654">
            <v>44630</v>
          </cell>
          <cell r="Q3654">
            <v>46</v>
          </cell>
        </row>
        <row r="3700">
          <cell r="A3700">
            <v>404563</v>
          </cell>
          <cell r="E3700">
            <v>44629</v>
          </cell>
          <cell r="Q3700">
            <v>56</v>
          </cell>
        </row>
        <row r="3756">
          <cell r="A3756">
            <v>404770</v>
          </cell>
          <cell r="E3756">
            <v>44629</v>
          </cell>
          <cell r="Q3756">
            <v>22</v>
          </cell>
        </row>
        <row r="3778">
          <cell r="A3778">
            <v>404868</v>
          </cell>
          <cell r="E3778">
            <v>44630</v>
          </cell>
          <cell r="Q3778">
            <v>51</v>
          </cell>
        </row>
        <row r="3829">
          <cell r="A3829">
            <v>404812</v>
          </cell>
          <cell r="E3829">
            <v>44630</v>
          </cell>
          <cell r="Q3829">
            <v>182</v>
          </cell>
        </row>
        <row r="4011">
          <cell r="A4011">
            <v>404439</v>
          </cell>
          <cell r="E4011">
            <v>44631</v>
          </cell>
          <cell r="Q4011">
            <v>60</v>
          </cell>
        </row>
        <row r="4071">
          <cell r="A4071">
            <v>404870</v>
          </cell>
          <cell r="E4071">
            <v>44631</v>
          </cell>
          <cell r="Q4071">
            <v>37</v>
          </cell>
        </row>
        <row r="4108">
          <cell r="A4108">
            <v>404813</v>
          </cell>
          <cell r="E4108">
            <v>44631</v>
          </cell>
          <cell r="Q4108">
            <v>182</v>
          </cell>
        </row>
        <row r="4290">
          <cell r="A4290">
            <v>404441</v>
          </cell>
          <cell r="E4290">
            <v>44632</v>
          </cell>
          <cell r="Q4290">
            <v>61</v>
          </cell>
        </row>
        <row r="4351">
          <cell r="A4351">
            <v>404873</v>
          </cell>
          <cell r="Q4351">
            <v>45</v>
          </cell>
        </row>
        <row r="4396">
          <cell r="A4396">
            <v>404815</v>
          </cell>
          <cell r="E4396">
            <v>44632</v>
          </cell>
          <cell r="Q4396">
            <v>181</v>
          </cell>
        </row>
        <row r="4577">
          <cell r="A4577">
            <v>404816</v>
          </cell>
          <cell r="E4577">
            <v>44632</v>
          </cell>
          <cell r="Q4577">
            <v>1</v>
          </cell>
        </row>
        <row r="4578">
          <cell r="A4578">
            <v>404443</v>
          </cell>
          <cell r="E4578">
            <v>44633</v>
          </cell>
          <cell r="Q4578">
            <v>55</v>
          </cell>
        </row>
        <row r="4633">
          <cell r="A4633">
            <v>404875</v>
          </cell>
          <cell r="E4633">
            <v>44633</v>
          </cell>
          <cell r="Q4633">
            <v>44</v>
          </cell>
        </row>
        <row r="4677">
          <cell r="A4677">
            <v>404818</v>
          </cell>
          <cell r="E4677">
            <v>44633</v>
          </cell>
          <cell r="Q4677">
            <v>167</v>
          </cell>
        </row>
        <row r="4844">
          <cell r="A4844">
            <v>404445</v>
          </cell>
          <cell r="E4844">
            <v>44634</v>
          </cell>
          <cell r="Q4844">
            <v>22</v>
          </cell>
        </row>
        <row r="4866">
          <cell r="A4866">
            <v>404877</v>
          </cell>
          <cell r="E4866">
            <v>44634</v>
          </cell>
          <cell r="Q4866">
            <v>17</v>
          </cell>
        </row>
        <row r="4883">
          <cell r="A4883">
            <v>403168</v>
          </cell>
          <cell r="E4883">
            <v>44634</v>
          </cell>
          <cell r="Q4883">
            <v>77</v>
          </cell>
        </row>
        <row r="4960">
          <cell r="A4960">
            <v>404448</v>
          </cell>
          <cell r="E4960">
            <v>44635</v>
          </cell>
          <cell r="Q4960">
            <v>60</v>
          </cell>
        </row>
        <row r="5020">
          <cell r="A5020">
            <v>404565</v>
          </cell>
          <cell r="E5020">
            <v>44635</v>
          </cell>
          <cell r="Q5020">
            <v>50</v>
          </cell>
        </row>
        <row r="5070">
          <cell r="A5070">
            <v>404960</v>
          </cell>
          <cell r="E5070">
            <v>44635</v>
          </cell>
          <cell r="Q5070">
            <v>215</v>
          </cell>
        </row>
        <row r="5285">
          <cell r="A5285">
            <v>404961</v>
          </cell>
          <cell r="E5285">
            <v>44635</v>
          </cell>
          <cell r="Q5285">
            <v>1</v>
          </cell>
        </row>
        <row r="5286">
          <cell r="A5286">
            <v>403554</v>
          </cell>
          <cell r="E5286">
            <v>44636</v>
          </cell>
          <cell r="Q5286">
            <v>73</v>
          </cell>
        </row>
        <row r="5359">
          <cell r="A5359">
            <v>404567</v>
          </cell>
          <cell r="E5359">
            <v>44636</v>
          </cell>
          <cell r="Q5359">
            <v>72</v>
          </cell>
        </row>
        <row r="5431">
          <cell r="A5431">
            <v>404820</v>
          </cell>
          <cell r="E5431">
            <v>44636</v>
          </cell>
          <cell r="Q5431">
            <v>245</v>
          </cell>
        </row>
        <row r="5676">
          <cell r="A5676">
            <v>404821</v>
          </cell>
          <cell r="E5676">
            <v>44636</v>
          </cell>
          <cell r="Q5676">
            <v>6</v>
          </cell>
        </row>
        <row r="5682">
          <cell r="A5682">
            <v>403556</v>
          </cell>
          <cell r="E5682">
            <v>44637</v>
          </cell>
          <cell r="Q5682">
            <v>84</v>
          </cell>
        </row>
        <row r="5766">
          <cell r="A5766">
            <v>404569</v>
          </cell>
          <cell r="E5766">
            <v>44637</v>
          </cell>
          <cell r="Q5766">
            <v>72</v>
          </cell>
        </row>
        <row r="5838">
          <cell r="A5838">
            <v>404824</v>
          </cell>
          <cell r="E5838">
            <v>44637</v>
          </cell>
          <cell r="Q5838">
            <v>289</v>
          </cell>
        </row>
        <row r="6127">
          <cell r="A6127">
            <v>404825</v>
          </cell>
          <cell r="E6127">
            <v>44637</v>
          </cell>
          <cell r="Q6127">
            <v>2</v>
          </cell>
        </row>
        <row r="6129">
          <cell r="A6129">
            <v>403558</v>
          </cell>
          <cell r="E6129">
            <v>44638</v>
          </cell>
          <cell r="Q6129">
            <v>60</v>
          </cell>
        </row>
        <row r="6189">
          <cell r="A6189">
            <v>404571</v>
          </cell>
          <cell r="E6189">
            <v>44638</v>
          </cell>
          <cell r="Q6189">
            <v>56</v>
          </cell>
        </row>
        <row r="6245">
          <cell r="A6245">
            <v>404963</v>
          </cell>
          <cell r="E6245">
            <v>44638</v>
          </cell>
          <cell r="Q6245">
            <v>226</v>
          </cell>
        </row>
        <row r="6471">
          <cell r="A6471">
            <v>402360</v>
          </cell>
          <cell r="E6471">
            <v>44639</v>
          </cell>
          <cell r="Q6471">
            <v>49</v>
          </cell>
        </row>
        <row r="6520">
          <cell r="A6520">
            <v>404573</v>
          </cell>
          <cell r="E6520">
            <v>44639</v>
          </cell>
          <cell r="Q6520">
            <v>48</v>
          </cell>
        </row>
        <row r="6568">
          <cell r="A6568">
            <v>404965</v>
          </cell>
          <cell r="E6568">
            <v>44639</v>
          </cell>
          <cell r="Q6568">
            <v>190</v>
          </cell>
        </row>
        <row r="6758">
          <cell r="A6758">
            <v>404966</v>
          </cell>
          <cell r="E6758">
            <v>44639</v>
          </cell>
          <cell r="Q6758">
            <v>1</v>
          </cell>
        </row>
        <row r="6759">
          <cell r="A6759">
            <v>402362</v>
          </cell>
          <cell r="E6759">
            <v>44640</v>
          </cell>
          <cell r="Q6759">
            <v>43</v>
          </cell>
        </row>
        <row r="6802">
          <cell r="A6802">
            <v>405257</v>
          </cell>
          <cell r="E6802">
            <v>44640</v>
          </cell>
          <cell r="Q6802">
            <v>31</v>
          </cell>
        </row>
        <row r="6833">
          <cell r="A6833">
            <v>404967</v>
          </cell>
          <cell r="E6833">
            <v>44640</v>
          </cell>
          <cell r="Q6833">
            <v>182</v>
          </cell>
        </row>
        <row r="7015">
          <cell r="A7015">
            <v>402364</v>
          </cell>
          <cell r="E7015">
            <v>44641</v>
          </cell>
          <cell r="Q7015">
            <v>22</v>
          </cell>
        </row>
        <row r="7037">
          <cell r="A7037">
            <v>404576</v>
          </cell>
          <cell r="E7037">
            <v>44641</v>
          </cell>
          <cell r="Q7037">
            <v>9</v>
          </cell>
        </row>
        <row r="7046">
          <cell r="A7046">
            <v>404970</v>
          </cell>
          <cell r="E7046">
            <v>44641</v>
          </cell>
          <cell r="Q7046">
            <v>81</v>
          </cell>
        </row>
        <row r="7127">
          <cell r="A7127">
            <v>402366</v>
          </cell>
          <cell r="E7127">
            <v>44642</v>
          </cell>
          <cell r="Q7127">
            <v>57</v>
          </cell>
        </row>
        <row r="7184">
          <cell r="A7184">
            <v>404577</v>
          </cell>
          <cell r="E7184">
            <v>44642</v>
          </cell>
        </row>
        <row r="7236">
          <cell r="A7236">
            <v>404971</v>
          </cell>
          <cell r="E7236">
            <v>44642</v>
          </cell>
          <cell r="Q7236">
            <v>191</v>
          </cell>
        </row>
        <row r="7427">
          <cell r="A7427">
            <v>404972</v>
          </cell>
          <cell r="E7427">
            <v>44642</v>
          </cell>
          <cell r="Q7427">
            <v>1</v>
          </cell>
        </row>
        <row r="7428">
          <cell r="A7428">
            <v>402368</v>
          </cell>
          <cell r="E7428">
            <v>44643</v>
          </cell>
          <cell r="Q7428">
            <v>53</v>
          </cell>
        </row>
        <row r="7481">
          <cell r="A7481">
            <v>404579</v>
          </cell>
          <cell r="E7481">
            <v>44643</v>
          </cell>
          <cell r="Q7481">
            <v>34</v>
          </cell>
        </row>
        <row r="7515">
          <cell r="A7515">
            <v>404826</v>
          </cell>
          <cell r="E7515">
            <v>44643</v>
          </cell>
          <cell r="Q7515">
            <v>131</v>
          </cell>
        </row>
      </sheetData>
      <sheetData sheetId="2">
        <row r="79">
          <cell r="N79">
            <v>1235.2652499999999</v>
          </cell>
        </row>
      </sheetData>
      <sheetData sheetId="3">
        <row r="62">
          <cell r="N62">
            <v>915.8225000000001</v>
          </cell>
        </row>
      </sheetData>
      <sheetData sheetId="4">
        <row r="248">
          <cell r="N248">
            <v>4897.2117500000013</v>
          </cell>
        </row>
      </sheetData>
      <sheetData sheetId="5">
        <row r="79">
          <cell r="N79">
            <v>1957.3787499999996</v>
          </cell>
        </row>
      </sheetData>
      <sheetData sheetId="6">
        <row r="83">
          <cell r="N83">
            <v>1210.3172500000003</v>
          </cell>
        </row>
      </sheetData>
      <sheetData sheetId="7">
        <row r="381">
          <cell r="N381">
            <v>7490.5297499999979</v>
          </cell>
        </row>
      </sheetData>
      <sheetData sheetId="8">
        <row r="58">
          <cell r="N58">
            <v>1040.4754999999998</v>
          </cell>
        </row>
      </sheetData>
      <sheetData sheetId="9">
        <row r="55">
          <cell r="N55">
            <v>870.93400000000008</v>
          </cell>
        </row>
      </sheetData>
      <sheetData sheetId="10">
        <row r="285">
          <cell r="N285">
            <v>5273.3067499999961</v>
          </cell>
        </row>
      </sheetData>
      <sheetData sheetId="11">
        <row r="72">
          <cell r="N72">
            <v>1442.0642499999997</v>
          </cell>
        </row>
      </sheetData>
      <sheetData sheetId="12">
        <row r="77">
          <cell r="N77">
            <v>1571.8539999999998</v>
          </cell>
        </row>
      </sheetData>
      <sheetData sheetId="13">
        <row r="254">
          <cell r="N254">
            <v>5459.0640000000049</v>
          </cell>
        </row>
      </sheetData>
      <sheetData sheetId="14">
        <row r="99">
          <cell r="N99">
            <v>2437.5662499999994</v>
          </cell>
        </row>
      </sheetData>
      <sheetData sheetId="15">
        <row r="114">
          <cell r="N114">
            <v>2252.0379999999996</v>
          </cell>
        </row>
      </sheetData>
      <sheetData sheetId="16">
        <row r="427">
          <cell r="N427">
            <v>8493.2860000000001</v>
          </cell>
        </row>
      </sheetData>
      <sheetData sheetId="17">
        <row r="75">
          <cell r="N75">
            <v>1743.1310000000001</v>
          </cell>
        </row>
      </sheetData>
      <sheetData sheetId="18">
        <row r="90">
          <cell r="N90">
            <v>1554.2715000000001</v>
          </cell>
        </row>
      </sheetData>
      <sheetData sheetId="19">
        <row r="303">
          <cell r="N303">
            <v>5530.3675000000048</v>
          </cell>
        </row>
      </sheetData>
      <sheetData sheetId="20">
        <row r="37">
          <cell r="N37">
            <v>458.02374999999989</v>
          </cell>
        </row>
      </sheetData>
      <sheetData sheetId="21">
        <row r="24">
          <cell r="N24">
            <v>285.71200000000005</v>
          </cell>
        </row>
      </sheetData>
      <sheetData sheetId="22">
        <row r="116">
          <cell r="N116">
            <v>1971.5427500000001</v>
          </cell>
        </row>
      </sheetData>
      <sheetData sheetId="23">
        <row r="78">
          <cell r="N78">
            <v>993.86449999999991</v>
          </cell>
        </row>
      </sheetData>
      <sheetData sheetId="24">
        <row r="66">
          <cell r="N66">
            <v>858.43124999999998</v>
          </cell>
        </row>
      </sheetData>
      <sheetData sheetId="25">
        <row r="273">
          <cell r="N273">
            <v>6631.5875000000015</v>
          </cell>
        </row>
      </sheetData>
      <sheetData sheetId="26">
        <row r="64">
          <cell r="N64">
            <v>971.9772499999998</v>
          </cell>
        </row>
      </sheetData>
      <sheetData sheetId="27">
        <row r="230">
          <cell r="N230">
            <v>5249.7090000000035</v>
          </cell>
        </row>
      </sheetData>
      <sheetData sheetId="28">
        <row r="49">
          <cell r="N49">
            <v>817.98775000000001</v>
          </cell>
        </row>
      </sheetData>
      <sheetData sheetId="29">
        <row r="59">
          <cell r="N59">
            <v>632.99199999999996</v>
          </cell>
        </row>
      </sheetData>
      <sheetData sheetId="30">
        <row r="25">
          <cell r="N25">
            <v>322.77200000000005</v>
          </cell>
        </row>
      </sheetData>
      <sheetData sheetId="31">
        <row r="54">
          <cell r="N54">
            <v>648.77725000000009</v>
          </cell>
        </row>
      </sheetData>
      <sheetData sheetId="32">
        <row r="185">
          <cell r="N185">
            <v>4446.9130000000023</v>
          </cell>
        </row>
      </sheetData>
      <sheetData sheetId="33">
        <row r="63">
          <cell r="N63">
            <v>1217.2797500000001</v>
          </cell>
        </row>
      </sheetData>
      <sheetData sheetId="34">
        <row r="40">
          <cell r="N40">
            <v>609.19074999999998</v>
          </cell>
        </row>
      </sheetData>
      <sheetData sheetId="35">
        <row r="185">
          <cell r="N185">
            <v>4493.2019999999993</v>
          </cell>
        </row>
      </sheetData>
      <sheetData sheetId="36">
        <row r="64">
          <cell r="N64">
            <v>1264.4074999999998</v>
          </cell>
        </row>
      </sheetData>
      <sheetData sheetId="37">
        <row r="48">
          <cell r="N48">
            <v>723.87324999999987</v>
          </cell>
        </row>
      </sheetData>
      <sheetData sheetId="38">
        <row r="184">
          <cell r="N184">
            <v>4546.4277499999998</v>
          </cell>
        </row>
      </sheetData>
      <sheetData sheetId="39">
        <row r="4">
          <cell r="N4">
            <v>2.2440000000000002</v>
          </cell>
        </row>
      </sheetData>
      <sheetData sheetId="40">
        <row r="58">
          <cell r="N58">
            <v>1057.2334999999998</v>
          </cell>
        </row>
      </sheetData>
      <sheetData sheetId="41">
        <row r="47">
          <cell r="N47">
            <v>586.67574999999999</v>
          </cell>
        </row>
      </sheetData>
      <sheetData sheetId="42">
        <row r="170">
          <cell r="N170">
            <v>5020.8512499999988</v>
          </cell>
        </row>
      </sheetData>
      <sheetData sheetId="43">
        <row r="25">
          <cell r="N25">
            <v>365.98674999999997</v>
          </cell>
        </row>
      </sheetData>
      <sheetData sheetId="44">
        <row r="20">
          <cell r="N20">
            <v>167.22324999999998</v>
          </cell>
        </row>
      </sheetData>
      <sheetData sheetId="45">
        <row r="80">
          <cell r="N80">
            <v>1519.3642500000003</v>
          </cell>
        </row>
      </sheetData>
      <sheetData sheetId="46">
        <row r="63">
          <cell r="N63">
            <v>1209.8625000000002</v>
          </cell>
        </row>
      </sheetData>
      <sheetData sheetId="47">
        <row r="53">
          <cell r="N53">
            <v>867.48250000000007</v>
          </cell>
        </row>
      </sheetData>
      <sheetData sheetId="48">
        <row r="218">
          <cell r="N218">
            <v>5342.1582500000013</v>
          </cell>
        </row>
      </sheetData>
      <sheetData sheetId="49">
        <row r="4">
          <cell r="N4">
            <v>17</v>
          </cell>
        </row>
      </sheetData>
      <sheetData sheetId="50">
        <row r="76">
          <cell r="N76">
            <v>1490.9984999999999</v>
          </cell>
        </row>
      </sheetData>
      <sheetData sheetId="51">
        <row r="75">
          <cell r="N75">
            <v>1062.3430000000003</v>
          </cell>
        </row>
      </sheetData>
      <sheetData sheetId="52">
        <row r="248">
          <cell r="N248">
            <v>6040.5367500000011</v>
          </cell>
        </row>
      </sheetData>
      <sheetData sheetId="53">
        <row r="9">
          <cell r="N9">
            <v>63</v>
          </cell>
        </row>
      </sheetData>
      <sheetData sheetId="54">
        <row r="87">
          <cell r="N87">
            <v>1796.933</v>
          </cell>
        </row>
      </sheetData>
      <sheetData sheetId="55">
        <row r="75">
          <cell r="N75">
            <v>1196.4579999999999</v>
          </cell>
        </row>
      </sheetData>
      <sheetData sheetId="56">
        <row r="292">
          <cell r="N292">
            <v>7370.0380000000032</v>
          </cell>
        </row>
      </sheetData>
      <sheetData sheetId="57">
        <row r="5">
          <cell r="N5">
            <v>22</v>
          </cell>
        </row>
      </sheetData>
      <sheetData sheetId="58">
        <row r="63">
          <cell r="N63">
            <v>1027.9925000000003</v>
          </cell>
        </row>
      </sheetData>
      <sheetData sheetId="59">
        <row r="59">
          <cell r="N59">
            <v>966.03124999999989</v>
          </cell>
        </row>
      </sheetData>
      <sheetData sheetId="60">
        <row r="229">
          <cell r="N229">
            <v>5829.8152500000042</v>
          </cell>
        </row>
      </sheetData>
      <sheetData sheetId="61">
        <row r="52">
          <cell r="N52">
            <v>1111.2017499999999</v>
          </cell>
        </row>
      </sheetData>
      <sheetData sheetId="62">
        <row r="51">
          <cell r="N51">
            <v>727.95499999999993</v>
          </cell>
        </row>
      </sheetData>
      <sheetData sheetId="63">
        <row r="193">
          <cell r="N193">
            <v>4084.5169999999976</v>
          </cell>
        </row>
      </sheetData>
      <sheetData sheetId="64">
        <row r="4">
          <cell r="N4">
            <v>16.236000000000001</v>
          </cell>
        </row>
      </sheetData>
      <sheetData sheetId="65">
        <row r="46">
          <cell r="N46">
            <v>952.13450000000023</v>
          </cell>
        </row>
      </sheetData>
      <sheetData sheetId="66">
        <row r="34">
          <cell r="N34">
            <v>575.57624999999996</v>
          </cell>
        </row>
      </sheetData>
      <sheetData sheetId="67">
        <row r="185">
          <cell r="N185">
            <v>4714.8645000000006</v>
          </cell>
        </row>
      </sheetData>
      <sheetData sheetId="68">
        <row r="25">
          <cell r="N25">
            <v>321.00499999999994</v>
          </cell>
        </row>
      </sheetData>
      <sheetData sheetId="69">
        <row r="12">
          <cell r="N12">
            <v>182.7225</v>
          </cell>
        </row>
      </sheetData>
      <sheetData sheetId="70">
        <row r="84">
          <cell r="N84">
            <v>1939.8990000000001</v>
          </cell>
        </row>
      </sheetData>
      <sheetData sheetId="71">
        <row r="60">
          <cell r="N60">
            <v>1152.8395</v>
          </cell>
        </row>
      </sheetData>
      <sheetData sheetId="72">
        <row r="55">
          <cell r="N55">
            <v>897.64650000000006</v>
          </cell>
        </row>
      </sheetData>
      <sheetData sheetId="73">
        <row r="194">
          <cell r="N194">
            <v>4406.3322500000004</v>
          </cell>
        </row>
      </sheetData>
      <sheetData sheetId="74">
        <row r="4">
          <cell r="N4">
            <v>1</v>
          </cell>
        </row>
      </sheetData>
      <sheetData sheetId="75">
        <row r="56">
          <cell r="N56">
            <v>1277.2439999999999</v>
          </cell>
        </row>
      </sheetData>
      <sheetData sheetId="76">
        <row r="37">
          <cell r="N37">
            <v>747.59125000000006</v>
          </cell>
        </row>
      </sheetData>
      <sheetData sheetId="77">
        <row r="134">
          <cell r="N134">
            <v>3433.550999999999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Batam Maret 2022"/>
      <sheetName val="ALL"/>
      <sheetName val="404422"/>
      <sheetName val="404242"/>
      <sheetName val="404424"/>
      <sheetName val="404244"/>
      <sheetName val="404801"/>
      <sheetName val="404426"/>
      <sheetName val="404296"/>
      <sheetName val="404428"/>
      <sheetName val="404298"/>
      <sheetName val="404808"/>
      <sheetName val="404430"/>
      <sheetName val="404248"/>
      <sheetName val="404432"/>
      <sheetName val="404867"/>
      <sheetName val="404810"/>
      <sheetName val="404434"/>
      <sheetName val="404250"/>
      <sheetName val="404765"/>
      <sheetName val="404348"/>
      <sheetName val="404562"/>
      <sheetName val="404436"/>
      <sheetName val="404564"/>
      <sheetName val="404768"/>
      <sheetName val="404769"/>
      <sheetName val="404438"/>
      <sheetName val="404869"/>
      <sheetName val="404440"/>
      <sheetName val="404871"/>
      <sheetName val="404814"/>
      <sheetName val="404442"/>
      <sheetName val="404874"/>
      <sheetName val="404444"/>
      <sheetName val="404876"/>
      <sheetName val="404817"/>
      <sheetName val="404446"/>
      <sheetName val="404878"/>
      <sheetName val="403170"/>
      <sheetName val="404449"/>
      <sheetName val="404566"/>
      <sheetName val="403555"/>
      <sheetName val="404568"/>
      <sheetName val="404819"/>
      <sheetName val="403557"/>
      <sheetName val="404570"/>
      <sheetName val="403559"/>
      <sheetName val="404572"/>
      <sheetName val="404962"/>
      <sheetName val="402361"/>
      <sheetName val="404574"/>
    </sheetNames>
    <sheetDataSet>
      <sheetData sheetId="0"/>
      <sheetData sheetId="1" refreshError="1"/>
      <sheetData sheetId="2">
        <row r="3">
          <cell r="A3">
            <v>404422</v>
          </cell>
          <cell r="E3">
            <v>44621</v>
          </cell>
          <cell r="Q3">
            <v>34</v>
          </cell>
        </row>
        <row r="37">
          <cell r="N37">
            <v>420.84699999999992</v>
          </cell>
        </row>
      </sheetData>
      <sheetData sheetId="3">
        <row r="3">
          <cell r="A3">
            <v>404242</v>
          </cell>
          <cell r="E3">
            <v>44621</v>
          </cell>
          <cell r="Q3">
            <v>24</v>
          </cell>
        </row>
        <row r="27">
          <cell r="N27">
            <v>278.83849999999995</v>
          </cell>
        </row>
      </sheetData>
      <sheetData sheetId="4">
        <row r="3">
          <cell r="A3">
            <v>404424</v>
          </cell>
          <cell r="E3">
            <v>44622</v>
          </cell>
          <cell r="Q3">
            <v>38</v>
          </cell>
        </row>
        <row r="41">
          <cell r="N41">
            <v>666.80200000000013</v>
          </cell>
        </row>
      </sheetData>
      <sheetData sheetId="5">
        <row r="3">
          <cell r="A3">
            <v>404244</v>
          </cell>
          <cell r="E3">
            <v>44622</v>
          </cell>
          <cell r="Q3">
            <v>48</v>
          </cell>
        </row>
        <row r="51">
          <cell r="N51">
            <v>696.83799999999997</v>
          </cell>
        </row>
      </sheetData>
      <sheetData sheetId="6">
        <row r="3">
          <cell r="A3">
            <v>404801</v>
          </cell>
          <cell r="E3">
            <v>44622</v>
          </cell>
          <cell r="Q3">
            <v>164</v>
          </cell>
        </row>
        <row r="167">
          <cell r="N167">
            <v>3309.5235000000011</v>
          </cell>
        </row>
      </sheetData>
      <sheetData sheetId="7">
        <row r="3">
          <cell r="A3">
            <v>404426</v>
          </cell>
          <cell r="E3">
            <v>44623</v>
          </cell>
          <cell r="Q3">
            <v>28</v>
          </cell>
        </row>
        <row r="31">
          <cell r="N31">
            <v>382.79374999999999</v>
          </cell>
        </row>
      </sheetData>
      <sheetData sheetId="8">
        <row r="3">
          <cell r="A3">
            <v>404296</v>
          </cell>
          <cell r="E3">
            <v>44623</v>
          </cell>
          <cell r="Q3">
            <v>24</v>
          </cell>
        </row>
        <row r="27">
          <cell r="N27">
            <v>294.95024999999998</v>
          </cell>
        </row>
      </sheetData>
      <sheetData sheetId="9">
        <row r="3">
          <cell r="A3">
            <v>404428</v>
          </cell>
          <cell r="E3">
            <v>44624</v>
          </cell>
          <cell r="Q3">
            <v>37</v>
          </cell>
        </row>
        <row r="40">
          <cell r="N40">
            <v>600.56475</v>
          </cell>
        </row>
      </sheetData>
      <sheetData sheetId="10">
        <row r="3">
          <cell r="A3">
            <v>404298</v>
          </cell>
          <cell r="E3">
            <v>44624</v>
          </cell>
          <cell r="Q3">
            <v>25</v>
          </cell>
        </row>
        <row r="28">
          <cell r="N28">
            <v>260.33399999999995</v>
          </cell>
        </row>
      </sheetData>
      <sheetData sheetId="11">
        <row r="3">
          <cell r="A3">
            <v>404808</v>
          </cell>
          <cell r="E3">
            <v>44624</v>
          </cell>
          <cell r="Q3">
            <v>117</v>
          </cell>
        </row>
        <row r="120">
          <cell r="N120">
            <v>2605.9840000000004</v>
          </cell>
        </row>
      </sheetData>
      <sheetData sheetId="12">
        <row r="3">
          <cell r="A3">
            <v>404430</v>
          </cell>
          <cell r="E3">
            <v>44625</v>
          </cell>
          <cell r="Q3">
            <v>48</v>
          </cell>
        </row>
        <row r="51">
          <cell r="N51">
            <v>923.26300000000003</v>
          </cell>
        </row>
      </sheetData>
      <sheetData sheetId="13">
        <row r="3">
          <cell r="A3">
            <v>404248</v>
          </cell>
          <cell r="E3">
            <v>44625</v>
          </cell>
          <cell r="Q3">
            <v>33</v>
          </cell>
        </row>
        <row r="36">
          <cell r="N36">
            <v>527.22449999999992</v>
          </cell>
        </row>
      </sheetData>
      <sheetData sheetId="14">
        <row r="3">
          <cell r="A3">
            <v>404432</v>
          </cell>
          <cell r="E3">
            <v>44626</v>
          </cell>
          <cell r="Q3">
            <v>33</v>
          </cell>
        </row>
        <row r="36">
          <cell r="N36">
            <v>522.21400000000017</v>
          </cell>
        </row>
      </sheetData>
      <sheetData sheetId="15">
        <row r="3">
          <cell r="A3">
            <v>404867</v>
          </cell>
          <cell r="E3">
            <v>44626</v>
          </cell>
          <cell r="Q3">
            <v>39</v>
          </cell>
        </row>
        <row r="42">
          <cell r="N42">
            <v>604.94624999999996</v>
          </cell>
        </row>
      </sheetData>
      <sheetData sheetId="16">
        <row r="3">
          <cell r="A3">
            <v>404810</v>
          </cell>
          <cell r="E3">
            <v>44626</v>
          </cell>
          <cell r="Q3">
            <v>127</v>
          </cell>
        </row>
        <row r="130">
          <cell r="N130">
            <v>2140.6870000000004</v>
          </cell>
        </row>
      </sheetData>
      <sheetData sheetId="17">
        <row r="3">
          <cell r="A3">
            <v>404434</v>
          </cell>
          <cell r="E3">
            <v>44627</v>
          </cell>
          <cell r="Q3">
            <v>17</v>
          </cell>
        </row>
        <row r="20">
          <cell r="N20">
            <v>150.18950000000001</v>
          </cell>
        </row>
      </sheetData>
      <sheetData sheetId="18">
        <row r="3">
          <cell r="A3">
            <v>404250</v>
          </cell>
          <cell r="E3">
            <v>44627</v>
          </cell>
          <cell r="Q3">
            <v>18</v>
          </cell>
        </row>
        <row r="21">
          <cell r="N21">
            <v>211.34899999999999</v>
          </cell>
        </row>
      </sheetData>
      <sheetData sheetId="19">
        <row r="3">
          <cell r="A3">
            <v>404765</v>
          </cell>
          <cell r="E3">
            <v>44627</v>
          </cell>
          <cell r="Q3">
            <v>56</v>
          </cell>
        </row>
        <row r="59">
          <cell r="N59">
            <v>890.21600000000012</v>
          </cell>
        </row>
      </sheetData>
      <sheetData sheetId="20">
        <row r="3">
          <cell r="A3">
            <v>404348</v>
          </cell>
          <cell r="E3">
            <v>44628</v>
          </cell>
          <cell r="Q3">
            <v>36</v>
          </cell>
        </row>
        <row r="39">
          <cell r="N39">
            <v>499.28649999999999</v>
          </cell>
        </row>
      </sheetData>
      <sheetData sheetId="21">
        <row r="3">
          <cell r="A3">
            <v>404562</v>
          </cell>
          <cell r="E3">
            <v>44628</v>
          </cell>
          <cell r="Q3">
            <v>25</v>
          </cell>
        </row>
        <row r="28">
          <cell r="N28">
            <v>366.55924999999996</v>
          </cell>
        </row>
      </sheetData>
      <sheetData sheetId="22">
        <row r="3">
          <cell r="A3">
            <v>404436</v>
          </cell>
          <cell r="E3">
            <v>44629</v>
          </cell>
          <cell r="Q3">
            <v>28</v>
          </cell>
        </row>
        <row r="31">
          <cell r="N31">
            <v>458.91449999999998</v>
          </cell>
        </row>
      </sheetData>
      <sheetData sheetId="23">
        <row r="3">
          <cell r="A3">
            <v>404564</v>
          </cell>
          <cell r="E3">
            <v>44629</v>
          </cell>
          <cell r="Q3">
            <v>16</v>
          </cell>
        </row>
        <row r="19">
          <cell r="N19">
            <v>211.73050000000001</v>
          </cell>
        </row>
      </sheetData>
      <sheetData sheetId="24">
        <row r="3">
          <cell r="A3">
            <v>404768</v>
          </cell>
          <cell r="E3">
            <v>44629</v>
          </cell>
          <cell r="Q3">
            <v>127</v>
          </cell>
        </row>
        <row r="130">
          <cell r="N130">
            <v>2819.7644999999989</v>
          </cell>
        </row>
      </sheetData>
      <sheetData sheetId="25">
        <row r="3">
          <cell r="A3">
            <v>404769</v>
          </cell>
          <cell r="E3">
            <v>44629</v>
          </cell>
          <cell r="Q3">
            <v>18</v>
          </cell>
        </row>
        <row r="21">
          <cell r="N21">
            <v>358.49</v>
          </cell>
        </row>
      </sheetData>
      <sheetData sheetId="26">
        <row r="3">
          <cell r="A3">
            <v>404438</v>
          </cell>
          <cell r="E3">
            <v>44630</v>
          </cell>
          <cell r="Q3">
            <v>22</v>
          </cell>
        </row>
        <row r="25">
          <cell r="N25">
            <v>365.70724999999999</v>
          </cell>
        </row>
      </sheetData>
      <sheetData sheetId="27">
        <row r="3">
          <cell r="A3">
            <v>404869</v>
          </cell>
          <cell r="E3">
            <v>44630</v>
          </cell>
          <cell r="Q3">
            <v>18</v>
          </cell>
        </row>
        <row r="21">
          <cell r="N21">
            <v>171.92500000000001</v>
          </cell>
        </row>
      </sheetData>
      <sheetData sheetId="28">
        <row r="3">
          <cell r="A3">
            <v>404440</v>
          </cell>
          <cell r="E3">
            <v>44631</v>
          </cell>
          <cell r="Q3">
            <v>26</v>
          </cell>
        </row>
        <row r="29">
          <cell r="N29">
            <v>335.35600000000005</v>
          </cell>
        </row>
      </sheetData>
      <sheetData sheetId="29">
        <row r="3">
          <cell r="A3">
            <v>404871</v>
          </cell>
          <cell r="E3">
            <v>44631</v>
          </cell>
          <cell r="Q3">
            <v>15</v>
          </cell>
        </row>
        <row r="18">
          <cell r="N18">
            <v>197.66525000000001</v>
          </cell>
        </row>
      </sheetData>
      <sheetData sheetId="30">
        <row r="3">
          <cell r="A3">
            <v>404814</v>
          </cell>
          <cell r="E3">
            <v>44631</v>
          </cell>
          <cell r="Q3">
            <v>89</v>
          </cell>
        </row>
        <row r="92">
          <cell r="N92">
            <v>2156.8217500000001</v>
          </cell>
        </row>
      </sheetData>
      <sheetData sheetId="31">
        <row r="3">
          <cell r="A3">
            <v>404442</v>
          </cell>
          <cell r="E3">
            <v>44632</v>
          </cell>
          <cell r="Q3">
            <v>23</v>
          </cell>
        </row>
        <row r="26">
          <cell r="N26">
            <v>241.94000000000003</v>
          </cell>
        </row>
      </sheetData>
      <sheetData sheetId="32">
        <row r="3">
          <cell r="A3">
            <v>404874</v>
          </cell>
          <cell r="E3">
            <v>44632</v>
          </cell>
          <cell r="Q3">
            <v>23</v>
          </cell>
        </row>
        <row r="26">
          <cell r="N26">
            <v>328.52224999999999</v>
          </cell>
        </row>
      </sheetData>
      <sheetData sheetId="33">
        <row r="3">
          <cell r="A3">
            <v>404444</v>
          </cell>
          <cell r="E3">
            <v>44633</v>
          </cell>
          <cell r="Q3">
            <v>27</v>
          </cell>
        </row>
        <row r="30">
          <cell r="N30">
            <v>549.65525000000002</v>
          </cell>
        </row>
      </sheetData>
      <sheetData sheetId="34">
        <row r="3">
          <cell r="A3">
            <v>404876</v>
          </cell>
          <cell r="E3">
            <v>44633</v>
          </cell>
          <cell r="Q3">
            <v>20</v>
          </cell>
        </row>
        <row r="23">
          <cell r="N23">
            <v>277.60525000000007</v>
          </cell>
        </row>
      </sheetData>
      <sheetData sheetId="35">
        <row r="3">
          <cell r="A3">
            <v>404817</v>
          </cell>
          <cell r="E3">
            <v>44633</v>
          </cell>
          <cell r="Q3">
            <v>72</v>
          </cell>
        </row>
        <row r="75">
          <cell r="N75">
            <v>1751.9289999999999</v>
          </cell>
        </row>
      </sheetData>
      <sheetData sheetId="36">
        <row r="3">
          <cell r="A3">
            <v>404446</v>
          </cell>
          <cell r="E3">
            <v>44634</v>
          </cell>
          <cell r="Q3">
            <v>15</v>
          </cell>
        </row>
        <row r="18">
          <cell r="N18">
            <v>181.47399999999999</v>
          </cell>
        </row>
      </sheetData>
      <sheetData sheetId="37">
        <row r="3">
          <cell r="A3">
            <v>404878</v>
          </cell>
          <cell r="E3">
            <v>44634</v>
          </cell>
          <cell r="Q3">
            <v>9</v>
          </cell>
        </row>
        <row r="12">
          <cell r="N12">
            <v>127.3095</v>
          </cell>
        </row>
      </sheetData>
      <sheetData sheetId="38">
        <row r="3">
          <cell r="A3">
            <v>403170</v>
          </cell>
          <cell r="E3">
            <v>44634</v>
          </cell>
          <cell r="Q3">
            <v>42</v>
          </cell>
        </row>
        <row r="45">
          <cell r="N45">
            <v>694.98474999999996</v>
          </cell>
        </row>
      </sheetData>
      <sheetData sheetId="39">
        <row r="3">
          <cell r="A3">
            <v>404449</v>
          </cell>
          <cell r="E3">
            <v>44635</v>
          </cell>
          <cell r="Q3">
            <v>32</v>
          </cell>
        </row>
        <row r="35">
          <cell r="N35">
            <v>477.42199999999997</v>
          </cell>
        </row>
      </sheetData>
      <sheetData sheetId="40">
        <row r="3">
          <cell r="A3">
            <v>404566</v>
          </cell>
          <cell r="E3">
            <v>44635</v>
          </cell>
          <cell r="Q3">
            <v>29</v>
          </cell>
        </row>
        <row r="32">
          <cell r="N32">
            <v>534.01374999999996</v>
          </cell>
        </row>
      </sheetData>
      <sheetData sheetId="41">
        <row r="3">
          <cell r="A3">
            <v>403555</v>
          </cell>
          <cell r="E3">
            <v>44636</v>
          </cell>
          <cell r="Q3">
            <v>35</v>
          </cell>
        </row>
        <row r="38">
          <cell r="N38">
            <v>575.91174999999998</v>
          </cell>
        </row>
      </sheetData>
      <sheetData sheetId="42">
        <row r="3">
          <cell r="A3">
            <v>404568</v>
          </cell>
          <cell r="E3">
            <v>44636</v>
          </cell>
          <cell r="Q3">
            <v>41</v>
          </cell>
        </row>
        <row r="44">
          <cell r="N44">
            <v>588.27024999999992</v>
          </cell>
        </row>
      </sheetData>
      <sheetData sheetId="43">
        <row r="3">
          <cell r="A3">
            <v>404819</v>
          </cell>
          <cell r="E3">
            <v>44636</v>
          </cell>
          <cell r="Q3">
            <v>124</v>
          </cell>
        </row>
        <row r="127">
          <cell r="N127">
            <v>3008.0037499999999</v>
          </cell>
        </row>
      </sheetData>
      <sheetData sheetId="44">
        <row r="3">
          <cell r="A3">
            <v>403557</v>
          </cell>
          <cell r="E3">
            <v>44637</v>
          </cell>
          <cell r="Q3">
            <v>40</v>
          </cell>
        </row>
        <row r="43">
          <cell r="N43">
            <v>715.46499999999992</v>
          </cell>
        </row>
      </sheetData>
      <sheetData sheetId="45">
        <row r="3">
          <cell r="A3">
            <v>404570</v>
          </cell>
          <cell r="E3">
            <v>44637</v>
          </cell>
          <cell r="Q3">
            <v>34</v>
          </cell>
        </row>
        <row r="37">
          <cell r="N37">
            <v>579.06700000000001</v>
          </cell>
        </row>
      </sheetData>
      <sheetData sheetId="46">
        <row r="3">
          <cell r="A3">
            <v>403559</v>
          </cell>
          <cell r="E3">
            <v>44638</v>
          </cell>
          <cell r="Q3">
            <v>34</v>
          </cell>
        </row>
        <row r="37">
          <cell r="N37">
            <v>582.45150000000001</v>
          </cell>
        </row>
      </sheetData>
      <sheetData sheetId="47">
        <row r="3">
          <cell r="A3">
            <v>404572</v>
          </cell>
          <cell r="E3">
            <v>44638</v>
          </cell>
          <cell r="Q3">
            <v>22</v>
          </cell>
        </row>
        <row r="25">
          <cell r="N25">
            <v>341.43325000000004</v>
          </cell>
        </row>
      </sheetData>
      <sheetData sheetId="48">
        <row r="3">
          <cell r="A3">
            <v>404962</v>
          </cell>
          <cell r="E3">
            <v>44638</v>
          </cell>
          <cell r="Q3">
            <v>111</v>
          </cell>
        </row>
        <row r="114">
          <cell r="N114">
            <v>2406.2322499999996</v>
          </cell>
        </row>
      </sheetData>
      <sheetData sheetId="49">
        <row r="3">
          <cell r="A3">
            <v>402361</v>
          </cell>
          <cell r="E3">
            <v>44639</v>
          </cell>
          <cell r="Q3">
            <v>30</v>
          </cell>
        </row>
        <row r="33">
          <cell r="N33">
            <v>420.28924999999998</v>
          </cell>
        </row>
      </sheetData>
      <sheetData sheetId="50">
        <row r="3">
          <cell r="A3">
            <v>404574</v>
          </cell>
          <cell r="E3">
            <v>44639</v>
          </cell>
          <cell r="Q3">
            <v>15</v>
          </cell>
        </row>
        <row r="18">
          <cell r="N18">
            <v>138.44274999999999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Sorong Feb 22"/>
      <sheetName val="404762"/>
    </sheetNames>
    <sheetDataSet>
      <sheetData sheetId="0"/>
      <sheetData sheetId="1">
        <row r="3">
          <cell r="A3">
            <v>404762</v>
          </cell>
          <cell r="E3">
            <v>44617</v>
          </cell>
        </row>
        <row r="11">
          <cell r="N11">
            <v>304.68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Batam_Maret 22"/>
      <sheetName val="ALL"/>
      <sheetName val="402363"/>
      <sheetName val="405258"/>
      <sheetName val="404968"/>
      <sheetName val="402365"/>
      <sheetName val="404575"/>
      <sheetName val="404969"/>
      <sheetName val="402367"/>
      <sheetName val="404578"/>
      <sheetName val="402369"/>
      <sheetName val="404580"/>
      <sheetName val="404827"/>
      <sheetName val="402371"/>
      <sheetName val="405260"/>
      <sheetName val="402373"/>
      <sheetName val="405262"/>
      <sheetName val="405052"/>
      <sheetName val="402375"/>
      <sheetName val="404582"/>
      <sheetName val="402377"/>
      <sheetName val="404584"/>
      <sheetName val="404830"/>
      <sheetName val="402380"/>
      <sheetName val="404585"/>
      <sheetName val="404772"/>
      <sheetName val="402385"/>
      <sheetName val="404588"/>
      <sheetName val="402387"/>
      <sheetName val="404589"/>
      <sheetName val="404776"/>
      <sheetName val="402389"/>
      <sheetName val="404592"/>
    </sheetNames>
    <sheetDataSet>
      <sheetData sheetId="0"/>
      <sheetData sheetId="1" refreshError="1"/>
      <sheetData sheetId="2">
        <row r="3">
          <cell r="A3">
            <v>402363</v>
          </cell>
          <cell r="E3">
            <v>44640</v>
          </cell>
          <cell r="Q3">
            <v>30</v>
          </cell>
        </row>
        <row r="33">
          <cell r="N33">
            <v>345.94150000000002</v>
          </cell>
        </row>
      </sheetData>
      <sheetData sheetId="3">
        <row r="3">
          <cell r="A3">
            <v>405258</v>
          </cell>
          <cell r="E3">
            <v>44640</v>
          </cell>
          <cell r="Q3">
            <v>18</v>
          </cell>
        </row>
        <row r="21">
          <cell r="N21">
            <v>276.79124999999999</v>
          </cell>
        </row>
      </sheetData>
      <sheetData sheetId="4">
        <row r="3">
          <cell r="A3">
            <v>404968</v>
          </cell>
          <cell r="E3">
            <v>44640</v>
          </cell>
          <cell r="Q3">
            <v>68</v>
          </cell>
        </row>
        <row r="71">
          <cell r="N71">
            <v>1197.7765000000004</v>
          </cell>
        </row>
      </sheetData>
      <sheetData sheetId="5">
        <row r="3">
          <cell r="A3">
            <v>402365</v>
          </cell>
          <cell r="E3">
            <v>44641</v>
          </cell>
          <cell r="Q3">
            <v>12</v>
          </cell>
        </row>
        <row r="15">
          <cell r="N15">
            <v>71.349999999999994</v>
          </cell>
        </row>
      </sheetData>
      <sheetData sheetId="6">
        <row r="3">
          <cell r="A3">
            <v>404575</v>
          </cell>
          <cell r="E3">
            <v>44641</v>
          </cell>
          <cell r="Q3">
            <v>8</v>
          </cell>
        </row>
        <row r="11">
          <cell r="N11">
            <v>93.172499999999999</v>
          </cell>
        </row>
      </sheetData>
      <sheetData sheetId="7">
        <row r="3">
          <cell r="A3">
            <v>404969</v>
          </cell>
          <cell r="E3">
            <v>44641</v>
          </cell>
          <cell r="Q3">
            <v>34</v>
          </cell>
        </row>
        <row r="37">
          <cell r="N37">
            <v>568.95999999999992</v>
          </cell>
        </row>
      </sheetData>
      <sheetData sheetId="8">
        <row r="3">
          <cell r="A3">
            <v>402367</v>
          </cell>
          <cell r="E3">
            <v>44642</v>
          </cell>
          <cell r="Q3">
            <v>30</v>
          </cell>
        </row>
        <row r="33">
          <cell r="N33">
            <v>452.87899999999996</v>
          </cell>
        </row>
      </sheetData>
      <sheetData sheetId="9">
        <row r="3">
          <cell r="A3">
            <v>404578</v>
          </cell>
          <cell r="E3">
            <v>44642</v>
          </cell>
          <cell r="Q3">
            <v>26</v>
          </cell>
        </row>
        <row r="29">
          <cell r="N29">
            <v>337.26724999999999</v>
          </cell>
        </row>
      </sheetData>
      <sheetData sheetId="10">
        <row r="3">
          <cell r="A3">
            <v>402369</v>
          </cell>
          <cell r="E3">
            <v>44643</v>
          </cell>
          <cell r="Q3">
            <v>20</v>
          </cell>
        </row>
        <row r="23">
          <cell r="N23">
            <v>244.90049999999999</v>
          </cell>
        </row>
      </sheetData>
      <sheetData sheetId="11">
        <row r="3">
          <cell r="A3">
            <v>404580</v>
          </cell>
          <cell r="E3">
            <v>44643</v>
          </cell>
          <cell r="Q3">
            <v>15</v>
          </cell>
        </row>
        <row r="18">
          <cell r="N18">
            <v>297.34250000000003</v>
          </cell>
        </row>
      </sheetData>
      <sheetData sheetId="12">
        <row r="3">
          <cell r="A3">
            <v>404827</v>
          </cell>
          <cell r="E3">
            <v>44643</v>
          </cell>
          <cell r="Q3">
            <v>84</v>
          </cell>
        </row>
        <row r="87">
          <cell r="N87">
            <v>1665.5149999999999</v>
          </cell>
        </row>
      </sheetData>
      <sheetData sheetId="13">
        <row r="3">
          <cell r="A3">
            <v>402371</v>
          </cell>
          <cell r="E3">
            <v>44644</v>
          </cell>
          <cell r="Q3">
            <v>24</v>
          </cell>
        </row>
        <row r="27">
          <cell r="N27">
            <v>306.5</v>
          </cell>
        </row>
      </sheetData>
      <sheetData sheetId="14">
        <row r="3">
          <cell r="A3">
            <v>405260</v>
          </cell>
          <cell r="E3">
            <v>44644</v>
          </cell>
          <cell r="Q3">
            <v>18</v>
          </cell>
        </row>
        <row r="21">
          <cell r="N21">
            <v>174.51</v>
          </cell>
        </row>
      </sheetData>
      <sheetData sheetId="15">
        <row r="3">
          <cell r="A3">
            <v>402373</v>
          </cell>
          <cell r="E3">
            <v>44645</v>
          </cell>
        </row>
        <row r="29">
          <cell r="N29">
            <v>453.79425000000003</v>
          </cell>
        </row>
      </sheetData>
      <sheetData sheetId="16">
        <row r="3">
          <cell r="A3">
            <v>405262</v>
          </cell>
          <cell r="E3">
            <v>44645</v>
          </cell>
          <cell r="Q3">
            <v>19</v>
          </cell>
        </row>
        <row r="22">
          <cell r="N22">
            <v>183.339</v>
          </cell>
        </row>
      </sheetData>
      <sheetData sheetId="17">
        <row r="3">
          <cell r="A3">
            <v>405052</v>
          </cell>
          <cell r="E3">
            <v>44645</v>
          </cell>
          <cell r="Q3">
            <v>103</v>
          </cell>
        </row>
        <row r="106">
          <cell r="N106">
            <v>2118.1912499999994</v>
          </cell>
        </row>
      </sheetData>
      <sheetData sheetId="18">
        <row r="3">
          <cell r="A3">
            <v>402375</v>
          </cell>
          <cell r="E3">
            <v>44646</v>
          </cell>
          <cell r="Q3">
            <v>26</v>
          </cell>
        </row>
        <row r="29">
          <cell r="N29">
            <v>339.70249999999999</v>
          </cell>
        </row>
      </sheetData>
      <sheetData sheetId="19">
        <row r="3">
          <cell r="A3">
            <v>404582</v>
          </cell>
          <cell r="E3">
            <v>44646</v>
          </cell>
          <cell r="Q3">
            <v>28</v>
          </cell>
        </row>
        <row r="31">
          <cell r="N31">
            <v>559.27549999999997</v>
          </cell>
        </row>
      </sheetData>
      <sheetData sheetId="20">
        <row r="3">
          <cell r="A3">
            <v>402377</v>
          </cell>
          <cell r="E3">
            <v>44647</v>
          </cell>
          <cell r="Q3">
            <v>20</v>
          </cell>
        </row>
        <row r="23">
          <cell r="N23">
            <v>369.93</v>
          </cell>
        </row>
      </sheetData>
      <sheetData sheetId="21">
        <row r="3">
          <cell r="A3">
            <v>404584</v>
          </cell>
          <cell r="E3">
            <v>44647</v>
          </cell>
          <cell r="Q3">
            <v>25</v>
          </cell>
        </row>
        <row r="28">
          <cell r="N28">
            <v>452.98424999999997</v>
          </cell>
        </row>
      </sheetData>
      <sheetData sheetId="22">
        <row r="3">
          <cell r="A3">
            <v>404830</v>
          </cell>
          <cell r="E3">
            <v>44647</v>
          </cell>
          <cell r="Q3">
            <v>121</v>
          </cell>
        </row>
        <row r="124">
          <cell r="N124">
            <v>2688.9169999999999</v>
          </cell>
        </row>
      </sheetData>
      <sheetData sheetId="23">
        <row r="3">
          <cell r="A3">
            <v>402380</v>
          </cell>
          <cell r="E3">
            <v>44648</v>
          </cell>
          <cell r="Q3">
            <v>9</v>
          </cell>
        </row>
        <row r="12">
          <cell r="N12">
            <v>96.736999999999995</v>
          </cell>
        </row>
      </sheetData>
      <sheetData sheetId="24">
        <row r="3">
          <cell r="A3">
            <v>404585</v>
          </cell>
          <cell r="E3">
            <v>44648</v>
          </cell>
          <cell r="Q3">
            <v>9</v>
          </cell>
        </row>
        <row r="12">
          <cell r="N12">
            <v>120.72775</v>
          </cell>
        </row>
      </sheetData>
      <sheetData sheetId="25">
        <row r="3">
          <cell r="A3">
            <v>404772</v>
          </cell>
          <cell r="E3">
            <v>44648</v>
          </cell>
          <cell r="Q3">
            <v>55</v>
          </cell>
        </row>
        <row r="58">
          <cell r="N58">
            <v>699.31825000000003</v>
          </cell>
        </row>
      </sheetData>
      <sheetData sheetId="26">
        <row r="3">
          <cell r="A3">
            <v>402385</v>
          </cell>
          <cell r="E3">
            <v>44649</v>
          </cell>
          <cell r="Q3">
            <v>32</v>
          </cell>
        </row>
        <row r="35">
          <cell r="N35">
            <v>595.45650000000001</v>
          </cell>
        </row>
      </sheetData>
      <sheetData sheetId="27">
        <row r="3">
          <cell r="A3">
            <v>404588</v>
          </cell>
          <cell r="E3">
            <v>44649</v>
          </cell>
          <cell r="Q3">
            <v>19</v>
          </cell>
        </row>
        <row r="22">
          <cell r="N22">
            <v>329.19625000000002</v>
          </cell>
        </row>
      </sheetData>
      <sheetData sheetId="28">
        <row r="3">
          <cell r="A3">
            <v>402387</v>
          </cell>
          <cell r="E3">
            <v>44650</v>
          </cell>
          <cell r="Q3">
            <v>24</v>
          </cell>
        </row>
        <row r="27">
          <cell r="N27">
            <v>274.33375000000001</v>
          </cell>
        </row>
      </sheetData>
      <sheetData sheetId="29">
        <row r="3">
          <cell r="A3">
            <v>404589</v>
          </cell>
          <cell r="E3">
            <v>44650</v>
          </cell>
          <cell r="Q3">
            <v>19</v>
          </cell>
        </row>
        <row r="22">
          <cell r="N22">
            <v>356.05475000000001</v>
          </cell>
        </row>
      </sheetData>
      <sheetData sheetId="30">
        <row r="3">
          <cell r="A3">
            <v>404776</v>
          </cell>
          <cell r="E3">
            <v>44650</v>
          </cell>
          <cell r="Q3">
            <v>121</v>
          </cell>
        </row>
        <row r="124">
          <cell r="N124">
            <v>2152.1465000000003</v>
          </cell>
        </row>
      </sheetData>
      <sheetData sheetId="31">
        <row r="3">
          <cell r="A3">
            <v>402389</v>
          </cell>
          <cell r="E3">
            <v>44651</v>
          </cell>
          <cell r="Q3">
            <v>23</v>
          </cell>
        </row>
        <row r="26">
          <cell r="N26">
            <v>457.60749999999996</v>
          </cell>
        </row>
      </sheetData>
      <sheetData sheetId="32">
        <row r="3">
          <cell r="A3">
            <v>404592</v>
          </cell>
          <cell r="E3">
            <v>44651</v>
          </cell>
          <cell r="Q3">
            <v>22</v>
          </cell>
        </row>
        <row r="25">
          <cell r="N25">
            <v>323.20550000000003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Pontianak_Maret 22"/>
      <sheetName val="ALL"/>
      <sheetName val="402370"/>
      <sheetName val="405259"/>
      <sheetName val="404974"/>
      <sheetName val="402372"/>
      <sheetName val="405261"/>
      <sheetName val="405051"/>
      <sheetName val="405053"/>
      <sheetName val="402374"/>
      <sheetName val="404581"/>
      <sheetName val="404828"/>
      <sheetName val="402376"/>
      <sheetName val="404583"/>
      <sheetName val="404831"/>
      <sheetName val="402379"/>
      <sheetName val="404586"/>
      <sheetName val="404771"/>
      <sheetName val="402384"/>
      <sheetName val="404587"/>
      <sheetName val="404774"/>
      <sheetName val="402386"/>
      <sheetName val="404590"/>
      <sheetName val="404775"/>
      <sheetName val="404778"/>
      <sheetName val="402388"/>
      <sheetName val="404591"/>
      <sheetName val="404832"/>
    </sheetNames>
    <sheetDataSet>
      <sheetData sheetId="0"/>
      <sheetData sheetId="1"/>
      <sheetData sheetId="2">
        <row r="3">
          <cell r="A3">
            <v>402370</v>
          </cell>
          <cell r="E3">
            <v>44644</v>
          </cell>
          <cell r="Q3">
            <v>35</v>
          </cell>
        </row>
        <row r="38">
          <cell r="N38">
            <v>694.55925000000002</v>
          </cell>
        </row>
      </sheetData>
      <sheetData sheetId="3">
        <row r="3">
          <cell r="A3">
            <v>405259</v>
          </cell>
          <cell r="E3">
            <v>44644</v>
          </cell>
          <cell r="Q3">
            <v>31</v>
          </cell>
        </row>
        <row r="34">
          <cell r="N34">
            <v>416.91449999999998</v>
          </cell>
        </row>
      </sheetData>
      <sheetData sheetId="4">
        <row r="3">
          <cell r="A3">
            <v>404974</v>
          </cell>
          <cell r="E3">
            <v>44644</v>
          </cell>
          <cell r="Q3">
            <v>145</v>
          </cell>
        </row>
        <row r="148">
          <cell r="N148">
            <v>3578.5144999999989</v>
          </cell>
        </row>
      </sheetData>
      <sheetData sheetId="5">
        <row r="3">
          <cell r="A3">
            <v>402372</v>
          </cell>
          <cell r="E3">
            <v>44645</v>
          </cell>
          <cell r="Q3">
            <v>43</v>
          </cell>
        </row>
        <row r="46">
          <cell r="N46">
            <v>709.74199999999996</v>
          </cell>
        </row>
      </sheetData>
      <sheetData sheetId="6">
        <row r="3">
          <cell r="A3">
            <v>405261</v>
          </cell>
          <cell r="E3">
            <v>44645</v>
          </cell>
          <cell r="Q3">
            <v>46</v>
          </cell>
        </row>
        <row r="49">
          <cell r="N49">
            <v>573.20274999999992</v>
          </cell>
        </row>
      </sheetData>
      <sheetData sheetId="7">
        <row r="3">
          <cell r="A3">
            <v>405051</v>
          </cell>
          <cell r="E3">
            <v>44645</v>
          </cell>
          <cell r="Q3">
            <v>143</v>
          </cell>
        </row>
        <row r="146">
          <cell r="N146">
            <v>3262.0074999999997</v>
          </cell>
        </row>
      </sheetData>
      <sheetData sheetId="8">
        <row r="3">
          <cell r="A3">
            <v>405053</v>
          </cell>
          <cell r="E3">
            <v>44645</v>
          </cell>
          <cell r="Q3">
            <v>1</v>
          </cell>
        </row>
        <row r="4">
          <cell r="N4">
            <v>1</v>
          </cell>
        </row>
      </sheetData>
      <sheetData sheetId="9">
        <row r="3">
          <cell r="A3">
            <v>402374</v>
          </cell>
          <cell r="E3">
            <v>44646</v>
          </cell>
          <cell r="Q3">
            <v>59</v>
          </cell>
        </row>
        <row r="62">
          <cell r="N62">
            <v>1243.1224999999999</v>
          </cell>
        </row>
      </sheetData>
      <sheetData sheetId="10">
        <row r="3">
          <cell r="A3">
            <v>404581</v>
          </cell>
          <cell r="E3">
            <v>44646</v>
          </cell>
          <cell r="Q3">
            <v>52</v>
          </cell>
        </row>
        <row r="55">
          <cell r="N55">
            <v>999.36075000000005</v>
          </cell>
        </row>
      </sheetData>
      <sheetData sheetId="11">
        <row r="3">
          <cell r="A3">
            <v>404828</v>
          </cell>
          <cell r="E3">
            <v>44646</v>
          </cell>
          <cell r="Q3">
            <v>197</v>
          </cell>
        </row>
        <row r="200">
          <cell r="N200">
            <v>5431.8817499999996</v>
          </cell>
        </row>
      </sheetData>
      <sheetData sheetId="12">
        <row r="3">
          <cell r="A3">
            <v>402376</v>
          </cell>
          <cell r="E3">
            <v>44647</v>
          </cell>
          <cell r="Q3">
            <v>57</v>
          </cell>
        </row>
        <row r="60">
          <cell r="N60">
            <v>1336.2460000000001</v>
          </cell>
        </row>
      </sheetData>
      <sheetData sheetId="13">
        <row r="3">
          <cell r="A3">
            <v>404583</v>
          </cell>
          <cell r="E3">
            <v>44647</v>
          </cell>
          <cell r="Q3">
            <v>58</v>
          </cell>
        </row>
        <row r="61">
          <cell r="N61">
            <v>976.8415</v>
          </cell>
        </row>
      </sheetData>
      <sheetData sheetId="14">
        <row r="3">
          <cell r="A3">
            <v>404831</v>
          </cell>
          <cell r="E3">
            <v>44647</v>
          </cell>
          <cell r="Q3">
            <v>211</v>
          </cell>
        </row>
        <row r="214">
          <cell r="N214">
            <v>4698.8412499999977</v>
          </cell>
        </row>
      </sheetData>
      <sheetData sheetId="15">
        <row r="3">
          <cell r="A3">
            <v>402379</v>
          </cell>
          <cell r="E3">
            <v>44648</v>
          </cell>
          <cell r="Q3">
            <v>22</v>
          </cell>
        </row>
        <row r="25">
          <cell r="N25">
            <v>348.89699999999999</v>
          </cell>
        </row>
      </sheetData>
      <sheetData sheetId="16">
        <row r="3">
          <cell r="A3">
            <v>404586</v>
          </cell>
          <cell r="E3">
            <v>44648</v>
          </cell>
          <cell r="Q3">
            <v>15</v>
          </cell>
        </row>
        <row r="18">
          <cell r="N18">
            <v>252</v>
          </cell>
        </row>
      </sheetData>
      <sheetData sheetId="17">
        <row r="3">
          <cell r="A3">
            <v>404771</v>
          </cell>
          <cell r="E3">
            <v>44648</v>
          </cell>
          <cell r="Q3">
            <v>83</v>
          </cell>
        </row>
        <row r="86">
          <cell r="N86">
            <v>1515.3192500000002</v>
          </cell>
        </row>
      </sheetData>
      <sheetData sheetId="18">
        <row r="3">
          <cell r="A3">
            <v>402384</v>
          </cell>
          <cell r="E3">
            <v>44649</v>
          </cell>
          <cell r="Q3">
            <v>73</v>
          </cell>
        </row>
        <row r="76">
          <cell r="N76">
            <v>1579.4952499999999</v>
          </cell>
        </row>
      </sheetData>
      <sheetData sheetId="19">
        <row r="3">
          <cell r="A3">
            <v>404587</v>
          </cell>
          <cell r="E3">
            <v>44649</v>
          </cell>
          <cell r="Q3">
            <v>48</v>
          </cell>
        </row>
        <row r="51">
          <cell r="N51">
            <v>769.25700000000006</v>
          </cell>
        </row>
      </sheetData>
      <sheetData sheetId="20">
        <row r="3">
          <cell r="A3">
            <v>404774</v>
          </cell>
          <cell r="E3">
            <v>44649</v>
          </cell>
          <cell r="Q3">
            <v>231</v>
          </cell>
        </row>
        <row r="234">
          <cell r="N234">
            <v>6074.8050000000003</v>
          </cell>
        </row>
      </sheetData>
      <sheetData sheetId="21">
        <row r="3">
          <cell r="A3">
            <v>402386</v>
          </cell>
          <cell r="E3">
            <v>44650</v>
          </cell>
          <cell r="Q3">
            <v>56</v>
          </cell>
        </row>
        <row r="59">
          <cell r="N59">
            <v>944.74549999999999</v>
          </cell>
        </row>
      </sheetData>
      <sheetData sheetId="22">
        <row r="3">
          <cell r="A3">
            <v>404590</v>
          </cell>
          <cell r="E3">
            <v>44650</v>
          </cell>
          <cell r="Q3">
            <v>37</v>
          </cell>
        </row>
        <row r="40">
          <cell r="N40">
            <v>589.64599999999996</v>
          </cell>
        </row>
      </sheetData>
      <sheetData sheetId="23">
        <row r="3">
          <cell r="A3">
            <v>404775</v>
          </cell>
          <cell r="E3">
            <v>44650</v>
          </cell>
          <cell r="Q3">
            <v>185</v>
          </cell>
        </row>
        <row r="188">
          <cell r="N188">
            <v>4597.1662500000011</v>
          </cell>
        </row>
      </sheetData>
      <sheetData sheetId="24">
        <row r="3">
          <cell r="A3">
            <v>404778</v>
          </cell>
          <cell r="E3">
            <v>44650</v>
          </cell>
          <cell r="Q3">
            <v>11</v>
          </cell>
        </row>
        <row r="14">
          <cell r="N14">
            <v>114.8625</v>
          </cell>
        </row>
      </sheetData>
      <sheetData sheetId="25">
        <row r="3">
          <cell r="A3">
            <v>402388</v>
          </cell>
          <cell r="E3">
            <v>44651</v>
          </cell>
          <cell r="Q3">
            <v>48</v>
          </cell>
        </row>
        <row r="51">
          <cell r="N51">
            <v>1238.1400000000001</v>
          </cell>
        </row>
      </sheetData>
      <sheetData sheetId="26">
        <row r="3">
          <cell r="A3">
            <v>404591</v>
          </cell>
          <cell r="E3">
            <v>44651</v>
          </cell>
          <cell r="Q3">
            <v>52</v>
          </cell>
        </row>
        <row r="55">
          <cell r="N55">
            <v>1128.4537500000001</v>
          </cell>
        </row>
      </sheetData>
      <sheetData sheetId="27">
        <row r="3">
          <cell r="A3">
            <v>404832</v>
          </cell>
          <cell r="E3">
            <v>44651</v>
          </cell>
          <cell r="Q3">
            <v>198</v>
          </cell>
        </row>
        <row r="201">
          <cell r="N201">
            <v>5628.0319999999983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arakan Feb 2022"/>
      <sheetName val="ALL"/>
      <sheetName val="403376"/>
      <sheetName val="403385"/>
      <sheetName val="403304"/>
      <sheetName val="403393"/>
      <sheetName val="403152"/>
      <sheetName val="404679"/>
    </sheetNames>
    <sheetDataSet>
      <sheetData sheetId="0"/>
      <sheetData sheetId="1" refreshError="1"/>
      <sheetData sheetId="2">
        <row r="3">
          <cell r="A3">
            <v>403376</v>
          </cell>
          <cell r="E3">
            <v>44593</v>
          </cell>
          <cell r="Q3">
            <v>15</v>
          </cell>
        </row>
        <row r="18">
          <cell r="N18">
            <v>255.20000000000005</v>
          </cell>
        </row>
      </sheetData>
      <sheetData sheetId="3">
        <row r="3">
          <cell r="A3">
            <v>403385</v>
          </cell>
          <cell r="E3">
            <v>44596</v>
          </cell>
          <cell r="Q3">
            <v>5</v>
          </cell>
        </row>
      </sheetData>
      <sheetData sheetId="4">
        <row r="3">
          <cell r="A3">
            <v>403304</v>
          </cell>
          <cell r="E3">
            <v>44597</v>
          </cell>
          <cell r="Q3">
            <v>5</v>
          </cell>
        </row>
      </sheetData>
      <sheetData sheetId="5">
        <row r="3">
          <cell r="A3">
            <v>403393</v>
          </cell>
          <cell r="E3">
            <v>44599</v>
          </cell>
          <cell r="Q3">
            <v>9</v>
          </cell>
        </row>
        <row r="12">
          <cell r="N12">
            <v>156.04</v>
          </cell>
        </row>
      </sheetData>
      <sheetData sheetId="6">
        <row r="3">
          <cell r="A3">
            <v>403152</v>
          </cell>
          <cell r="E3">
            <v>44609</v>
          </cell>
          <cell r="Q3">
            <v>1</v>
          </cell>
        </row>
      </sheetData>
      <sheetData sheetId="7">
        <row r="3">
          <cell r="A3">
            <v>404679</v>
          </cell>
          <cell r="E3">
            <v>44615</v>
          </cell>
          <cell r="Q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10" workbookViewId="0">
      <selection activeCell="J16" sqref="J16"/>
    </sheetView>
  </sheetViews>
  <sheetFormatPr defaultRowHeight="15.75" x14ac:dyDescent="0.25"/>
  <cols>
    <col min="1" max="1" width="4.85546875" style="2" customWidth="1"/>
    <col min="2" max="2" width="10.85546875" style="2" customWidth="1"/>
    <col min="3" max="3" width="9" style="2" customWidth="1"/>
    <col min="4" max="4" width="28.5703125" style="2" customWidth="1"/>
    <col min="5" max="5" width="13.42578125" style="2" customWidth="1"/>
    <col min="6" max="6" width="6.5703125" style="2" customWidth="1"/>
    <col min="7" max="7" width="13" style="3" customWidth="1"/>
    <col min="8" max="8" width="1.28515625" style="3" customWidth="1"/>
    <col min="9" max="9" width="17.7109375" style="2" customWidth="1"/>
    <col min="10" max="10" width="9.140625" style="2"/>
    <col min="11" max="11" width="11.7109375" style="2" bestFit="1" customWidth="1"/>
    <col min="12" max="12" width="10.42578125" style="2" bestFit="1" customWidth="1"/>
    <col min="13" max="13" width="15.7109375" style="2" bestFit="1" customWidth="1"/>
    <col min="14" max="14" width="12.7109375" style="2" bestFit="1" customWidth="1"/>
    <col min="15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1</v>
      </c>
      <c r="B3" s="5"/>
    </row>
    <row r="4" spans="1:9" ht="18" customHeight="1" x14ac:dyDescent="0.25">
      <c r="A4" s="4" t="s">
        <v>2</v>
      </c>
      <c r="B4" s="5"/>
    </row>
    <row r="5" spans="1:9" ht="18" customHeight="1" x14ac:dyDescent="0.25">
      <c r="A5" s="4" t="s">
        <v>3</v>
      </c>
      <c r="B5" s="5"/>
    </row>
    <row r="6" spans="1:9" ht="18" customHeight="1" x14ac:dyDescent="0.25">
      <c r="A6" s="4" t="s">
        <v>4</v>
      </c>
      <c r="B6" s="5"/>
    </row>
    <row r="7" spans="1:9" ht="18" customHeight="1" x14ac:dyDescent="0.25">
      <c r="A7" s="4" t="s">
        <v>5</v>
      </c>
      <c r="B7" s="5"/>
    </row>
    <row r="8" spans="1:9" ht="16.5" thickBot="1" x14ac:dyDescent="0.3"/>
    <row r="9" spans="1:9" ht="24.75" customHeight="1" thickBot="1" x14ac:dyDescent="0.3">
      <c r="A9" s="211" t="s">
        <v>6</v>
      </c>
      <c r="B9" s="212"/>
      <c r="C9" s="212"/>
      <c r="D9" s="212"/>
      <c r="E9" s="212"/>
      <c r="F9" s="212"/>
      <c r="G9" s="212"/>
      <c r="H9" s="212"/>
      <c r="I9" s="213"/>
    </row>
    <row r="11" spans="1:9" ht="23.25" customHeight="1" x14ac:dyDescent="0.25">
      <c r="A11" s="6" t="s">
        <v>7</v>
      </c>
      <c r="B11" s="6" t="s">
        <v>8</v>
      </c>
      <c r="G11" s="3" t="s">
        <v>9</v>
      </c>
      <c r="H11" s="7" t="s">
        <v>10</v>
      </c>
      <c r="I11" s="8" t="s">
        <v>11</v>
      </c>
    </row>
    <row r="12" spans="1:9" x14ac:dyDescent="0.25">
      <c r="G12" s="3" t="s">
        <v>12</v>
      </c>
      <c r="H12" s="7" t="s">
        <v>10</v>
      </c>
      <c r="I12" s="9" t="s">
        <v>224</v>
      </c>
    </row>
    <row r="13" spans="1:9" x14ac:dyDescent="0.25">
      <c r="G13" s="3" t="s">
        <v>13</v>
      </c>
      <c r="H13" s="7" t="s">
        <v>10</v>
      </c>
      <c r="I13" s="9" t="s">
        <v>86</v>
      </c>
    </row>
    <row r="14" spans="1:9" ht="15.75" customHeight="1" x14ac:dyDescent="0.25">
      <c r="G14" s="3" t="s">
        <v>14</v>
      </c>
      <c r="H14" s="7" t="s">
        <v>10</v>
      </c>
      <c r="I14" s="10" t="s">
        <v>15</v>
      </c>
    </row>
    <row r="15" spans="1:9" ht="20.25" customHeight="1" x14ac:dyDescent="0.25">
      <c r="A15" s="6" t="s">
        <v>16</v>
      </c>
      <c r="B15" s="8" t="s">
        <v>17</v>
      </c>
    </row>
    <row r="16" spans="1:9" ht="8.25" customHeight="1" thickBot="1" x14ac:dyDescent="0.3">
      <c r="F16" s="11"/>
    </row>
    <row r="17" spans="1:17" ht="27" customHeight="1" x14ac:dyDescent="0.25">
      <c r="A17" s="12" t="s">
        <v>18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214" t="s">
        <v>24</v>
      </c>
      <c r="H17" s="215"/>
      <c r="I17" s="14" t="s">
        <v>25</v>
      </c>
    </row>
    <row r="18" spans="1:17" ht="55.5" customHeight="1" x14ac:dyDescent="0.25">
      <c r="A18" s="15">
        <v>1</v>
      </c>
      <c r="B18" s="16">
        <v>44641</v>
      </c>
      <c r="C18" s="17"/>
      <c r="D18" s="18" t="s">
        <v>26</v>
      </c>
      <c r="E18" s="19" t="s">
        <v>27</v>
      </c>
      <c r="F18" s="20">
        <v>2</v>
      </c>
      <c r="G18" s="216">
        <v>12500000</v>
      </c>
      <c r="H18" s="217"/>
      <c r="I18" s="21">
        <f>F18*G18</f>
        <v>25000000</v>
      </c>
      <c r="N18" s="22"/>
    </row>
    <row r="19" spans="1:17" ht="25.5" customHeight="1" thickBot="1" x14ac:dyDescent="0.3">
      <c r="A19" s="218" t="s">
        <v>28</v>
      </c>
      <c r="B19" s="219"/>
      <c r="C19" s="219"/>
      <c r="D19" s="219"/>
      <c r="E19" s="219"/>
      <c r="F19" s="219"/>
      <c r="G19" s="219"/>
      <c r="H19" s="220"/>
      <c r="I19" s="23">
        <f>SUM(I18:I18)</f>
        <v>25000000</v>
      </c>
      <c r="J19" s="24"/>
      <c r="K19" s="25"/>
      <c r="L19" s="25"/>
      <c r="M19" s="25"/>
      <c r="N19" s="26"/>
    </row>
    <row r="20" spans="1:17" x14ac:dyDescent="0.25">
      <c r="A20" s="221"/>
      <c r="B20" s="221"/>
      <c r="C20" s="221"/>
      <c r="D20" s="221"/>
      <c r="E20" s="27"/>
      <c r="F20" s="27"/>
      <c r="G20" s="28"/>
      <c r="H20" s="28"/>
      <c r="I20" s="24"/>
      <c r="K20" s="2" t="s">
        <v>32</v>
      </c>
      <c r="M20" s="29"/>
    </row>
    <row r="21" spans="1:17" s="32" customFormat="1" x14ac:dyDescent="0.25">
      <c r="A21" s="30"/>
      <c r="B21" s="30"/>
      <c r="C21" s="30"/>
      <c r="D21" s="30"/>
      <c r="E21" s="30"/>
      <c r="F21" s="31" t="s">
        <v>29</v>
      </c>
      <c r="H21" s="33"/>
      <c r="I21" s="34">
        <f>I19*50%</f>
        <v>12500000</v>
      </c>
    </row>
    <row r="22" spans="1:17" s="32" customFormat="1" x14ac:dyDescent="0.25">
      <c r="A22" s="30"/>
      <c r="B22" s="30"/>
      <c r="C22" s="30"/>
      <c r="D22" s="30"/>
      <c r="E22" s="30"/>
      <c r="F22" s="31" t="s">
        <v>30</v>
      </c>
      <c r="H22" s="34"/>
      <c r="I22" s="35">
        <f>I21*1%</f>
        <v>125000</v>
      </c>
    </row>
    <row r="23" spans="1:17" s="32" customFormat="1" ht="16.5" thickBot="1" x14ac:dyDescent="0.3">
      <c r="E23" s="36"/>
      <c r="F23" s="37" t="s">
        <v>31</v>
      </c>
      <c r="G23" s="38"/>
      <c r="H23" s="39"/>
      <c r="I23" s="40">
        <f>I19-I21</f>
        <v>12500000</v>
      </c>
      <c r="Q23" s="32" t="s">
        <v>32</v>
      </c>
    </row>
    <row r="24" spans="1:17" s="32" customFormat="1" x14ac:dyDescent="0.25">
      <c r="E24" s="36"/>
      <c r="F24" s="41" t="s">
        <v>33</v>
      </c>
      <c r="H24" s="42"/>
      <c r="I24" s="43">
        <f>I22+I23</f>
        <v>12625000</v>
      </c>
    </row>
    <row r="25" spans="1:17" ht="17.25" customHeight="1" x14ac:dyDescent="0.25">
      <c r="E25" s="1"/>
      <c r="F25" s="1"/>
      <c r="G25" s="41"/>
      <c r="H25" s="41"/>
      <c r="I25" s="44"/>
    </row>
    <row r="26" spans="1:17" ht="18" customHeight="1" x14ac:dyDescent="0.25">
      <c r="A26" s="1" t="s">
        <v>34</v>
      </c>
      <c r="E26" s="1"/>
      <c r="F26" s="1"/>
      <c r="G26" s="41"/>
      <c r="H26" s="41"/>
      <c r="I26" s="44"/>
    </row>
    <row r="27" spans="1:17" ht="12" customHeight="1" x14ac:dyDescent="0.25">
      <c r="A27" s="45"/>
      <c r="E27" s="1"/>
      <c r="F27" s="1"/>
      <c r="G27" s="41"/>
      <c r="H27" s="41"/>
      <c r="I27" s="44"/>
    </row>
    <row r="28" spans="1:17" x14ac:dyDescent="0.25">
      <c r="A28" s="46" t="s">
        <v>35</v>
      </c>
    </row>
    <row r="29" spans="1:17" x14ac:dyDescent="0.25">
      <c r="A29" s="47" t="s">
        <v>36</v>
      </c>
      <c r="B29" s="48"/>
      <c r="C29" s="48"/>
      <c r="D29" s="48"/>
      <c r="E29" s="11"/>
    </row>
    <row r="30" spans="1:17" x14ac:dyDescent="0.25">
      <c r="A30" s="47" t="s">
        <v>37</v>
      </c>
      <c r="B30" s="48"/>
      <c r="C30" s="48"/>
      <c r="D30" s="11"/>
      <c r="E30" s="11"/>
    </row>
    <row r="31" spans="1:17" x14ac:dyDescent="0.25">
      <c r="A31" s="49" t="s">
        <v>38</v>
      </c>
      <c r="B31" s="50"/>
      <c r="C31" s="50"/>
      <c r="D31" s="51"/>
      <c r="E31" s="11"/>
    </row>
    <row r="32" spans="1:17" x14ac:dyDescent="0.25">
      <c r="A32" s="52" t="s">
        <v>0</v>
      </c>
      <c r="B32" s="53"/>
      <c r="C32" s="53"/>
      <c r="D32" s="50"/>
      <c r="E32" s="11"/>
    </row>
    <row r="33" spans="1:9" ht="9" customHeight="1" x14ac:dyDescent="0.25">
      <c r="A33" s="54"/>
      <c r="B33" s="54"/>
      <c r="C33" s="54"/>
      <c r="D33" s="55"/>
    </row>
    <row r="34" spans="1:9" x14ac:dyDescent="0.25">
      <c r="G34" s="56" t="s">
        <v>39</v>
      </c>
      <c r="H34" s="222" t="str">
        <f>+I12</f>
        <v xml:space="preserve"> 31 Maret 2022</v>
      </c>
      <c r="I34" s="222"/>
    </row>
    <row r="41" spans="1:9" x14ac:dyDescent="0.25">
      <c r="G41" s="210" t="s">
        <v>40</v>
      </c>
      <c r="H41" s="210"/>
      <c r="I41" s="210"/>
    </row>
  </sheetData>
  <mergeCells count="7">
    <mergeCell ref="G41:I41"/>
    <mergeCell ref="A9:I9"/>
    <mergeCell ref="G17:H17"/>
    <mergeCell ref="G18:H18"/>
    <mergeCell ref="A19:H19"/>
    <mergeCell ref="A20:D20"/>
    <mergeCell ref="H34:I34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0" workbookViewId="0">
      <selection activeCell="J12" sqref="J12"/>
    </sheetView>
  </sheetViews>
  <sheetFormatPr defaultRowHeight="15" x14ac:dyDescent="0.25"/>
  <cols>
    <col min="1" max="1" width="4.85546875" style="103" customWidth="1"/>
    <col min="2" max="2" width="10.28515625" style="103" customWidth="1"/>
    <col min="3" max="3" width="8.7109375" style="103" customWidth="1"/>
    <col min="4" max="4" width="24" style="103" customWidth="1"/>
    <col min="5" max="5" width="12.7109375" style="103" customWidth="1"/>
    <col min="6" max="6" width="6" style="103" customWidth="1"/>
    <col min="7" max="7" width="5.140625" style="103" customWidth="1"/>
    <col min="8" max="8" width="13.28515625" style="125" customWidth="1"/>
    <col min="9" max="9" width="1.5703125" style="125" customWidth="1"/>
    <col min="10" max="10" width="18.140625" style="103" customWidth="1"/>
    <col min="11" max="16384" width="9.140625" style="103"/>
  </cols>
  <sheetData>
    <row r="2" spans="1:16" x14ac:dyDescent="0.25">
      <c r="A2" s="124" t="s">
        <v>0</v>
      </c>
      <c r="B2" s="124"/>
      <c r="C2" s="124"/>
    </row>
    <row r="3" spans="1:16" x14ac:dyDescent="0.25">
      <c r="A3" s="4" t="s">
        <v>1</v>
      </c>
      <c r="B3" s="5"/>
      <c r="C3" s="5"/>
    </row>
    <row r="4" spans="1:16" x14ac:dyDescent="0.25">
      <c r="A4" s="4" t="s">
        <v>2</v>
      </c>
      <c r="B4" s="5"/>
      <c r="C4" s="5"/>
    </row>
    <row r="5" spans="1:16" x14ac:dyDescent="0.25">
      <c r="A5" s="4" t="s">
        <v>3</v>
      </c>
      <c r="B5" s="5"/>
      <c r="C5" s="5"/>
    </row>
    <row r="6" spans="1:16" x14ac:dyDescent="0.25">
      <c r="A6" s="4" t="s">
        <v>4</v>
      </c>
      <c r="B6" s="5"/>
      <c r="C6" s="5"/>
      <c r="D6" s="5"/>
    </row>
    <row r="7" spans="1:16" x14ac:dyDescent="0.25">
      <c r="A7" s="4" t="s">
        <v>5</v>
      </c>
      <c r="B7" s="5"/>
      <c r="C7" s="5"/>
      <c r="D7" s="5"/>
    </row>
    <row r="9" spans="1:16" ht="15.75" thickBot="1" x14ac:dyDescent="0.3">
      <c r="A9" s="126"/>
      <c r="B9" s="126"/>
      <c r="C9" s="126"/>
      <c r="D9" s="126"/>
      <c r="E9" s="126"/>
      <c r="F9" s="126"/>
      <c r="G9" s="126"/>
      <c r="H9" s="127"/>
      <c r="I9" s="127"/>
      <c r="J9" s="126"/>
    </row>
    <row r="10" spans="1:16" ht="24" thickBot="1" x14ac:dyDescent="0.4">
      <c r="A10" s="256" t="s">
        <v>6</v>
      </c>
      <c r="B10" s="257"/>
      <c r="C10" s="257"/>
      <c r="D10" s="257"/>
      <c r="E10" s="257"/>
      <c r="F10" s="257"/>
      <c r="G10" s="257"/>
      <c r="H10" s="257"/>
      <c r="I10" s="257"/>
      <c r="J10" s="258"/>
    </row>
    <row r="12" spans="1:16" ht="15.75" x14ac:dyDescent="0.25">
      <c r="A12" s="103" t="s">
        <v>7</v>
      </c>
      <c r="B12" s="103" t="s">
        <v>108</v>
      </c>
      <c r="H12" s="125" t="s">
        <v>9</v>
      </c>
      <c r="I12" s="128" t="s">
        <v>10</v>
      </c>
      <c r="J12" s="8" t="s">
        <v>118</v>
      </c>
    </row>
    <row r="13" spans="1:16" ht="15.75" x14ac:dyDescent="0.25">
      <c r="B13" s="129" t="s">
        <v>109</v>
      </c>
      <c r="C13" s="129"/>
      <c r="E13" s="129"/>
      <c r="H13" s="125" t="s">
        <v>12</v>
      </c>
      <c r="I13" s="128" t="s">
        <v>10</v>
      </c>
      <c r="J13" s="9" t="s">
        <v>97</v>
      </c>
      <c r="P13" s="103" t="s">
        <v>32</v>
      </c>
    </row>
    <row r="14" spans="1:16" ht="15.75" x14ac:dyDescent="0.25">
      <c r="B14" s="129" t="s">
        <v>110</v>
      </c>
      <c r="C14" s="129"/>
      <c r="E14" s="129"/>
      <c r="H14" s="125" t="s">
        <v>13</v>
      </c>
      <c r="I14" s="128" t="s">
        <v>10</v>
      </c>
      <c r="J14" s="9" t="s">
        <v>102</v>
      </c>
    </row>
    <row r="15" spans="1:16" x14ac:dyDescent="0.25">
      <c r="B15" s="129"/>
      <c r="C15" s="129"/>
      <c r="E15" s="129"/>
      <c r="H15" s="125" t="s">
        <v>14</v>
      </c>
      <c r="I15" s="125" t="s">
        <v>10</v>
      </c>
      <c r="J15" s="130" t="s">
        <v>119</v>
      </c>
    </row>
    <row r="16" spans="1:16" x14ac:dyDescent="0.25">
      <c r="B16" s="129"/>
      <c r="C16" s="129"/>
      <c r="E16" s="129"/>
      <c r="J16" s="131"/>
    </row>
    <row r="17" spans="1:10" x14ac:dyDescent="0.25">
      <c r="A17" s="103" t="s">
        <v>16</v>
      </c>
      <c r="B17" s="103" t="s">
        <v>17</v>
      </c>
    </row>
    <row r="18" spans="1:10" ht="11.25" customHeight="1" thickBot="1" x14ac:dyDescent="0.3"/>
    <row r="19" spans="1:10" x14ac:dyDescent="0.25">
      <c r="A19" s="132" t="s">
        <v>18</v>
      </c>
      <c r="B19" s="133" t="s">
        <v>19</v>
      </c>
      <c r="C19" s="133" t="s">
        <v>20</v>
      </c>
      <c r="D19" s="133" t="s">
        <v>21</v>
      </c>
      <c r="E19" s="133" t="s">
        <v>22</v>
      </c>
      <c r="F19" s="133" t="s">
        <v>23</v>
      </c>
      <c r="G19" s="133" t="s">
        <v>68</v>
      </c>
      <c r="H19" s="259" t="s">
        <v>24</v>
      </c>
      <c r="I19" s="260"/>
      <c r="J19" s="134" t="s">
        <v>25</v>
      </c>
    </row>
    <row r="20" spans="1:10" ht="58.5" customHeight="1" x14ac:dyDescent="0.25">
      <c r="A20" s="135">
        <v>1</v>
      </c>
      <c r="B20" s="155">
        <v>44643</v>
      </c>
      <c r="C20" s="156"/>
      <c r="D20" s="136" t="s">
        <v>120</v>
      </c>
      <c r="E20" s="136" t="s">
        <v>121</v>
      </c>
      <c r="F20" s="137">
        <v>1</v>
      </c>
      <c r="G20" s="137">
        <v>3</v>
      </c>
      <c r="H20" s="261">
        <v>1600000</v>
      </c>
      <c r="I20" s="262"/>
      <c r="J20" s="138">
        <f>H20</f>
        <v>1600000</v>
      </c>
    </row>
    <row r="21" spans="1:10" ht="29.25" customHeight="1" thickBot="1" x14ac:dyDescent="0.3">
      <c r="A21" s="250" t="s">
        <v>28</v>
      </c>
      <c r="B21" s="251"/>
      <c r="C21" s="251"/>
      <c r="D21" s="251"/>
      <c r="E21" s="251"/>
      <c r="F21" s="251"/>
      <c r="G21" s="251"/>
      <c r="H21" s="251"/>
      <c r="I21" s="252"/>
      <c r="J21" s="139">
        <f>J20</f>
        <v>1600000</v>
      </c>
    </row>
    <row r="22" spans="1:10" ht="8.25" customHeight="1" x14ac:dyDescent="0.25">
      <c r="A22" s="253"/>
      <c r="B22" s="253"/>
      <c r="C22" s="253"/>
      <c r="D22" s="253"/>
      <c r="E22" s="253"/>
      <c r="F22" s="140"/>
      <c r="G22" s="140"/>
      <c r="H22" s="141"/>
      <c r="I22" s="141"/>
      <c r="J22" s="142"/>
    </row>
    <row r="23" spans="1:10" ht="18" customHeight="1" x14ac:dyDescent="0.25">
      <c r="A23" s="143"/>
      <c r="B23" s="143"/>
      <c r="C23" s="143"/>
      <c r="D23" s="143"/>
      <c r="E23" s="143"/>
      <c r="F23" s="140"/>
      <c r="G23" s="140"/>
      <c r="H23" s="144" t="s">
        <v>116</v>
      </c>
      <c r="I23" s="141"/>
      <c r="J23" s="142">
        <f>J21*1.1%</f>
        <v>17600</v>
      </c>
    </row>
    <row r="24" spans="1:10" ht="18" customHeight="1" thickBot="1" x14ac:dyDescent="0.3">
      <c r="A24" s="140"/>
      <c r="B24" s="140"/>
      <c r="C24" s="140"/>
      <c r="D24" s="140"/>
      <c r="E24" s="140"/>
      <c r="F24" s="140"/>
      <c r="G24" s="140"/>
      <c r="H24" s="145" t="s">
        <v>111</v>
      </c>
      <c r="I24" s="145"/>
      <c r="J24" s="146">
        <f>J21*2%</f>
        <v>32000</v>
      </c>
    </row>
    <row r="25" spans="1:10" x14ac:dyDescent="0.25">
      <c r="F25" s="124"/>
      <c r="G25" s="124"/>
      <c r="H25" s="147" t="s">
        <v>33</v>
      </c>
      <c r="I25" s="147"/>
      <c r="J25" s="148">
        <f>J21+J23-J24</f>
        <v>1585600</v>
      </c>
    </row>
    <row r="26" spans="1:10" ht="7.5" customHeight="1" x14ac:dyDescent="0.25">
      <c r="F26" s="124"/>
      <c r="G26" s="124"/>
      <c r="H26" s="147"/>
      <c r="I26" s="147"/>
      <c r="J26" s="148"/>
    </row>
    <row r="27" spans="1:10" ht="21" customHeight="1" x14ac:dyDescent="0.25">
      <c r="A27" s="149" t="s">
        <v>117</v>
      </c>
      <c r="B27" s="124"/>
      <c r="C27" s="124"/>
      <c r="F27" s="124"/>
      <c r="G27" s="124"/>
      <c r="H27" s="147"/>
      <c r="I27" s="147"/>
      <c r="J27" s="148"/>
    </row>
    <row r="28" spans="1:10" ht="6.75" customHeight="1" x14ac:dyDescent="0.25">
      <c r="F28" s="124"/>
      <c r="G28" s="124"/>
      <c r="H28" s="147"/>
      <c r="I28" s="147"/>
      <c r="J28" s="148"/>
    </row>
    <row r="29" spans="1:10" ht="15.75" x14ac:dyDescent="0.25">
      <c r="A29" s="46" t="s">
        <v>35</v>
      </c>
      <c r="B29" s="150"/>
      <c r="C29" s="150"/>
      <c r="D29" s="150"/>
    </row>
    <row r="30" spans="1:10" ht="15.75" x14ac:dyDescent="0.25">
      <c r="A30" s="47" t="s">
        <v>36</v>
      </c>
      <c r="B30" s="124"/>
      <c r="C30" s="124"/>
      <c r="D30" s="124"/>
    </row>
    <row r="31" spans="1:10" ht="15.75" x14ac:dyDescent="0.25">
      <c r="A31" s="47" t="s">
        <v>37</v>
      </c>
      <c r="B31" s="124"/>
      <c r="C31" s="124"/>
      <c r="D31" s="124"/>
    </row>
    <row r="32" spans="1:10" ht="15.75" x14ac:dyDescent="0.25">
      <c r="A32" s="49" t="s">
        <v>38</v>
      </c>
      <c r="B32" s="151"/>
      <c r="C32" s="151"/>
      <c r="D32" s="152"/>
    </row>
    <row r="33" spans="1:10" ht="15.75" x14ac:dyDescent="0.25">
      <c r="A33" s="52" t="s">
        <v>0</v>
      </c>
      <c r="B33" s="153"/>
      <c r="C33" s="153"/>
      <c r="D33" s="153"/>
    </row>
    <row r="34" spans="1:10" x14ac:dyDescent="0.25">
      <c r="A34" s="152"/>
      <c r="B34" s="152"/>
      <c r="C34" s="152"/>
      <c r="D34" s="152"/>
    </row>
    <row r="35" spans="1:10" x14ac:dyDescent="0.25">
      <c r="A35" s="153"/>
      <c r="B35" s="153"/>
      <c r="C35" s="153"/>
      <c r="D35" s="153"/>
    </row>
    <row r="36" spans="1:10" x14ac:dyDescent="0.25">
      <c r="H36" s="154" t="s">
        <v>51</v>
      </c>
      <c r="I36" s="254" t="str">
        <f>+J13</f>
        <v xml:space="preserve"> 12 April 2022</v>
      </c>
      <c r="J36" s="255"/>
    </row>
    <row r="43" spans="1:10" ht="15.75" x14ac:dyDescent="0.25">
      <c r="H43" s="224" t="s">
        <v>40</v>
      </c>
      <c r="I43" s="224"/>
      <c r="J43" s="224"/>
    </row>
  </sheetData>
  <mergeCells count="7">
    <mergeCell ref="H43:J43"/>
    <mergeCell ref="A10:J10"/>
    <mergeCell ref="H19:I19"/>
    <mergeCell ref="H20:I20"/>
    <mergeCell ref="A21:I21"/>
    <mergeCell ref="A22:E22"/>
    <mergeCell ref="I36:J36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7" workbookViewId="0">
      <selection activeCell="M17" sqref="M17"/>
    </sheetView>
  </sheetViews>
  <sheetFormatPr defaultRowHeight="15" x14ac:dyDescent="0.25"/>
  <cols>
    <col min="1" max="1" width="4.85546875" style="103" customWidth="1"/>
    <col min="2" max="2" width="10.28515625" style="103" customWidth="1"/>
    <col min="3" max="3" width="8.7109375" style="103" customWidth="1"/>
    <col min="4" max="4" width="24" style="103" customWidth="1"/>
    <col min="5" max="5" width="12.7109375" style="103" customWidth="1"/>
    <col min="6" max="6" width="6" style="103" customWidth="1"/>
    <col min="7" max="7" width="5.140625" style="103" customWidth="1"/>
    <col min="8" max="8" width="13.28515625" style="125" customWidth="1"/>
    <col min="9" max="9" width="1.5703125" style="125" customWidth="1"/>
    <col min="10" max="10" width="18.140625" style="103" customWidth="1"/>
    <col min="11" max="16384" width="9.140625" style="103"/>
  </cols>
  <sheetData>
    <row r="2" spans="1:16" x14ac:dyDescent="0.25">
      <c r="A2" s="124" t="s">
        <v>0</v>
      </c>
      <c r="B2" s="124"/>
      <c r="C2" s="124"/>
    </row>
    <row r="3" spans="1:16" x14ac:dyDescent="0.25">
      <c r="A3" s="4" t="s">
        <v>1</v>
      </c>
      <c r="B3" s="5"/>
      <c r="C3" s="5"/>
    </row>
    <row r="4" spans="1:16" x14ac:dyDescent="0.25">
      <c r="A4" s="4" t="s">
        <v>2</v>
      </c>
      <c r="B4" s="5"/>
      <c r="C4" s="5"/>
    </row>
    <row r="5" spans="1:16" x14ac:dyDescent="0.25">
      <c r="A5" s="4" t="s">
        <v>3</v>
      </c>
      <c r="B5" s="5"/>
      <c r="C5" s="5"/>
    </row>
    <row r="6" spans="1:16" x14ac:dyDescent="0.25">
      <c r="A6" s="4" t="s">
        <v>4</v>
      </c>
      <c r="B6" s="5"/>
      <c r="C6" s="5"/>
      <c r="D6" s="5"/>
    </row>
    <row r="7" spans="1:16" x14ac:dyDescent="0.25">
      <c r="A7" s="4" t="s">
        <v>5</v>
      </c>
      <c r="B7" s="5"/>
      <c r="C7" s="5"/>
      <c r="D7" s="5"/>
    </row>
    <row r="9" spans="1:16" ht="15.75" thickBot="1" x14ac:dyDescent="0.3">
      <c r="A9" s="126"/>
      <c r="B9" s="126"/>
      <c r="C9" s="126"/>
      <c r="D9" s="126"/>
      <c r="E9" s="126"/>
      <c r="F9" s="126"/>
      <c r="G9" s="126"/>
      <c r="H9" s="127"/>
      <c r="I9" s="127"/>
      <c r="J9" s="126"/>
    </row>
    <row r="10" spans="1:16" ht="24" thickBot="1" x14ac:dyDescent="0.4">
      <c r="A10" s="256" t="s">
        <v>6</v>
      </c>
      <c r="B10" s="257"/>
      <c r="C10" s="257"/>
      <c r="D10" s="257"/>
      <c r="E10" s="257"/>
      <c r="F10" s="257"/>
      <c r="G10" s="257"/>
      <c r="H10" s="257"/>
      <c r="I10" s="257"/>
      <c r="J10" s="258"/>
    </row>
    <row r="12" spans="1:16" ht="15.75" x14ac:dyDescent="0.25">
      <c r="A12" s="103" t="s">
        <v>7</v>
      </c>
      <c r="B12" s="103" t="s">
        <v>108</v>
      </c>
      <c r="H12" s="125" t="s">
        <v>9</v>
      </c>
      <c r="I12" s="128" t="s">
        <v>10</v>
      </c>
      <c r="J12" s="8" t="s">
        <v>122</v>
      </c>
    </row>
    <row r="13" spans="1:16" ht="15.75" x14ac:dyDescent="0.25">
      <c r="B13" s="129" t="s">
        <v>109</v>
      </c>
      <c r="C13" s="129"/>
      <c r="E13" s="129"/>
      <c r="H13" s="125" t="s">
        <v>12</v>
      </c>
      <c r="I13" s="128" t="s">
        <v>10</v>
      </c>
      <c r="J13" s="9" t="s">
        <v>97</v>
      </c>
      <c r="P13" s="103" t="s">
        <v>32</v>
      </c>
    </row>
    <row r="14" spans="1:16" ht="15.75" x14ac:dyDescent="0.25">
      <c r="B14" s="129" t="s">
        <v>110</v>
      </c>
      <c r="C14" s="129"/>
      <c r="E14" s="129"/>
      <c r="H14" s="125" t="s">
        <v>13</v>
      </c>
      <c r="I14" s="128" t="s">
        <v>10</v>
      </c>
      <c r="J14" s="9" t="s">
        <v>102</v>
      </c>
    </row>
    <row r="15" spans="1:16" x14ac:dyDescent="0.25">
      <c r="B15" s="129"/>
      <c r="C15" s="129"/>
      <c r="E15" s="129"/>
      <c r="H15" s="125" t="s">
        <v>14</v>
      </c>
      <c r="I15" s="125" t="s">
        <v>10</v>
      </c>
      <c r="J15" s="130" t="s">
        <v>123</v>
      </c>
    </row>
    <row r="16" spans="1:16" x14ac:dyDescent="0.25">
      <c r="B16" s="129"/>
      <c r="C16" s="129"/>
      <c r="E16" s="129"/>
      <c r="J16" s="131"/>
    </row>
    <row r="17" spans="1:10" x14ac:dyDescent="0.25">
      <c r="A17" s="103" t="s">
        <v>16</v>
      </c>
      <c r="B17" s="103" t="s">
        <v>17</v>
      </c>
    </row>
    <row r="18" spans="1:10" ht="11.25" customHeight="1" thickBot="1" x14ac:dyDescent="0.3"/>
    <row r="19" spans="1:10" x14ac:dyDescent="0.25">
      <c r="A19" s="132" t="s">
        <v>18</v>
      </c>
      <c r="B19" s="133" t="s">
        <v>19</v>
      </c>
      <c r="C19" s="133" t="s">
        <v>20</v>
      </c>
      <c r="D19" s="133" t="s">
        <v>21</v>
      </c>
      <c r="E19" s="133" t="s">
        <v>22</v>
      </c>
      <c r="F19" s="133" t="s">
        <v>23</v>
      </c>
      <c r="G19" s="133" t="s">
        <v>68</v>
      </c>
      <c r="H19" s="259" t="s">
        <v>24</v>
      </c>
      <c r="I19" s="260"/>
      <c r="J19" s="134" t="s">
        <v>25</v>
      </c>
    </row>
    <row r="20" spans="1:10" ht="58.5" customHeight="1" x14ac:dyDescent="0.25">
      <c r="A20" s="135">
        <v>1</v>
      </c>
      <c r="B20" s="155">
        <v>44637</v>
      </c>
      <c r="C20" s="156">
        <v>404913</v>
      </c>
      <c r="D20" s="136" t="s">
        <v>124</v>
      </c>
      <c r="E20" s="136" t="s">
        <v>125</v>
      </c>
      <c r="F20" s="137">
        <v>1</v>
      </c>
      <c r="G20" s="137">
        <v>3</v>
      </c>
      <c r="H20" s="261">
        <v>2000000</v>
      </c>
      <c r="I20" s="262"/>
      <c r="J20" s="138">
        <f>H20</f>
        <v>2000000</v>
      </c>
    </row>
    <row r="21" spans="1:10" ht="29.25" customHeight="1" thickBot="1" x14ac:dyDescent="0.3">
      <c r="A21" s="250" t="s">
        <v>28</v>
      </c>
      <c r="B21" s="251"/>
      <c r="C21" s="251"/>
      <c r="D21" s="251"/>
      <c r="E21" s="251"/>
      <c r="F21" s="251"/>
      <c r="G21" s="251"/>
      <c r="H21" s="251"/>
      <c r="I21" s="252"/>
      <c r="J21" s="139">
        <f>J20</f>
        <v>2000000</v>
      </c>
    </row>
    <row r="22" spans="1:10" ht="8.25" customHeight="1" x14ac:dyDescent="0.25">
      <c r="A22" s="253"/>
      <c r="B22" s="253"/>
      <c r="C22" s="253"/>
      <c r="D22" s="253"/>
      <c r="E22" s="253"/>
      <c r="F22" s="140"/>
      <c r="G22" s="140"/>
      <c r="H22" s="141"/>
      <c r="I22" s="141"/>
      <c r="J22" s="142"/>
    </row>
    <row r="23" spans="1:10" ht="18" customHeight="1" x14ac:dyDescent="0.25">
      <c r="A23" s="143"/>
      <c r="B23" s="143"/>
      <c r="C23" s="143"/>
      <c r="D23" s="143"/>
      <c r="E23" s="143"/>
      <c r="F23" s="140"/>
      <c r="G23" s="140"/>
      <c r="H23" s="144" t="s">
        <v>116</v>
      </c>
      <c r="I23" s="141"/>
      <c r="J23" s="142">
        <f>J21*1.1%</f>
        <v>22000.000000000004</v>
      </c>
    </row>
    <row r="24" spans="1:10" ht="18" customHeight="1" thickBot="1" x14ac:dyDescent="0.3">
      <c r="A24" s="140"/>
      <c r="B24" s="140"/>
      <c r="C24" s="140"/>
      <c r="D24" s="140"/>
      <c r="E24" s="140"/>
      <c r="F24" s="140"/>
      <c r="G24" s="140"/>
      <c r="H24" s="145" t="s">
        <v>111</v>
      </c>
      <c r="I24" s="145"/>
      <c r="J24" s="146">
        <f>J21*2%</f>
        <v>40000</v>
      </c>
    </row>
    <row r="25" spans="1:10" x14ac:dyDescent="0.25">
      <c r="F25" s="124"/>
      <c r="G25" s="124"/>
      <c r="H25" s="147" t="s">
        <v>33</v>
      </c>
      <c r="I25" s="147"/>
      <c r="J25" s="148">
        <f>J21+J23-J24</f>
        <v>1982000</v>
      </c>
    </row>
    <row r="26" spans="1:10" ht="7.5" customHeight="1" x14ac:dyDescent="0.25">
      <c r="F26" s="124"/>
      <c r="G26" s="124"/>
      <c r="H26" s="147"/>
      <c r="I26" s="147"/>
      <c r="J26" s="148"/>
    </row>
    <row r="27" spans="1:10" ht="21" customHeight="1" x14ac:dyDescent="0.25">
      <c r="A27" s="149" t="s">
        <v>126</v>
      </c>
      <c r="B27" s="124"/>
      <c r="C27" s="124"/>
      <c r="F27" s="124"/>
      <c r="G27" s="124"/>
      <c r="H27" s="147"/>
      <c r="I27" s="147"/>
      <c r="J27" s="148"/>
    </row>
    <row r="28" spans="1:10" ht="6.75" customHeight="1" x14ac:dyDescent="0.25">
      <c r="F28" s="124"/>
      <c r="G28" s="124"/>
      <c r="H28" s="147"/>
      <c r="I28" s="147"/>
      <c r="J28" s="148"/>
    </row>
    <row r="29" spans="1:10" ht="15.75" x14ac:dyDescent="0.25">
      <c r="A29" s="46" t="s">
        <v>35</v>
      </c>
      <c r="B29" s="150"/>
      <c r="C29" s="150"/>
      <c r="D29" s="150"/>
    </row>
    <row r="30" spans="1:10" ht="15.75" x14ac:dyDescent="0.25">
      <c r="A30" s="47" t="s">
        <v>36</v>
      </c>
      <c r="B30" s="124"/>
      <c r="C30" s="124"/>
      <c r="D30" s="124"/>
    </row>
    <row r="31" spans="1:10" ht="15.75" x14ac:dyDescent="0.25">
      <c r="A31" s="47" t="s">
        <v>37</v>
      </c>
      <c r="B31" s="124"/>
      <c r="C31" s="124"/>
      <c r="D31" s="124"/>
    </row>
    <row r="32" spans="1:10" ht="15.75" x14ac:dyDescent="0.25">
      <c r="A32" s="49" t="s">
        <v>38</v>
      </c>
      <c r="B32" s="151"/>
      <c r="C32" s="151"/>
      <c r="D32" s="152"/>
    </row>
    <row r="33" spans="1:10" ht="15.75" x14ac:dyDescent="0.25">
      <c r="A33" s="52" t="s">
        <v>0</v>
      </c>
      <c r="B33" s="153"/>
      <c r="C33" s="153"/>
      <c r="D33" s="153"/>
    </row>
    <row r="34" spans="1:10" x14ac:dyDescent="0.25">
      <c r="A34" s="152"/>
      <c r="B34" s="152"/>
      <c r="C34" s="152"/>
      <c r="D34" s="152"/>
    </row>
    <row r="35" spans="1:10" x14ac:dyDescent="0.25">
      <c r="A35" s="153"/>
      <c r="B35" s="153"/>
      <c r="C35" s="153"/>
      <c r="D35" s="153"/>
    </row>
    <row r="36" spans="1:10" x14ac:dyDescent="0.25">
      <c r="H36" s="154" t="s">
        <v>51</v>
      </c>
      <c r="I36" s="254" t="str">
        <f>+J13</f>
        <v xml:space="preserve"> 12 April 2022</v>
      </c>
      <c r="J36" s="255"/>
    </row>
    <row r="43" spans="1:10" ht="15.75" x14ac:dyDescent="0.25">
      <c r="H43" s="224" t="s">
        <v>40</v>
      </c>
      <c r="I43" s="224"/>
      <c r="J43" s="224"/>
    </row>
  </sheetData>
  <mergeCells count="7">
    <mergeCell ref="H43:J43"/>
    <mergeCell ref="A10:J10"/>
    <mergeCell ref="H19:I19"/>
    <mergeCell ref="H20:I20"/>
    <mergeCell ref="A21:I21"/>
    <mergeCell ref="A22:E22"/>
    <mergeCell ref="I36:J36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4" workbookViewId="0">
      <selection activeCell="M17" sqref="M17"/>
    </sheetView>
  </sheetViews>
  <sheetFormatPr defaultRowHeight="15" x14ac:dyDescent="0.25"/>
  <cols>
    <col min="1" max="1" width="4.85546875" style="103" customWidth="1"/>
    <col min="2" max="2" width="10.28515625" style="103" customWidth="1"/>
    <col min="3" max="3" width="8.7109375" style="103" customWidth="1"/>
    <col min="4" max="4" width="24" style="103" customWidth="1"/>
    <col min="5" max="5" width="12.7109375" style="103" customWidth="1"/>
    <col min="6" max="6" width="6" style="103" customWidth="1"/>
    <col min="7" max="7" width="5.140625" style="103" customWidth="1"/>
    <col min="8" max="8" width="13.28515625" style="125" customWidth="1"/>
    <col min="9" max="9" width="1.5703125" style="125" customWidth="1"/>
    <col min="10" max="10" width="18.140625" style="103" customWidth="1"/>
    <col min="11" max="16384" width="9.140625" style="103"/>
  </cols>
  <sheetData>
    <row r="2" spans="1:16" x14ac:dyDescent="0.25">
      <c r="A2" s="124" t="s">
        <v>0</v>
      </c>
      <c r="B2" s="124"/>
      <c r="C2" s="124"/>
    </row>
    <row r="3" spans="1:16" x14ac:dyDescent="0.25">
      <c r="A3" s="4" t="s">
        <v>1</v>
      </c>
      <c r="B3" s="5"/>
      <c r="C3" s="5"/>
    </row>
    <row r="4" spans="1:16" x14ac:dyDescent="0.25">
      <c r="A4" s="4" t="s">
        <v>2</v>
      </c>
      <c r="B4" s="5"/>
      <c r="C4" s="5"/>
    </row>
    <row r="5" spans="1:16" x14ac:dyDescent="0.25">
      <c r="A5" s="4" t="s">
        <v>3</v>
      </c>
      <c r="B5" s="5"/>
      <c r="C5" s="5"/>
    </row>
    <row r="6" spans="1:16" x14ac:dyDescent="0.25">
      <c r="A6" s="4" t="s">
        <v>4</v>
      </c>
      <c r="B6" s="5"/>
      <c r="C6" s="5"/>
      <c r="D6" s="5"/>
    </row>
    <row r="7" spans="1:16" x14ac:dyDescent="0.25">
      <c r="A7" s="4" t="s">
        <v>5</v>
      </c>
      <c r="B7" s="5"/>
      <c r="C7" s="5"/>
      <c r="D7" s="5"/>
    </row>
    <row r="9" spans="1:16" ht="15.75" thickBot="1" x14ac:dyDescent="0.3">
      <c r="A9" s="126"/>
      <c r="B9" s="126"/>
      <c r="C9" s="126"/>
      <c r="D9" s="126"/>
      <c r="E9" s="126"/>
      <c r="F9" s="126"/>
      <c r="G9" s="126"/>
      <c r="H9" s="127"/>
      <c r="I9" s="127"/>
      <c r="J9" s="126"/>
    </row>
    <row r="10" spans="1:16" ht="24" thickBot="1" x14ac:dyDescent="0.4">
      <c r="A10" s="256" t="s">
        <v>6</v>
      </c>
      <c r="B10" s="257"/>
      <c r="C10" s="257"/>
      <c r="D10" s="257"/>
      <c r="E10" s="257"/>
      <c r="F10" s="257"/>
      <c r="G10" s="257"/>
      <c r="H10" s="257"/>
      <c r="I10" s="257"/>
      <c r="J10" s="258"/>
    </row>
    <row r="12" spans="1:16" ht="15.75" x14ac:dyDescent="0.25">
      <c r="A12" s="103" t="s">
        <v>7</v>
      </c>
      <c r="B12" s="103" t="s">
        <v>108</v>
      </c>
      <c r="H12" s="125" t="s">
        <v>9</v>
      </c>
      <c r="I12" s="128" t="s">
        <v>10</v>
      </c>
      <c r="J12" s="8" t="s">
        <v>127</v>
      </c>
    </row>
    <row r="13" spans="1:16" ht="15.75" x14ac:dyDescent="0.25">
      <c r="B13" s="129" t="s">
        <v>109</v>
      </c>
      <c r="C13" s="129"/>
      <c r="E13" s="129"/>
      <c r="H13" s="125" t="s">
        <v>12</v>
      </c>
      <c r="I13" s="128" t="s">
        <v>10</v>
      </c>
      <c r="J13" s="9" t="s">
        <v>97</v>
      </c>
      <c r="P13" s="103" t="s">
        <v>32</v>
      </c>
    </row>
    <row r="14" spans="1:16" ht="15.75" x14ac:dyDescent="0.25">
      <c r="B14" s="129" t="s">
        <v>110</v>
      </c>
      <c r="C14" s="129"/>
      <c r="E14" s="129"/>
      <c r="H14" s="125" t="s">
        <v>13</v>
      </c>
      <c r="I14" s="128" t="s">
        <v>10</v>
      </c>
      <c r="J14" s="9" t="s">
        <v>102</v>
      </c>
    </row>
    <row r="15" spans="1:16" x14ac:dyDescent="0.25">
      <c r="B15" s="129"/>
      <c r="C15" s="129"/>
      <c r="E15" s="129"/>
      <c r="H15" s="125" t="s">
        <v>14</v>
      </c>
      <c r="I15" s="125" t="s">
        <v>10</v>
      </c>
      <c r="J15" s="130" t="s">
        <v>128</v>
      </c>
    </row>
    <row r="16" spans="1:16" x14ac:dyDescent="0.25">
      <c r="B16" s="129"/>
      <c r="C16" s="129"/>
      <c r="E16" s="129"/>
      <c r="J16" s="131"/>
    </row>
    <row r="17" spans="1:10" x14ac:dyDescent="0.25">
      <c r="A17" s="103" t="s">
        <v>16</v>
      </c>
      <c r="B17" s="103" t="s">
        <v>17</v>
      </c>
    </row>
    <row r="18" spans="1:10" ht="11.25" customHeight="1" thickBot="1" x14ac:dyDescent="0.3"/>
    <row r="19" spans="1:10" x14ac:dyDescent="0.25">
      <c r="A19" s="132" t="s">
        <v>18</v>
      </c>
      <c r="B19" s="133" t="s">
        <v>19</v>
      </c>
      <c r="C19" s="133" t="s">
        <v>20</v>
      </c>
      <c r="D19" s="133" t="s">
        <v>21</v>
      </c>
      <c r="E19" s="133" t="s">
        <v>22</v>
      </c>
      <c r="F19" s="133" t="s">
        <v>23</v>
      </c>
      <c r="G19" s="133" t="s">
        <v>68</v>
      </c>
      <c r="H19" s="259" t="s">
        <v>24</v>
      </c>
      <c r="I19" s="260"/>
      <c r="J19" s="134" t="s">
        <v>25</v>
      </c>
    </row>
    <row r="20" spans="1:10" ht="58.5" customHeight="1" x14ac:dyDescent="0.25">
      <c r="A20" s="135">
        <v>1</v>
      </c>
      <c r="B20" s="155">
        <v>44645</v>
      </c>
      <c r="C20" s="156"/>
      <c r="D20" s="136" t="s">
        <v>129</v>
      </c>
      <c r="E20" s="136" t="s">
        <v>130</v>
      </c>
      <c r="F20" s="137">
        <v>1</v>
      </c>
      <c r="G20" s="137">
        <v>3</v>
      </c>
      <c r="H20" s="261">
        <v>1600000</v>
      </c>
      <c r="I20" s="262"/>
      <c r="J20" s="138">
        <f>H20</f>
        <v>1600000</v>
      </c>
    </row>
    <row r="21" spans="1:10" ht="29.25" customHeight="1" thickBot="1" x14ac:dyDescent="0.3">
      <c r="A21" s="250" t="s">
        <v>28</v>
      </c>
      <c r="B21" s="251"/>
      <c r="C21" s="251"/>
      <c r="D21" s="251"/>
      <c r="E21" s="251"/>
      <c r="F21" s="251"/>
      <c r="G21" s="251"/>
      <c r="H21" s="251"/>
      <c r="I21" s="252"/>
      <c r="J21" s="139">
        <f>J20</f>
        <v>1600000</v>
      </c>
    </row>
    <row r="22" spans="1:10" ht="8.25" customHeight="1" x14ac:dyDescent="0.25">
      <c r="A22" s="253"/>
      <c r="B22" s="253"/>
      <c r="C22" s="253"/>
      <c r="D22" s="253"/>
      <c r="E22" s="253"/>
      <c r="F22" s="140"/>
      <c r="G22" s="140"/>
      <c r="H22" s="141"/>
      <c r="I22" s="141"/>
      <c r="J22" s="142"/>
    </row>
    <row r="23" spans="1:10" ht="18" customHeight="1" x14ac:dyDescent="0.25">
      <c r="A23" s="143"/>
      <c r="B23" s="143"/>
      <c r="C23" s="143"/>
      <c r="D23" s="143"/>
      <c r="E23" s="143"/>
      <c r="F23" s="140"/>
      <c r="G23" s="140"/>
      <c r="H23" s="144" t="s">
        <v>116</v>
      </c>
      <c r="I23" s="141"/>
      <c r="J23" s="142">
        <f>J21*1.1%</f>
        <v>17600</v>
      </c>
    </row>
    <row r="24" spans="1:10" ht="18" customHeight="1" thickBot="1" x14ac:dyDescent="0.3">
      <c r="A24" s="140"/>
      <c r="B24" s="140"/>
      <c r="C24" s="140"/>
      <c r="D24" s="140"/>
      <c r="E24" s="140"/>
      <c r="F24" s="140"/>
      <c r="G24" s="140"/>
      <c r="H24" s="145" t="s">
        <v>111</v>
      </c>
      <c r="I24" s="145"/>
      <c r="J24" s="146">
        <f>J21*2%</f>
        <v>32000</v>
      </c>
    </row>
    <row r="25" spans="1:10" x14ac:dyDescent="0.25">
      <c r="F25" s="124"/>
      <c r="G25" s="124"/>
      <c r="H25" s="147" t="s">
        <v>33</v>
      </c>
      <c r="I25" s="147"/>
      <c r="J25" s="148">
        <f>J21+J23-J24</f>
        <v>1585600</v>
      </c>
    </row>
    <row r="26" spans="1:10" ht="7.5" customHeight="1" x14ac:dyDescent="0.25">
      <c r="F26" s="124"/>
      <c r="G26" s="124"/>
      <c r="H26" s="147"/>
      <c r="I26" s="147"/>
      <c r="J26" s="148"/>
    </row>
    <row r="27" spans="1:10" ht="21" customHeight="1" x14ac:dyDescent="0.25">
      <c r="A27" s="149" t="s">
        <v>117</v>
      </c>
      <c r="B27" s="124"/>
      <c r="C27" s="124"/>
      <c r="F27" s="124"/>
      <c r="G27" s="124"/>
      <c r="H27" s="147"/>
      <c r="I27" s="147"/>
      <c r="J27" s="148"/>
    </row>
    <row r="28" spans="1:10" ht="6.75" customHeight="1" x14ac:dyDescent="0.25">
      <c r="F28" s="124"/>
      <c r="G28" s="124"/>
      <c r="H28" s="147"/>
      <c r="I28" s="147"/>
      <c r="J28" s="148"/>
    </row>
    <row r="29" spans="1:10" ht="15.75" x14ac:dyDescent="0.25">
      <c r="A29" s="46" t="s">
        <v>35</v>
      </c>
      <c r="B29" s="150"/>
      <c r="C29" s="150"/>
      <c r="D29" s="150"/>
    </row>
    <row r="30" spans="1:10" ht="15.75" x14ac:dyDescent="0.25">
      <c r="A30" s="47" t="s">
        <v>36</v>
      </c>
      <c r="B30" s="124"/>
      <c r="C30" s="124"/>
      <c r="D30" s="124"/>
    </row>
    <row r="31" spans="1:10" ht="15.75" x14ac:dyDescent="0.25">
      <c r="A31" s="47" t="s">
        <v>37</v>
      </c>
      <c r="B31" s="124"/>
      <c r="C31" s="124"/>
      <c r="D31" s="124"/>
    </row>
    <row r="32" spans="1:10" ht="15.75" x14ac:dyDescent="0.25">
      <c r="A32" s="49" t="s">
        <v>38</v>
      </c>
      <c r="B32" s="151"/>
      <c r="C32" s="151"/>
      <c r="D32" s="152"/>
    </row>
    <row r="33" spans="1:10" ht="15.75" x14ac:dyDescent="0.25">
      <c r="A33" s="52" t="s">
        <v>0</v>
      </c>
      <c r="B33" s="153"/>
      <c r="C33" s="153"/>
      <c r="D33" s="153"/>
    </row>
    <row r="34" spans="1:10" x14ac:dyDescent="0.25">
      <c r="A34" s="152"/>
      <c r="B34" s="152"/>
      <c r="C34" s="152"/>
      <c r="D34" s="152"/>
    </row>
    <row r="35" spans="1:10" x14ac:dyDescent="0.25">
      <c r="A35" s="153"/>
      <c r="B35" s="153"/>
      <c r="C35" s="153"/>
      <c r="D35" s="153"/>
    </row>
    <row r="36" spans="1:10" x14ac:dyDescent="0.25">
      <c r="H36" s="154" t="s">
        <v>51</v>
      </c>
      <c r="I36" s="254" t="str">
        <f>+J13</f>
        <v xml:space="preserve"> 12 April 2022</v>
      </c>
      <c r="J36" s="255"/>
    </row>
    <row r="43" spans="1:10" ht="15.75" x14ac:dyDescent="0.25">
      <c r="H43" s="224" t="s">
        <v>40</v>
      </c>
      <c r="I43" s="224"/>
      <c r="J43" s="224"/>
    </row>
  </sheetData>
  <mergeCells count="7">
    <mergeCell ref="H43:J43"/>
    <mergeCell ref="A10:J10"/>
    <mergeCell ref="H19:I19"/>
    <mergeCell ref="H20:I20"/>
    <mergeCell ref="A21:I21"/>
    <mergeCell ref="A22:E22"/>
    <mergeCell ref="I36:J36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I12" sqref="I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41</v>
      </c>
      <c r="G12" s="3" t="s">
        <v>9</v>
      </c>
      <c r="H12" s="7" t="s">
        <v>10</v>
      </c>
      <c r="I12" s="8" t="s">
        <v>131</v>
      </c>
    </row>
    <row r="13" spans="1:9" x14ac:dyDescent="0.25">
      <c r="G13" s="3" t="s">
        <v>12</v>
      </c>
      <c r="H13" s="7" t="s">
        <v>10</v>
      </c>
      <c r="I13" s="9" t="s">
        <v>97</v>
      </c>
    </row>
    <row r="14" spans="1:9" x14ac:dyDescent="0.25">
      <c r="G14" s="3" t="s">
        <v>13</v>
      </c>
      <c r="H14" s="7" t="s">
        <v>10</v>
      </c>
      <c r="I14" s="9" t="s">
        <v>132</v>
      </c>
    </row>
    <row r="15" spans="1:9" x14ac:dyDescent="0.25">
      <c r="G15" s="3" t="s">
        <v>44</v>
      </c>
      <c r="H15" s="7" t="s">
        <v>45</v>
      </c>
      <c r="I15" s="2" t="s">
        <v>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133</v>
      </c>
    </row>
    <row r="17" spans="1:17" ht="16.5" thickBot="1" x14ac:dyDescent="0.3"/>
    <row r="18" spans="1:17" ht="20.100000000000001" customHeight="1" x14ac:dyDescent="0.25">
      <c r="A18" s="12" t="s">
        <v>18</v>
      </c>
      <c r="B18" s="115" t="s">
        <v>19</v>
      </c>
      <c r="C18" s="115" t="s">
        <v>20</v>
      </c>
      <c r="D18" s="115" t="s">
        <v>21</v>
      </c>
      <c r="E18" s="115" t="s">
        <v>22</v>
      </c>
      <c r="F18" s="113" t="s">
        <v>23</v>
      </c>
      <c r="G18" s="225" t="s">
        <v>24</v>
      </c>
      <c r="H18" s="226"/>
      <c r="I18" s="14" t="s">
        <v>25</v>
      </c>
    </row>
    <row r="19" spans="1:17" ht="53.25" customHeight="1" x14ac:dyDescent="0.25">
      <c r="A19" s="15">
        <v>1</v>
      </c>
      <c r="B19" s="60">
        <v>44659</v>
      </c>
      <c r="C19" s="61">
        <v>402284</v>
      </c>
      <c r="D19" s="62" t="s">
        <v>47</v>
      </c>
      <c r="E19" s="62" t="s">
        <v>48</v>
      </c>
      <c r="F19" s="63">
        <v>28</v>
      </c>
      <c r="G19" s="227">
        <v>1829871.4140000001</v>
      </c>
      <c r="H19" s="228"/>
      <c r="I19" s="231">
        <f>G19</f>
        <v>1829871.4140000001</v>
      </c>
    </row>
    <row r="20" spans="1:17" ht="53.25" customHeight="1" x14ac:dyDescent="0.25">
      <c r="A20" s="15">
        <v>2</v>
      </c>
      <c r="B20" s="60">
        <v>44659</v>
      </c>
      <c r="C20" s="61">
        <v>402285</v>
      </c>
      <c r="D20" s="62" t="s">
        <v>49</v>
      </c>
      <c r="E20" s="62" t="s">
        <v>48</v>
      </c>
      <c r="F20" s="63">
        <v>32</v>
      </c>
      <c r="G20" s="229"/>
      <c r="H20" s="230"/>
      <c r="I20" s="232"/>
      <c r="K20" s="2">
        <f>1850000/1.011</f>
        <v>1829871.4144411476</v>
      </c>
    </row>
    <row r="21" spans="1:17" ht="25.5" customHeight="1" thickBot="1" x14ac:dyDescent="0.3">
      <c r="A21" s="218" t="s">
        <v>28</v>
      </c>
      <c r="B21" s="219"/>
      <c r="C21" s="219"/>
      <c r="D21" s="219"/>
      <c r="E21" s="219"/>
      <c r="F21" s="219"/>
      <c r="G21" s="219"/>
      <c r="H21" s="220"/>
      <c r="I21" s="23">
        <f>SUM(I19)</f>
        <v>1829871.4140000001</v>
      </c>
    </row>
    <row r="22" spans="1:17" x14ac:dyDescent="0.25">
      <c r="A22" s="221"/>
      <c r="B22" s="221"/>
      <c r="C22" s="112"/>
      <c r="D22" s="112"/>
      <c r="E22" s="112"/>
      <c r="F22" s="112"/>
      <c r="G22" s="28"/>
      <c r="H22" s="28"/>
      <c r="I22" s="24"/>
    </row>
    <row r="23" spans="1:17" x14ac:dyDescent="0.25">
      <c r="A23" s="112"/>
      <c r="B23" s="112"/>
      <c r="C23" s="112"/>
      <c r="D23" s="112"/>
      <c r="E23" s="112"/>
      <c r="F23" s="112"/>
      <c r="G23" s="31" t="s">
        <v>76</v>
      </c>
      <c r="H23" s="26" t="e">
        <f>#REF!*1%</f>
        <v>#REF!</v>
      </c>
      <c r="I23" s="24">
        <f>I21*1.1%</f>
        <v>20128.585554000005</v>
      </c>
    </row>
    <row r="24" spans="1:17" ht="16.5" thickBot="1" x14ac:dyDescent="0.3">
      <c r="E24" s="1"/>
      <c r="F24" s="1"/>
      <c r="G24" s="37" t="s">
        <v>50</v>
      </c>
      <c r="H24" s="64">
        <v>0</v>
      </c>
      <c r="I24" s="64">
        <f>I21*2%</f>
        <v>36597.42828</v>
      </c>
      <c r="Q24" s="2" t="s">
        <v>32</v>
      </c>
    </row>
    <row r="25" spans="1:17" x14ac:dyDescent="0.25">
      <c r="E25" s="1"/>
      <c r="F25" s="1"/>
      <c r="G25" s="41" t="s">
        <v>33</v>
      </c>
      <c r="H25" s="44" t="e">
        <f>H21+H23</f>
        <v>#REF!</v>
      </c>
      <c r="I25" s="44">
        <f>I21+I23-I24</f>
        <v>1813402.571274</v>
      </c>
    </row>
    <row r="26" spans="1:17" x14ac:dyDescent="0.25">
      <c r="E26" s="1"/>
      <c r="F26" s="1"/>
      <c r="G26" s="41"/>
      <c r="H26" s="44"/>
      <c r="I26" s="44"/>
    </row>
    <row r="27" spans="1:17" x14ac:dyDescent="0.25">
      <c r="A27" s="1" t="s">
        <v>88</v>
      </c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12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12" sqref="I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41</v>
      </c>
      <c r="G12" s="3" t="s">
        <v>9</v>
      </c>
      <c r="H12" s="7" t="s">
        <v>10</v>
      </c>
      <c r="I12" s="8" t="s">
        <v>134</v>
      </c>
    </row>
    <row r="13" spans="1:9" x14ac:dyDescent="0.25">
      <c r="G13" s="3" t="s">
        <v>12</v>
      </c>
      <c r="H13" s="7" t="s">
        <v>10</v>
      </c>
      <c r="I13" s="9" t="s">
        <v>135</v>
      </c>
    </row>
    <row r="14" spans="1:9" x14ac:dyDescent="0.25">
      <c r="G14" s="3" t="s">
        <v>13</v>
      </c>
      <c r="H14" s="7" t="s">
        <v>10</v>
      </c>
      <c r="I14" s="9" t="s">
        <v>136</v>
      </c>
    </row>
    <row r="15" spans="1:9" x14ac:dyDescent="0.25">
      <c r="G15" s="3" t="s">
        <v>44</v>
      </c>
      <c r="H15" s="7" t="s">
        <v>45</v>
      </c>
      <c r="I15" s="2" t="s">
        <v>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137</v>
      </c>
    </row>
    <row r="17" spans="1:17" ht="16.5" thickBot="1" x14ac:dyDescent="0.3"/>
    <row r="18" spans="1:17" ht="20.100000000000001" customHeight="1" x14ac:dyDescent="0.25">
      <c r="A18" s="12" t="s">
        <v>18</v>
      </c>
      <c r="B18" s="121" t="s">
        <v>19</v>
      </c>
      <c r="C18" s="121" t="s">
        <v>20</v>
      </c>
      <c r="D18" s="121" t="s">
        <v>21</v>
      </c>
      <c r="E18" s="121" t="s">
        <v>22</v>
      </c>
      <c r="F18" s="120" t="s">
        <v>23</v>
      </c>
      <c r="G18" s="225" t="s">
        <v>24</v>
      </c>
      <c r="H18" s="226"/>
      <c r="I18" s="14" t="s">
        <v>25</v>
      </c>
    </row>
    <row r="19" spans="1:17" ht="53.25" customHeight="1" x14ac:dyDescent="0.25">
      <c r="A19" s="15">
        <v>1</v>
      </c>
      <c r="B19" s="60">
        <v>44657</v>
      </c>
      <c r="C19" s="61">
        <v>402282</v>
      </c>
      <c r="D19" s="62" t="s">
        <v>138</v>
      </c>
      <c r="E19" s="62" t="s">
        <v>139</v>
      </c>
      <c r="F19" s="63">
        <v>106</v>
      </c>
      <c r="G19" s="227">
        <v>3115727</v>
      </c>
      <c r="H19" s="228"/>
      <c r="I19" s="231">
        <f>G19</f>
        <v>3115727</v>
      </c>
    </row>
    <row r="20" spans="1:17" ht="53.25" customHeight="1" x14ac:dyDescent="0.25">
      <c r="A20" s="15">
        <v>2</v>
      </c>
      <c r="B20" s="60">
        <v>44657</v>
      </c>
      <c r="C20" s="61">
        <v>402283</v>
      </c>
      <c r="D20" s="62" t="s">
        <v>140</v>
      </c>
      <c r="E20" s="62" t="s">
        <v>141</v>
      </c>
      <c r="F20" s="63">
        <v>130</v>
      </c>
      <c r="G20" s="229"/>
      <c r="H20" s="230"/>
      <c r="I20" s="232"/>
      <c r="K20" s="2">
        <f>3150000/1.011</f>
        <v>3115727.0029673595</v>
      </c>
    </row>
    <row r="21" spans="1:17" ht="25.5" customHeight="1" thickBot="1" x14ac:dyDescent="0.3">
      <c r="A21" s="218" t="s">
        <v>28</v>
      </c>
      <c r="B21" s="219"/>
      <c r="C21" s="219"/>
      <c r="D21" s="219"/>
      <c r="E21" s="219"/>
      <c r="F21" s="219"/>
      <c r="G21" s="219"/>
      <c r="H21" s="220"/>
      <c r="I21" s="23">
        <f>SUM(I19)</f>
        <v>3115727</v>
      </c>
    </row>
    <row r="22" spans="1:17" x14ac:dyDescent="0.25">
      <c r="A22" s="221"/>
      <c r="B22" s="221"/>
      <c r="C22" s="119"/>
      <c r="D22" s="119"/>
      <c r="E22" s="119"/>
      <c r="F22" s="119"/>
      <c r="G22" s="28"/>
      <c r="H22" s="28"/>
      <c r="I22" s="24"/>
    </row>
    <row r="23" spans="1:17" x14ac:dyDescent="0.25">
      <c r="A23" s="119"/>
      <c r="B23" s="119"/>
      <c r="C23" s="119"/>
      <c r="D23" s="119"/>
      <c r="E23" s="119"/>
      <c r="F23" s="119"/>
      <c r="G23" s="31" t="s">
        <v>76</v>
      </c>
      <c r="H23" s="26" t="e">
        <f>#REF!*1%</f>
        <v>#REF!</v>
      </c>
      <c r="I23" s="24">
        <f>I21*1.1%</f>
        <v>34272.997000000003</v>
      </c>
    </row>
    <row r="24" spans="1:17" ht="16.5" thickBot="1" x14ac:dyDescent="0.3">
      <c r="E24" s="1"/>
      <c r="F24" s="1"/>
      <c r="G24" s="37" t="s">
        <v>50</v>
      </c>
      <c r="H24" s="64">
        <v>0</v>
      </c>
      <c r="I24" s="64">
        <f>I21*2%</f>
        <v>62314.54</v>
      </c>
      <c r="Q24" s="2" t="s">
        <v>32</v>
      </c>
    </row>
    <row r="25" spans="1:17" x14ac:dyDescent="0.25">
      <c r="E25" s="1"/>
      <c r="F25" s="1"/>
      <c r="G25" s="41" t="s">
        <v>33</v>
      </c>
      <c r="H25" s="44" t="e">
        <f>H21+H23</f>
        <v>#REF!</v>
      </c>
      <c r="I25" s="44">
        <f>I21+I23-I24</f>
        <v>3087685.4569999999</v>
      </c>
    </row>
    <row r="26" spans="1:17" x14ac:dyDescent="0.25">
      <c r="E26" s="1"/>
      <c r="F26" s="1"/>
      <c r="G26" s="41"/>
      <c r="H26" s="44"/>
      <c r="I26" s="44"/>
    </row>
    <row r="27" spans="1:17" x14ac:dyDescent="0.25">
      <c r="A27" s="1" t="s">
        <v>142</v>
      </c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14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9" sqref="D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145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147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44615</v>
      </c>
      <c r="C19" s="162" t="s">
        <v>149</v>
      </c>
      <c r="D19" s="163" t="s">
        <v>150</v>
      </c>
      <c r="E19" s="62" t="s">
        <v>151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1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A10:I10"/>
    <mergeCell ref="G18:H18"/>
    <mergeCell ref="H37:I37"/>
    <mergeCell ref="G43:I43"/>
    <mergeCell ref="G19:H19"/>
    <mergeCell ref="A20:H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9" sqref="D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153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154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44611</v>
      </c>
      <c r="C19" s="162" t="s">
        <v>155</v>
      </c>
      <c r="D19" s="163" t="s">
        <v>156</v>
      </c>
      <c r="E19" s="62" t="s">
        <v>151</v>
      </c>
      <c r="F19" s="20">
        <v>1</v>
      </c>
      <c r="G19" s="216">
        <v>1100000</v>
      </c>
      <c r="H19" s="217"/>
      <c r="I19" s="118">
        <f>G19</f>
        <v>1100000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1100000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12100.000000000002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1112100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157</v>
      </c>
      <c r="D26" s="1"/>
      <c r="E26" s="1"/>
      <c r="F26" s="1"/>
      <c r="G26" s="41"/>
      <c r="H26" s="41"/>
      <c r="I26" s="44"/>
    </row>
    <row r="27" spans="1:17" x14ac:dyDescent="0.25">
      <c r="A27" s="1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D19" sqref="D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159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160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44615</v>
      </c>
      <c r="C19" s="162" t="s">
        <v>161</v>
      </c>
      <c r="D19" s="62" t="s">
        <v>162</v>
      </c>
      <c r="E19" s="62" t="s">
        <v>151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D19" sqref="D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163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164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44611</v>
      </c>
      <c r="C19" s="162" t="s">
        <v>165</v>
      </c>
      <c r="D19" s="62" t="s">
        <v>166</v>
      </c>
      <c r="E19" s="62" t="s">
        <v>151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D19" sqref="D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167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168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44620</v>
      </c>
      <c r="C19" s="162" t="s">
        <v>169</v>
      </c>
      <c r="D19" s="62" t="s">
        <v>170</v>
      </c>
      <c r="E19" s="62" t="s">
        <v>151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G32" sqref="G3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41</v>
      </c>
      <c r="G12" s="3" t="s">
        <v>9</v>
      </c>
      <c r="H12" s="7" t="s">
        <v>10</v>
      </c>
      <c r="I12" s="8" t="s">
        <v>42</v>
      </c>
    </row>
    <row r="13" spans="1:9" x14ac:dyDescent="0.25">
      <c r="G13" s="3" t="s">
        <v>12</v>
      </c>
      <c r="H13" s="7" t="s">
        <v>10</v>
      </c>
      <c r="I13" s="9" t="s">
        <v>75</v>
      </c>
    </row>
    <row r="14" spans="1:9" x14ac:dyDescent="0.25">
      <c r="G14" s="3" t="s">
        <v>13</v>
      </c>
      <c r="H14" s="7" t="s">
        <v>10</v>
      </c>
      <c r="I14" s="9" t="s">
        <v>87</v>
      </c>
    </row>
    <row r="15" spans="1:9" x14ac:dyDescent="0.25">
      <c r="G15" s="3" t="s">
        <v>44</v>
      </c>
      <c r="H15" s="7" t="s">
        <v>45</v>
      </c>
      <c r="I15" s="2" t="s">
        <v>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62</v>
      </c>
    </row>
    <row r="17" spans="1:17" ht="16.5" thickBot="1" x14ac:dyDescent="0.3"/>
    <row r="18" spans="1:17" ht="20.100000000000001" customHeight="1" x14ac:dyDescent="0.25">
      <c r="A18" s="12" t="s">
        <v>18</v>
      </c>
      <c r="B18" s="13" t="s">
        <v>19</v>
      </c>
      <c r="C18" s="13" t="s">
        <v>20</v>
      </c>
      <c r="D18" s="13" t="s">
        <v>21</v>
      </c>
      <c r="E18" s="13" t="s">
        <v>22</v>
      </c>
      <c r="F18" s="59" t="s">
        <v>23</v>
      </c>
      <c r="G18" s="225" t="s">
        <v>24</v>
      </c>
      <c r="H18" s="226"/>
      <c r="I18" s="14" t="s">
        <v>25</v>
      </c>
    </row>
    <row r="19" spans="1:17" ht="53.25" customHeight="1" x14ac:dyDescent="0.25">
      <c r="A19" s="15">
        <v>1</v>
      </c>
      <c r="B19" s="60">
        <v>44645</v>
      </c>
      <c r="C19" s="61">
        <v>403149</v>
      </c>
      <c r="D19" s="62" t="s">
        <v>47</v>
      </c>
      <c r="E19" s="62" t="s">
        <v>48</v>
      </c>
      <c r="F19" s="63">
        <v>69</v>
      </c>
      <c r="G19" s="227">
        <v>1829871.4140000001</v>
      </c>
      <c r="H19" s="228"/>
      <c r="I19" s="231">
        <f>G19</f>
        <v>1829871.4140000001</v>
      </c>
    </row>
    <row r="20" spans="1:17" ht="53.25" customHeight="1" x14ac:dyDescent="0.25">
      <c r="A20" s="15">
        <v>2</v>
      </c>
      <c r="B20" s="60">
        <v>44645</v>
      </c>
      <c r="C20" s="61">
        <v>403150</v>
      </c>
      <c r="D20" s="62" t="s">
        <v>49</v>
      </c>
      <c r="E20" s="62" t="s">
        <v>48</v>
      </c>
      <c r="F20" s="63">
        <v>105</v>
      </c>
      <c r="G20" s="229"/>
      <c r="H20" s="230"/>
      <c r="I20" s="232"/>
      <c r="K20" s="2">
        <f>1850000/1.011</f>
        <v>1829871.4144411476</v>
      </c>
    </row>
    <row r="21" spans="1:17" ht="25.5" customHeight="1" thickBot="1" x14ac:dyDescent="0.3">
      <c r="A21" s="218" t="s">
        <v>28</v>
      </c>
      <c r="B21" s="219"/>
      <c r="C21" s="219"/>
      <c r="D21" s="219"/>
      <c r="E21" s="219"/>
      <c r="F21" s="219"/>
      <c r="G21" s="219"/>
      <c r="H21" s="220"/>
      <c r="I21" s="23">
        <f>SUM(I19)</f>
        <v>1829871.4140000001</v>
      </c>
    </row>
    <row r="22" spans="1:17" x14ac:dyDescent="0.25">
      <c r="A22" s="221"/>
      <c r="B22" s="221"/>
      <c r="C22" s="27"/>
      <c r="D22" s="27"/>
      <c r="E22" s="27"/>
      <c r="F22" s="27"/>
      <c r="G22" s="28"/>
      <c r="H22" s="28"/>
      <c r="I22" s="24"/>
    </row>
    <row r="23" spans="1:17" x14ac:dyDescent="0.25">
      <c r="A23" s="27"/>
      <c r="B23" s="27"/>
      <c r="C23" s="27"/>
      <c r="D23" s="27"/>
      <c r="E23" s="27"/>
      <c r="F23" s="27"/>
      <c r="G23" s="31" t="s">
        <v>76</v>
      </c>
      <c r="H23" s="26" t="e">
        <f>#REF!*1%</f>
        <v>#REF!</v>
      </c>
      <c r="I23" s="24">
        <f>I21*1.1%</f>
        <v>20128.585554000005</v>
      </c>
    </row>
    <row r="24" spans="1:17" ht="16.5" thickBot="1" x14ac:dyDescent="0.3">
      <c r="E24" s="1"/>
      <c r="F24" s="1"/>
      <c r="G24" s="37" t="s">
        <v>50</v>
      </c>
      <c r="H24" s="64">
        <v>0</v>
      </c>
      <c r="I24" s="64">
        <f>I21*2%</f>
        <v>36597.42828</v>
      </c>
      <c r="Q24" s="2" t="s">
        <v>32</v>
      </c>
    </row>
    <row r="25" spans="1:17" x14ac:dyDescent="0.25">
      <c r="E25" s="1"/>
      <c r="F25" s="1"/>
      <c r="G25" s="41" t="s">
        <v>33</v>
      </c>
      <c r="H25" s="44" t="e">
        <f>H21+H23</f>
        <v>#REF!</v>
      </c>
      <c r="I25" s="44">
        <f>I21+I23-I24</f>
        <v>1813402.571274</v>
      </c>
    </row>
    <row r="26" spans="1:17" x14ac:dyDescent="0.25">
      <c r="E26" s="1"/>
      <c r="F26" s="1"/>
      <c r="G26" s="41"/>
      <c r="H26" s="44"/>
      <c r="I26" s="44"/>
    </row>
    <row r="27" spans="1:17" x14ac:dyDescent="0.25">
      <c r="A27" s="1" t="s">
        <v>88</v>
      </c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11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9" sqref="D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172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173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174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44615</v>
      </c>
      <c r="C19" s="162" t="s">
        <v>175</v>
      </c>
      <c r="D19" s="62" t="s">
        <v>176</v>
      </c>
      <c r="E19" s="62" t="s">
        <v>151</v>
      </c>
      <c r="F19" s="20">
        <v>1</v>
      </c>
      <c r="G19" s="216">
        <v>800000</v>
      </c>
      <c r="H19" s="217"/>
      <c r="I19" s="118">
        <f>G19</f>
        <v>800000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800000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8800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808800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177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D19" sqref="D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178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173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179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44615</v>
      </c>
      <c r="C19" s="162" t="s">
        <v>180</v>
      </c>
      <c r="D19" s="163" t="s">
        <v>181</v>
      </c>
      <c r="E19" s="62" t="s">
        <v>151</v>
      </c>
      <c r="F19" s="20">
        <v>1</v>
      </c>
      <c r="G19" s="216">
        <v>800000</v>
      </c>
      <c r="H19" s="217"/>
      <c r="I19" s="118">
        <f>G19</f>
        <v>800000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800000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8800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808800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177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D19" sqref="D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182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183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184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44615</v>
      </c>
      <c r="C19" s="162" t="s">
        <v>185</v>
      </c>
      <c r="D19" s="163" t="s">
        <v>186</v>
      </c>
      <c r="E19" s="62" t="s">
        <v>187</v>
      </c>
      <c r="F19" s="20">
        <v>1</v>
      </c>
      <c r="G19" s="216">
        <v>1000000</v>
      </c>
      <c r="H19" s="217"/>
      <c r="I19" s="118">
        <f>G19</f>
        <v>1000000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1000000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11000.000000000002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1011000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188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D19" sqref="D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189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190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191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44618</v>
      </c>
      <c r="C19" s="162" t="s">
        <v>192</v>
      </c>
      <c r="D19" s="163" t="s">
        <v>193</v>
      </c>
      <c r="E19" s="62" t="s">
        <v>151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D19" sqref="D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194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195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196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44627</v>
      </c>
      <c r="C19" s="162"/>
      <c r="D19" s="62" t="s">
        <v>197</v>
      </c>
      <c r="E19" s="62" t="s">
        <v>151</v>
      </c>
      <c r="F19" s="20">
        <v>1</v>
      </c>
      <c r="G19" s="216">
        <v>1200000</v>
      </c>
      <c r="H19" s="217"/>
      <c r="I19" s="118">
        <f>G19</f>
        <v>1200000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1200000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13200.000000000002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1213200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198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9" sqref="D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199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200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44627</v>
      </c>
      <c r="C19" s="162"/>
      <c r="D19" s="62" t="s">
        <v>201</v>
      </c>
      <c r="E19" s="62" t="s">
        <v>202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K19" sqref="K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203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204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44624</v>
      </c>
      <c r="C19" s="162"/>
      <c r="D19" s="62" t="s">
        <v>205</v>
      </c>
      <c r="E19" s="62" t="s">
        <v>206</v>
      </c>
      <c r="F19" s="20">
        <v>1</v>
      </c>
      <c r="G19" s="216">
        <v>1800000</v>
      </c>
      <c r="H19" s="217"/>
      <c r="I19" s="118">
        <f>G19</f>
        <v>1800000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1800000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19800.000000000004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1819800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207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K19" sqref="K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208</v>
      </c>
    </row>
    <row r="13" spans="1:9" x14ac:dyDescent="0.25">
      <c r="G13" s="3" t="s">
        <v>12</v>
      </c>
      <c r="H13" s="7" t="s">
        <v>10</v>
      </c>
      <c r="I13" s="9" t="s">
        <v>144</v>
      </c>
    </row>
    <row r="14" spans="1:9" x14ac:dyDescent="0.25">
      <c r="G14" s="3" t="s">
        <v>13</v>
      </c>
      <c r="H14" s="7" t="s">
        <v>10</v>
      </c>
      <c r="I14" s="9" t="s">
        <v>158</v>
      </c>
    </row>
    <row r="15" spans="1:9" x14ac:dyDescent="0.25">
      <c r="G15" s="3" t="s">
        <v>44</v>
      </c>
      <c r="H15" s="7" t="s">
        <v>45</v>
      </c>
      <c r="I15" s="2" t="s">
        <v>173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209</v>
      </c>
    </row>
    <row r="17" spans="1:17" ht="16.5" thickBot="1" x14ac:dyDescent="0.3"/>
    <row r="18" spans="1:17" ht="20.100000000000001" customHeight="1" x14ac:dyDescent="0.25">
      <c r="A18" s="12" t="s">
        <v>18</v>
      </c>
      <c r="B18" s="159" t="s">
        <v>19</v>
      </c>
      <c r="C18" s="159" t="s">
        <v>20</v>
      </c>
      <c r="D18" s="159" t="s">
        <v>21</v>
      </c>
      <c r="E18" s="159" t="s">
        <v>171</v>
      </c>
      <c r="F18" s="15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44618</v>
      </c>
      <c r="C19" s="162" t="s">
        <v>210</v>
      </c>
      <c r="D19" s="62" t="s">
        <v>213</v>
      </c>
      <c r="E19" s="62" t="s">
        <v>211</v>
      </c>
      <c r="F19" s="20">
        <v>1</v>
      </c>
      <c r="G19" s="216">
        <v>750000</v>
      </c>
      <c r="H19" s="217"/>
      <c r="I19" s="118">
        <f>G19</f>
        <v>750000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750000</v>
      </c>
    </row>
    <row r="21" spans="1:17" x14ac:dyDescent="0.25">
      <c r="A21" s="221"/>
      <c r="B21" s="221"/>
      <c r="C21" s="157"/>
      <c r="D21" s="157"/>
      <c r="E21" s="157"/>
      <c r="F21" s="157"/>
      <c r="G21" s="28"/>
      <c r="H21" s="28"/>
      <c r="I21" s="24"/>
    </row>
    <row r="22" spans="1:17" x14ac:dyDescent="0.25">
      <c r="A22" s="157"/>
      <c r="B22" s="157"/>
      <c r="C22" s="157"/>
      <c r="D22" s="157"/>
      <c r="E22" s="157"/>
      <c r="F22" s="157"/>
      <c r="G22" s="31" t="s">
        <v>76</v>
      </c>
      <c r="H22" s="26" t="e">
        <f>#REF!*1%</f>
        <v>#REF!</v>
      </c>
      <c r="I22" s="24">
        <f>I20*1.1%</f>
        <v>8250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758250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212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16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10" workbookViewId="0">
      <selection activeCell="J18" sqref="J18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6" style="2" customWidth="1"/>
    <col min="5" max="5" width="12.140625" style="2" customWidth="1"/>
    <col min="6" max="6" width="6.5703125" style="2" customWidth="1"/>
    <col min="7" max="7" width="6.42578125" style="2" customWidth="1"/>
    <col min="8" max="8" width="13" style="3" customWidth="1"/>
    <col min="9" max="9" width="1.28515625" style="3" customWidth="1"/>
    <col min="10" max="10" width="17.7109375" style="2" customWidth="1"/>
    <col min="11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1</v>
      </c>
      <c r="B3" s="5"/>
    </row>
    <row r="4" spans="1:10" ht="18" customHeight="1" x14ac:dyDescent="0.25">
      <c r="A4" s="4" t="s">
        <v>2</v>
      </c>
      <c r="B4" s="5"/>
    </row>
    <row r="5" spans="1:10" ht="18" customHeight="1" x14ac:dyDescent="0.25">
      <c r="A5" s="4" t="s">
        <v>3</v>
      </c>
      <c r="B5" s="5"/>
    </row>
    <row r="6" spans="1:10" ht="18" customHeight="1" x14ac:dyDescent="0.25">
      <c r="A6" s="4" t="s">
        <v>4</v>
      </c>
      <c r="B6" s="5"/>
    </row>
    <row r="7" spans="1:10" ht="18" customHeight="1" x14ac:dyDescent="0.25">
      <c r="A7" s="4" t="s">
        <v>5</v>
      </c>
      <c r="B7" s="5"/>
    </row>
    <row r="8" spans="1:10" ht="16.5" thickBot="1" x14ac:dyDescent="0.3"/>
    <row r="9" spans="1:10" ht="24.75" customHeight="1" thickBot="1" x14ac:dyDescent="0.3">
      <c r="A9" s="211" t="s">
        <v>6</v>
      </c>
      <c r="B9" s="212"/>
      <c r="C9" s="212"/>
      <c r="D9" s="212"/>
      <c r="E9" s="212"/>
      <c r="F9" s="212"/>
      <c r="G9" s="212"/>
      <c r="H9" s="212"/>
      <c r="I9" s="212"/>
      <c r="J9" s="213"/>
    </row>
    <row r="11" spans="1:10" ht="23.25" customHeight="1" x14ac:dyDescent="0.25">
      <c r="A11" s="6" t="s">
        <v>7</v>
      </c>
      <c r="B11" s="6" t="s">
        <v>214</v>
      </c>
      <c r="H11" s="3" t="s">
        <v>9</v>
      </c>
      <c r="I11" s="7" t="s">
        <v>10</v>
      </c>
      <c r="J11" s="8" t="s">
        <v>218</v>
      </c>
    </row>
    <row r="12" spans="1:10" x14ac:dyDescent="0.25">
      <c r="H12" s="3" t="s">
        <v>12</v>
      </c>
      <c r="I12" s="7" t="s">
        <v>10</v>
      </c>
      <c r="J12" s="9" t="s">
        <v>219</v>
      </c>
    </row>
    <row r="13" spans="1:10" x14ac:dyDescent="0.25">
      <c r="H13" s="3" t="s">
        <v>13</v>
      </c>
      <c r="I13" s="7" t="s">
        <v>10</v>
      </c>
      <c r="J13" s="9" t="s">
        <v>220</v>
      </c>
    </row>
    <row r="14" spans="1:10" ht="15.75" customHeight="1" x14ac:dyDescent="0.25">
      <c r="H14" s="3" t="s">
        <v>14</v>
      </c>
      <c r="I14" s="3" t="s">
        <v>10</v>
      </c>
      <c r="J14" s="10" t="s">
        <v>221</v>
      </c>
    </row>
    <row r="15" spans="1:10" ht="20.25" customHeight="1" x14ac:dyDescent="0.25">
      <c r="A15" s="6" t="s">
        <v>16</v>
      </c>
      <c r="B15" s="6" t="s">
        <v>215</v>
      </c>
    </row>
    <row r="16" spans="1:10" ht="8.25" customHeight="1" thickBot="1" x14ac:dyDescent="0.3">
      <c r="F16" s="11"/>
      <c r="G16" s="11"/>
    </row>
    <row r="17" spans="1:12" ht="27" customHeight="1" x14ac:dyDescent="0.25">
      <c r="A17" s="12" t="s">
        <v>18</v>
      </c>
      <c r="B17" s="166" t="s">
        <v>19</v>
      </c>
      <c r="C17" s="166" t="s">
        <v>20</v>
      </c>
      <c r="D17" s="166" t="s">
        <v>21</v>
      </c>
      <c r="E17" s="166" t="s">
        <v>22</v>
      </c>
      <c r="F17" s="166" t="s">
        <v>23</v>
      </c>
      <c r="G17" s="165" t="s">
        <v>68</v>
      </c>
      <c r="H17" s="214" t="s">
        <v>24</v>
      </c>
      <c r="I17" s="215"/>
      <c r="J17" s="14" t="s">
        <v>25</v>
      </c>
    </row>
    <row r="18" spans="1:12" ht="55.5" customHeight="1" x14ac:dyDescent="0.25">
      <c r="A18" s="15">
        <v>1</v>
      </c>
      <c r="B18" s="16">
        <v>44651</v>
      </c>
      <c r="C18" s="167"/>
      <c r="D18" s="18" t="s">
        <v>222</v>
      </c>
      <c r="E18" s="19" t="s">
        <v>216</v>
      </c>
      <c r="F18" s="20">
        <v>42</v>
      </c>
      <c r="G18" s="168">
        <v>931</v>
      </c>
      <c r="H18" s="216">
        <v>6000</v>
      </c>
      <c r="I18" s="217"/>
      <c r="J18" s="21">
        <f>G18*H18</f>
        <v>5586000</v>
      </c>
    </row>
    <row r="19" spans="1:12" ht="25.5" customHeight="1" thickBot="1" x14ac:dyDescent="0.3">
      <c r="A19" s="218" t="s">
        <v>28</v>
      </c>
      <c r="B19" s="219"/>
      <c r="C19" s="219"/>
      <c r="D19" s="219"/>
      <c r="E19" s="219"/>
      <c r="F19" s="219"/>
      <c r="G19" s="219"/>
      <c r="H19" s="219"/>
      <c r="I19" s="220"/>
      <c r="J19" s="23">
        <f>J18</f>
        <v>5586000</v>
      </c>
      <c r="K19" s="24"/>
    </row>
    <row r="20" spans="1:12" x14ac:dyDescent="0.25">
      <c r="A20" s="221"/>
      <c r="B20" s="221"/>
      <c r="C20" s="221"/>
      <c r="D20" s="221"/>
      <c r="E20" s="164"/>
      <c r="F20" s="164"/>
      <c r="G20" s="164"/>
      <c r="H20" s="28"/>
      <c r="I20" s="28"/>
      <c r="J20" s="24"/>
    </row>
    <row r="21" spans="1:12" x14ac:dyDescent="0.25">
      <c r="A21" s="164"/>
      <c r="B21" s="164"/>
      <c r="C21" s="164"/>
      <c r="D21" s="164"/>
      <c r="E21" s="164"/>
      <c r="F21" s="164"/>
      <c r="G21" s="164"/>
      <c r="H21" s="31" t="s">
        <v>76</v>
      </c>
      <c r="I21" s="31"/>
      <c r="J21" s="24">
        <f>J19*1.1%</f>
        <v>61446.000000000007</v>
      </c>
      <c r="L21" s="100"/>
    </row>
    <row r="22" spans="1:12" ht="16.5" thickBot="1" x14ac:dyDescent="0.3">
      <c r="A22" s="164"/>
      <c r="B22" s="164"/>
      <c r="C22" s="164"/>
      <c r="D22" s="164"/>
      <c r="E22" s="164"/>
      <c r="F22" s="164"/>
      <c r="G22" s="164"/>
      <c r="H22" s="89" t="s">
        <v>217</v>
      </c>
      <c r="I22" s="89"/>
      <c r="J22" s="64">
        <f>J19*2%</f>
        <v>111720</v>
      </c>
      <c r="L22" s="100"/>
    </row>
    <row r="23" spans="1:12" x14ac:dyDescent="0.25">
      <c r="E23" s="1"/>
      <c r="F23" s="1"/>
      <c r="G23" s="1"/>
      <c r="H23" s="41" t="s">
        <v>33</v>
      </c>
      <c r="I23" s="41"/>
      <c r="J23" s="44">
        <f>J19+J21-J22</f>
        <v>5535726</v>
      </c>
      <c r="L23" s="100"/>
    </row>
    <row r="24" spans="1:12" ht="17.25" customHeight="1" x14ac:dyDescent="0.25">
      <c r="E24" s="1"/>
      <c r="F24" s="1"/>
      <c r="G24" s="1"/>
      <c r="H24" s="41"/>
      <c r="I24" s="41"/>
      <c r="J24" s="44"/>
    </row>
    <row r="25" spans="1:12" ht="18" customHeight="1" x14ac:dyDescent="0.25">
      <c r="A25" s="1" t="s">
        <v>223</v>
      </c>
      <c r="E25" s="1"/>
      <c r="F25" s="1"/>
      <c r="G25" s="1"/>
      <c r="H25" s="41"/>
      <c r="I25" s="41"/>
      <c r="J25" s="44"/>
    </row>
    <row r="26" spans="1:12" ht="12" customHeight="1" x14ac:dyDescent="0.25">
      <c r="A26" s="45"/>
      <c r="E26" s="1"/>
      <c r="F26" s="1"/>
      <c r="G26" s="1"/>
      <c r="H26" s="41"/>
      <c r="I26" s="41"/>
      <c r="J26" s="44"/>
    </row>
    <row r="27" spans="1:12" x14ac:dyDescent="0.25">
      <c r="A27" s="46" t="s">
        <v>35</v>
      </c>
    </row>
    <row r="28" spans="1:12" x14ac:dyDescent="0.25">
      <c r="A28" s="47" t="s">
        <v>36</v>
      </c>
      <c r="B28" s="48"/>
      <c r="C28" s="48"/>
      <c r="D28" s="48"/>
      <c r="E28" s="11"/>
    </row>
    <row r="29" spans="1:12" x14ac:dyDescent="0.25">
      <c r="A29" s="47" t="s">
        <v>37</v>
      </c>
      <c r="B29" s="48"/>
      <c r="C29" s="48"/>
      <c r="D29" s="11"/>
      <c r="E29" s="11"/>
    </row>
    <row r="30" spans="1:12" x14ac:dyDescent="0.25">
      <c r="A30" s="49" t="s">
        <v>38</v>
      </c>
      <c r="B30" s="50"/>
      <c r="C30" s="50"/>
      <c r="D30" s="51"/>
      <c r="E30" s="11"/>
    </row>
    <row r="31" spans="1:12" x14ac:dyDescent="0.25">
      <c r="A31" s="52" t="s">
        <v>0</v>
      </c>
      <c r="B31" s="53"/>
      <c r="C31" s="53"/>
      <c r="D31" s="50"/>
      <c r="E31" s="11"/>
    </row>
    <row r="32" spans="1:12" ht="9" customHeight="1" x14ac:dyDescent="0.25">
      <c r="A32" s="54"/>
      <c r="B32" s="54"/>
      <c r="C32" s="54"/>
      <c r="D32" s="55"/>
    </row>
    <row r="33" spans="8:10" x14ac:dyDescent="0.25">
      <c r="H33" s="56" t="s">
        <v>39</v>
      </c>
      <c r="I33" s="222" t="str">
        <f>+J12</f>
        <v xml:space="preserve"> 20 April  2022</v>
      </c>
      <c r="J33" s="222"/>
    </row>
    <row r="39" spans="8:10" x14ac:dyDescent="0.25">
      <c r="H39" s="210" t="s">
        <v>40</v>
      </c>
      <c r="I39" s="210"/>
      <c r="J39" s="210"/>
    </row>
  </sheetData>
  <mergeCells count="7">
    <mergeCell ref="H39:J39"/>
    <mergeCell ref="A9:J9"/>
    <mergeCell ref="H17:I17"/>
    <mergeCell ref="H18:I18"/>
    <mergeCell ref="A19:I19"/>
    <mergeCell ref="A20:D20"/>
    <mergeCell ref="I33:J3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4" workbookViewId="0">
      <selection activeCell="J21" sqref="J21"/>
    </sheetView>
  </sheetViews>
  <sheetFormatPr defaultRowHeight="15" x14ac:dyDescent="0.25"/>
  <cols>
    <col min="1" max="1" width="4.42578125" style="67" customWidth="1"/>
    <col min="2" max="2" width="9.7109375" style="67" customWidth="1"/>
    <col min="3" max="3" width="9" style="67" customWidth="1"/>
    <col min="4" max="4" width="11.7109375" style="67" customWidth="1"/>
    <col min="5" max="5" width="21.85546875" style="67" customWidth="1"/>
    <col min="6" max="6" width="12" style="67" customWidth="1"/>
    <col min="7" max="7" width="5.7109375" style="67" customWidth="1"/>
    <col min="8" max="8" width="13.5703125" style="68" customWidth="1"/>
    <col min="9" max="9" width="1.42578125" style="68" customWidth="1"/>
    <col min="10" max="10" width="18" style="67" customWidth="1"/>
    <col min="11" max="16384" width="9.140625" style="67"/>
  </cols>
  <sheetData>
    <row r="2" spans="1:16" ht="15.75" x14ac:dyDescent="0.25">
      <c r="A2" s="1" t="s">
        <v>0</v>
      </c>
      <c r="B2" s="66"/>
      <c r="C2" s="66"/>
      <c r="D2" s="66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69"/>
      <c r="B9" s="69"/>
      <c r="C9" s="69"/>
      <c r="D9" s="69"/>
      <c r="E9" s="69"/>
      <c r="F9" s="69"/>
      <c r="G9" s="69"/>
      <c r="H9" s="70"/>
      <c r="I9" s="70"/>
      <c r="J9" s="69"/>
    </row>
    <row r="10" spans="1:16" ht="24" thickBot="1" x14ac:dyDescent="0.4">
      <c r="A10" s="233" t="s">
        <v>6</v>
      </c>
      <c r="B10" s="234"/>
      <c r="C10" s="234"/>
      <c r="D10" s="234"/>
      <c r="E10" s="234"/>
      <c r="F10" s="234"/>
      <c r="G10" s="234"/>
      <c r="H10" s="234"/>
      <c r="I10" s="234"/>
      <c r="J10" s="235"/>
    </row>
    <row r="12" spans="1:16" ht="15.75" x14ac:dyDescent="0.25">
      <c r="A12" s="67" t="s">
        <v>7</v>
      </c>
      <c r="B12" s="67" t="s">
        <v>52</v>
      </c>
      <c r="H12" s="68" t="s">
        <v>9</v>
      </c>
      <c r="I12" s="71" t="s">
        <v>10</v>
      </c>
      <c r="J12" s="8" t="s">
        <v>225</v>
      </c>
    </row>
    <row r="13" spans="1:16" ht="15.75" x14ac:dyDescent="0.25">
      <c r="B13" s="72" t="s">
        <v>53</v>
      </c>
      <c r="C13" s="72"/>
      <c r="D13" s="72"/>
      <c r="E13" s="72"/>
      <c r="F13" s="72"/>
      <c r="H13" s="68" t="s">
        <v>12</v>
      </c>
      <c r="I13" s="71" t="s">
        <v>10</v>
      </c>
      <c r="J13" s="9" t="s">
        <v>226</v>
      </c>
      <c r="P13" s="67" t="s">
        <v>32</v>
      </c>
    </row>
    <row r="14" spans="1:16" ht="15.75" x14ac:dyDescent="0.25">
      <c r="B14" s="72" t="s">
        <v>54</v>
      </c>
      <c r="C14" s="72"/>
      <c r="D14" s="72"/>
      <c r="E14" s="72"/>
      <c r="F14" s="72"/>
      <c r="H14" s="68" t="s">
        <v>13</v>
      </c>
      <c r="I14" s="71" t="s">
        <v>10</v>
      </c>
      <c r="J14" s="9" t="s">
        <v>227</v>
      </c>
    </row>
    <row r="15" spans="1:16" x14ac:dyDescent="0.25">
      <c r="B15" s="72" t="s">
        <v>55</v>
      </c>
      <c r="C15" s="72"/>
      <c r="D15" s="72"/>
      <c r="E15" s="72"/>
      <c r="F15" s="72"/>
      <c r="H15" s="68" t="s">
        <v>14</v>
      </c>
      <c r="I15" s="68" t="s">
        <v>10</v>
      </c>
      <c r="J15" s="73" t="s">
        <v>228</v>
      </c>
    </row>
    <row r="16" spans="1:16" x14ac:dyDescent="0.25">
      <c r="B16" s="72"/>
      <c r="C16" s="72"/>
      <c r="D16" s="72"/>
      <c r="E16" s="72"/>
      <c r="F16" s="72"/>
      <c r="J16" s="74"/>
    </row>
    <row r="17" spans="1:10" x14ac:dyDescent="0.25">
      <c r="A17" s="67" t="s">
        <v>16</v>
      </c>
      <c r="B17" s="67" t="s">
        <v>17</v>
      </c>
      <c r="H17" s="67"/>
      <c r="I17" s="67"/>
    </row>
    <row r="18" spans="1:10" ht="15.75" thickBot="1" x14ac:dyDescent="0.3"/>
    <row r="19" spans="1:10" ht="15.75" x14ac:dyDescent="0.25">
      <c r="A19" s="75" t="s">
        <v>18</v>
      </c>
      <c r="B19" s="76" t="s">
        <v>19</v>
      </c>
      <c r="C19" s="76" t="s">
        <v>20</v>
      </c>
      <c r="D19" s="76" t="s">
        <v>56</v>
      </c>
      <c r="E19" s="77" t="s">
        <v>21</v>
      </c>
      <c r="F19" s="77" t="s">
        <v>22</v>
      </c>
      <c r="G19" s="76" t="s">
        <v>100</v>
      </c>
      <c r="H19" s="236" t="s">
        <v>24</v>
      </c>
      <c r="I19" s="237"/>
      <c r="J19" s="78" t="s">
        <v>25</v>
      </c>
    </row>
    <row r="20" spans="1:10" ht="63.75" customHeight="1" x14ac:dyDescent="0.25">
      <c r="A20" s="79">
        <v>1</v>
      </c>
      <c r="B20" s="80">
        <v>44664</v>
      </c>
      <c r="C20" s="81"/>
      <c r="D20" s="81" t="s">
        <v>229</v>
      </c>
      <c r="E20" s="82" t="s">
        <v>230</v>
      </c>
      <c r="F20" s="82" t="s">
        <v>232</v>
      </c>
      <c r="G20" s="83">
        <v>1</v>
      </c>
      <c r="H20" s="238">
        <v>6000000</v>
      </c>
      <c r="I20" s="239"/>
      <c r="J20" s="84">
        <f>+G20*H20</f>
        <v>6000000</v>
      </c>
    </row>
    <row r="21" spans="1:10" ht="22.5" customHeight="1" thickBot="1" x14ac:dyDescent="0.3">
      <c r="A21" s="240" t="s">
        <v>28</v>
      </c>
      <c r="B21" s="241"/>
      <c r="C21" s="241"/>
      <c r="D21" s="241"/>
      <c r="E21" s="241"/>
      <c r="F21" s="241"/>
      <c r="G21" s="241"/>
      <c r="H21" s="241"/>
      <c r="I21" s="242"/>
      <c r="J21" s="85">
        <f>SUM(J20:J20)</f>
        <v>6000000</v>
      </c>
    </row>
    <row r="22" spans="1:10" x14ac:dyDescent="0.25">
      <c r="A22" s="243"/>
      <c r="B22" s="243"/>
      <c r="C22" s="243"/>
      <c r="D22" s="243"/>
      <c r="E22" s="243"/>
      <c r="F22" s="170"/>
      <c r="G22" s="170"/>
      <c r="H22" s="87"/>
      <c r="I22" s="87"/>
      <c r="J22" s="88"/>
    </row>
    <row r="23" spans="1:10" s="2" customFormat="1" ht="15.75" x14ac:dyDescent="0.25">
      <c r="A23" s="169"/>
      <c r="B23" s="169"/>
      <c r="C23" s="169"/>
      <c r="D23" s="169"/>
      <c r="E23" s="169"/>
      <c r="F23" s="169"/>
      <c r="G23" s="169"/>
      <c r="H23" s="31" t="s">
        <v>89</v>
      </c>
      <c r="I23" s="31"/>
      <c r="J23" s="24">
        <f>J21*1.1%</f>
        <v>66000</v>
      </c>
    </row>
    <row r="24" spans="1:10" s="2" customFormat="1" ht="16.5" thickBot="1" x14ac:dyDescent="0.3">
      <c r="A24" s="169"/>
      <c r="B24" s="169"/>
      <c r="C24" s="169"/>
      <c r="D24" s="169"/>
      <c r="E24" s="169"/>
      <c r="F24" s="169"/>
      <c r="G24" s="169"/>
      <c r="H24" s="89" t="s">
        <v>50</v>
      </c>
      <c r="I24" s="89"/>
      <c r="J24" s="64">
        <f>J21*2%</f>
        <v>120000</v>
      </c>
    </row>
    <row r="25" spans="1:10" s="2" customFormat="1" ht="15.75" x14ac:dyDescent="0.25">
      <c r="E25" s="1"/>
      <c r="F25" s="1"/>
      <c r="G25" s="1"/>
      <c r="H25" s="41" t="s">
        <v>33</v>
      </c>
      <c r="I25" s="41"/>
      <c r="J25" s="44">
        <f>J21+J23-J24</f>
        <v>5946000</v>
      </c>
    </row>
    <row r="26" spans="1:10" x14ac:dyDescent="0.25">
      <c r="A26" s="66" t="s">
        <v>231</v>
      </c>
      <c r="B26" s="66"/>
      <c r="C26" s="66"/>
      <c r="D26" s="66"/>
      <c r="G26" s="66"/>
      <c r="H26" s="90"/>
      <c r="I26" s="90"/>
      <c r="J26" s="91"/>
    </row>
    <row r="27" spans="1:10" x14ac:dyDescent="0.25">
      <c r="G27" s="66"/>
      <c r="H27" s="90"/>
      <c r="I27" s="90"/>
      <c r="J27" s="91"/>
    </row>
    <row r="28" spans="1:10" x14ac:dyDescent="0.25">
      <c r="A28" s="92" t="s">
        <v>35</v>
      </c>
    </row>
    <row r="29" spans="1:10" x14ac:dyDescent="0.25">
      <c r="A29" s="66" t="s">
        <v>36</v>
      </c>
      <c r="B29" s="66"/>
      <c r="C29" s="66"/>
      <c r="D29" s="66"/>
      <c r="E29" s="66"/>
      <c r="F29" s="66"/>
    </row>
    <row r="30" spans="1:10" x14ac:dyDescent="0.25">
      <c r="A30" s="93" t="s">
        <v>37</v>
      </c>
      <c r="B30" s="66"/>
      <c r="C30" s="66"/>
      <c r="D30" s="66"/>
    </row>
    <row r="31" spans="1:10" x14ac:dyDescent="0.25">
      <c r="A31" s="94" t="s">
        <v>38</v>
      </c>
      <c r="B31" s="93"/>
      <c r="C31" s="93"/>
      <c r="D31" s="93"/>
      <c r="E31" s="93"/>
      <c r="F31" s="93"/>
    </row>
    <row r="32" spans="1:10" x14ac:dyDescent="0.25">
      <c r="A32" s="66" t="s">
        <v>0</v>
      </c>
      <c r="B32" s="94"/>
      <c r="C32" s="94"/>
      <c r="D32" s="94"/>
      <c r="E32" s="95"/>
      <c r="F32" s="95"/>
    </row>
    <row r="33" spans="1:10" x14ac:dyDescent="0.25">
      <c r="A33" s="95"/>
      <c r="B33" s="95"/>
      <c r="C33" s="95"/>
      <c r="D33" s="95"/>
      <c r="E33" s="95"/>
      <c r="F33" s="95"/>
    </row>
    <row r="34" spans="1:10" x14ac:dyDescent="0.25">
      <c r="A34" s="94"/>
      <c r="B34" s="94"/>
      <c r="C34" s="94"/>
      <c r="D34" s="94"/>
      <c r="E34" s="96"/>
      <c r="F34" s="96"/>
    </row>
    <row r="35" spans="1:10" x14ac:dyDescent="0.25">
      <c r="H35" s="97" t="s">
        <v>39</v>
      </c>
      <c r="I35" s="244" t="str">
        <f>+J13</f>
        <v xml:space="preserve"> 22 April 2022</v>
      </c>
      <c r="J35" s="245"/>
    </row>
    <row r="43" spans="1:10" ht="15.75" x14ac:dyDescent="0.25">
      <c r="H43" s="224" t="s">
        <v>40</v>
      </c>
      <c r="I43" s="224"/>
      <c r="J43" s="224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3" workbookViewId="0">
      <selection activeCell="P18" sqref="P18"/>
    </sheetView>
  </sheetViews>
  <sheetFormatPr defaultRowHeight="15" x14ac:dyDescent="0.25"/>
  <cols>
    <col min="1" max="1" width="4.42578125" style="67" customWidth="1"/>
    <col min="2" max="2" width="9.7109375" style="67" customWidth="1"/>
    <col min="3" max="3" width="9" style="67" customWidth="1"/>
    <col min="4" max="4" width="11.7109375" style="67" customWidth="1"/>
    <col min="5" max="5" width="21.85546875" style="67" customWidth="1"/>
    <col min="6" max="6" width="12" style="67" customWidth="1"/>
    <col min="7" max="7" width="4.85546875" style="67" customWidth="1"/>
    <col min="8" max="8" width="13.5703125" style="68" customWidth="1"/>
    <col min="9" max="9" width="1.42578125" style="68" customWidth="1"/>
    <col min="10" max="10" width="18" style="67" customWidth="1"/>
    <col min="11" max="16384" width="9.140625" style="67"/>
  </cols>
  <sheetData>
    <row r="2" spans="1:16" ht="15.75" x14ac:dyDescent="0.25">
      <c r="A2" s="1" t="s">
        <v>0</v>
      </c>
      <c r="B2" s="66"/>
      <c r="C2" s="66"/>
      <c r="D2" s="66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69"/>
      <c r="B9" s="69"/>
      <c r="C9" s="69"/>
      <c r="D9" s="69"/>
      <c r="E9" s="69"/>
      <c r="F9" s="69"/>
      <c r="G9" s="69"/>
      <c r="H9" s="70"/>
      <c r="I9" s="70"/>
      <c r="J9" s="69"/>
    </row>
    <row r="10" spans="1:16" ht="24" thickBot="1" x14ac:dyDescent="0.4">
      <c r="A10" s="233" t="s">
        <v>6</v>
      </c>
      <c r="B10" s="234"/>
      <c r="C10" s="234"/>
      <c r="D10" s="234"/>
      <c r="E10" s="234"/>
      <c r="F10" s="234"/>
      <c r="G10" s="234"/>
      <c r="H10" s="234"/>
      <c r="I10" s="234"/>
      <c r="J10" s="235"/>
    </row>
    <row r="12" spans="1:16" ht="15.75" x14ac:dyDescent="0.25">
      <c r="A12" s="67" t="s">
        <v>7</v>
      </c>
      <c r="B12" s="67" t="s">
        <v>52</v>
      </c>
      <c r="H12" s="68" t="s">
        <v>9</v>
      </c>
      <c r="I12" s="71" t="s">
        <v>10</v>
      </c>
      <c r="J12" s="8" t="s">
        <v>63</v>
      </c>
    </row>
    <row r="13" spans="1:16" ht="15.75" x14ac:dyDescent="0.25">
      <c r="B13" s="72" t="s">
        <v>53</v>
      </c>
      <c r="C13" s="72"/>
      <c r="D13" s="72"/>
      <c r="E13" s="72"/>
      <c r="F13" s="72"/>
      <c r="H13" s="68" t="s">
        <v>12</v>
      </c>
      <c r="I13" s="71" t="s">
        <v>10</v>
      </c>
      <c r="J13" s="9" t="s">
        <v>75</v>
      </c>
      <c r="P13" s="67" t="s">
        <v>32</v>
      </c>
    </row>
    <row r="14" spans="1:16" ht="15.75" x14ac:dyDescent="0.25">
      <c r="B14" s="72" t="s">
        <v>54</v>
      </c>
      <c r="C14" s="72"/>
      <c r="D14" s="72"/>
      <c r="E14" s="72"/>
      <c r="F14" s="72"/>
      <c r="H14" s="68" t="s">
        <v>13</v>
      </c>
      <c r="I14" s="71" t="s">
        <v>10</v>
      </c>
      <c r="J14" s="9" t="s">
        <v>43</v>
      </c>
    </row>
    <row r="15" spans="1:16" x14ac:dyDescent="0.25">
      <c r="B15" s="72" t="s">
        <v>55</v>
      </c>
      <c r="C15" s="72"/>
      <c r="D15" s="72"/>
      <c r="E15" s="72"/>
      <c r="F15" s="72"/>
      <c r="H15" s="68" t="s">
        <v>14</v>
      </c>
      <c r="I15" s="68" t="s">
        <v>10</v>
      </c>
      <c r="J15" s="73" t="s">
        <v>58</v>
      </c>
    </row>
    <row r="16" spans="1:16" x14ac:dyDescent="0.25">
      <c r="B16" s="72"/>
      <c r="C16" s="72"/>
      <c r="D16" s="72"/>
      <c r="E16" s="72"/>
      <c r="F16" s="72"/>
      <c r="J16" s="74"/>
    </row>
    <row r="17" spans="1:10" x14ac:dyDescent="0.25">
      <c r="A17" s="67" t="s">
        <v>16</v>
      </c>
      <c r="B17" s="67" t="s">
        <v>17</v>
      </c>
      <c r="H17" s="67"/>
      <c r="I17" s="67"/>
    </row>
    <row r="18" spans="1:10" ht="15.75" thickBot="1" x14ac:dyDescent="0.3"/>
    <row r="19" spans="1:10" ht="15.75" x14ac:dyDescent="0.25">
      <c r="A19" s="75" t="s">
        <v>18</v>
      </c>
      <c r="B19" s="76" t="s">
        <v>19</v>
      </c>
      <c r="C19" s="76" t="s">
        <v>20</v>
      </c>
      <c r="D19" s="76" t="s">
        <v>56</v>
      </c>
      <c r="E19" s="77" t="s">
        <v>21</v>
      </c>
      <c r="F19" s="77" t="s">
        <v>22</v>
      </c>
      <c r="G19" s="76" t="s">
        <v>57</v>
      </c>
      <c r="H19" s="236" t="s">
        <v>24</v>
      </c>
      <c r="I19" s="237"/>
      <c r="J19" s="78" t="s">
        <v>25</v>
      </c>
    </row>
    <row r="20" spans="1:10" ht="63.75" customHeight="1" x14ac:dyDescent="0.25">
      <c r="A20" s="79">
        <v>1</v>
      </c>
      <c r="B20" s="80">
        <v>44627</v>
      </c>
      <c r="C20" s="81" t="s">
        <v>59</v>
      </c>
      <c r="D20" s="81" t="s">
        <v>61</v>
      </c>
      <c r="E20" s="82" t="s">
        <v>60</v>
      </c>
      <c r="F20" s="82" t="s">
        <v>27</v>
      </c>
      <c r="G20" s="83">
        <v>1</v>
      </c>
      <c r="H20" s="238">
        <v>24000000</v>
      </c>
      <c r="I20" s="239"/>
      <c r="J20" s="84">
        <f>+G20*H20</f>
        <v>24000000</v>
      </c>
    </row>
    <row r="21" spans="1:10" ht="22.5" customHeight="1" thickBot="1" x14ac:dyDescent="0.3">
      <c r="A21" s="240" t="s">
        <v>28</v>
      </c>
      <c r="B21" s="241"/>
      <c r="C21" s="241"/>
      <c r="D21" s="241"/>
      <c r="E21" s="241"/>
      <c r="F21" s="241"/>
      <c r="G21" s="241"/>
      <c r="H21" s="241"/>
      <c r="I21" s="242"/>
      <c r="J21" s="85">
        <f>SUM(J20:J20)</f>
        <v>24000000</v>
      </c>
    </row>
    <row r="22" spans="1:10" x14ac:dyDescent="0.25">
      <c r="A22" s="243"/>
      <c r="B22" s="243"/>
      <c r="C22" s="243"/>
      <c r="D22" s="243"/>
      <c r="E22" s="243"/>
      <c r="F22" s="86"/>
      <c r="G22" s="86"/>
      <c r="H22" s="87"/>
      <c r="I22" s="87"/>
      <c r="J22" s="88"/>
    </row>
    <row r="23" spans="1:10" s="2" customFormat="1" ht="15.75" x14ac:dyDescent="0.25">
      <c r="A23" s="27"/>
      <c r="B23" s="27"/>
      <c r="C23" s="27"/>
      <c r="D23" s="27"/>
      <c r="E23" s="27"/>
      <c r="F23" s="27"/>
      <c r="G23" s="27"/>
      <c r="H23" s="31" t="s">
        <v>89</v>
      </c>
      <c r="I23" s="31"/>
      <c r="J23" s="24">
        <f>J21*1.1%</f>
        <v>264000</v>
      </c>
    </row>
    <row r="24" spans="1:10" s="2" customFormat="1" ht="16.5" thickBot="1" x14ac:dyDescent="0.3">
      <c r="A24" s="27"/>
      <c r="B24" s="27"/>
      <c r="C24" s="27"/>
      <c r="D24" s="27"/>
      <c r="E24" s="27"/>
      <c r="F24" s="27"/>
      <c r="G24" s="27"/>
      <c r="H24" s="89" t="s">
        <v>50</v>
      </c>
      <c r="I24" s="89"/>
      <c r="J24" s="64">
        <f>J21*2%</f>
        <v>480000</v>
      </c>
    </row>
    <row r="25" spans="1:10" s="2" customFormat="1" ht="15.75" x14ac:dyDescent="0.25">
      <c r="E25" s="1"/>
      <c r="F25" s="1"/>
      <c r="G25" s="1"/>
      <c r="H25" s="41" t="s">
        <v>33</v>
      </c>
      <c r="I25" s="41"/>
      <c r="J25" s="44">
        <f>J21+J23-J24</f>
        <v>23784000</v>
      </c>
    </row>
    <row r="26" spans="1:10" x14ac:dyDescent="0.25">
      <c r="A26" s="66" t="s">
        <v>92</v>
      </c>
      <c r="B26" s="66"/>
      <c r="C26" s="66"/>
      <c r="D26" s="66"/>
      <c r="G26" s="66"/>
      <c r="H26" s="90"/>
      <c r="I26" s="90"/>
      <c r="J26" s="91"/>
    </row>
    <row r="27" spans="1:10" x14ac:dyDescent="0.25">
      <c r="G27" s="66"/>
      <c r="H27" s="90"/>
      <c r="I27" s="90"/>
      <c r="J27" s="91"/>
    </row>
    <row r="28" spans="1:10" x14ac:dyDescent="0.25">
      <c r="A28" s="92" t="s">
        <v>35</v>
      </c>
    </row>
    <row r="29" spans="1:10" x14ac:dyDescent="0.25">
      <c r="A29" s="66" t="s">
        <v>36</v>
      </c>
      <c r="B29" s="66"/>
      <c r="C29" s="66"/>
      <c r="D29" s="66"/>
      <c r="E29" s="66"/>
      <c r="F29" s="66"/>
    </row>
    <row r="30" spans="1:10" x14ac:dyDescent="0.25">
      <c r="A30" s="93" t="s">
        <v>37</v>
      </c>
      <c r="B30" s="66"/>
      <c r="C30" s="66"/>
      <c r="D30" s="66"/>
    </row>
    <row r="31" spans="1:10" x14ac:dyDescent="0.25">
      <c r="A31" s="94" t="s">
        <v>38</v>
      </c>
      <c r="B31" s="93"/>
      <c r="C31" s="93"/>
      <c r="D31" s="93"/>
      <c r="E31" s="93"/>
      <c r="F31" s="93"/>
    </row>
    <row r="32" spans="1:10" x14ac:dyDescent="0.25">
      <c r="A32" s="66" t="s">
        <v>0</v>
      </c>
      <c r="B32" s="94"/>
      <c r="C32" s="94"/>
      <c r="D32" s="94"/>
      <c r="E32" s="95"/>
      <c r="F32" s="95"/>
    </row>
    <row r="33" spans="1:10" x14ac:dyDescent="0.25">
      <c r="A33" s="95"/>
      <c r="B33" s="95"/>
      <c r="C33" s="95"/>
      <c r="D33" s="95"/>
      <c r="E33" s="95"/>
      <c r="F33" s="95"/>
    </row>
    <row r="34" spans="1:10" x14ac:dyDescent="0.25">
      <c r="A34" s="94"/>
      <c r="B34" s="94"/>
      <c r="C34" s="94"/>
      <c r="D34" s="94"/>
      <c r="E34" s="96"/>
      <c r="F34" s="96"/>
    </row>
    <row r="35" spans="1:10" x14ac:dyDescent="0.25">
      <c r="H35" s="97" t="s">
        <v>39</v>
      </c>
      <c r="I35" s="244" t="str">
        <f>+J13</f>
        <v xml:space="preserve"> 11 April 2022</v>
      </c>
      <c r="J35" s="245"/>
    </row>
    <row r="43" spans="1:10" ht="15.75" x14ac:dyDescent="0.25">
      <c r="H43" s="224" t="s">
        <v>40</v>
      </c>
      <c r="I43" s="224"/>
      <c r="J43" s="224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opLeftCell="A13" workbookViewId="0">
      <selection activeCell="I26" sqref="I26"/>
    </sheetView>
  </sheetViews>
  <sheetFormatPr defaultRowHeight="15.75" x14ac:dyDescent="0.25"/>
  <cols>
    <col min="1" max="1" width="4.85546875" style="2" customWidth="1"/>
    <col min="2" max="2" width="10.85546875" style="2" customWidth="1"/>
    <col min="3" max="3" width="9" style="2" customWidth="1"/>
    <col min="4" max="4" width="28.5703125" style="2" customWidth="1"/>
    <col min="5" max="5" width="13.42578125" style="2" customWidth="1"/>
    <col min="6" max="6" width="6.5703125" style="2" customWidth="1"/>
    <col min="7" max="7" width="12.28515625" style="3" customWidth="1"/>
    <col min="8" max="8" width="1.28515625" style="3" customWidth="1"/>
    <col min="9" max="9" width="17.7109375" style="2" customWidth="1"/>
    <col min="10" max="10" width="9.140625" style="2"/>
    <col min="11" max="11" width="11.7109375" style="2" bestFit="1" customWidth="1"/>
    <col min="12" max="12" width="10.42578125" style="2" bestFit="1" customWidth="1"/>
    <col min="13" max="13" width="15.7109375" style="2" bestFit="1" customWidth="1"/>
    <col min="14" max="14" width="12.7109375" style="2" bestFit="1" customWidth="1"/>
    <col min="15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1</v>
      </c>
      <c r="B3" s="5"/>
    </row>
    <row r="4" spans="1:9" ht="18" customHeight="1" x14ac:dyDescent="0.25">
      <c r="A4" s="4" t="s">
        <v>2</v>
      </c>
      <c r="B4" s="5"/>
    </row>
    <row r="5" spans="1:9" ht="18" customHeight="1" x14ac:dyDescent="0.25">
      <c r="A5" s="4" t="s">
        <v>3</v>
      </c>
      <c r="B5" s="5"/>
    </row>
    <row r="6" spans="1:9" ht="18" customHeight="1" x14ac:dyDescent="0.25">
      <c r="A6" s="4" t="s">
        <v>4</v>
      </c>
      <c r="B6" s="5"/>
    </row>
    <row r="7" spans="1:9" ht="18" customHeight="1" x14ac:dyDescent="0.25">
      <c r="A7" s="4" t="s">
        <v>5</v>
      </c>
      <c r="B7" s="5"/>
    </row>
    <row r="8" spans="1:9" ht="16.5" thickBot="1" x14ac:dyDescent="0.3"/>
    <row r="9" spans="1:9" ht="24.75" customHeight="1" thickBot="1" x14ac:dyDescent="0.3">
      <c r="A9" s="211" t="s">
        <v>6</v>
      </c>
      <c r="B9" s="212"/>
      <c r="C9" s="212"/>
      <c r="D9" s="212"/>
      <c r="E9" s="212"/>
      <c r="F9" s="212"/>
      <c r="G9" s="212"/>
      <c r="H9" s="212"/>
      <c r="I9" s="213"/>
    </row>
    <row r="11" spans="1:9" ht="23.25" customHeight="1" x14ac:dyDescent="0.25">
      <c r="A11" s="6" t="s">
        <v>7</v>
      </c>
      <c r="B11" s="6" t="s">
        <v>233</v>
      </c>
      <c r="G11" s="3" t="s">
        <v>9</v>
      </c>
      <c r="H11" s="7" t="s">
        <v>10</v>
      </c>
      <c r="I11" s="8" t="s">
        <v>236</v>
      </c>
    </row>
    <row r="12" spans="1:9" x14ac:dyDescent="0.25">
      <c r="G12" s="3" t="s">
        <v>12</v>
      </c>
      <c r="H12" s="7" t="s">
        <v>10</v>
      </c>
      <c r="I12" s="9" t="s">
        <v>226</v>
      </c>
    </row>
    <row r="13" spans="1:9" x14ac:dyDescent="0.25">
      <c r="G13" s="3" t="s">
        <v>13</v>
      </c>
      <c r="H13" s="7" t="s">
        <v>10</v>
      </c>
      <c r="I13" s="9" t="s">
        <v>158</v>
      </c>
    </row>
    <row r="14" spans="1:9" ht="15.75" customHeight="1" x14ac:dyDescent="0.25">
      <c r="G14" s="3" t="s">
        <v>14</v>
      </c>
      <c r="H14" s="7" t="s">
        <v>10</v>
      </c>
      <c r="I14" s="10" t="s">
        <v>237</v>
      </c>
    </row>
    <row r="15" spans="1:9" ht="20.25" customHeight="1" x14ac:dyDescent="0.25">
      <c r="A15" s="6" t="s">
        <v>16</v>
      </c>
      <c r="B15" s="8" t="s">
        <v>17</v>
      </c>
    </row>
    <row r="16" spans="1:9" ht="8.25" customHeight="1" thickBot="1" x14ac:dyDescent="0.3">
      <c r="F16" s="11"/>
    </row>
    <row r="17" spans="1:14" ht="27" customHeight="1" x14ac:dyDescent="0.25">
      <c r="A17" s="12" t="s">
        <v>18</v>
      </c>
      <c r="B17" s="172" t="s">
        <v>19</v>
      </c>
      <c r="C17" s="172" t="s">
        <v>20</v>
      </c>
      <c r="D17" s="172" t="s">
        <v>21</v>
      </c>
      <c r="E17" s="172" t="s">
        <v>22</v>
      </c>
      <c r="F17" s="172" t="s">
        <v>100</v>
      </c>
      <c r="G17" s="214" t="s">
        <v>24</v>
      </c>
      <c r="H17" s="215"/>
      <c r="I17" s="14" t="s">
        <v>25</v>
      </c>
    </row>
    <row r="18" spans="1:14" ht="55.5" customHeight="1" x14ac:dyDescent="0.25">
      <c r="A18" s="15">
        <v>1</v>
      </c>
      <c r="B18" s="16">
        <v>44671</v>
      </c>
      <c r="C18" s="17"/>
      <c r="D18" s="18" t="s">
        <v>238</v>
      </c>
      <c r="E18" s="19" t="s">
        <v>234</v>
      </c>
      <c r="F18" s="20">
        <v>1</v>
      </c>
      <c r="G18" s="216">
        <v>3300000</v>
      </c>
      <c r="H18" s="217"/>
      <c r="I18" s="21">
        <f>G18</f>
        <v>3300000</v>
      </c>
      <c r="N18" s="22"/>
    </row>
    <row r="19" spans="1:14" ht="25.5" customHeight="1" thickBot="1" x14ac:dyDescent="0.3">
      <c r="A19" s="218" t="s">
        <v>28</v>
      </c>
      <c r="B19" s="219"/>
      <c r="C19" s="219"/>
      <c r="D19" s="219"/>
      <c r="E19" s="219"/>
      <c r="F19" s="219"/>
      <c r="G19" s="219"/>
      <c r="H19" s="220"/>
      <c r="I19" s="23">
        <f>SUM(I18:I18)</f>
        <v>3300000</v>
      </c>
      <c r="J19" s="24"/>
      <c r="K19" s="25"/>
      <c r="L19" s="25"/>
      <c r="M19" s="25"/>
      <c r="N19" s="26"/>
    </row>
    <row r="20" spans="1:14" x14ac:dyDescent="0.25">
      <c r="A20" s="221"/>
      <c r="B20" s="221"/>
      <c r="C20" s="221"/>
      <c r="D20" s="221"/>
      <c r="E20" s="171"/>
      <c r="F20" s="171"/>
      <c r="G20" s="28"/>
      <c r="H20" s="28"/>
      <c r="I20" s="24"/>
      <c r="M20" s="29"/>
    </row>
    <row r="21" spans="1:14" x14ac:dyDescent="0.25">
      <c r="A21" s="171"/>
      <c r="B21" s="171"/>
      <c r="C21" s="171"/>
      <c r="D21" s="171"/>
      <c r="E21" s="171"/>
      <c r="F21" s="171"/>
      <c r="G21" s="31" t="s">
        <v>76</v>
      </c>
      <c r="H21" s="31"/>
      <c r="I21" s="24">
        <f>I19*1.1%</f>
        <v>36300</v>
      </c>
      <c r="K21" s="173"/>
      <c r="L21" s="100"/>
    </row>
    <row r="22" spans="1:14" ht="16.5" thickBot="1" x14ac:dyDescent="0.3">
      <c r="A22" s="171"/>
      <c r="B22" s="171"/>
      <c r="C22" s="171"/>
      <c r="D22" s="171"/>
      <c r="E22" s="171"/>
      <c r="F22" s="171"/>
      <c r="G22" s="89" t="s">
        <v>217</v>
      </c>
      <c r="H22" s="89"/>
      <c r="I22" s="64">
        <f>I19*2%</f>
        <v>66000</v>
      </c>
      <c r="K22" s="100"/>
      <c r="L22" s="100"/>
      <c r="M22" s="22"/>
    </row>
    <row r="23" spans="1:14" x14ac:dyDescent="0.25">
      <c r="E23" s="1"/>
      <c r="F23" s="1"/>
      <c r="G23" s="41" t="s">
        <v>33</v>
      </c>
      <c r="H23" s="41"/>
      <c r="I23" s="44">
        <f>I19+I21-I22</f>
        <v>3270300</v>
      </c>
      <c r="K23" s="100"/>
      <c r="L23" s="100"/>
      <c r="M23" s="44"/>
    </row>
    <row r="24" spans="1:14" ht="17.25" customHeight="1" x14ac:dyDescent="0.25">
      <c r="E24" s="1"/>
      <c r="F24" s="1"/>
      <c r="G24" s="41"/>
      <c r="H24" s="41"/>
      <c r="I24" s="44"/>
    </row>
    <row r="25" spans="1:14" ht="18" customHeight="1" x14ac:dyDescent="0.25">
      <c r="A25" s="1" t="s">
        <v>235</v>
      </c>
      <c r="E25" s="1"/>
      <c r="F25" s="1"/>
      <c r="G25" s="41"/>
      <c r="H25" s="41"/>
      <c r="I25" s="44"/>
    </row>
    <row r="26" spans="1:14" ht="12" customHeight="1" x14ac:dyDescent="0.25">
      <c r="A26" s="45"/>
      <c r="E26" s="1"/>
      <c r="F26" s="1"/>
      <c r="G26" s="41"/>
      <c r="H26" s="41"/>
      <c r="I26" s="44"/>
    </row>
    <row r="27" spans="1:14" x14ac:dyDescent="0.25">
      <c r="A27" s="46" t="s">
        <v>35</v>
      </c>
    </row>
    <row r="28" spans="1:14" x14ac:dyDescent="0.25">
      <c r="A28" s="47" t="s">
        <v>36</v>
      </c>
      <c r="B28" s="48"/>
      <c r="C28" s="48"/>
      <c r="D28" s="48"/>
      <c r="E28" s="11"/>
    </row>
    <row r="29" spans="1:14" x14ac:dyDescent="0.25">
      <c r="A29" s="47" t="s">
        <v>37</v>
      </c>
      <c r="B29" s="48"/>
      <c r="C29" s="48"/>
      <c r="D29" s="11"/>
      <c r="E29" s="11"/>
    </row>
    <row r="30" spans="1:14" x14ac:dyDescent="0.25">
      <c r="A30" s="49" t="s">
        <v>38</v>
      </c>
      <c r="B30" s="50"/>
      <c r="C30" s="50"/>
      <c r="D30" s="51"/>
      <c r="E30" s="11"/>
    </row>
    <row r="31" spans="1:14" x14ac:dyDescent="0.25">
      <c r="A31" s="52" t="s">
        <v>0</v>
      </c>
      <c r="B31" s="53"/>
      <c r="C31" s="53"/>
      <c r="D31" s="50"/>
      <c r="E31" s="11"/>
    </row>
    <row r="32" spans="1:14" ht="9" customHeight="1" x14ac:dyDescent="0.25">
      <c r="A32" s="54"/>
      <c r="B32" s="54"/>
      <c r="C32" s="54"/>
      <c r="D32" s="55"/>
    </row>
    <row r="33" spans="7:9" x14ac:dyDescent="0.25">
      <c r="G33" s="56" t="s">
        <v>39</v>
      </c>
      <c r="H33" s="222" t="str">
        <f>+I12</f>
        <v xml:space="preserve"> 22 April 2022</v>
      </c>
      <c r="I33" s="222"/>
    </row>
    <row r="39" spans="7:9" x14ac:dyDescent="0.25">
      <c r="G39" s="210" t="s">
        <v>40</v>
      </c>
      <c r="H39" s="210"/>
      <c r="I39" s="210"/>
    </row>
  </sheetData>
  <mergeCells count="7">
    <mergeCell ref="G39:I39"/>
    <mergeCell ref="A9:I9"/>
    <mergeCell ref="G17:H17"/>
    <mergeCell ref="G18:H18"/>
    <mergeCell ref="A19:H19"/>
    <mergeCell ref="A20:D20"/>
    <mergeCell ref="H33:I3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3" workbookViewId="0">
      <selection activeCell="I22" sqref="I2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41</v>
      </c>
      <c r="G12" s="3" t="s">
        <v>9</v>
      </c>
      <c r="H12" s="7" t="s">
        <v>10</v>
      </c>
      <c r="I12" s="8" t="s">
        <v>239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227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241</v>
      </c>
    </row>
    <row r="17" spans="1:17" ht="16.5" thickBot="1" x14ac:dyDescent="0.3"/>
    <row r="18" spans="1:17" ht="20.100000000000001" customHeight="1" x14ac:dyDescent="0.25">
      <c r="A18" s="12" t="s">
        <v>18</v>
      </c>
      <c r="B18" s="176" t="s">
        <v>19</v>
      </c>
      <c r="C18" s="176" t="s">
        <v>20</v>
      </c>
      <c r="D18" s="176" t="s">
        <v>21</v>
      </c>
      <c r="E18" s="176" t="s">
        <v>22</v>
      </c>
      <c r="F18" s="175" t="s">
        <v>23</v>
      </c>
      <c r="G18" s="225" t="s">
        <v>24</v>
      </c>
      <c r="H18" s="226"/>
      <c r="I18" s="14" t="s">
        <v>25</v>
      </c>
    </row>
    <row r="19" spans="1:17" ht="53.25" customHeight="1" x14ac:dyDescent="0.25">
      <c r="A19" s="15">
        <v>1</v>
      </c>
      <c r="B19" s="60">
        <v>44665</v>
      </c>
      <c r="C19" s="61">
        <v>403387</v>
      </c>
      <c r="D19" s="62" t="s">
        <v>242</v>
      </c>
      <c r="E19" s="62" t="s">
        <v>243</v>
      </c>
      <c r="F19" s="63">
        <v>85</v>
      </c>
      <c r="G19" s="227">
        <v>3709199</v>
      </c>
      <c r="H19" s="228"/>
      <c r="I19" s="231">
        <f>G19</f>
        <v>3709199</v>
      </c>
    </row>
    <row r="20" spans="1:17" ht="53.25" customHeight="1" x14ac:dyDescent="0.25">
      <c r="A20" s="15">
        <v>2</v>
      </c>
      <c r="B20" s="60">
        <v>44665</v>
      </c>
      <c r="C20" s="61">
        <v>402288</v>
      </c>
      <c r="D20" s="62" t="s">
        <v>244</v>
      </c>
      <c r="E20" s="62" t="s">
        <v>243</v>
      </c>
      <c r="F20" s="63">
        <v>88</v>
      </c>
      <c r="G20" s="229"/>
      <c r="H20" s="230"/>
      <c r="I20" s="232"/>
      <c r="K20" s="2">
        <f>3750000/1.011</f>
        <v>3709198.81305638</v>
      </c>
    </row>
    <row r="21" spans="1:17" ht="53.25" customHeight="1" x14ac:dyDescent="0.25">
      <c r="A21" s="15">
        <v>3</v>
      </c>
      <c r="B21" s="60">
        <v>44665</v>
      </c>
      <c r="C21" s="61">
        <v>402286</v>
      </c>
      <c r="D21" s="62" t="s">
        <v>245</v>
      </c>
      <c r="E21" s="62" t="s">
        <v>243</v>
      </c>
      <c r="F21" s="63">
        <v>104</v>
      </c>
      <c r="G21" s="264"/>
      <c r="H21" s="265"/>
      <c r="I21" s="263"/>
    </row>
    <row r="22" spans="1:17" ht="25.5" customHeight="1" thickBot="1" x14ac:dyDescent="0.3">
      <c r="A22" s="218" t="s">
        <v>28</v>
      </c>
      <c r="B22" s="219"/>
      <c r="C22" s="219"/>
      <c r="D22" s="219"/>
      <c r="E22" s="219"/>
      <c r="F22" s="219"/>
      <c r="G22" s="219"/>
      <c r="H22" s="220"/>
      <c r="I22" s="23">
        <f>SUM(I19)</f>
        <v>3709199</v>
      </c>
    </row>
    <row r="23" spans="1:17" x14ac:dyDescent="0.25">
      <c r="A23" s="221"/>
      <c r="B23" s="221"/>
      <c r="C23" s="174"/>
      <c r="D23" s="174"/>
      <c r="E23" s="174"/>
      <c r="F23" s="174"/>
      <c r="G23" s="28"/>
      <c r="H23" s="28"/>
      <c r="I23" s="24"/>
    </row>
    <row r="24" spans="1:17" x14ac:dyDescent="0.25">
      <c r="A24" s="174"/>
      <c r="B24" s="174"/>
      <c r="C24" s="174"/>
      <c r="D24" s="174"/>
      <c r="E24" s="174"/>
      <c r="F24" s="174"/>
      <c r="G24" s="31" t="s">
        <v>76</v>
      </c>
      <c r="H24" s="26" t="e">
        <f>#REF!*1%</f>
        <v>#REF!</v>
      </c>
      <c r="I24" s="24">
        <f>I22*1.1%</f>
        <v>40801.189000000006</v>
      </c>
    </row>
    <row r="25" spans="1:17" ht="16.5" thickBot="1" x14ac:dyDescent="0.3">
      <c r="E25" s="1"/>
      <c r="F25" s="1"/>
      <c r="G25" s="37" t="s">
        <v>50</v>
      </c>
      <c r="H25" s="64">
        <v>0</v>
      </c>
      <c r="I25" s="64">
        <f>I22*2%</f>
        <v>74183.98</v>
      </c>
      <c r="Q25" s="2" t="s">
        <v>32</v>
      </c>
    </row>
    <row r="26" spans="1:17" x14ac:dyDescent="0.25">
      <c r="E26" s="1"/>
      <c r="F26" s="1"/>
      <c r="G26" s="41" t="s">
        <v>33</v>
      </c>
      <c r="H26" s="44" t="e">
        <f>H22+H24</f>
        <v>#REF!</v>
      </c>
      <c r="I26" s="44">
        <f>I22+I24-I25</f>
        <v>3675816.2089999998</v>
      </c>
    </row>
    <row r="27" spans="1:17" x14ac:dyDescent="0.25">
      <c r="E27" s="1"/>
      <c r="F27" s="1"/>
      <c r="G27" s="41"/>
      <c r="H27" s="44"/>
      <c r="I27" s="44"/>
    </row>
    <row r="28" spans="1:17" x14ac:dyDescent="0.25">
      <c r="A28" s="1" t="s">
        <v>246</v>
      </c>
      <c r="D28" s="1"/>
      <c r="E28" s="1"/>
      <c r="F28" s="1"/>
      <c r="G28" s="41"/>
      <c r="H28" s="41"/>
      <c r="I28" s="44"/>
    </row>
    <row r="29" spans="1:17" x14ac:dyDescent="0.25">
      <c r="A29" s="45"/>
      <c r="D29" s="1"/>
      <c r="E29" s="1"/>
      <c r="F29" s="1"/>
      <c r="G29" s="41"/>
      <c r="H29" s="41"/>
      <c r="I29" s="44"/>
    </row>
    <row r="30" spans="1:17" x14ac:dyDescent="0.25">
      <c r="D30" s="1"/>
      <c r="E30" s="1"/>
      <c r="F30" s="1"/>
      <c r="G30" s="41"/>
      <c r="H30" s="41"/>
      <c r="I30" s="44"/>
    </row>
    <row r="31" spans="1:17" x14ac:dyDescent="0.25">
      <c r="A31" s="46" t="s">
        <v>35</v>
      </c>
    </row>
    <row r="32" spans="1:17" x14ac:dyDescent="0.25">
      <c r="A32" s="47" t="s">
        <v>36</v>
      </c>
      <c r="B32" s="48"/>
      <c r="C32" s="48"/>
      <c r="D32" s="11"/>
      <c r="E32" s="11"/>
      <c r="F32" s="11"/>
    </row>
    <row r="33" spans="1:9" x14ac:dyDescent="0.25">
      <c r="A33" s="47" t="s">
        <v>37</v>
      </c>
      <c r="B33" s="48"/>
      <c r="C33" s="48"/>
      <c r="D33" s="11"/>
      <c r="E33" s="11"/>
      <c r="F33" s="11"/>
    </row>
    <row r="34" spans="1:9" x14ac:dyDescent="0.25">
      <c r="A34" s="49" t="s">
        <v>38</v>
      </c>
      <c r="B34" s="50"/>
      <c r="C34" s="50"/>
      <c r="D34" s="11"/>
      <c r="E34" s="11"/>
      <c r="F34" s="11"/>
    </row>
    <row r="35" spans="1:9" x14ac:dyDescent="0.25">
      <c r="A35" s="52" t="s">
        <v>0</v>
      </c>
      <c r="B35" s="53"/>
      <c r="C35" s="53"/>
      <c r="D35" s="11"/>
      <c r="E35" s="11"/>
      <c r="F35" s="11"/>
    </row>
    <row r="36" spans="1:9" x14ac:dyDescent="0.25">
      <c r="A36" s="65"/>
      <c r="B36" s="65"/>
      <c r="C36" s="65"/>
    </row>
    <row r="37" spans="1:9" x14ac:dyDescent="0.25">
      <c r="A37" s="54"/>
      <c r="B37" s="54"/>
      <c r="C37" s="54"/>
    </row>
    <row r="38" spans="1:9" x14ac:dyDescent="0.25">
      <c r="G38" s="56" t="s">
        <v>51</v>
      </c>
      <c r="H38" s="222" t="str">
        <f>+I13</f>
        <v xml:space="preserve"> 23 April 2022</v>
      </c>
      <c r="I38" s="223"/>
    </row>
    <row r="41" spans="1:9" ht="18" customHeight="1" x14ac:dyDescent="0.25"/>
    <row r="42" spans="1:9" ht="17.25" customHeight="1" x14ac:dyDescent="0.25"/>
    <row r="44" spans="1:9" x14ac:dyDescent="0.25">
      <c r="G44" s="224" t="s">
        <v>40</v>
      </c>
      <c r="H44" s="224"/>
      <c r="I44" s="224"/>
    </row>
  </sheetData>
  <mergeCells count="8">
    <mergeCell ref="H38:I38"/>
    <mergeCell ref="G44:I44"/>
    <mergeCell ref="I19:I21"/>
    <mergeCell ref="G19:H21"/>
    <mergeCell ref="A10:I10"/>
    <mergeCell ref="G18:H18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I20" sqref="I20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247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251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248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44635</v>
      </c>
      <c r="C19" s="162"/>
      <c r="D19" s="62" t="s">
        <v>249</v>
      </c>
      <c r="E19" s="62" t="s">
        <v>48</v>
      </c>
      <c r="F19" s="20">
        <v>1</v>
      </c>
      <c r="G19" s="216">
        <v>1500000</v>
      </c>
      <c r="H19" s="217"/>
      <c r="I19" s="118">
        <f>G19</f>
        <v>1500000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1500000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16500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1516500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250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23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20" sqref="I20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252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251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253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44629</v>
      </c>
      <c r="C19" s="162"/>
      <c r="D19" s="62" t="s">
        <v>254</v>
      </c>
      <c r="E19" s="62" t="s">
        <v>255</v>
      </c>
      <c r="F19" s="20">
        <v>1</v>
      </c>
      <c r="G19" s="216">
        <v>1400000</v>
      </c>
      <c r="H19" s="217"/>
      <c r="I19" s="118">
        <f>G19</f>
        <v>1400000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1400000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15400.000000000002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1415400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256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23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I16" sqref="I16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257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251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258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44628</v>
      </c>
      <c r="C19" s="162"/>
      <c r="D19" s="62" t="s">
        <v>260</v>
      </c>
      <c r="E19" s="62" t="s">
        <v>259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23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D19" sqref="D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261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251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302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44643</v>
      </c>
      <c r="C19" s="162"/>
      <c r="D19" s="62" t="s">
        <v>301</v>
      </c>
      <c r="E19" s="62" t="s">
        <v>262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23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E19" sqref="E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263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251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267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44633</v>
      </c>
      <c r="C19" s="162"/>
      <c r="D19" s="62" t="s">
        <v>264</v>
      </c>
      <c r="E19" s="62" t="s">
        <v>265</v>
      </c>
      <c r="F19" s="20">
        <v>1</v>
      </c>
      <c r="G19" s="216">
        <v>1000000</v>
      </c>
      <c r="H19" s="217"/>
      <c r="I19" s="118">
        <f>G19</f>
        <v>1000000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1000000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11000.000000000002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1011000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188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23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D19" sqref="D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266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251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270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44629</v>
      </c>
      <c r="C19" s="162"/>
      <c r="D19" s="62" t="s">
        <v>268</v>
      </c>
      <c r="E19" s="62" t="s">
        <v>269</v>
      </c>
      <c r="F19" s="20">
        <v>1</v>
      </c>
      <c r="G19" s="216">
        <v>800000</v>
      </c>
      <c r="H19" s="217"/>
      <c r="I19" s="118">
        <f>G19</f>
        <v>800000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800000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8800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808800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177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23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16" sqref="I16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271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251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272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44628</v>
      </c>
      <c r="C19" s="162"/>
      <c r="D19" s="62" t="s">
        <v>273</v>
      </c>
      <c r="E19" s="62" t="s">
        <v>206</v>
      </c>
      <c r="F19" s="20">
        <v>1</v>
      </c>
      <c r="G19" s="216">
        <v>1800000</v>
      </c>
      <c r="H19" s="217"/>
      <c r="I19" s="118">
        <f>G19</f>
        <v>1800000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1800000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19800.000000000004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1819800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207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23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20" sqref="I20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274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251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275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44624</v>
      </c>
      <c r="C19" s="162"/>
      <c r="D19" s="62" t="s">
        <v>276</v>
      </c>
      <c r="E19" s="62" t="s">
        <v>277</v>
      </c>
      <c r="F19" s="20">
        <v>1</v>
      </c>
      <c r="G19" s="216">
        <v>1150000</v>
      </c>
      <c r="H19" s="217"/>
      <c r="I19" s="118">
        <f>G19</f>
        <v>1150000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1150000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12650.000000000002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1162650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278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23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0"/>
  <sheetViews>
    <sheetView workbookViewId="0">
      <selection activeCell="D15" sqref="D15"/>
    </sheetView>
  </sheetViews>
  <sheetFormatPr defaultColWidth="9.140625"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7.710937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3" width="11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7"/>
      <c r="B9" s="57"/>
      <c r="C9" s="57"/>
      <c r="D9" s="57"/>
      <c r="E9" s="57"/>
      <c r="F9" s="57"/>
      <c r="G9" s="57"/>
      <c r="H9" s="58"/>
      <c r="I9" s="58"/>
      <c r="J9" s="57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64</v>
      </c>
      <c r="G12" s="247" t="s">
        <v>9</v>
      </c>
      <c r="H12" s="247"/>
      <c r="I12" s="7" t="s">
        <v>10</v>
      </c>
      <c r="J12" s="8" t="s">
        <v>74</v>
      </c>
    </row>
    <row r="13" spans="1:10" x14ac:dyDescent="0.25">
      <c r="G13" s="247" t="s">
        <v>12</v>
      </c>
      <c r="H13" s="247"/>
      <c r="I13" s="7" t="s">
        <v>10</v>
      </c>
      <c r="J13" s="9" t="s">
        <v>75</v>
      </c>
    </row>
    <row r="14" spans="1:10" x14ac:dyDescent="0.25">
      <c r="G14" s="247" t="s">
        <v>65</v>
      </c>
      <c r="H14" s="247"/>
      <c r="I14" s="7" t="s">
        <v>10</v>
      </c>
      <c r="J14" s="2" t="s">
        <v>66</v>
      </c>
    </row>
    <row r="15" spans="1:10" x14ac:dyDescent="0.25">
      <c r="A15" s="2" t="s">
        <v>16</v>
      </c>
      <c r="B15" s="8" t="s">
        <v>17</v>
      </c>
      <c r="C15" s="8"/>
      <c r="I15" s="7"/>
      <c r="J15" s="2" t="s">
        <v>67</v>
      </c>
    </row>
    <row r="16" spans="1:10" ht="16.5" thickBot="1" x14ac:dyDescent="0.3"/>
    <row r="17" spans="1:12" ht="26.25" customHeight="1" x14ac:dyDescent="0.25">
      <c r="A17" s="12" t="s">
        <v>18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68</v>
      </c>
      <c r="H17" s="248" t="s">
        <v>24</v>
      </c>
      <c r="I17" s="248"/>
      <c r="J17" s="14" t="s">
        <v>25</v>
      </c>
    </row>
    <row r="18" spans="1:12" s="100" customFormat="1" ht="48" customHeight="1" x14ac:dyDescent="0.25">
      <c r="A18" s="15">
        <v>1</v>
      </c>
      <c r="B18" s="60">
        <f>'[3]404315'!E3</f>
        <v>44593</v>
      </c>
      <c r="C18" s="99">
        <f>'[3]404315'!A3</f>
        <v>404315</v>
      </c>
      <c r="D18" s="62" t="s">
        <v>69</v>
      </c>
      <c r="E18" s="62" t="s">
        <v>70</v>
      </c>
      <c r="F18" s="61">
        <f>'[3]404315'!Q3</f>
        <v>67</v>
      </c>
      <c r="G18" s="20">
        <f>'[3]404315'!N70</f>
        <v>1167.423</v>
      </c>
      <c r="H18" s="246">
        <v>2530</v>
      </c>
      <c r="I18" s="246"/>
      <c r="J18" s="116">
        <f>G18*H18</f>
        <v>2953580.19</v>
      </c>
      <c r="L18" s="101"/>
    </row>
    <row r="19" spans="1:12" s="100" customFormat="1" ht="48" customHeight="1" x14ac:dyDescent="0.25">
      <c r="A19" s="15">
        <f>A18+1</f>
        <v>2</v>
      </c>
      <c r="B19" s="60">
        <f>'[3]404315'!E4</f>
        <v>44593</v>
      </c>
      <c r="C19" s="61">
        <f>'[3]404212'!A3</f>
        <v>404212</v>
      </c>
      <c r="D19" s="62" t="s">
        <v>69</v>
      </c>
      <c r="E19" s="62" t="s">
        <v>70</v>
      </c>
      <c r="F19" s="61">
        <f>'[3]404212'!Q3</f>
        <v>47</v>
      </c>
      <c r="G19" s="117">
        <f>'[3]404212'!N50</f>
        <v>738.11149999999998</v>
      </c>
      <c r="H19" s="246">
        <v>2530</v>
      </c>
      <c r="I19" s="246"/>
      <c r="J19" s="116">
        <f>G19*H19</f>
        <v>1867422.095</v>
      </c>
      <c r="L19" s="102"/>
    </row>
    <row r="20" spans="1:12" s="100" customFormat="1" ht="48" customHeight="1" x14ac:dyDescent="0.25">
      <c r="A20" s="15">
        <f t="shared" ref="A20:A83" si="0">A19+1</f>
        <v>3</v>
      </c>
      <c r="B20" s="60">
        <f>'[3]404315'!E5</f>
        <v>44593</v>
      </c>
      <c r="C20" s="61">
        <f>'[3]403373'!A3</f>
        <v>403373</v>
      </c>
      <c r="D20" s="62" t="s">
        <v>69</v>
      </c>
      <c r="E20" s="62" t="s">
        <v>70</v>
      </c>
      <c r="F20" s="61">
        <f>'[3]403373'!Q3</f>
        <v>266</v>
      </c>
      <c r="G20" s="20">
        <f>'[3]403373'!N269</f>
        <v>4829.360499999998</v>
      </c>
      <c r="H20" s="246">
        <v>2530</v>
      </c>
      <c r="I20" s="246"/>
      <c r="J20" s="116">
        <f>G20*H20</f>
        <v>12218282.064999996</v>
      </c>
      <c r="L20" s="101"/>
    </row>
    <row r="21" spans="1:12" s="100" customFormat="1" ht="48" customHeight="1" x14ac:dyDescent="0.25">
      <c r="A21" s="15">
        <f t="shared" si="0"/>
        <v>4</v>
      </c>
      <c r="B21" s="60">
        <v>44594</v>
      </c>
      <c r="C21" s="61">
        <f>'[3]404316'!A3</f>
        <v>404316</v>
      </c>
      <c r="D21" s="62" t="s">
        <v>69</v>
      </c>
      <c r="E21" s="62" t="s">
        <v>70</v>
      </c>
      <c r="F21" s="61">
        <f>'[3]404316'!Q3</f>
        <v>42</v>
      </c>
      <c r="G21" s="117">
        <f>'[3]404316'!N45</f>
        <v>688.32174999999995</v>
      </c>
      <c r="H21" s="246">
        <v>2530</v>
      </c>
      <c r="I21" s="246"/>
      <c r="J21" s="116">
        <f>G21*H21</f>
        <v>1741454.0274999999</v>
      </c>
      <c r="L21" s="101"/>
    </row>
    <row r="22" spans="1:12" s="100" customFormat="1" ht="48" customHeight="1" x14ac:dyDescent="0.25">
      <c r="A22" s="15">
        <f t="shared" si="0"/>
        <v>5</v>
      </c>
      <c r="B22" s="60">
        <v>44594</v>
      </c>
      <c r="C22" s="61">
        <f>'[3]404270'!A3</f>
        <v>404270</v>
      </c>
      <c r="D22" s="62" t="s">
        <v>69</v>
      </c>
      <c r="E22" s="62" t="s">
        <v>70</v>
      </c>
      <c r="F22" s="61">
        <f>'[3]404270'!Q3</f>
        <v>16</v>
      </c>
      <c r="G22" s="20">
        <f>'[3]404270'!N19</f>
        <v>175.02850000000001</v>
      </c>
      <c r="H22" s="246">
        <v>2530</v>
      </c>
      <c r="I22" s="246"/>
      <c r="J22" s="116">
        <f>G22*H22</f>
        <v>442822.10500000004</v>
      </c>
      <c r="L22" s="101"/>
    </row>
    <row r="23" spans="1:12" s="100" customFormat="1" ht="48" customHeight="1" x14ac:dyDescent="0.25">
      <c r="A23" s="15">
        <f t="shared" si="0"/>
        <v>6</v>
      </c>
      <c r="B23" s="60">
        <v>44594</v>
      </c>
      <c r="C23" s="61">
        <f>'[3]403377'!A3</f>
        <v>403377</v>
      </c>
      <c r="D23" s="62" t="s">
        <v>69</v>
      </c>
      <c r="E23" s="62" t="s">
        <v>70</v>
      </c>
      <c r="F23" s="61">
        <f>'[3]403377'!Q3</f>
        <v>122</v>
      </c>
      <c r="G23" s="20">
        <f>'[3]403377'!N125</f>
        <v>2497.5572499999994</v>
      </c>
      <c r="H23" s="246">
        <v>2530</v>
      </c>
      <c r="I23" s="246"/>
      <c r="J23" s="116">
        <f t="shared" ref="J23:J105" si="1">G23*H23</f>
        <v>6318819.8424999984</v>
      </c>
      <c r="L23" s="101"/>
    </row>
    <row r="24" spans="1:12" s="100" customFormat="1" ht="48" customHeight="1" x14ac:dyDescent="0.25">
      <c r="A24" s="15">
        <f t="shared" si="0"/>
        <v>7</v>
      </c>
      <c r="B24" s="60">
        <f>'[3]404318'!E3</f>
        <v>44595</v>
      </c>
      <c r="C24" s="61">
        <f>'[3]404318'!A3</f>
        <v>404318</v>
      </c>
      <c r="D24" s="62" t="s">
        <v>69</v>
      </c>
      <c r="E24" s="62" t="s">
        <v>70</v>
      </c>
      <c r="F24" s="61">
        <f>'[3]404318'!Q3</f>
        <v>106</v>
      </c>
      <c r="G24" s="20">
        <f>'[3]404318'!N109</f>
        <v>2562.4545000000003</v>
      </c>
      <c r="H24" s="246">
        <v>2530</v>
      </c>
      <c r="I24" s="246"/>
      <c r="J24" s="116">
        <f t="shared" si="1"/>
        <v>6483009.8850000007</v>
      </c>
      <c r="L24" s="101"/>
    </row>
    <row r="25" spans="1:12" s="100" customFormat="1" ht="48" customHeight="1" x14ac:dyDescent="0.25">
      <c r="A25" s="15">
        <f t="shared" si="0"/>
        <v>8</v>
      </c>
      <c r="B25" s="60">
        <f>'[3]404213'!E3</f>
        <v>44595</v>
      </c>
      <c r="C25" s="61">
        <f>'[3]404213'!A3</f>
        <v>404213</v>
      </c>
      <c r="D25" s="62" t="s">
        <v>69</v>
      </c>
      <c r="E25" s="62" t="s">
        <v>70</v>
      </c>
      <c r="F25" s="61">
        <f>'[3]404213'!Q3</f>
        <v>59</v>
      </c>
      <c r="G25" s="20">
        <f>'[3]404213'!N62</f>
        <v>1224.7749999999999</v>
      </c>
      <c r="H25" s="246">
        <v>2530</v>
      </c>
      <c r="I25" s="246"/>
      <c r="J25" s="116">
        <f t="shared" si="1"/>
        <v>3098680.7499999995</v>
      </c>
      <c r="L25" s="101"/>
    </row>
    <row r="26" spans="1:12" s="100" customFormat="1" ht="48" customHeight="1" x14ac:dyDescent="0.25">
      <c r="A26" s="15">
        <f t="shared" si="0"/>
        <v>9</v>
      </c>
      <c r="B26" s="60">
        <f>'[3]403379'!E3</f>
        <v>44595</v>
      </c>
      <c r="C26" s="61">
        <f>'[3]403379'!A3</f>
        <v>403379</v>
      </c>
      <c r="D26" s="62" t="s">
        <v>69</v>
      </c>
      <c r="E26" s="62" t="s">
        <v>70</v>
      </c>
      <c r="F26" s="61">
        <f>'[3]403379'!Q3</f>
        <v>310</v>
      </c>
      <c r="G26" s="20">
        <f>'[3]403379'!N313</f>
        <v>6293.8724999999977</v>
      </c>
      <c r="H26" s="246">
        <v>2530</v>
      </c>
      <c r="I26" s="246"/>
      <c r="J26" s="116">
        <f>G26*H26</f>
        <v>15923497.424999993</v>
      </c>
      <c r="L26" s="101"/>
    </row>
    <row r="27" spans="1:12" s="100" customFormat="1" ht="48" customHeight="1" x14ac:dyDescent="0.25">
      <c r="A27" s="15">
        <f t="shared" si="0"/>
        <v>10</v>
      </c>
      <c r="B27" s="60" t="e">
        <f>[3]!Table22457891011234567891011121314[Pick Up]</f>
        <v>#REF!</v>
      </c>
      <c r="C27" s="61">
        <f>'[3]404321'!A3</f>
        <v>404321</v>
      </c>
      <c r="D27" s="62" t="s">
        <v>69</v>
      </c>
      <c r="E27" s="62" t="s">
        <v>70</v>
      </c>
      <c r="F27" s="61">
        <f>'[3]404321'!Q3</f>
        <v>1</v>
      </c>
      <c r="G27" s="117">
        <f>'[3]404321'!N4</f>
        <v>3</v>
      </c>
      <c r="H27" s="246">
        <v>2530</v>
      </c>
      <c r="I27" s="246"/>
      <c r="J27" s="116">
        <f t="shared" si="1"/>
        <v>7590</v>
      </c>
      <c r="L27" s="101"/>
    </row>
    <row r="28" spans="1:12" s="100" customFormat="1" ht="48" customHeight="1" x14ac:dyDescent="0.25">
      <c r="A28" s="15">
        <f t="shared" si="0"/>
        <v>11</v>
      </c>
      <c r="B28" s="60">
        <f>'[3]404320'!E3</f>
        <v>44596</v>
      </c>
      <c r="C28" s="61">
        <f>'[3]404320'!A3</f>
        <v>404320</v>
      </c>
      <c r="D28" s="62" t="s">
        <v>69</v>
      </c>
      <c r="E28" s="62" t="s">
        <v>70</v>
      </c>
      <c r="F28" s="61">
        <f>'[3]404320'!Q3</f>
        <v>109</v>
      </c>
      <c r="G28" s="20">
        <f>'[3]404320'!N112</f>
        <v>2283.3762500000012</v>
      </c>
      <c r="H28" s="246">
        <v>2530</v>
      </c>
      <c r="I28" s="246"/>
      <c r="J28" s="116">
        <f t="shared" si="1"/>
        <v>5776941.9125000034</v>
      </c>
      <c r="L28" s="101"/>
    </row>
    <row r="29" spans="1:12" s="100" customFormat="1" ht="48" customHeight="1" x14ac:dyDescent="0.25">
      <c r="A29" s="15">
        <f t="shared" si="0"/>
        <v>12</v>
      </c>
      <c r="B29" s="60">
        <f>'[3]404271'!E3</f>
        <v>44596</v>
      </c>
      <c r="C29" s="61">
        <f>'[3]404271'!A3</f>
        <v>404271</v>
      </c>
      <c r="D29" s="62" t="s">
        <v>69</v>
      </c>
      <c r="E29" s="62" t="s">
        <v>70</v>
      </c>
      <c r="F29" s="61">
        <f>'[3]404271'!Q3</f>
        <v>76</v>
      </c>
      <c r="G29" s="20">
        <f>'[3]404271'!N79</f>
        <v>1436.7327500000001</v>
      </c>
      <c r="H29" s="246">
        <v>2530</v>
      </c>
      <c r="I29" s="246"/>
      <c r="J29" s="116">
        <f t="shared" si="1"/>
        <v>3634933.8575000004</v>
      </c>
      <c r="L29" s="101"/>
    </row>
    <row r="30" spans="1:12" s="100" customFormat="1" ht="48" customHeight="1" x14ac:dyDescent="0.25">
      <c r="A30" s="15">
        <f t="shared" si="0"/>
        <v>13</v>
      </c>
      <c r="B30" s="60">
        <f>'[3]403383'!E114</f>
        <v>44596</v>
      </c>
      <c r="C30" s="61">
        <f>'[3]403383'!A3</f>
        <v>403383</v>
      </c>
      <c r="D30" s="62" t="s">
        <v>69</v>
      </c>
      <c r="E30" s="62" t="s">
        <v>70</v>
      </c>
      <c r="F30" s="61">
        <f>'[3]403383'!Q3</f>
        <v>383</v>
      </c>
      <c r="G30" s="20">
        <f>'[3]403383'!N386</f>
        <v>8250.8664999999983</v>
      </c>
      <c r="H30" s="246">
        <v>2530</v>
      </c>
      <c r="I30" s="246"/>
      <c r="J30" s="116">
        <f t="shared" si="1"/>
        <v>20874692.244999997</v>
      </c>
      <c r="L30" s="101"/>
    </row>
    <row r="31" spans="1:12" s="100" customFormat="1" ht="48" customHeight="1" x14ac:dyDescent="0.25">
      <c r="A31" s="15">
        <f t="shared" si="0"/>
        <v>14</v>
      </c>
      <c r="B31" s="60">
        <f>'[3]403240'!E3</f>
        <v>44597</v>
      </c>
      <c r="C31" s="61">
        <f>'[3]403240'!A3</f>
        <v>403240</v>
      </c>
      <c r="D31" s="62" t="s">
        <v>69</v>
      </c>
      <c r="E31" s="62" t="s">
        <v>70</v>
      </c>
      <c r="F31" s="61">
        <f>'[3]403240'!Q3</f>
        <v>76</v>
      </c>
      <c r="G31" s="20">
        <f>'[3]403240'!N79</f>
        <v>1336.4637499999999</v>
      </c>
      <c r="H31" s="246">
        <v>2530</v>
      </c>
      <c r="I31" s="246"/>
      <c r="J31" s="116">
        <f t="shared" si="1"/>
        <v>3381253.2874999996</v>
      </c>
      <c r="L31" s="101"/>
    </row>
    <row r="32" spans="1:12" s="100" customFormat="1" ht="48" customHeight="1" x14ac:dyDescent="0.25">
      <c r="A32" s="15">
        <f t="shared" si="0"/>
        <v>15</v>
      </c>
      <c r="B32" s="60">
        <f>'[3]404217'!E3</f>
        <v>44597</v>
      </c>
      <c r="C32" s="61">
        <f>'[3]404217'!A3</f>
        <v>404217</v>
      </c>
      <c r="D32" s="62" t="s">
        <v>69</v>
      </c>
      <c r="E32" s="62" t="s">
        <v>70</v>
      </c>
      <c r="F32" s="61">
        <f>'[3]404217'!Q3</f>
        <v>65</v>
      </c>
      <c r="G32" s="20">
        <f>'[3]404217'!N68</f>
        <v>1063.3564999999999</v>
      </c>
      <c r="H32" s="246">
        <v>2530</v>
      </c>
      <c r="I32" s="246"/>
      <c r="J32" s="116">
        <f t="shared" si="1"/>
        <v>2690291.9449999998</v>
      </c>
      <c r="L32" s="101"/>
    </row>
    <row r="33" spans="1:12" s="100" customFormat="1" ht="48" customHeight="1" x14ac:dyDescent="0.25">
      <c r="A33" s="15">
        <f t="shared" si="0"/>
        <v>16</v>
      </c>
      <c r="B33" s="60">
        <f>'[3]403301'!E3</f>
        <v>44597</v>
      </c>
      <c r="C33" s="61">
        <f>'[3]403301'!A3</f>
        <v>403301</v>
      </c>
      <c r="D33" s="62" t="s">
        <v>69</v>
      </c>
      <c r="E33" s="62" t="s">
        <v>70</v>
      </c>
      <c r="F33" s="61">
        <f>'[3]403301'!Q3</f>
        <v>291</v>
      </c>
      <c r="G33" s="20">
        <f>'[3]403301'!N294</f>
        <v>5722.3202499999961</v>
      </c>
      <c r="H33" s="246">
        <v>2530</v>
      </c>
      <c r="I33" s="246"/>
      <c r="J33" s="116">
        <f t="shared" si="1"/>
        <v>14477470.232499991</v>
      </c>
      <c r="L33" s="101"/>
    </row>
    <row r="34" spans="1:12" s="100" customFormat="1" ht="48" customHeight="1" x14ac:dyDescent="0.25">
      <c r="A34" s="15">
        <f t="shared" si="0"/>
        <v>17</v>
      </c>
      <c r="B34" s="60">
        <f>'[3]403301'!E4</f>
        <v>44597</v>
      </c>
      <c r="C34" s="61">
        <f>'[3]404324'!A3</f>
        <v>404324</v>
      </c>
      <c r="D34" s="62" t="s">
        <v>69</v>
      </c>
      <c r="E34" s="62" t="s">
        <v>70</v>
      </c>
      <c r="F34" s="61">
        <f>'[3]404324'!Q3</f>
        <v>76</v>
      </c>
      <c r="G34" s="20">
        <f>'[3]404324'!N79</f>
        <v>1497.9110000000003</v>
      </c>
      <c r="H34" s="246">
        <v>2530</v>
      </c>
      <c r="I34" s="246"/>
      <c r="J34" s="116">
        <f t="shared" si="1"/>
        <v>3789714.8300000005</v>
      </c>
      <c r="L34" s="101"/>
    </row>
    <row r="35" spans="1:12" s="100" customFormat="1" ht="48" customHeight="1" x14ac:dyDescent="0.25">
      <c r="A35" s="15">
        <f t="shared" si="0"/>
        <v>18</v>
      </c>
      <c r="B35" s="60">
        <f>'[3]404220'!E3</f>
        <v>44598</v>
      </c>
      <c r="C35" s="61">
        <f>'[3]404220'!A3</f>
        <v>404220</v>
      </c>
      <c r="D35" s="62" t="s">
        <v>69</v>
      </c>
      <c r="E35" s="62" t="s">
        <v>70</v>
      </c>
      <c r="F35" s="61">
        <f>'[3]404220'!Q3</f>
        <v>52</v>
      </c>
      <c r="G35" s="117">
        <f>'[3]404220'!N55</f>
        <v>934.69824999999992</v>
      </c>
      <c r="H35" s="246">
        <v>2530</v>
      </c>
      <c r="I35" s="246"/>
      <c r="J35" s="116">
        <f t="shared" si="1"/>
        <v>2364786.5724999998</v>
      </c>
      <c r="L35" s="101"/>
    </row>
    <row r="36" spans="1:12" s="100" customFormat="1" ht="48" customHeight="1" x14ac:dyDescent="0.25">
      <c r="A36" s="15">
        <f t="shared" si="0"/>
        <v>19</v>
      </c>
      <c r="B36" s="60">
        <f>'[3]403389'!E3</f>
        <v>44598</v>
      </c>
      <c r="C36" s="61">
        <f>'[3]403389'!A3</f>
        <v>403389</v>
      </c>
      <c r="D36" s="62" t="s">
        <v>69</v>
      </c>
      <c r="E36" s="62" t="s">
        <v>70</v>
      </c>
      <c r="F36" s="61">
        <f>'[3]403389'!Q3</f>
        <v>338</v>
      </c>
      <c r="G36" s="20">
        <f>'[3]403389'!N341</f>
        <v>6938.4372499999981</v>
      </c>
      <c r="H36" s="246">
        <v>2530</v>
      </c>
      <c r="I36" s="246"/>
      <c r="J36" s="116">
        <f t="shared" si="1"/>
        <v>17554246.242499996</v>
      </c>
      <c r="L36" s="101"/>
    </row>
    <row r="37" spans="1:12" s="100" customFormat="1" ht="48" customHeight="1" x14ac:dyDescent="0.25">
      <c r="A37" s="15">
        <f t="shared" si="0"/>
        <v>20</v>
      </c>
      <c r="B37" s="60">
        <f>'[3]403243'!E3</f>
        <v>44599</v>
      </c>
      <c r="C37" s="61">
        <f>'[3]403243'!A3</f>
        <v>403243</v>
      </c>
      <c r="D37" s="62" t="s">
        <v>69</v>
      </c>
      <c r="E37" s="62" t="s">
        <v>70</v>
      </c>
      <c r="F37" s="61">
        <f>'[3]403243'!Q3</f>
        <v>33</v>
      </c>
      <c r="G37" s="117">
        <f>'[3]403243'!N36</f>
        <v>613.24650000000008</v>
      </c>
      <c r="H37" s="246">
        <v>2530</v>
      </c>
      <c r="I37" s="246"/>
      <c r="J37" s="116">
        <f t="shared" si="1"/>
        <v>1551513.6450000003</v>
      </c>
      <c r="L37" s="101"/>
    </row>
    <row r="38" spans="1:12" s="100" customFormat="1" ht="48" customHeight="1" x14ac:dyDescent="0.25">
      <c r="A38" s="15">
        <f t="shared" si="0"/>
        <v>21</v>
      </c>
      <c r="B38" s="60">
        <f>'[3]404274'!E3</f>
        <v>44599</v>
      </c>
      <c r="C38" s="61">
        <f>'[3]404274'!A3</f>
        <v>404274</v>
      </c>
      <c r="D38" s="62" t="s">
        <v>69</v>
      </c>
      <c r="E38" s="62" t="s">
        <v>70</v>
      </c>
      <c r="F38" s="61">
        <f>'[3]404274'!Q3</f>
        <v>27</v>
      </c>
      <c r="G38" s="117">
        <f>'[3]404274'!N30</f>
        <v>330.77725000000004</v>
      </c>
      <c r="H38" s="246">
        <v>2530</v>
      </c>
      <c r="I38" s="246"/>
      <c r="J38" s="116">
        <f t="shared" si="1"/>
        <v>836866.44250000012</v>
      </c>
      <c r="L38" s="101"/>
    </row>
    <row r="39" spans="1:12" s="100" customFormat="1" ht="48" customHeight="1" x14ac:dyDescent="0.25">
      <c r="A39" s="15">
        <f t="shared" si="0"/>
        <v>22</v>
      </c>
      <c r="B39" s="60">
        <f>'[3]404274'!E4</f>
        <v>44599</v>
      </c>
      <c r="C39" s="61">
        <f>'[3]403391'!A3</f>
        <v>403391</v>
      </c>
      <c r="D39" s="62" t="s">
        <v>69</v>
      </c>
      <c r="E39" s="62" t="s">
        <v>70</v>
      </c>
      <c r="F39" s="61">
        <f>'[3]403391'!Q3</f>
        <v>110</v>
      </c>
      <c r="G39" s="20">
        <f>'[3]403391'!N113</f>
        <v>1957.8260000000005</v>
      </c>
      <c r="H39" s="246">
        <v>2530</v>
      </c>
      <c r="I39" s="246"/>
      <c r="J39" s="116">
        <f t="shared" si="1"/>
        <v>4953299.7800000012</v>
      </c>
      <c r="L39" s="101"/>
    </row>
    <row r="40" spans="1:12" s="100" customFormat="1" ht="48" customHeight="1" x14ac:dyDescent="0.25">
      <c r="A40" s="15">
        <f t="shared" si="0"/>
        <v>23</v>
      </c>
      <c r="B40" s="60">
        <f>'[3]403396'!E46</f>
        <v>44599</v>
      </c>
      <c r="C40" s="61">
        <f>'[3]403396'!A3</f>
        <v>403396</v>
      </c>
      <c r="D40" s="62" t="s">
        <v>69</v>
      </c>
      <c r="E40" s="62" t="s">
        <v>70</v>
      </c>
      <c r="F40" s="61">
        <f>'[3]403396'!Q3</f>
        <v>46</v>
      </c>
      <c r="G40" s="117">
        <f>'[3]403396'!N49</f>
        <v>762.17849999999999</v>
      </c>
      <c r="H40" s="246">
        <v>2530</v>
      </c>
      <c r="I40" s="246"/>
      <c r="J40" s="116">
        <f t="shared" si="1"/>
        <v>1928311.605</v>
      </c>
      <c r="L40" s="101"/>
    </row>
    <row r="41" spans="1:12" s="100" customFormat="1" ht="48" customHeight="1" x14ac:dyDescent="0.25">
      <c r="A41" s="15">
        <f t="shared" si="0"/>
        <v>24</v>
      </c>
      <c r="B41" s="60">
        <f>'[3]404327'!E107</f>
        <v>44600</v>
      </c>
      <c r="C41" s="61">
        <f>'[3]404327'!A3</f>
        <v>404327</v>
      </c>
      <c r="D41" s="62" t="s">
        <v>69</v>
      </c>
      <c r="E41" s="62" t="s">
        <v>70</v>
      </c>
      <c r="F41" s="61">
        <f>'[3]404327'!Q3</f>
        <v>105</v>
      </c>
      <c r="G41" s="117">
        <f>'[3]404327'!N108</f>
        <v>1804.5195000000001</v>
      </c>
      <c r="H41" s="246">
        <v>2530</v>
      </c>
      <c r="I41" s="246"/>
      <c r="J41" s="116">
        <f t="shared" si="1"/>
        <v>4565434.335</v>
      </c>
      <c r="L41" s="101"/>
    </row>
    <row r="42" spans="1:12" s="100" customFormat="1" ht="48" customHeight="1" x14ac:dyDescent="0.25">
      <c r="A42" s="15">
        <f t="shared" si="0"/>
        <v>25</v>
      </c>
      <c r="B42" s="60">
        <v>44600</v>
      </c>
      <c r="C42" s="61">
        <f>'[3]404276'!A3</f>
        <v>404276</v>
      </c>
      <c r="D42" s="62" t="s">
        <v>69</v>
      </c>
      <c r="E42" s="62" t="s">
        <v>70</v>
      </c>
      <c r="F42" s="61">
        <f>'[3]404276'!Q3</f>
        <v>67</v>
      </c>
      <c r="G42" s="20">
        <f>'[3]404276'!N70</f>
        <v>1259.5402499999998</v>
      </c>
      <c r="H42" s="246">
        <v>2530</v>
      </c>
      <c r="I42" s="246"/>
      <c r="J42" s="116">
        <f t="shared" si="1"/>
        <v>3186636.8324999996</v>
      </c>
      <c r="L42" s="101"/>
    </row>
    <row r="43" spans="1:12" s="100" customFormat="1" ht="48" customHeight="1" x14ac:dyDescent="0.25">
      <c r="A43" s="15">
        <f t="shared" si="0"/>
        <v>26</v>
      </c>
      <c r="B43" s="60">
        <v>44600</v>
      </c>
      <c r="C43" s="61">
        <f>'[3]403308'!A3</f>
        <v>403308</v>
      </c>
      <c r="D43" s="62" t="s">
        <v>69</v>
      </c>
      <c r="E43" s="62" t="s">
        <v>70</v>
      </c>
      <c r="F43" s="61">
        <f>'[3]403308'!Q3</f>
        <v>288</v>
      </c>
      <c r="G43" s="20">
        <f>'[3]403308'!N291</f>
        <v>5282.5109999999995</v>
      </c>
      <c r="H43" s="246">
        <v>2530</v>
      </c>
      <c r="I43" s="246"/>
      <c r="J43" s="116">
        <f t="shared" si="1"/>
        <v>13364752.829999998</v>
      </c>
      <c r="L43" s="101"/>
    </row>
    <row r="44" spans="1:12" s="100" customFormat="1" ht="48" customHeight="1" x14ac:dyDescent="0.25">
      <c r="A44" s="15">
        <f t="shared" si="0"/>
        <v>27</v>
      </c>
      <c r="B44" s="60">
        <f>'[3]403309'!E43</f>
        <v>44600</v>
      </c>
      <c r="C44" s="61">
        <f>'[3]403309'!A3</f>
        <v>403309</v>
      </c>
      <c r="D44" s="62" t="s">
        <v>69</v>
      </c>
      <c r="E44" s="62" t="s">
        <v>70</v>
      </c>
      <c r="F44" s="61">
        <f>'[3]403309'!Q3</f>
        <v>42</v>
      </c>
      <c r="G44" s="117">
        <f>'[3]403309'!N45</f>
        <v>789.48900000000003</v>
      </c>
      <c r="H44" s="246">
        <v>2530</v>
      </c>
      <c r="I44" s="246"/>
      <c r="J44" s="116">
        <f t="shared" si="1"/>
        <v>1997407.1700000002</v>
      </c>
      <c r="L44" s="101"/>
    </row>
    <row r="45" spans="1:12" s="100" customFormat="1" ht="48" customHeight="1" x14ac:dyDescent="0.25">
      <c r="A45" s="15">
        <f t="shared" si="0"/>
        <v>28</v>
      </c>
      <c r="B45" s="60">
        <f>'[3]403246'!E21</f>
        <v>44601</v>
      </c>
      <c r="C45" s="61">
        <f>'[3]403246'!A3</f>
        <v>403246</v>
      </c>
      <c r="D45" s="62" t="s">
        <v>69</v>
      </c>
      <c r="E45" s="62" t="s">
        <v>70</v>
      </c>
      <c r="F45" s="61">
        <f>'[3]403246'!Q3</f>
        <v>78</v>
      </c>
      <c r="G45" s="20">
        <f>'[3]403246'!N81</f>
        <v>1799.7802500000003</v>
      </c>
      <c r="H45" s="246">
        <v>2530</v>
      </c>
      <c r="I45" s="246"/>
      <c r="J45" s="116">
        <f t="shared" si="1"/>
        <v>4553444.0325000007</v>
      </c>
      <c r="L45" s="101"/>
    </row>
    <row r="46" spans="1:12" s="100" customFormat="1" ht="48" customHeight="1" x14ac:dyDescent="0.25">
      <c r="A46" s="15">
        <f t="shared" si="0"/>
        <v>29</v>
      </c>
      <c r="B46" s="60">
        <f>'[3]404222'!E4</f>
        <v>44601</v>
      </c>
      <c r="C46" s="61">
        <f>'[3]404222'!A3</f>
        <v>404222</v>
      </c>
      <c r="D46" s="62" t="s">
        <v>69</v>
      </c>
      <c r="E46" s="62" t="s">
        <v>70</v>
      </c>
      <c r="F46" s="61">
        <f>'[3]404222'!Q3</f>
        <v>86</v>
      </c>
      <c r="G46" s="20">
        <f>'[3]404222'!N89</f>
        <v>1504.8025</v>
      </c>
      <c r="H46" s="246">
        <v>2530</v>
      </c>
      <c r="I46" s="246"/>
      <c r="J46" s="116">
        <f t="shared" si="1"/>
        <v>3807150.3250000002</v>
      </c>
      <c r="L46" s="101"/>
    </row>
    <row r="47" spans="1:12" s="100" customFormat="1" ht="48" customHeight="1" x14ac:dyDescent="0.25">
      <c r="A47" s="15">
        <f t="shared" si="0"/>
        <v>30</v>
      </c>
      <c r="B47" s="60">
        <f>'[3]404222'!E5</f>
        <v>44601</v>
      </c>
      <c r="C47" s="61">
        <f>'[3]403316'!A3</f>
        <v>403316</v>
      </c>
      <c r="D47" s="62" t="s">
        <v>69</v>
      </c>
      <c r="E47" s="62" t="s">
        <v>70</v>
      </c>
      <c r="F47" s="61">
        <f>'[3]403316'!Q3</f>
        <v>268</v>
      </c>
      <c r="G47" s="20">
        <f>'[3]403316'!N271</f>
        <v>5478.8392500000045</v>
      </c>
      <c r="H47" s="246">
        <v>2530</v>
      </c>
      <c r="I47" s="246"/>
      <c r="J47" s="116">
        <f t="shared" si="1"/>
        <v>13861463.302500011</v>
      </c>
      <c r="L47" s="101"/>
    </row>
    <row r="48" spans="1:12" s="100" customFormat="1" ht="48" customHeight="1" x14ac:dyDescent="0.25">
      <c r="A48" s="15">
        <f t="shared" si="0"/>
        <v>31</v>
      </c>
      <c r="B48" s="60">
        <f>'[3]403248'!E60</f>
        <v>44602</v>
      </c>
      <c r="C48" s="61">
        <f>'[3]403248'!A3</f>
        <v>403248</v>
      </c>
      <c r="D48" s="62" t="s">
        <v>69</v>
      </c>
      <c r="E48" s="62" t="s">
        <v>70</v>
      </c>
      <c r="F48" s="61">
        <f>'[3]403248'!Q3</f>
        <v>79</v>
      </c>
      <c r="G48" s="20">
        <f>'[3]403248'!N82</f>
        <v>1352.8535000000004</v>
      </c>
      <c r="H48" s="246">
        <v>2530</v>
      </c>
      <c r="I48" s="246"/>
      <c r="J48" s="116">
        <f t="shared" si="1"/>
        <v>3422719.3550000009</v>
      </c>
      <c r="L48" s="101"/>
    </row>
    <row r="49" spans="1:12" s="100" customFormat="1" ht="48" customHeight="1" x14ac:dyDescent="0.25">
      <c r="A49" s="15">
        <f t="shared" si="0"/>
        <v>32</v>
      </c>
      <c r="B49" s="60">
        <f>'[3]404224'!E7</f>
        <v>44602</v>
      </c>
      <c r="C49" s="61">
        <f>'[3]404224'!A3</f>
        <v>404224</v>
      </c>
      <c r="D49" s="62" t="s">
        <v>69</v>
      </c>
      <c r="E49" s="62" t="s">
        <v>70</v>
      </c>
      <c r="F49" s="61">
        <f>'[3]404224'!Q3</f>
        <v>48</v>
      </c>
      <c r="G49" s="117">
        <f>'[3]404224'!N51</f>
        <v>844.88099999999997</v>
      </c>
      <c r="H49" s="246">
        <v>2530</v>
      </c>
      <c r="I49" s="246"/>
      <c r="J49" s="116">
        <f t="shared" si="1"/>
        <v>2137548.9299999997</v>
      </c>
      <c r="L49" s="101"/>
    </row>
    <row r="50" spans="1:12" s="100" customFormat="1" ht="48" customHeight="1" x14ac:dyDescent="0.25">
      <c r="A50" s="15">
        <f t="shared" si="0"/>
        <v>33</v>
      </c>
      <c r="B50" s="60">
        <f>'[3]403323'!E373</f>
        <v>44602</v>
      </c>
      <c r="C50" s="61">
        <f>'[3]403323'!A3</f>
        <v>403323</v>
      </c>
      <c r="D50" s="62" t="s">
        <v>69</v>
      </c>
      <c r="E50" s="62" t="s">
        <v>70</v>
      </c>
      <c r="F50" s="61">
        <f>'[3]403323'!Q3</f>
        <v>371</v>
      </c>
      <c r="G50" s="20">
        <f>'[3]403323'!N374</f>
        <v>6492.0532500000018</v>
      </c>
      <c r="H50" s="246">
        <v>2530</v>
      </c>
      <c r="I50" s="246"/>
      <c r="J50" s="116">
        <f t="shared" si="1"/>
        <v>16424894.722500004</v>
      </c>
      <c r="L50" s="101"/>
    </row>
    <row r="51" spans="1:12" s="100" customFormat="1" ht="48" customHeight="1" x14ac:dyDescent="0.25">
      <c r="A51" s="15">
        <f t="shared" si="0"/>
        <v>34</v>
      </c>
      <c r="B51" s="60">
        <f>'[3]404401'!E31</f>
        <v>44603</v>
      </c>
      <c r="C51" s="61">
        <f>'[3]404401'!A3</f>
        <v>404401</v>
      </c>
      <c r="D51" s="62" t="s">
        <v>69</v>
      </c>
      <c r="E51" s="62" t="s">
        <v>70</v>
      </c>
      <c r="F51" s="61">
        <f>'[3]404401'!Q3</f>
        <v>76</v>
      </c>
      <c r="G51" s="20">
        <f>'[3]404401'!N79</f>
        <v>1762.383</v>
      </c>
      <c r="H51" s="246">
        <v>2530</v>
      </c>
      <c r="I51" s="246"/>
      <c r="J51" s="116">
        <f t="shared" si="1"/>
        <v>4458828.99</v>
      </c>
      <c r="L51" s="101"/>
    </row>
    <row r="52" spans="1:12" s="100" customFormat="1" ht="48" customHeight="1" x14ac:dyDescent="0.25">
      <c r="A52" s="15">
        <f t="shared" si="0"/>
        <v>35</v>
      </c>
      <c r="B52" s="60">
        <f>'[3]404401'!E32</f>
        <v>44603</v>
      </c>
      <c r="C52" s="61">
        <f>'[3]404227'!A3</f>
        <v>404227</v>
      </c>
      <c r="D52" s="62" t="s">
        <v>69</v>
      </c>
      <c r="E52" s="62" t="s">
        <v>70</v>
      </c>
      <c r="F52" s="61">
        <f>'[3]404227'!Q3</f>
        <v>48</v>
      </c>
      <c r="G52" s="117">
        <f>'[3]404227'!N51</f>
        <v>865.38875000000007</v>
      </c>
      <c r="H52" s="246">
        <v>2530</v>
      </c>
      <c r="I52" s="246"/>
      <c r="J52" s="116">
        <f t="shared" si="1"/>
        <v>2189433.5375000001</v>
      </c>
      <c r="L52" s="101"/>
    </row>
    <row r="53" spans="1:12" s="100" customFormat="1" ht="48" customHeight="1" x14ac:dyDescent="0.25">
      <c r="A53" s="15">
        <f t="shared" si="0"/>
        <v>36</v>
      </c>
      <c r="B53" s="60">
        <f>'[3]403324'!E278</f>
        <v>44603</v>
      </c>
      <c r="C53" s="61">
        <f>'[3]403324'!A3</f>
        <v>403324</v>
      </c>
      <c r="D53" s="62" t="s">
        <v>69</v>
      </c>
      <c r="E53" s="62" t="s">
        <v>70</v>
      </c>
      <c r="F53" s="61">
        <f>'[3]403324'!Q3</f>
        <v>276</v>
      </c>
      <c r="G53" s="20">
        <f>'[3]403324'!N279</f>
        <v>5156.1344999999947</v>
      </c>
      <c r="H53" s="246">
        <v>2530</v>
      </c>
      <c r="I53" s="246"/>
      <c r="J53" s="116">
        <f t="shared" si="1"/>
        <v>13045020.284999987</v>
      </c>
      <c r="L53" s="101"/>
    </row>
    <row r="54" spans="1:12" s="100" customFormat="1" ht="48" customHeight="1" x14ac:dyDescent="0.25">
      <c r="A54" s="15">
        <f t="shared" si="0"/>
        <v>37</v>
      </c>
      <c r="B54" s="60">
        <f>'[3]404403'!E3</f>
        <v>44604</v>
      </c>
      <c r="C54" s="99">
        <f>'[3]404403'!A3</f>
        <v>404403</v>
      </c>
      <c r="D54" s="62" t="s">
        <v>69</v>
      </c>
      <c r="E54" s="62" t="s">
        <v>70</v>
      </c>
      <c r="F54" s="99">
        <f>'[3]404403'!Q3</f>
        <v>57</v>
      </c>
      <c r="G54" s="20">
        <f>'[3]404403'!N60</f>
        <v>1101.7204999999997</v>
      </c>
      <c r="H54" s="246">
        <v>2530</v>
      </c>
      <c r="I54" s="246"/>
      <c r="J54" s="116">
        <f t="shared" si="1"/>
        <v>2787352.8649999993</v>
      </c>
      <c r="L54" s="101"/>
    </row>
    <row r="55" spans="1:12" s="100" customFormat="1" ht="48" customHeight="1" x14ac:dyDescent="0.25">
      <c r="A55" s="15">
        <f t="shared" si="0"/>
        <v>38</v>
      </c>
      <c r="B55" s="60">
        <f>'[3]404229'!E3</f>
        <v>44604</v>
      </c>
      <c r="C55" s="99">
        <f>'[3]404229'!A3</f>
        <v>404229</v>
      </c>
      <c r="D55" s="62" t="s">
        <v>69</v>
      </c>
      <c r="E55" s="62" t="s">
        <v>70</v>
      </c>
      <c r="F55" s="99">
        <f>'[3]404229'!Q3</f>
        <v>53</v>
      </c>
      <c r="G55" s="117">
        <f>'[3]404229'!N56</f>
        <v>905.13025000000005</v>
      </c>
      <c r="H55" s="246">
        <v>2530</v>
      </c>
      <c r="I55" s="246"/>
      <c r="J55" s="116">
        <f t="shared" si="1"/>
        <v>2289979.5325000002</v>
      </c>
      <c r="L55" s="101"/>
    </row>
    <row r="56" spans="1:12" s="100" customFormat="1" ht="48" customHeight="1" x14ac:dyDescent="0.25">
      <c r="A56" s="15">
        <f t="shared" si="0"/>
        <v>39</v>
      </c>
      <c r="B56" s="60">
        <f>'[3]403330'!E3</f>
        <v>44604</v>
      </c>
      <c r="C56" s="99">
        <f>'[3]403330'!A3</f>
        <v>403330</v>
      </c>
      <c r="D56" s="62" t="s">
        <v>69</v>
      </c>
      <c r="E56" s="62" t="s">
        <v>70</v>
      </c>
      <c r="F56" s="99">
        <f>'[3]403330'!Q3</f>
        <v>296</v>
      </c>
      <c r="G56" s="20">
        <f>'[3]403330'!N299</f>
        <v>5476.7217500000006</v>
      </c>
      <c r="H56" s="246">
        <v>2530</v>
      </c>
      <c r="I56" s="246"/>
      <c r="J56" s="116">
        <f t="shared" si="1"/>
        <v>13856106.027500002</v>
      </c>
      <c r="L56" s="101"/>
    </row>
    <row r="57" spans="1:12" s="100" customFormat="1" ht="48" customHeight="1" x14ac:dyDescent="0.25">
      <c r="A57" s="15">
        <f t="shared" si="0"/>
        <v>40</v>
      </c>
      <c r="B57" s="60">
        <f>'[3]404329'!E42</f>
        <v>44605</v>
      </c>
      <c r="C57" s="99">
        <f>'[3]404329'!A3</f>
        <v>404329</v>
      </c>
      <c r="D57" s="62" t="s">
        <v>69</v>
      </c>
      <c r="E57" s="62" t="s">
        <v>70</v>
      </c>
      <c r="F57" s="99">
        <f>'[3]404329'!Q3</f>
        <v>66</v>
      </c>
      <c r="G57" s="20">
        <f>'[3]404329'!N69</f>
        <v>1398.1700000000003</v>
      </c>
      <c r="H57" s="246">
        <v>2530</v>
      </c>
      <c r="I57" s="246"/>
      <c r="J57" s="116">
        <f t="shared" si="1"/>
        <v>3537370.1000000006</v>
      </c>
      <c r="L57" s="101"/>
    </row>
    <row r="58" spans="1:12" s="100" customFormat="1" ht="48" customHeight="1" x14ac:dyDescent="0.25">
      <c r="A58" s="15">
        <f t="shared" si="0"/>
        <v>41</v>
      </c>
      <c r="B58" s="60">
        <f>'[3]404230 '!E3</f>
        <v>44605</v>
      </c>
      <c r="C58" s="99">
        <f>'[3]404230 '!A3</f>
        <v>404230</v>
      </c>
      <c r="D58" s="62" t="s">
        <v>69</v>
      </c>
      <c r="E58" s="62" t="s">
        <v>70</v>
      </c>
      <c r="F58" s="99">
        <f>'[3]404230 '!Q3</f>
        <v>59</v>
      </c>
      <c r="G58" s="117">
        <f>'[3]404230 '!N62</f>
        <v>910.66149999999993</v>
      </c>
      <c r="H58" s="246">
        <v>2530</v>
      </c>
      <c r="I58" s="246"/>
      <c r="J58" s="116">
        <f t="shared" si="1"/>
        <v>2303973.5949999997</v>
      </c>
      <c r="L58" s="101"/>
    </row>
    <row r="59" spans="1:12" s="100" customFormat="1" ht="48" customHeight="1" x14ac:dyDescent="0.25">
      <c r="A59" s="15">
        <f t="shared" si="0"/>
        <v>42</v>
      </c>
      <c r="B59" s="60">
        <f>'[3]403332 '!E3</f>
        <v>44605</v>
      </c>
      <c r="C59" s="99">
        <f>'[3]403332 '!A3</f>
        <v>403332</v>
      </c>
      <c r="D59" s="62" t="s">
        <v>69</v>
      </c>
      <c r="E59" s="62" t="s">
        <v>70</v>
      </c>
      <c r="F59" s="99">
        <f>'[3]403332 '!Q3</f>
        <v>284</v>
      </c>
      <c r="G59" s="117">
        <f>'[3]403332 '!N289</f>
        <v>5541.1195000000016</v>
      </c>
      <c r="H59" s="246">
        <v>2530</v>
      </c>
      <c r="I59" s="246"/>
      <c r="J59" s="116">
        <f t="shared" si="1"/>
        <v>14019032.335000005</v>
      </c>
      <c r="L59" s="101"/>
    </row>
    <row r="60" spans="1:12" s="100" customFormat="1" ht="48" customHeight="1" x14ac:dyDescent="0.25">
      <c r="A60" s="15">
        <f t="shared" si="0"/>
        <v>43</v>
      </c>
      <c r="B60" s="60">
        <f>'[3]404331 '!E3</f>
        <v>44606</v>
      </c>
      <c r="C60" s="99">
        <f>'[3]404331 '!A3</f>
        <v>404331</v>
      </c>
      <c r="D60" s="62" t="s">
        <v>69</v>
      </c>
      <c r="E60" s="62" t="s">
        <v>70</v>
      </c>
      <c r="F60" s="99">
        <f>'[3]404331 '!Q3</f>
        <v>35</v>
      </c>
      <c r="G60" s="117">
        <f>'[3]404331 '!N38</f>
        <v>602.86875000000009</v>
      </c>
      <c r="H60" s="246">
        <v>2530</v>
      </c>
      <c r="I60" s="246"/>
      <c r="J60" s="116">
        <f t="shared" si="1"/>
        <v>1525257.9375000002</v>
      </c>
      <c r="L60" s="101"/>
    </row>
    <row r="61" spans="1:12" s="100" customFormat="1" ht="48" customHeight="1" x14ac:dyDescent="0.25">
      <c r="A61" s="15">
        <f t="shared" si="0"/>
        <v>44</v>
      </c>
      <c r="B61" s="60">
        <f>'[3]404233 '!E3</f>
        <v>44606</v>
      </c>
      <c r="C61" s="99">
        <f>'[3]404233 '!A3</f>
        <v>404233</v>
      </c>
      <c r="D61" s="62" t="s">
        <v>69</v>
      </c>
      <c r="E61" s="62" t="s">
        <v>70</v>
      </c>
      <c r="F61" s="99">
        <f>'[3]404233 '!Q3</f>
        <v>27</v>
      </c>
      <c r="G61" s="117">
        <f>'[3]404233 '!N30</f>
        <v>280.08600000000001</v>
      </c>
      <c r="H61" s="246">
        <v>2530</v>
      </c>
      <c r="I61" s="246"/>
      <c r="J61" s="116">
        <f t="shared" si="1"/>
        <v>708617.58000000007</v>
      </c>
      <c r="L61" s="101"/>
    </row>
    <row r="62" spans="1:12" s="100" customFormat="1" ht="48" customHeight="1" x14ac:dyDescent="0.25">
      <c r="A62" s="15">
        <f t="shared" si="0"/>
        <v>45</v>
      </c>
      <c r="B62" s="60">
        <f>'[3]403334 '!E3</f>
        <v>44606</v>
      </c>
      <c r="C62" s="99">
        <f>'[3]403334 '!A3</f>
        <v>403334</v>
      </c>
      <c r="D62" s="62" t="s">
        <v>69</v>
      </c>
      <c r="E62" s="62" t="s">
        <v>70</v>
      </c>
      <c r="F62" s="99">
        <f>'[3]403334 '!Q3</f>
        <v>97</v>
      </c>
      <c r="G62" s="117">
        <f>'[3]403334 '!N100</f>
        <v>1666.4339999999997</v>
      </c>
      <c r="H62" s="246">
        <v>2530</v>
      </c>
      <c r="I62" s="246"/>
      <c r="J62" s="116">
        <f t="shared" si="1"/>
        <v>4216078.0199999996</v>
      </c>
      <c r="L62" s="101"/>
    </row>
    <row r="63" spans="1:12" s="100" customFormat="1" ht="48" customHeight="1" x14ac:dyDescent="0.25">
      <c r="A63" s="15">
        <f t="shared" si="0"/>
        <v>46</v>
      </c>
      <c r="B63" s="60">
        <f>'[3]404335 '!E3</f>
        <v>44607</v>
      </c>
      <c r="C63" s="99">
        <f>'[3]404335 '!A3</f>
        <v>404335</v>
      </c>
      <c r="D63" s="62" t="s">
        <v>69</v>
      </c>
      <c r="E63" s="62" t="s">
        <v>70</v>
      </c>
      <c r="F63" s="99">
        <f>'[3]404335 '!Q3</f>
        <v>86</v>
      </c>
      <c r="G63" s="117">
        <f>'[3]404335 '!N89</f>
        <v>1689.2019999999998</v>
      </c>
      <c r="H63" s="246">
        <v>2530</v>
      </c>
      <c r="I63" s="246"/>
      <c r="J63" s="116">
        <f t="shared" si="1"/>
        <v>4273681.0599999996</v>
      </c>
      <c r="L63" s="101"/>
    </row>
    <row r="64" spans="1:12" s="100" customFormat="1" ht="48" customHeight="1" x14ac:dyDescent="0.25">
      <c r="A64" s="15">
        <f t="shared" si="0"/>
        <v>47</v>
      </c>
      <c r="B64" s="60">
        <f>'[3]404235 '!E3</f>
        <v>44607</v>
      </c>
      <c r="C64" s="99">
        <f>'[3]404235 '!A3</f>
        <v>404235</v>
      </c>
      <c r="D64" s="62" t="s">
        <v>69</v>
      </c>
      <c r="E64" s="62" t="s">
        <v>70</v>
      </c>
      <c r="F64" s="99">
        <f>'[3]404235 '!Q3</f>
        <v>72</v>
      </c>
      <c r="G64" s="117">
        <f>'[3]404235 '!N75</f>
        <v>1141.9085000000005</v>
      </c>
      <c r="H64" s="246">
        <v>2530</v>
      </c>
      <c r="I64" s="246"/>
      <c r="J64" s="116">
        <f t="shared" si="1"/>
        <v>2889028.5050000013</v>
      </c>
      <c r="L64" s="101"/>
    </row>
    <row r="65" spans="1:12" s="100" customFormat="1" ht="48" customHeight="1" x14ac:dyDescent="0.25">
      <c r="A65" s="15">
        <f t="shared" si="0"/>
        <v>48</v>
      </c>
      <c r="B65" s="60">
        <f>'[3]403337 '!E33</f>
        <v>44607</v>
      </c>
      <c r="C65" s="99">
        <f>'[3]403337 '!A3</f>
        <v>403337</v>
      </c>
      <c r="D65" s="62" t="s">
        <v>69</v>
      </c>
      <c r="E65" s="62" t="s">
        <v>70</v>
      </c>
      <c r="F65" s="99">
        <f>'[3]403337 '!Q3</f>
        <v>326</v>
      </c>
      <c r="G65" s="117">
        <f>'[3]403337 '!N329</f>
        <v>6899.4234999999971</v>
      </c>
      <c r="H65" s="246">
        <v>2530</v>
      </c>
      <c r="I65" s="246"/>
      <c r="J65" s="116">
        <f t="shared" si="1"/>
        <v>17455541.454999994</v>
      </c>
      <c r="L65" s="101"/>
    </row>
    <row r="66" spans="1:12" s="100" customFormat="1" ht="48" customHeight="1" x14ac:dyDescent="0.25">
      <c r="A66" s="15">
        <f t="shared" si="0"/>
        <v>49</v>
      </c>
      <c r="B66" s="60">
        <f>'[3]404405'!E3</f>
        <v>44608</v>
      </c>
      <c r="C66" s="99">
        <f>'[3]404405'!A3</f>
        <v>404405</v>
      </c>
      <c r="D66" s="62" t="s">
        <v>69</v>
      </c>
      <c r="E66" s="62" t="s">
        <v>70</v>
      </c>
      <c r="F66" s="99">
        <f>'[3]404405'!Q3</f>
        <v>57</v>
      </c>
      <c r="G66" s="20">
        <f>'[3]404405'!N60</f>
        <v>1261.0419999999997</v>
      </c>
      <c r="H66" s="246">
        <v>2530</v>
      </c>
      <c r="I66" s="246"/>
      <c r="J66" s="116">
        <f t="shared" si="1"/>
        <v>3190436.2599999993</v>
      </c>
      <c r="L66" s="101"/>
    </row>
    <row r="67" spans="1:12" s="100" customFormat="1" ht="48" customHeight="1" x14ac:dyDescent="0.25">
      <c r="A67" s="15">
        <f t="shared" si="0"/>
        <v>50</v>
      </c>
      <c r="B67" s="60">
        <f>'[3]404278'!E3</f>
        <v>44608</v>
      </c>
      <c r="C67" s="99">
        <f>'[3]404278'!A3</f>
        <v>404278</v>
      </c>
      <c r="D67" s="62" t="s">
        <v>69</v>
      </c>
      <c r="E67" s="62" t="s">
        <v>70</v>
      </c>
      <c r="F67" s="99">
        <f>'[3]404278'!Q3</f>
        <v>45</v>
      </c>
      <c r="G67" s="117">
        <f>'[3]404278'!N48</f>
        <v>805.21324999999979</v>
      </c>
      <c r="H67" s="246">
        <v>2530</v>
      </c>
      <c r="I67" s="246"/>
      <c r="J67" s="116">
        <f t="shared" si="1"/>
        <v>2037189.5224999995</v>
      </c>
      <c r="L67" s="101"/>
    </row>
    <row r="68" spans="1:12" s="100" customFormat="1" ht="48" customHeight="1" x14ac:dyDescent="0.25">
      <c r="A68" s="15">
        <f t="shared" si="0"/>
        <v>51</v>
      </c>
      <c r="B68" s="60">
        <f>'[3]402958'!E3</f>
        <v>44608</v>
      </c>
      <c r="C68" s="99">
        <f>'[3]402958'!A3</f>
        <v>402958</v>
      </c>
      <c r="D68" s="62" t="s">
        <v>69</v>
      </c>
      <c r="E68" s="62" t="s">
        <v>70</v>
      </c>
      <c r="F68" s="99">
        <f>'[3]402958'!Q3</f>
        <v>339</v>
      </c>
      <c r="G68" s="20">
        <f>'[3]402958'!N342</f>
        <v>10928.601250000025</v>
      </c>
      <c r="H68" s="246">
        <v>2530</v>
      </c>
      <c r="I68" s="246"/>
      <c r="J68" s="116">
        <f t="shared" si="1"/>
        <v>27649361.162500065</v>
      </c>
      <c r="L68" s="101"/>
    </row>
    <row r="69" spans="1:12" s="100" customFormat="1" ht="48" customHeight="1" x14ac:dyDescent="0.25">
      <c r="A69" s="15">
        <f t="shared" si="0"/>
        <v>52</v>
      </c>
      <c r="B69" s="60">
        <f>'[3]405888'!E3</f>
        <v>44608</v>
      </c>
      <c r="C69" s="99">
        <f>'[3]405888'!A3</f>
        <v>405888</v>
      </c>
      <c r="D69" s="62" t="s">
        <v>69</v>
      </c>
      <c r="E69" s="62" t="s">
        <v>70</v>
      </c>
      <c r="F69" s="99">
        <f>'[3]405888'!Q3</f>
        <v>14</v>
      </c>
      <c r="G69" s="117">
        <f>'[3]405888'!N17</f>
        <v>601.07250000000022</v>
      </c>
      <c r="H69" s="246">
        <v>2530</v>
      </c>
      <c r="I69" s="246"/>
      <c r="J69" s="116">
        <f t="shared" si="1"/>
        <v>1520713.4250000005</v>
      </c>
      <c r="L69" s="101"/>
    </row>
    <row r="70" spans="1:12" s="100" customFormat="1" ht="48" customHeight="1" x14ac:dyDescent="0.25">
      <c r="A70" s="15">
        <f t="shared" si="0"/>
        <v>53</v>
      </c>
      <c r="B70" s="60">
        <f>'[3]402959'!E3</f>
        <v>44609</v>
      </c>
      <c r="C70" s="99">
        <f>'[3]402959'!A3</f>
        <v>402959</v>
      </c>
      <c r="D70" s="62" t="s">
        <v>69</v>
      </c>
      <c r="E70" s="62" t="s">
        <v>70</v>
      </c>
      <c r="F70" s="99">
        <f>'[3]402959'!Q3</f>
        <v>60</v>
      </c>
      <c r="G70" s="20">
        <f>'[3]402959'!N63</f>
        <v>1303.8040000000001</v>
      </c>
      <c r="H70" s="246">
        <v>2530</v>
      </c>
      <c r="I70" s="246"/>
      <c r="J70" s="116">
        <f t="shared" si="1"/>
        <v>3298624.12</v>
      </c>
      <c r="L70" s="101"/>
    </row>
    <row r="71" spans="1:12" s="100" customFormat="1" ht="48" customHeight="1" x14ac:dyDescent="0.25">
      <c r="A71" s="15">
        <f t="shared" si="0"/>
        <v>54</v>
      </c>
      <c r="B71" s="60">
        <f>'[3]402960'!E3</f>
        <v>44609</v>
      </c>
      <c r="C71" s="99">
        <f>'[3]402960'!A3</f>
        <v>402960</v>
      </c>
      <c r="D71" s="62" t="s">
        <v>69</v>
      </c>
      <c r="E71" s="62" t="s">
        <v>70</v>
      </c>
      <c r="F71" s="99">
        <f>'[3]402960'!Q3</f>
        <v>58</v>
      </c>
      <c r="G71" s="117">
        <f>'[3]402960'!N61</f>
        <v>973.3125</v>
      </c>
      <c r="H71" s="246">
        <v>2530</v>
      </c>
      <c r="I71" s="246"/>
      <c r="J71" s="116">
        <f t="shared" si="1"/>
        <v>2462480.625</v>
      </c>
      <c r="L71" s="101"/>
    </row>
    <row r="72" spans="1:12" s="100" customFormat="1" ht="48" customHeight="1" x14ac:dyDescent="0.25">
      <c r="A72" s="15">
        <f t="shared" si="0"/>
        <v>55</v>
      </c>
      <c r="B72" s="60">
        <f>'[3]403348'!E3</f>
        <v>44609</v>
      </c>
      <c r="C72" s="99">
        <f>'[3]403348'!A3</f>
        <v>403348</v>
      </c>
      <c r="D72" s="62" t="s">
        <v>69</v>
      </c>
      <c r="E72" s="62" t="s">
        <v>70</v>
      </c>
      <c r="F72" s="99">
        <f>'[3]403348'!Q3</f>
        <v>284</v>
      </c>
      <c r="G72" s="20">
        <f>'[3]403348'!N287</f>
        <v>5371.0900000000011</v>
      </c>
      <c r="H72" s="246">
        <v>2530</v>
      </c>
      <c r="I72" s="246"/>
      <c r="J72" s="116">
        <f t="shared" si="1"/>
        <v>13588857.700000003</v>
      </c>
      <c r="L72" s="101"/>
    </row>
    <row r="73" spans="1:12" s="100" customFormat="1" ht="48" customHeight="1" x14ac:dyDescent="0.25">
      <c r="A73" s="15">
        <f t="shared" si="0"/>
        <v>56</v>
      </c>
      <c r="B73" s="60">
        <f>'[3]402961'!E3</f>
        <v>44610</v>
      </c>
      <c r="C73" s="99">
        <f>'[3]402961'!A3</f>
        <v>402961</v>
      </c>
      <c r="D73" s="62" t="s">
        <v>69</v>
      </c>
      <c r="E73" s="62" t="s">
        <v>70</v>
      </c>
      <c r="F73" s="99">
        <f>'[3]402961'!Q3</f>
        <v>69</v>
      </c>
      <c r="G73" s="20">
        <f>'[3]402961'!N72</f>
        <v>1482.7549999999999</v>
      </c>
      <c r="H73" s="246">
        <v>2530</v>
      </c>
      <c r="I73" s="246"/>
      <c r="J73" s="116">
        <f t="shared" si="1"/>
        <v>3751370.15</v>
      </c>
      <c r="L73" s="101"/>
    </row>
    <row r="74" spans="1:12" s="100" customFormat="1" ht="48" customHeight="1" x14ac:dyDescent="0.25">
      <c r="A74" s="15">
        <f t="shared" si="0"/>
        <v>57</v>
      </c>
      <c r="B74" s="60">
        <f>'[3]402957'!E3</f>
        <v>44610</v>
      </c>
      <c r="C74" s="99">
        <f>'[3]402957'!A3</f>
        <v>402957</v>
      </c>
      <c r="D74" s="62" t="s">
        <v>69</v>
      </c>
      <c r="E74" s="62" t="s">
        <v>70</v>
      </c>
      <c r="F74" s="99">
        <f>'[3]402957'!Q3</f>
        <v>72</v>
      </c>
      <c r="G74" s="20">
        <f>'[3]402957'!N75</f>
        <v>1076.22325</v>
      </c>
      <c r="H74" s="246">
        <v>2530</v>
      </c>
      <c r="I74" s="246"/>
      <c r="J74" s="116">
        <f t="shared" si="1"/>
        <v>2722844.8225000002</v>
      </c>
      <c r="L74" s="101"/>
    </row>
    <row r="75" spans="1:12" s="100" customFormat="1" ht="48" customHeight="1" x14ac:dyDescent="0.25">
      <c r="A75" s="15">
        <f t="shared" si="0"/>
        <v>58</v>
      </c>
      <c r="B75" s="60">
        <f>'[3]403153'!E3</f>
        <v>44610</v>
      </c>
      <c r="C75" s="99">
        <f>'[3]403153'!A3</f>
        <v>403153</v>
      </c>
      <c r="D75" s="62" t="s">
        <v>69</v>
      </c>
      <c r="E75" s="62" t="s">
        <v>70</v>
      </c>
      <c r="F75" s="99">
        <f>'[3]403153'!Q3</f>
        <v>293</v>
      </c>
      <c r="G75" s="20">
        <f>'[3]403153'!N296</f>
        <v>6043.5477500000006</v>
      </c>
      <c r="H75" s="246">
        <v>2530</v>
      </c>
      <c r="I75" s="246"/>
      <c r="J75" s="116">
        <f t="shared" si="1"/>
        <v>15290175.807500001</v>
      </c>
      <c r="L75" s="101"/>
    </row>
    <row r="76" spans="1:12" s="100" customFormat="1" ht="48" customHeight="1" x14ac:dyDescent="0.25">
      <c r="A76" s="15">
        <f t="shared" si="0"/>
        <v>59</v>
      </c>
      <c r="B76" s="60">
        <f>'[3]404409'!E3</f>
        <v>44611</v>
      </c>
      <c r="C76" s="99">
        <f>'[3]404409'!A3</f>
        <v>404409</v>
      </c>
      <c r="D76" s="62" t="s">
        <v>69</v>
      </c>
      <c r="E76" s="62" t="s">
        <v>70</v>
      </c>
      <c r="F76" s="99">
        <f>'[3]404409'!Q3</f>
        <v>77</v>
      </c>
      <c r="G76" s="20">
        <f>'[3]404409'!N80</f>
        <v>1611.9012500000003</v>
      </c>
      <c r="H76" s="246">
        <v>2530</v>
      </c>
      <c r="I76" s="246"/>
      <c r="J76" s="116">
        <f>G76*H76</f>
        <v>4078110.162500001</v>
      </c>
      <c r="L76" s="101"/>
    </row>
    <row r="77" spans="1:12" s="100" customFormat="1" ht="48" customHeight="1" x14ac:dyDescent="0.25">
      <c r="A77" s="15">
        <f t="shared" si="0"/>
        <v>60</v>
      </c>
      <c r="B77" s="60">
        <f>'[3]404284'!E3</f>
        <v>44611</v>
      </c>
      <c r="C77" s="99">
        <f>'[3]404284'!A3</f>
        <v>404284</v>
      </c>
      <c r="D77" s="62" t="s">
        <v>69</v>
      </c>
      <c r="E77" s="62" t="s">
        <v>70</v>
      </c>
      <c r="F77" s="99">
        <f>'[3]404284'!Q3</f>
        <v>59</v>
      </c>
      <c r="G77" s="117">
        <f>'[3]404284'!N62</f>
        <v>694.65250000000003</v>
      </c>
      <c r="H77" s="246">
        <v>2530</v>
      </c>
      <c r="I77" s="246"/>
      <c r="J77" s="116">
        <f t="shared" si="1"/>
        <v>1757470.8250000002</v>
      </c>
      <c r="L77" s="101"/>
    </row>
    <row r="78" spans="1:12" s="100" customFormat="1" ht="48" customHeight="1" x14ac:dyDescent="0.25">
      <c r="A78" s="15">
        <f t="shared" si="0"/>
        <v>61</v>
      </c>
      <c r="B78" s="60">
        <f>'[3]403159'!E3</f>
        <v>44611</v>
      </c>
      <c r="C78" s="99">
        <f>'[3]403159'!A3</f>
        <v>403159</v>
      </c>
      <c r="D78" s="62" t="s">
        <v>69</v>
      </c>
      <c r="E78" s="62" t="s">
        <v>70</v>
      </c>
      <c r="F78" s="99">
        <f>'[3]403159'!Q3</f>
        <v>280</v>
      </c>
      <c r="G78" s="20">
        <f>'[3]403159'!N283</f>
        <v>6327.7569999999978</v>
      </c>
      <c r="H78" s="246">
        <v>2530</v>
      </c>
      <c r="I78" s="246"/>
      <c r="J78" s="116">
        <f t="shared" si="1"/>
        <v>16009225.209999995</v>
      </c>
      <c r="L78" s="101"/>
    </row>
    <row r="79" spans="1:12" s="100" customFormat="1" ht="48" customHeight="1" x14ac:dyDescent="0.25">
      <c r="A79" s="15">
        <f t="shared" si="0"/>
        <v>62</v>
      </c>
      <c r="B79" s="60">
        <f>'[3]404411'!E3</f>
        <v>44612</v>
      </c>
      <c r="C79" s="99">
        <f>'[3]404411'!A3</f>
        <v>404411</v>
      </c>
      <c r="D79" s="62" t="s">
        <v>69</v>
      </c>
      <c r="E79" s="62" t="s">
        <v>70</v>
      </c>
      <c r="F79" s="99">
        <f>'[3]404411'!Q3</f>
        <v>74</v>
      </c>
      <c r="G79" s="20">
        <f>'[3]404411'!N77</f>
        <v>1498.0485000000003</v>
      </c>
      <c r="H79" s="246">
        <v>2530</v>
      </c>
      <c r="I79" s="246"/>
      <c r="J79" s="116">
        <f t="shared" si="1"/>
        <v>3790062.705000001</v>
      </c>
      <c r="L79" s="101"/>
    </row>
    <row r="80" spans="1:12" s="100" customFormat="1" ht="48" customHeight="1" x14ac:dyDescent="0.25">
      <c r="A80" s="15">
        <f t="shared" si="0"/>
        <v>63</v>
      </c>
      <c r="B80" s="60">
        <f>'[3]404286'!E3</f>
        <v>44612</v>
      </c>
      <c r="C80" s="99">
        <f>'[3]404286'!A3</f>
        <v>404286</v>
      </c>
      <c r="D80" s="62" t="s">
        <v>69</v>
      </c>
      <c r="E80" s="62" t="s">
        <v>70</v>
      </c>
      <c r="F80" s="99">
        <f>'[3]404286'!Q3</f>
        <v>49</v>
      </c>
      <c r="G80" s="117">
        <f>'[3]404286'!N52</f>
        <v>774.3605</v>
      </c>
      <c r="H80" s="246">
        <v>2530</v>
      </c>
      <c r="I80" s="246"/>
      <c r="J80" s="116">
        <f t="shared" si="1"/>
        <v>1959132.0649999999</v>
      </c>
      <c r="L80" s="101"/>
    </row>
    <row r="81" spans="1:12" s="100" customFormat="1" ht="48" customHeight="1" x14ac:dyDescent="0.25">
      <c r="A81" s="15">
        <f t="shared" si="0"/>
        <v>64</v>
      </c>
      <c r="B81" s="60">
        <f>'[3]404660'!E3</f>
        <v>44612</v>
      </c>
      <c r="C81" s="99">
        <f>'[3]404660'!A3</f>
        <v>404660</v>
      </c>
      <c r="D81" s="62" t="s">
        <v>69</v>
      </c>
      <c r="E81" s="62" t="s">
        <v>70</v>
      </c>
      <c r="F81" s="99">
        <f>'[3]404660'!Q3</f>
        <v>289</v>
      </c>
      <c r="G81" s="20">
        <f>'[3]404660'!N292</f>
        <v>6044.5425000000005</v>
      </c>
      <c r="H81" s="246">
        <v>2530</v>
      </c>
      <c r="I81" s="246"/>
      <c r="J81" s="116">
        <f t="shared" si="1"/>
        <v>15292692.525</v>
      </c>
      <c r="L81" s="101"/>
    </row>
    <row r="82" spans="1:12" s="100" customFormat="1" ht="48" customHeight="1" x14ac:dyDescent="0.25">
      <c r="A82" s="15">
        <f t="shared" si="0"/>
        <v>65</v>
      </c>
      <c r="B82" s="60">
        <f>'[3]404413'!E3</f>
        <v>44613</v>
      </c>
      <c r="C82" s="99">
        <f>'[3]404413'!A3</f>
        <v>404413</v>
      </c>
      <c r="D82" s="62" t="s">
        <v>69</v>
      </c>
      <c r="E82" s="62" t="s">
        <v>70</v>
      </c>
      <c r="F82" s="99">
        <f>'[3]404413'!Q3</f>
        <v>36</v>
      </c>
      <c r="G82" s="117">
        <f>'[3]404413'!N39</f>
        <v>535.32224999999994</v>
      </c>
      <c r="H82" s="246">
        <v>2530</v>
      </c>
      <c r="I82" s="246"/>
      <c r="J82" s="116">
        <f t="shared" si="1"/>
        <v>1354365.2924999997</v>
      </c>
      <c r="L82" s="101"/>
    </row>
    <row r="83" spans="1:12" s="100" customFormat="1" ht="48" customHeight="1" x14ac:dyDescent="0.25">
      <c r="A83" s="15">
        <f t="shared" si="0"/>
        <v>66</v>
      </c>
      <c r="B83" s="60">
        <f>'[3]404288'!E3</f>
        <v>44613</v>
      </c>
      <c r="C83" s="99">
        <f>'[3]404288'!A3</f>
        <v>404288</v>
      </c>
      <c r="D83" s="62" t="s">
        <v>69</v>
      </c>
      <c r="E83" s="62" t="s">
        <v>70</v>
      </c>
      <c r="F83" s="99">
        <f>'[3]404288'!Q3</f>
        <v>23</v>
      </c>
      <c r="G83" s="20">
        <f>'[3]404288'!N26</f>
        <v>226.98950000000002</v>
      </c>
      <c r="H83" s="246">
        <v>2530</v>
      </c>
      <c r="I83" s="246"/>
      <c r="J83" s="116">
        <f t="shared" si="1"/>
        <v>574283.43500000006</v>
      </c>
      <c r="L83" s="101"/>
    </row>
    <row r="84" spans="1:12" s="100" customFormat="1" ht="48" customHeight="1" x14ac:dyDescent="0.25">
      <c r="A84" s="15">
        <f t="shared" ref="A84:A105" si="2">A83+1</f>
        <v>67</v>
      </c>
      <c r="B84" s="60">
        <f>'[3]403165'!E3</f>
        <v>44613</v>
      </c>
      <c r="C84" s="99">
        <f>'[3]403165'!A3</f>
        <v>403165</v>
      </c>
      <c r="D84" s="62" t="s">
        <v>69</v>
      </c>
      <c r="E84" s="62" t="s">
        <v>70</v>
      </c>
      <c r="F84" s="99">
        <f>'[3]403165'!Q3</f>
        <v>108</v>
      </c>
      <c r="G84" s="20">
        <f>'[3]403165'!N111</f>
        <v>2511.3489999999997</v>
      </c>
      <c r="H84" s="246">
        <v>2530</v>
      </c>
      <c r="I84" s="246"/>
      <c r="J84" s="116">
        <f t="shared" si="1"/>
        <v>6353712.9699999988</v>
      </c>
      <c r="L84" s="101"/>
    </row>
    <row r="85" spans="1:12" s="100" customFormat="1" ht="48" customHeight="1" x14ac:dyDescent="0.25">
      <c r="A85" s="15">
        <f t="shared" si="2"/>
        <v>68</v>
      </c>
      <c r="B85" s="60">
        <f>'[3]404415'!E3</f>
        <v>44614</v>
      </c>
      <c r="C85" s="99">
        <f>'[3]404415'!A3</f>
        <v>404415</v>
      </c>
      <c r="D85" s="62" t="s">
        <v>69</v>
      </c>
      <c r="E85" s="62" t="s">
        <v>70</v>
      </c>
      <c r="F85" s="99">
        <f>'[3]404415'!Q3</f>
        <v>87</v>
      </c>
      <c r="G85" s="20">
        <f>'[3]404415'!N90</f>
        <v>1959.6380000000001</v>
      </c>
      <c r="H85" s="246">
        <v>2530</v>
      </c>
      <c r="I85" s="246"/>
      <c r="J85" s="116">
        <f t="shared" si="1"/>
        <v>4957884.1400000006</v>
      </c>
      <c r="L85" s="101"/>
    </row>
    <row r="86" spans="1:12" s="100" customFormat="1" ht="48" customHeight="1" x14ac:dyDescent="0.25">
      <c r="A86" s="15">
        <f t="shared" si="2"/>
        <v>69</v>
      </c>
      <c r="B86" s="60">
        <f>'[3]404339'!E3</f>
        <v>44614</v>
      </c>
      <c r="C86" s="99">
        <f>'[3]404339'!A3</f>
        <v>404339</v>
      </c>
      <c r="D86" s="62" t="s">
        <v>69</v>
      </c>
      <c r="E86" s="62" t="s">
        <v>70</v>
      </c>
      <c r="F86" s="99">
        <f>'[3]404339'!Q3</f>
        <v>105</v>
      </c>
      <c r="G86" s="20">
        <f>'[3]404339'!N108</f>
        <v>1861.0152500000002</v>
      </c>
      <c r="H86" s="246">
        <v>2530</v>
      </c>
      <c r="I86" s="246"/>
      <c r="J86" s="116">
        <f t="shared" si="1"/>
        <v>4708368.5825000005</v>
      </c>
      <c r="L86" s="101"/>
    </row>
    <row r="87" spans="1:12" s="100" customFormat="1" ht="48" customHeight="1" x14ac:dyDescent="0.25">
      <c r="A87" s="15">
        <f t="shared" si="2"/>
        <v>70</v>
      </c>
      <c r="B87" s="60">
        <f>'[3]404238'!E3</f>
        <v>44614</v>
      </c>
      <c r="C87" s="99">
        <f>'[3]404238'!A3</f>
        <v>404238</v>
      </c>
      <c r="D87" s="62" t="s">
        <v>69</v>
      </c>
      <c r="E87" s="62" t="s">
        <v>70</v>
      </c>
      <c r="F87" s="99">
        <f>'[3]404238'!Q3</f>
        <v>69</v>
      </c>
      <c r="G87" s="20">
        <f>'[3]404238'!N72</f>
        <v>1291.4662499999999</v>
      </c>
      <c r="H87" s="246">
        <v>2530</v>
      </c>
      <c r="I87" s="246"/>
      <c r="J87" s="116">
        <f t="shared" si="1"/>
        <v>3267409.6124999998</v>
      </c>
      <c r="L87" s="101"/>
    </row>
    <row r="88" spans="1:12" s="100" customFormat="1" ht="48" customHeight="1" x14ac:dyDescent="0.25">
      <c r="A88" s="15">
        <f t="shared" si="2"/>
        <v>71</v>
      </c>
      <c r="B88" s="60">
        <f>'[3]404669'!E3</f>
        <v>44614</v>
      </c>
      <c r="C88" s="99">
        <f>'[3]404669'!A3</f>
        <v>404669</v>
      </c>
      <c r="D88" s="62" t="s">
        <v>69</v>
      </c>
      <c r="E88" s="62" t="s">
        <v>70</v>
      </c>
      <c r="F88" s="99">
        <f>'[3]404669'!Q3</f>
        <v>392</v>
      </c>
      <c r="G88" s="20">
        <f>'[3]404669'!N395</f>
        <v>8550.0602500000023</v>
      </c>
      <c r="H88" s="246">
        <v>2530</v>
      </c>
      <c r="I88" s="246"/>
      <c r="J88" s="116">
        <f t="shared" si="1"/>
        <v>21631652.432500005</v>
      </c>
      <c r="L88" s="101"/>
    </row>
    <row r="89" spans="1:12" s="100" customFormat="1" ht="48" customHeight="1" x14ac:dyDescent="0.25">
      <c r="A89" s="15">
        <f t="shared" si="2"/>
        <v>72</v>
      </c>
      <c r="B89" s="60">
        <f>'[3]404290'!E3</f>
        <v>44615</v>
      </c>
      <c r="C89" s="99">
        <f>'[3]404290'!A3</f>
        <v>404290</v>
      </c>
      <c r="D89" s="62" t="s">
        <v>69</v>
      </c>
      <c r="E89" s="62" t="s">
        <v>70</v>
      </c>
      <c r="F89" s="99">
        <f>'[3]404290'!Q3</f>
        <v>76</v>
      </c>
      <c r="G89" s="20">
        <f>'[3]404290'!N79</f>
        <v>1271.8322500000002</v>
      </c>
      <c r="H89" s="246">
        <v>2530</v>
      </c>
      <c r="I89" s="246"/>
      <c r="J89" s="116">
        <f t="shared" si="1"/>
        <v>3217735.5925000003</v>
      </c>
      <c r="L89" s="101"/>
    </row>
    <row r="90" spans="1:12" s="100" customFormat="1" ht="48" customHeight="1" x14ac:dyDescent="0.25">
      <c r="A90" s="15">
        <f t="shared" si="2"/>
        <v>73</v>
      </c>
      <c r="B90" s="60">
        <f>'[3]404676'!E3</f>
        <v>44615</v>
      </c>
      <c r="C90" s="99">
        <f>'[3]404676'!A3</f>
        <v>404676</v>
      </c>
      <c r="D90" s="62" t="s">
        <v>69</v>
      </c>
      <c r="E90" s="62" t="s">
        <v>70</v>
      </c>
      <c r="F90" s="99">
        <f>'[3]404676'!Q3</f>
        <v>317</v>
      </c>
      <c r="G90" s="20">
        <f>'[3]404676'!N320</f>
        <v>6499.3712499999992</v>
      </c>
      <c r="H90" s="246">
        <v>2530</v>
      </c>
      <c r="I90" s="246"/>
      <c r="J90" s="116">
        <f t="shared" si="1"/>
        <v>16443409.262499997</v>
      </c>
      <c r="L90" s="101"/>
    </row>
    <row r="91" spans="1:12" s="100" customFormat="1" ht="48" customHeight="1" x14ac:dyDescent="0.25">
      <c r="A91" s="15">
        <f t="shared" si="2"/>
        <v>74</v>
      </c>
      <c r="B91" s="60">
        <f>'[3]404341'!E3</f>
        <v>44616</v>
      </c>
      <c r="C91" s="99">
        <f>'[3]404341'!A3</f>
        <v>404341</v>
      </c>
      <c r="D91" s="62" t="s">
        <v>69</v>
      </c>
      <c r="E91" s="62" t="s">
        <v>70</v>
      </c>
      <c r="F91" s="99">
        <f>'[3]404341'!Q3</f>
        <v>75</v>
      </c>
      <c r="G91" s="20">
        <f>'[3]404341'!N78</f>
        <v>1935.0724999999998</v>
      </c>
      <c r="H91" s="246">
        <v>2530</v>
      </c>
      <c r="I91" s="246"/>
      <c r="J91" s="116">
        <f t="shared" si="1"/>
        <v>4895733.4249999998</v>
      </c>
      <c r="L91" s="101"/>
    </row>
    <row r="92" spans="1:12" s="100" customFormat="1" ht="48" customHeight="1" x14ac:dyDescent="0.25">
      <c r="A92" s="15">
        <f t="shared" si="2"/>
        <v>75</v>
      </c>
      <c r="B92" s="60">
        <f>'[3]404294'!E3</f>
        <v>44616</v>
      </c>
      <c r="C92" s="99">
        <f>'[3]404294'!A3</f>
        <v>404294</v>
      </c>
      <c r="D92" s="62" t="s">
        <v>69</v>
      </c>
      <c r="E92" s="62" t="s">
        <v>70</v>
      </c>
      <c r="F92" s="99">
        <f>'[3]404294'!Q3</f>
        <v>56</v>
      </c>
      <c r="G92" s="117">
        <f>'[3]404294'!N59</f>
        <v>917.83399999999995</v>
      </c>
      <c r="H92" s="246">
        <v>2530</v>
      </c>
      <c r="I92" s="246"/>
      <c r="J92" s="116">
        <f t="shared" si="1"/>
        <v>2322120.02</v>
      </c>
      <c r="L92" s="101"/>
    </row>
    <row r="93" spans="1:12" s="100" customFormat="1" ht="48" customHeight="1" x14ac:dyDescent="0.25">
      <c r="A93" s="15">
        <f t="shared" si="2"/>
        <v>76</v>
      </c>
      <c r="B93" s="60">
        <f>'[3]404751'!E3</f>
        <v>44616</v>
      </c>
      <c r="C93" s="99">
        <f>'[3]404751'!A3</f>
        <v>404751</v>
      </c>
      <c r="D93" s="62" t="s">
        <v>69</v>
      </c>
      <c r="E93" s="62" t="s">
        <v>70</v>
      </c>
      <c r="F93" s="99">
        <f>'[3]404751'!Q3</f>
        <v>328</v>
      </c>
      <c r="G93" s="20">
        <f>'[3]404751'!N331</f>
        <v>7479.8727500000023</v>
      </c>
      <c r="H93" s="246">
        <v>2530</v>
      </c>
      <c r="I93" s="246"/>
      <c r="J93" s="116">
        <f t="shared" si="1"/>
        <v>18924078.057500005</v>
      </c>
      <c r="L93" s="101"/>
    </row>
    <row r="94" spans="1:12" s="100" customFormat="1" ht="48" customHeight="1" x14ac:dyDescent="0.25">
      <c r="A94" s="15">
        <f t="shared" si="2"/>
        <v>77</v>
      </c>
      <c r="B94" s="60">
        <f>'[3]404417'!E3</f>
        <v>44617</v>
      </c>
      <c r="C94" s="99">
        <f>'[3]404417'!A3</f>
        <v>404417</v>
      </c>
      <c r="D94" s="62" t="s">
        <v>69</v>
      </c>
      <c r="E94" s="62" t="s">
        <v>70</v>
      </c>
      <c r="F94" s="99">
        <f>'[3]404417'!Q3</f>
        <v>79</v>
      </c>
      <c r="G94" s="20">
        <f>'[3]404417'!N82</f>
        <v>1633.02125</v>
      </c>
      <c r="H94" s="246">
        <v>2530</v>
      </c>
      <c r="I94" s="246"/>
      <c r="J94" s="116">
        <f t="shared" si="1"/>
        <v>4131543.7625000002</v>
      </c>
      <c r="L94" s="101"/>
    </row>
    <row r="95" spans="1:12" s="100" customFormat="1" ht="48" customHeight="1" x14ac:dyDescent="0.25">
      <c r="A95" s="15">
        <f t="shared" si="2"/>
        <v>78</v>
      </c>
      <c r="B95" s="60">
        <f>'[3]404239'!E3</f>
        <v>44617</v>
      </c>
      <c r="C95" s="99">
        <f>'[3]404239'!A3</f>
        <v>404239</v>
      </c>
      <c r="D95" s="62" t="s">
        <v>69</v>
      </c>
      <c r="E95" s="62" t="s">
        <v>70</v>
      </c>
      <c r="F95" s="99">
        <f>'[3]404239'!Q3</f>
        <v>51</v>
      </c>
      <c r="G95" s="117">
        <f>'[3]404239'!N54</f>
        <v>803.39050000000009</v>
      </c>
      <c r="H95" s="246">
        <v>2530</v>
      </c>
      <c r="I95" s="246"/>
      <c r="J95" s="116">
        <f t="shared" si="1"/>
        <v>2032577.9650000003</v>
      </c>
      <c r="L95" s="101"/>
    </row>
    <row r="96" spans="1:12" s="100" customFormat="1" ht="48" customHeight="1" x14ac:dyDescent="0.25">
      <c r="A96" s="15">
        <f t="shared" si="2"/>
        <v>79</v>
      </c>
      <c r="B96" s="60">
        <f>'[3]404755'!E3</f>
        <v>44617</v>
      </c>
      <c r="C96" s="99">
        <f>'[3]404755'!A3</f>
        <v>404755</v>
      </c>
      <c r="D96" s="62" t="s">
        <v>69</v>
      </c>
      <c r="E96" s="62" t="s">
        <v>70</v>
      </c>
      <c r="F96" s="99">
        <f>'[3]404755'!Q3</f>
        <v>314</v>
      </c>
      <c r="G96" s="20">
        <f>'[3]404755'!N317</f>
        <v>6895.402750000002</v>
      </c>
      <c r="H96" s="246">
        <v>2530</v>
      </c>
      <c r="I96" s="246"/>
      <c r="J96" s="116">
        <f t="shared" si="1"/>
        <v>17445368.957500003</v>
      </c>
      <c r="L96" s="101"/>
    </row>
    <row r="97" spans="1:14" s="100" customFormat="1" ht="48" customHeight="1" x14ac:dyDescent="0.25">
      <c r="A97" s="15">
        <f t="shared" si="2"/>
        <v>80</v>
      </c>
      <c r="B97" s="60">
        <f>'[3]404419'!E3</f>
        <v>44618</v>
      </c>
      <c r="C97" s="99">
        <f>'[3]404419'!A3</f>
        <v>404419</v>
      </c>
      <c r="D97" s="62" t="s">
        <v>69</v>
      </c>
      <c r="E97" s="62" t="s">
        <v>70</v>
      </c>
      <c r="F97" s="99">
        <f>'[3]404419'!Q3</f>
        <v>77</v>
      </c>
      <c r="G97" s="20">
        <f>'[3]404419'!N80</f>
        <v>1476.44325</v>
      </c>
      <c r="H97" s="246">
        <v>2530</v>
      </c>
      <c r="I97" s="246"/>
      <c r="J97" s="116">
        <f t="shared" si="1"/>
        <v>3735401.4224999999</v>
      </c>
      <c r="L97" s="101"/>
    </row>
    <row r="98" spans="1:14" s="100" customFormat="1" ht="48" customHeight="1" x14ac:dyDescent="0.25">
      <c r="A98" s="15">
        <f t="shared" si="2"/>
        <v>81</v>
      </c>
      <c r="B98" s="60">
        <f>'[3]403944'!E3</f>
        <v>44618</v>
      </c>
      <c r="C98" s="99">
        <f>'[3]403944'!A3</f>
        <v>403944</v>
      </c>
      <c r="D98" s="62" t="s">
        <v>69</v>
      </c>
      <c r="E98" s="62" t="s">
        <v>70</v>
      </c>
      <c r="F98" s="99">
        <f>'[3]403944'!Q3</f>
        <v>60</v>
      </c>
      <c r="G98" s="20">
        <f>'[3]403944'!N63</f>
        <v>1061.31475</v>
      </c>
      <c r="H98" s="246">
        <v>2530</v>
      </c>
      <c r="I98" s="246"/>
      <c r="J98" s="116">
        <f t="shared" si="1"/>
        <v>2685126.3174999999</v>
      </c>
      <c r="L98" s="101"/>
    </row>
    <row r="99" spans="1:14" s="100" customFormat="1" ht="48" customHeight="1" x14ac:dyDescent="0.25">
      <c r="A99" s="15">
        <f t="shared" si="2"/>
        <v>82</v>
      </c>
      <c r="B99" s="60">
        <f>'[3]404683'!E3</f>
        <v>44618</v>
      </c>
      <c r="C99" s="99">
        <f>'[3]404683'!A3</f>
        <v>404683</v>
      </c>
      <c r="D99" s="62" t="s">
        <v>69</v>
      </c>
      <c r="E99" s="62" t="s">
        <v>70</v>
      </c>
      <c r="F99" s="99">
        <f>'[3]404683'!Q3</f>
        <v>296</v>
      </c>
      <c r="G99" s="20">
        <f>'[3]404683'!N299</f>
        <v>6666.9992500000017</v>
      </c>
      <c r="H99" s="246">
        <v>2530</v>
      </c>
      <c r="I99" s="246"/>
      <c r="J99" s="116">
        <f t="shared" si="1"/>
        <v>16867508.102500003</v>
      </c>
      <c r="L99" s="101"/>
    </row>
    <row r="100" spans="1:14" s="100" customFormat="1" ht="48" customHeight="1" x14ac:dyDescent="0.25">
      <c r="A100" s="15">
        <f t="shared" si="2"/>
        <v>83</v>
      </c>
      <c r="B100" s="60">
        <f>'[3]404343'!E3</f>
        <v>44619</v>
      </c>
      <c r="C100" s="99">
        <f>'[3]404343'!A3</f>
        <v>404343</v>
      </c>
      <c r="D100" s="62" t="s">
        <v>69</v>
      </c>
      <c r="E100" s="62" t="s">
        <v>70</v>
      </c>
      <c r="F100" s="99">
        <f>'[3]404343'!Q3</f>
        <v>71</v>
      </c>
      <c r="G100" s="20">
        <f>'[3]404343'!N74</f>
        <v>1342.8467499999999</v>
      </c>
      <c r="H100" s="246">
        <v>2530</v>
      </c>
      <c r="I100" s="246"/>
      <c r="J100" s="116">
        <f t="shared" si="1"/>
        <v>3397402.2774999999</v>
      </c>
      <c r="L100" s="101"/>
    </row>
    <row r="101" spans="1:14" s="100" customFormat="1" ht="48" customHeight="1" x14ac:dyDescent="0.25">
      <c r="A101" s="15">
        <f t="shared" si="2"/>
        <v>84</v>
      </c>
      <c r="B101" s="60">
        <f>'[3]403947'!E3</f>
        <v>44619</v>
      </c>
      <c r="C101" s="99">
        <f>'[3]403947'!A3</f>
        <v>403947</v>
      </c>
      <c r="D101" s="62" t="s">
        <v>69</v>
      </c>
      <c r="E101" s="62" t="s">
        <v>70</v>
      </c>
      <c r="F101" s="99">
        <f>'[3]403947'!Q3</f>
        <v>63</v>
      </c>
      <c r="G101" s="117">
        <f>'[3]403947'!N66</f>
        <v>932.41949999999963</v>
      </c>
      <c r="H101" s="246">
        <v>2530</v>
      </c>
      <c r="I101" s="246"/>
      <c r="J101" s="116">
        <f t="shared" si="1"/>
        <v>2359021.334999999</v>
      </c>
      <c r="L101" s="101"/>
    </row>
    <row r="102" spans="1:14" s="100" customFormat="1" ht="48" customHeight="1" x14ac:dyDescent="0.25">
      <c r="A102" s="15">
        <f t="shared" si="2"/>
        <v>85</v>
      </c>
      <c r="B102" s="60">
        <f>'[3]404687'!E3</f>
        <v>44619</v>
      </c>
      <c r="C102" s="99">
        <f>'[3]404687'!A3</f>
        <v>404687</v>
      </c>
      <c r="D102" s="62" t="s">
        <v>69</v>
      </c>
      <c r="E102" s="62" t="s">
        <v>70</v>
      </c>
      <c r="F102" s="99">
        <f>'[3]404687'!Q3</f>
        <v>274</v>
      </c>
      <c r="G102" s="20">
        <f>'[3]404687'!N277</f>
        <v>5858.8370000000032</v>
      </c>
      <c r="H102" s="246">
        <v>2530</v>
      </c>
      <c r="I102" s="246"/>
      <c r="J102" s="116">
        <f t="shared" si="1"/>
        <v>14822857.610000009</v>
      </c>
      <c r="L102" s="101"/>
    </row>
    <row r="103" spans="1:14" s="100" customFormat="1" ht="48" customHeight="1" x14ac:dyDescent="0.25">
      <c r="A103" s="15">
        <f t="shared" si="2"/>
        <v>86</v>
      </c>
      <c r="B103" s="60">
        <f>'[3]404345'!E3</f>
        <v>44620</v>
      </c>
      <c r="C103" s="99">
        <f>'[3]404345'!A3</f>
        <v>404345</v>
      </c>
      <c r="D103" s="62" t="s">
        <v>69</v>
      </c>
      <c r="E103" s="62" t="s">
        <v>70</v>
      </c>
      <c r="F103" s="99">
        <f>'[3]404345'!Q3</f>
        <v>34</v>
      </c>
      <c r="G103" s="117">
        <f>'[3]404345'!N37</f>
        <v>486.22250000000003</v>
      </c>
      <c r="H103" s="246">
        <v>2530</v>
      </c>
      <c r="I103" s="246"/>
      <c r="J103" s="116">
        <f t="shared" si="1"/>
        <v>1230142.925</v>
      </c>
      <c r="L103" s="101"/>
    </row>
    <row r="104" spans="1:14" s="100" customFormat="1" ht="48" customHeight="1" x14ac:dyDescent="0.25">
      <c r="A104" s="15">
        <f t="shared" si="2"/>
        <v>87</v>
      </c>
      <c r="B104" s="60">
        <f>'[3]404559'!E3</f>
        <v>44620</v>
      </c>
      <c r="C104" s="99">
        <f>'[3]404559'!A3</f>
        <v>404559</v>
      </c>
      <c r="D104" s="62" t="s">
        <v>69</v>
      </c>
      <c r="E104" s="62" t="s">
        <v>70</v>
      </c>
      <c r="F104" s="99">
        <f>'[3]404559'!Q3</f>
        <v>31</v>
      </c>
      <c r="G104" s="117">
        <f>'[3]404559'!N34</f>
        <v>496.27875000000006</v>
      </c>
      <c r="H104" s="246">
        <v>2530</v>
      </c>
      <c r="I104" s="246"/>
      <c r="J104" s="116">
        <f t="shared" si="1"/>
        <v>1255585.2375</v>
      </c>
      <c r="L104" s="101"/>
    </row>
    <row r="105" spans="1:14" ht="48" customHeight="1" x14ac:dyDescent="0.25">
      <c r="A105" s="15">
        <f t="shared" si="2"/>
        <v>88</v>
      </c>
      <c r="B105" s="60">
        <f>'[3]404693'!E3</f>
        <v>44620</v>
      </c>
      <c r="C105" s="99">
        <f>'[3]404693'!A3</f>
        <v>404693</v>
      </c>
      <c r="D105" s="62" t="s">
        <v>69</v>
      </c>
      <c r="E105" s="62" t="s">
        <v>70</v>
      </c>
      <c r="F105" s="99">
        <f>'[3]404693'!Q3</f>
        <v>87</v>
      </c>
      <c r="G105" s="117">
        <f>'[3]404693'!N90</f>
        <v>1564.1912500000005</v>
      </c>
      <c r="H105" s="246">
        <v>2530</v>
      </c>
      <c r="I105" s="246"/>
      <c r="J105" s="118">
        <f t="shared" si="1"/>
        <v>3957403.8625000012</v>
      </c>
      <c r="L105" s="103"/>
    </row>
    <row r="106" spans="1:14" ht="32.25" customHeight="1" thickBot="1" x14ac:dyDescent="0.3">
      <c r="A106" s="218" t="s">
        <v>28</v>
      </c>
      <c r="B106" s="219"/>
      <c r="C106" s="219"/>
      <c r="D106" s="219"/>
      <c r="E106" s="219"/>
      <c r="F106" s="219"/>
      <c r="G106" s="219"/>
      <c r="H106" s="219"/>
      <c r="I106" s="220"/>
      <c r="J106" s="23">
        <f>SUM(J18:J105)</f>
        <v>572715674.32749975</v>
      </c>
      <c r="L106" s="3">
        <f>SUM(G18:G105)</f>
        <v>226369.83175000001</v>
      </c>
      <c r="M106" s="104">
        <f>SUM(F18:F105)</f>
        <v>11236</v>
      </c>
      <c r="N106" s="2">
        <v>11236</v>
      </c>
    </row>
    <row r="107" spans="1:14" x14ac:dyDescent="0.25">
      <c r="A107" s="221"/>
      <c r="B107" s="221"/>
      <c r="C107" s="98"/>
      <c r="D107" s="98"/>
      <c r="E107" s="98"/>
      <c r="F107" s="98"/>
      <c r="G107" s="98"/>
      <c r="H107" s="28"/>
      <c r="I107" s="28"/>
      <c r="J107" s="24"/>
      <c r="M107" s="105"/>
      <c r="N107" s="2">
        <f>M106-N106</f>
        <v>0</v>
      </c>
    </row>
    <row r="108" spans="1:14" x14ac:dyDescent="0.25">
      <c r="A108" s="98"/>
      <c r="B108" s="98"/>
      <c r="C108" s="98"/>
      <c r="D108" s="98"/>
      <c r="E108" s="98"/>
      <c r="F108" s="98"/>
      <c r="G108" s="31" t="s">
        <v>71</v>
      </c>
      <c r="H108" s="31"/>
      <c r="I108" s="28"/>
      <c r="J108" s="24">
        <f>J106*10%</f>
        <v>57271567.432749979</v>
      </c>
      <c r="L108" s="26"/>
    </row>
    <row r="109" spans="1:14" x14ac:dyDescent="0.25">
      <c r="A109" s="98"/>
      <c r="B109" s="98"/>
      <c r="C109" s="98"/>
      <c r="D109" s="98"/>
      <c r="E109" s="98"/>
      <c r="F109" s="98"/>
      <c r="G109" s="106" t="s">
        <v>72</v>
      </c>
      <c r="H109" s="106"/>
      <c r="I109" s="107"/>
      <c r="J109" s="108">
        <f>J106-J108</f>
        <v>515444106.89474976</v>
      </c>
      <c r="L109" s="26"/>
    </row>
    <row r="110" spans="1:14" x14ac:dyDescent="0.25">
      <c r="A110" s="98"/>
      <c r="B110" s="98"/>
      <c r="C110" s="98"/>
      <c r="D110" s="98"/>
      <c r="E110" s="98"/>
      <c r="F110" s="98"/>
      <c r="G110" s="31" t="s">
        <v>76</v>
      </c>
      <c r="H110" s="31"/>
      <c r="I110" s="26" t="e">
        <f>#REF!*1%</f>
        <v>#REF!</v>
      </c>
      <c r="J110" s="24">
        <f>J109*1.1%</f>
        <v>5669885.1758422479</v>
      </c>
    </row>
    <row r="111" spans="1:14" ht="16.5" thickBot="1" x14ac:dyDescent="0.3">
      <c r="A111" s="98"/>
      <c r="B111" s="98"/>
      <c r="C111" s="98"/>
      <c r="D111" s="98"/>
      <c r="E111" s="98"/>
      <c r="F111" s="98"/>
      <c r="G111" s="89" t="s">
        <v>50</v>
      </c>
      <c r="H111" s="89"/>
      <c r="I111" s="64">
        <f>I107*10%</f>
        <v>0</v>
      </c>
      <c r="J111" s="64">
        <f>J109*2%</f>
        <v>10308882.137894996</v>
      </c>
    </row>
    <row r="112" spans="1:14" x14ac:dyDescent="0.25">
      <c r="E112" s="1"/>
      <c r="F112" s="1"/>
      <c r="G112" s="41" t="s">
        <v>73</v>
      </c>
      <c r="H112" s="41"/>
      <c r="I112" s="44" t="e">
        <f>I106+I110</f>
        <v>#REF!</v>
      </c>
      <c r="J112" s="44">
        <f>J109+J110-J111</f>
        <v>510805109.932697</v>
      </c>
    </row>
    <row r="113" spans="1:10" x14ac:dyDescent="0.25">
      <c r="E113" s="1"/>
      <c r="F113" s="1"/>
      <c r="G113" s="41"/>
      <c r="H113" s="41"/>
      <c r="I113" s="44"/>
      <c r="J113" s="44"/>
    </row>
    <row r="114" spans="1:10" x14ac:dyDescent="0.25">
      <c r="A114" s="1" t="s">
        <v>77</v>
      </c>
      <c r="D114" s="1"/>
      <c r="E114" s="1"/>
      <c r="F114" s="1"/>
      <c r="G114" s="1"/>
      <c r="H114" s="41"/>
      <c r="I114" s="41"/>
      <c r="J114" s="44"/>
    </row>
    <row r="115" spans="1:10" x14ac:dyDescent="0.25">
      <c r="A115" s="45"/>
      <c r="D115" s="1"/>
      <c r="E115" s="1"/>
      <c r="F115" s="1"/>
      <c r="G115" s="1"/>
      <c r="H115" s="41"/>
      <c r="I115" s="41"/>
      <c r="J115" s="44"/>
    </row>
    <row r="116" spans="1:10" x14ac:dyDescent="0.25">
      <c r="D116" s="1"/>
      <c r="E116" s="1"/>
      <c r="F116" s="1"/>
      <c r="G116" s="1"/>
      <c r="H116" s="41"/>
      <c r="I116" s="41"/>
      <c r="J116" s="44"/>
    </row>
    <row r="117" spans="1:10" x14ac:dyDescent="0.25">
      <c r="A117" s="46" t="s">
        <v>35</v>
      </c>
    </row>
    <row r="118" spans="1:10" x14ac:dyDescent="0.25">
      <c r="A118" s="47" t="s">
        <v>36</v>
      </c>
      <c r="B118" s="48"/>
      <c r="C118" s="48"/>
      <c r="D118" s="11"/>
      <c r="E118" s="11"/>
      <c r="F118" s="11"/>
      <c r="G118" s="11"/>
    </row>
    <row r="119" spans="1:10" x14ac:dyDescent="0.25">
      <c r="A119" s="47" t="s">
        <v>37</v>
      </c>
      <c r="B119" s="48"/>
      <c r="C119" s="48"/>
      <c r="D119" s="11"/>
      <c r="E119" s="11"/>
      <c r="F119" s="11"/>
      <c r="G119" s="11"/>
    </row>
    <row r="120" spans="1:10" x14ac:dyDescent="0.25">
      <c r="A120" s="49" t="s">
        <v>38</v>
      </c>
      <c r="B120" s="50"/>
      <c r="C120" s="50"/>
      <c r="D120" s="11"/>
      <c r="E120" s="11"/>
      <c r="F120" s="11"/>
      <c r="G120" s="11"/>
    </row>
    <row r="121" spans="1:10" x14ac:dyDescent="0.25">
      <c r="A121" s="52" t="s">
        <v>0</v>
      </c>
      <c r="B121" s="53"/>
      <c r="C121" s="53"/>
      <c r="D121" s="11"/>
      <c r="E121" s="11"/>
      <c r="F121" s="11"/>
      <c r="G121" s="11"/>
    </row>
    <row r="122" spans="1:10" x14ac:dyDescent="0.25">
      <c r="A122" s="54"/>
      <c r="B122" s="54"/>
      <c r="C122" s="54"/>
    </row>
    <row r="123" spans="1:10" x14ac:dyDescent="0.25">
      <c r="H123" s="56" t="s">
        <v>51</v>
      </c>
      <c r="I123" s="222" t="str">
        <f>+J13</f>
        <v xml:space="preserve"> 11 April 2022</v>
      </c>
      <c r="J123" s="223"/>
    </row>
    <row r="127" spans="1:10" ht="18" customHeight="1" x14ac:dyDescent="0.25"/>
    <row r="128" spans="1:10" ht="17.25" customHeight="1" x14ac:dyDescent="0.25"/>
    <row r="130" spans="8:10" x14ac:dyDescent="0.25">
      <c r="H130" s="224" t="s">
        <v>40</v>
      </c>
      <c r="I130" s="224"/>
      <c r="J130" s="224"/>
    </row>
  </sheetData>
  <mergeCells count="97">
    <mergeCell ref="H130:J130"/>
    <mergeCell ref="H103:I103"/>
    <mergeCell ref="H104:I104"/>
    <mergeCell ref="H105:I105"/>
    <mergeCell ref="A106:I106"/>
    <mergeCell ref="A107:B107"/>
    <mergeCell ref="I123:J123"/>
    <mergeCell ref="H102:I102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90:I90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78:I78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66:I66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54:I54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42:I42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8:I18"/>
    <mergeCell ref="A10:J10"/>
    <mergeCell ref="G12:H12"/>
    <mergeCell ref="G13:H13"/>
    <mergeCell ref="G14:H14"/>
    <mergeCell ref="H17:I17"/>
  </mergeCells>
  <conditionalFormatting sqref="C1:C65 C67:C1048576">
    <cfRule type="duplicateValues" dxfId="0" priority="1"/>
  </conditionalFormatting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16" sqref="I16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279</v>
      </c>
    </row>
    <row r="13" spans="1:9" x14ac:dyDescent="0.25">
      <c r="G13" s="3" t="s">
        <v>12</v>
      </c>
      <c r="H13" s="7" t="s">
        <v>10</v>
      </c>
      <c r="I13" s="9" t="s">
        <v>240</v>
      </c>
    </row>
    <row r="14" spans="1:9" x14ac:dyDescent="0.25">
      <c r="G14" s="3" t="s">
        <v>13</v>
      </c>
      <c r="H14" s="7" t="s">
        <v>10</v>
      </c>
      <c r="I14" s="9" t="s">
        <v>251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280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44625</v>
      </c>
      <c r="C19" s="162"/>
      <c r="D19" s="62" t="s">
        <v>281</v>
      </c>
      <c r="E19" s="62" t="s">
        <v>282</v>
      </c>
      <c r="F19" s="20">
        <v>1</v>
      </c>
      <c r="G19" s="216">
        <v>1200000</v>
      </c>
      <c r="H19" s="217"/>
      <c r="I19" s="118">
        <f>G19</f>
        <v>1200000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1200000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13200.000000000002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1213200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198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23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B19" sqref="B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283</v>
      </c>
    </row>
    <row r="13" spans="1:9" x14ac:dyDescent="0.25">
      <c r="G13" s="3" t="s">
        <v>12</v>
      </c>
      <c r="H13" s="7" t="s">
        <v>10</v>
      </c>
      <c r="I13" s="9" t="s">
        <v>86</v>
      </c>
    </row>
    <row r="14" spans="1:9" x14ac:dyDescent="0.25">
      <c r="G14" s="3" t="s">
        <v>13</v>
      </c>
      <c r="H14" s="7" t="s">
        <v>10</v>
      </c>
      <c r="I14" s="9" t="s">
        <v>286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285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44625</v>
      </c>
      <c r="C19" s="162"/>
      <c r="D19" s="62" t="s">
        <v>284</v>
      </c>
      <c r="E19" s="62" t="s">
        <v>151</v>
      </c>
      <c r="F19" s="20">
        <v>1</v>
      </c>
      <c r="G19" s="216">
        <v>850000</v>
      </c>
      <c r="H19" s="217"/>
      <c r="I19" s="118">
        <f>G19</f>
        <v>850000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850000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9350.0000000000018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859350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287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25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E19" sqref="E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292</v>
      </c>
    </row>
    <row r="13" spans="1:9" x14ac:dyDescent="0.25">
      <c r="G13" s="3" t="s">
        <v>12</v>
      </c>
      <c r="H13" s="7" t="s">
        <v>10</v>
      </c>
      <c r="I13" s="9" t="s">
        <v>86</v>
      </c>
    </row>
    <row r="14" spans="1:9" x14ac:dyDescent="0.25">
      <c r="G14" s="3" t="s">
        <v>13</v>
      </c>
      <c r="H14" s="7" t="s">
        <v>10</v>
      </c>
      <c r="I14" s="9" t="s">
        <v>286</v>
      </c>
    </row>
    <row r="15" spans="1:9" x14ac:dyDescent="0.25">
      <c r="G15" s="3" t="s">
        <v>44</v>
      </c>
      <c r="H15" s="7" t="s">
        <v>45</v>
      </c>
      <c r="I15" s="2" t="s">
        <v>295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288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44622</v>
      </c>
      <c r="C19" s="162"/>
      <c r="D19" s="62" t="s">
        <v>289</v>
      </c>
      <c r="E19" s="62" t="s">
        <v>290</v>
      </c>
      <c r="F19" s="20">
        <v>1</v>
      </c>
      <c r="G19" s="216">
        <v>1541280</v>
      </c>
      <c r="H19" s="217"/>
      <c r="I19" s="118">
        <f>G19</f>
        <v>1541280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1541280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16954.080000000002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1558234.08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291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25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20" sqref="I20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293</v>
      </c>
    </row>
    <row r="13" spans="1:9" x14ac:dyDescent="0.25">
      <c r="G13" s="3" t="s">
        <v>12</v>
      </c>
      <c r="H13" s="7" t="s">
        <v>10</v>
      </c>
      <c r="I13" s="9" t="s">
        <v>86</v>
      </c>
    </row>
    <row r="14" spans="1:9" x14ac:dyDescent="0.25">
      <c r="G14" s="3" t="s">
        <v>13</v>
      </c>
      <c r="H14" s="7" t="s">
        <v>10</v>
      </c>
      <c r="I14" s="9" t="s">
        <v>286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294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44622</v>
      </c>
      <c r="C19" s="162"/>
      <c r="D19" s="62" t="s">
        <v>296</v>
      </c>
      <c r="E19" s="62" t="s">
        <v>259</v>
      </c>
      <c r="F19" s="20">
        <v>1</v>
      </c>
      <c r="G19" s="216">
        <v>1100000</v>
      </c>
      <c r="H19" s="217"/>
      <c r="I19" s="118">
        <f>G19</f>
        <v>1100000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1100000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12100.000000000002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1112100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297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25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16" sqref="I16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298</v>
      </c>
    </row>
    <row r="13" spans="1:9" x14ac:dyDescent="0.25">
      <c r="G13" s="3" t="s">
        <v>12</v>
      </c>
      <c r="H13" s="7" t="s">
        <v>10</v>
      </c>
      <c r="I13" s="9" t="s">
        <v>86</v>
      </c>
    </row>
    <row r="14" spans="1:9" x14ac:dyDescent="0.25">
      <c r="G14" s="3" t="s">
        <v>13</v>
      </c>
      <c r="H14" s="7" t="s">
        <v>10</v>
      </c>
      <c r="I14" s="9" t="s">
        <v>286</v>
      </c>
    </row>
    <row r="15" spans="1:9" x14ac:dyDescent="0.25">
      <c r="G15" s="3" t="s">
        <v>44</v>
      </c>
      <c r="H15" s="7" t="s">
        <v>45</v>
      </c>
      <c r="I15" s="2" t="s">
        <v>303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299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44633</v>
      </c>
      <c r="C19" s="162"/>
      <c r="D19" s="62" t="s">
        <v>300</v>
      </c>
      <c r="E19" s="62" t="s">
        <v>265</v>
      </c>
      <c r="F19" s="20">
        <v>1</v>
      </c>
      <c r="G19" s="216">
        <v>1000000</v>
      </c>
      <c r="H19" s="217"/>
      <c r="I19" s="118">
        <f>G19</f>
        <v>1000000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1000000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11000.000000000002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1011000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188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25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16" sqref="I16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304</v>
      </c>
    </row>
    <row r="13" spans="1:9" x14ac:dyDescent="0.25">
      <c r="G13" s="3" t="s">
        <v>12</v>
      </c>
      <c r="H13" s="7" t="s">
        <v>10</v>
      </c>
      <c r="I13" s="9" t="s">
        <v>86</v>
      </c>
    </row>
    <row r="14" spans="1:9" x14ac:dyDescent="0.25">
      <c r="G14" s="3" t="s">
        <v>13</v>
      </c>
      <c r="H14" s="7" t="s">
        <v>10</v>
      </c>
      <c r="I14" s="9" t="s">
        <v>286</v>
      </c>
    </row>
    <row r="15" spans="1:9" x14ac:dyDescent="0.25">
      <c r="G15" s="3" t="s">
        <v>44</v>
      </c>
      <c r="H15" s="7" t="s">
        <v>45</v>
      </c>
      <c r="I15" s="2" t="s">
        <v>303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305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44637</v>
      </c>
      <c r="C19" s="162"/>
      <c r="D19" s="62" t="s">
        <v>307</v>
      </c>
      <c r="E19" s="62" t="s">
        <v>306</v>
      </c>
      <c r="F19" s="20">
        <v>1</v>
      </c>
      <c r="G19" s="216">
        <v>1100000</v>
      </c>
      <c r="H19" s="217"/>
      <c r="I19" s="118">
        <f>G19</f>
        <v>1100000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1100000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12100.000000000002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1112100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188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25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B19" sqref="B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308</v>
      </c>
    </row>
    <row r="13" spans="1:9" x14ac:dyDescent="0.25">
      <c r="G13" s="3" t="s">
        <v>12</v>
      </c>
      <c r="H13" s="7" t="s">
        <v>10</v>
      </c>
      <c r="I13" s="9" t="s">
        <v>86</v>
      </c>
    </row>
    <row r="14" spans="1:9" x14ac:dyDescent="0.25">
      <c r="G14" s="3" t="s">
        <v>13</v>
      </c>
      <c r="H14" s="7" t="s">
        <v>10</v>
      </c>
      <c r="I14" s="9" t="s">
        <v>286</v>
      </c>
    </row>
    <row r="15" spans="1:9" x14ac:dyDescent="0.25">
      <c r="G15" s="3" t="s">
        <v>44</v>
      </c>
      <c r="H15" s="7" t="s">
        <v>45</v>
      </c>
      <c r="I15" s="2" t="s">
        <v>190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309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44637</v>
      </c>
      <c r="C19" s="162"/>
      <c r="D19" s="62" t="s">
        <v>310</v>
      </c>
      <c r="E19" s="62" t="s">
        <v>311</v>
      </c>
      <c r="F19" s="20">
        <v>1</v>
      </c>
      <c r="G19" s="216">
        <v>1300000</v>
      </c>
      <c r="H19" s="217"/>
      <c r="I19" s="118">
        <f>G19</f>
        <v>1300000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1300000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14300.000000000002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1314300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312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25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20" sqref="I20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313</v>
      </c>
    </row>
    <row r="13" spans="1:9" x14ac:dyDescent="0.25">
      <c r="G13" s="3" t="s">
        <v>12</v>
      </c>
      <c r="H13" s="7" t="s">
        <v>10</v>
      </c>
      <c r="I13" s="9" t="s">
        <v>86</v>
      </c>
    </row>
    <row r="14" spans="1:9" x14ac:dyDescent="0.25">
      <c r="G14" s="3" t="s">
        <v>13</v>
      </c>
      <c r="H14" s="7" t="s">
        <v>10</v>
      </c>
      <c r="I14" s="9" t="s">
        <v>286</v>
      </c>
    </row>
    <row r="15" spans="1:9" x14ac:dyDescent="0.25">
      <c r="G15" s="3" t="s">
        <v>44</v>
      </c>
      <c r="H15" s="7" t="s">
        <v>45</v>
      </c>
      <c r="I15" s="2" t="s">
        <v>190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314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44641</v>
      </c>
      <c r="C19" s="162"/>
      <c r="D19" s="62" t="s">
        <v>315</v>
      </c>
      <c r="E19" s="62" t="s">
        <v>151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25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20" sqref="I20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316</v>
      </c>
    </row>
    <row r="13" spans="1:9" x14ac:dyDescent="0.25">
      <c r="G13" s="3" t="s">
        <v>12</v>
      </c>
      <c r="H13" s="7" t="s">
        <v>10</v>
      </c>
      <c r="I13" s="9" t="s">
        <v>86</v>
      </c>
    </row>
    <row r="14" spans="1:9" x14ac:dyDescent="0.25">
      <c r="G14" s="3" t="s">
        <v>13</v>
      </c>
      <c r="H14" s="7" t="s">
        <v>10</v>
      </c>
      <c r="I14" s="9" t="s">
        <v>286</v>
      </c>
    </row>
    <row r="15" spans="1:9" x14ac:dyDescent="0.25">
      <c r="G15" s="3" t="s">
        <v>44</v>
      </c>
      <c r="H15" s="7" t="s">
        <v>45</v>
      </c>
      <c r="I15" s="2" t="s">
        <v>190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317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44641</v>
      </c>
      <c r="C19" s="162"/>
      <c r="D19" s="62" t="s">
        <v>318</v>
      </c>
      <c r="E19" s="62" t="s">
        <v>151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25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37" workbookViewId="0">
      <selection activeCell="I12" sqref="I12:I13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319</v>
      </c>
    </row>
    <row r="13" spans="1:9" x14ac:dyDescent="0.25">
      <c r="G13" s="3" t="s">
        <v>12</v>
      </c>
      <c r="H13" s="7" t="s">
        <v>10</v>
      </c>
      <c r="I13" s="9" t="s">
        <v>86</v>
      </c>
    </row>
    <row r="14" spans="1:9" x14ac:dyDescent="0.25">
      <c r="G14" s="3" t="s">
        <v>13</v>
      </c>
      <c r="H14" s="7" t="s">
        <v>10</v>
      </c>
      <c r="I14" s="9" t="s">
        <v>286</v>
      </c>
    </row>
    <row r="15" spans="1:9" x14ac:dyDescent="0.25">
      <c r="G15" s="3" t="s">
        <v>44</v>
      </c>
      <c r="H15" s="7" t="s">
        <v>45</v>
      </c>
      <c r="I15" s="2" t="s">
        <v>190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320</v>
      </c>
    </row>
    <row r="17" spans="1:17" ht="16.5" thickBot="1" x14ac:dyDescent="0.3"/>
    <row r="18" spans="1:17" ht="20.100000000000001" customHeight="1" x14ac:dyDescent="0.25">
      <c r="A18" s="12" t="s">
        <v>18</v>
      </c>
      <c r="B18" s="179" t="s">
        <v>19</v>
      </c>
      <c r="C18" s="179" t="s">
        <v>20</v>
      </c>
      <c r="D18" s="179" t="s">
        <v>21</v>
      </c>
      <c r="E18" s="179" t="s">
        <v>171</v>
      </c>
      <c r="F18" s="17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44628</v>
      </c>
      <c r="C19" s="162"/>
      <c r="D19" s="62" t="s">
        <v>321</v>
      </c>
      <c r="E19" s="62" t="s">
        <v>206</v>
      </c>
      <c r="F19" s="20">
        <v>1</v>
      </c>
      <c r="G19" s="216">
        <v>1800000</v>
      </c>
      <c r="H19" s="217"/>
      <c r="I19" s="118">
        <f>G19</f>
        <v>1800000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1800000</v>
      </c>
    </row>
    <row r="21" spans="1:17" x14ac:dyDescent="0.25">
      <c r="A21" s="221"/>
      <c r="B21" s="221"/>
      <c r="C21" s="177"/>
      <c r="D21" s="177"/>
      <c r="E21" s="177"/>
      <c r="F21" s="177"/>
      <c r="G21" s="28"/>
      <c r="H21" s="28"/>
      <c r="I21" s="24"/>
    </row>
    <row r="22" spans="1:17" x14ac:dyDescent="0.25">
      <c r="A22" s="177"/>
      <c r="B22" s="177"/>
      <c r="C22" s="177"/>
      <c r="D22" s="177"/>
      <c r="E22" s="177"/>
      <c r="F22" s="177"/>
      <c r="G22" s="31" t="s">
        <v>76</v>
      </c>
      <c r="H22" s="26" t="e">
        <f>#REF!*1%</f>
        <v>#REF!</v>
      </c>
      <c r="I22" s="24">
        <f>I20*1.1%</f>
        <v>19800.000000000004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1819800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207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25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8"/>
  <sheetViews>
    <sheetView topLeftCell="A22" workbookViewId="0">
      <selection activeCell="M25" sqref="M25"/>
    </sheetView>
  </sheetViews>
  <sheetFormatPr defaultRowHeight="15.75" x14ac:dyDescent="0.25"/>
  <cols>
    <col min="1" max="1" width="6.42578125" style="2" customWidth="1"/>
    <col min="2" max="2" width="12.140625" style="2" customWidth="1"/>
    <col min="3" max="3" width="8.85546875" style="2" customWidth="1"/>
    <col min="4" max="4" width="24.5703125" style="2" customWidth="1"/>
    <col min="5" max="5" width="13.85546875" style="2" customWidth="1"/>
    <col min="6" max="6" width="6.85546875" style="2" bestFit="1" customWidth="1"/>
    <col min="7" max="7" width="9.1406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3" width="14" style="2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7"/>
      <c r="B9" s="57"/>
      <c r="C9" s="57"/>
      <c r="D9" s="57"/>
      <c r="E9" s="57"/>
      <c r="F9" s="57"/>
      <c r="G9" s="57"/>
      <c r="H9" s="58"/>
      <c r="I9" s="58"/>
      <c r="J9" s="57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64</v>
      </c>
      <c r="G12" s="247" t="s">
        <v>9</v>
      </c>
      <c r="H12" s="247"/>
      <c r="I12" s="7" t="s">
        <v>10</v>
      </c>
      <c r="J12" s="8" t="s">
        <v>84</v>
      </c>
    </row>
    <row r="13" spans="1:10" x14ac:dyDescent="0.25">
      <c r="G13" s="247" t="s">
        <v>12</v>
      </c>
      <c r="H13" s="247"/>
      <c r="I13" s="7" t="s">
        <v>10</v>
      </c>
      <c r="J13" s="9" t="s">
        <v>75</v>
      </c>
    </row>
    <row r="14" spans="1:10" x14ac:dyDescent="0.25">
      <c r="G14" s="247" t="s">
        <v>65</v>
      </c>
      <c r="H14" s="247"/>
      <c r="I14" s="7" t="s">
        <v>10</v>
      </c>
      <c r="J14" s="2" t="s">
        <v>66</v>
      </c>
    </row>
    <row r="15" spans="1:10" x14ac:dyDescent="0.25">
      <c r="A15" s="2" t="s">
        <v>16</v>
      </c>
      <c r="B15" s="8" t="s">
        <v>17</v>
      </c>
      <c r="C15" s="8"/>
      <c r="I15" s="7"/>
      <c r="J15" s="2" t="s">
        <v>78</v>
      </c>
    </row>
    <row r="16" spans="1:10" ht="16.5" thickBot="1" x14ac:dyDescent="0.3"/>
    <row r="17" spans="1:12" ht="26.25" customHeight="1" x14ac:dyDescent="0.25">
      <c r="A17" s="12" t="s">
        <v>18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68</v>
      </c>
      <c r="H17" s="248" t="s">
        <v>24</v>
      </c>
      <c r="I17" s="248"/>
      <c r="J17" s="14" t="s">
        <v>25</v>
      </c>
    </row>
    <row r="18" spans="1:12" ht="48" customHeight="1" x14ac:dyDescent="0.25">
      <c r="A18" s="15">
        <v>1</v>
      </c>
      <c r="B18" s="109">
        <f>[4]ALL!E3</f>
        <v>44621</v>
      </c>
      <c r="C18" s="61">
        <f>[4]ALL!A3</f>
        <v>404421</v>
      </c>
      <c r="D18" s="62" t="s">
        <v>69</v>
      </c>
      <c r="E18" s="62" t="s">
        <v>79</v>
      </c>
      <c r="F18" s="61">
        <f>[4]ALL!Q3</f>
        <v>76</v>
      </c>
      <c r="G18" s="61">
        <f>'[4]404421'!N79</f>
        <v>1235.2652499999999</v>
      </c>
      <c r="H18" s="249">
        <v>2530</v>
      </c>
      <c r="I18" s="249"/>
      <c r="J18" s="118">
        <f>G18*H18</f>
        <v>3125221.0825</v>
      </c>
      <c r="L18" s="103"/>
    </row>
    <row r="19" spans="1:12" ht="48" customHeight="1" x14ac:dyDescent="0.25">
      <c r="A19" s="15">
        <f>A18+1</f>
        <v>2</v>
      </c>
      <c r="B19" s="109">
        <f>[4]ALL!E79</f>
        <v>44621</v>
      </c>
      <c r="C19" s="61">
        <f>[4]ALL!A79</f>
        <v>404241</v>
      </c>
      <c r="D19" s="62" t="s">
        <v>69</v>
      </c>
      <c r="E19" s="62" t="s">
        <v>79</v>
      </c>
      <c r="F19" s="61">
        <f>[4]ALL!Q79</f>
        <v>59</v>
      </c>
      <c r="G19" s="110">
        <f>'[4]404241'!N62</f>
        <v>915.8225000000001</v>
      </c>
      <c r="H19" s="249">
        <v>2530</v>
      </c>
      <c r="I19" s="249"/>
      <c r="J19" s="118">
        <f t="shared" ref="J19:J50" si="0">G19*H19</f>
        <v>2317030.9250000003</v>
      </c>
      <c r="L19" s="103"/>
    </row>
    <row r="20" spans="1:12" ht="48" customHeight="1" x14ac:dyDescent="0.25">
      <c r="A20" s="15">
        <f t="shared" ref="A20:A83" si="1">A19+1</f>
        <v>3</v>
      </c>
      <c r="B20" s="109">
        <f>[4]ALL!E138</f>
        <v>44621</v>
      </c>
      <c r="C20" s="61">
        <f>[4]ALL!A138</f>
        <v>404695</v>
      </c>
      <c r="D20" s="62" t="s">
        <v>69</v>
      </c>
      <c r="E20" s="62" t="s">
        <v>79</v>
      </c>
      <c r="F20" s="61">
        <f>[4]ALL!Q138</f>
        <v>245</v>
      </c>
      <c r="G20" s="110">
        <f>'[4]404695'!N248</f>
        <v>4897.2117500000013</v>
      </c>
      <c r="H20" s="249">
        <v>2530</v>
      </c>
      <c r="I20" s="249"/>
      <c r="J20" s="118">
        <f t="shared" si="0"/>
        <v>12389945.727500003</v>
      </c>
      <c r="L20" s="103"/>
    </row>
    <row r="21" spans="1:12" ht="48" customHeight="1" x14ac:dyDescent="0.25">
      <c r="A21" s="15">
        <f t="shared" si="1"/>
        <v>4</v>
      </c>
      <c r="B21" s="109">
        <f>[4]ALL!E383</f>
        <v>44622</v>
      </c>
      <c r="C21" s="61">
        <f>[4]ALL!A383</f>
        <v>404423</v>
      </c>
      <c r="D21" s="62" t="s">
        <v>69</v>
      </c>
      <c r="E21" s="62" t="s">
        <v>79</v>
      </c>
      <c r="F21" s="61">
        <f>[4]ALL!Q383</f>
        <v>76</v>
      </c>
      <c r="G21" s="61">
        <f>'[4]404423'!N79</f>
        <v>1957.3787499999996</v>
      </c>
      <c r="H21" s="249">
        <v>2530</v>
      </c>
      <c r="I21" s="249"/>
      <c r="J21" s="118">
        <f>G21*H21</f>
        <v>4952168.2374999989</v>
      </c>
      <c r="L21" s="103"/>
    </row>
    <row r="22" spans="1:12" ht="48" customHeight="1" x14ac:dyDescent="0.25">
      <c r="A22" s="15">
        <f t="shared" si="1"/>
        <v>5</v>
      </c>
      <c r="B22" s="109">
        <f>[4]ALL!E459</f>
        <v>44622</v>
      </c>
      <c r="C22" s="61">
        <f>[4]ALL!A459</f>
        <v>404245</v>
      </c>
      <c r="D22" s="62" t="s">
        <v>69</v>
      </c>
      <c r="E22" s="62" t="s">
        <v>79</v>
      </c>
      <c r="F22" s="61">
        <f>[4]ALL!Q459</f>
        <v>80</v>
      </c>
      <c r="G22" s="61">
        <f>'[4]404245'!N83</f>
        <v>1210.3172500000003</v>
      </c>
      <c r="H22" s="249">
        <v>2530</v>
      </c>
      <c r="I22" s="249"/>
      <c r="J22" s="118">
        <f>G22*H22</f>
        <v>3062102.6425000005</v>
      </c>
      <c r="L22" s="103"/>
    </row>
    <row r="23" spans="1:12" ht="48" customHeight="1" x14ac:dyDescent="0.25">
      <c r="A23" s="15">
        <f t="shared" si="1"/>
        <v>6</v>
      </c>
      <c r="B23" s="109">
        <f>[4]ALL!E539</f>
        <v>44622</v>
      </c>
      <c r="C23" s="61">
        <f>[4]ALL!A539</f>
        <v>404802</v>
      </c>
      <c r="D23" s="62" t="s">
        <v>69</v>
      </c>
      <c r="E23" s="62" t="s">
        <v>79</v>
      </c>
      <c r="F23" s="61">
        <f>[4]ALL!Q539</f>
        <v>378</v>
      </c>
      <c r="G23" s="61">
        <f>'[4]404802'!N381</f>
        <v>7490.5297499999979</v>
      </c>
      <c r="H23" s="249">
        <v>2530</v>
      </c>
      <c r="I23" s="249"/>
      <c r="J23" s="118">
        <f>G23*H23</f>
        <v>18951040.267499994</v>
      </c>
      <c r="L23" s="103"/>
    </row>
    <row r="24" spans="1:12" ht="48" customHeight="1" x14ac:dyDescent="0.25">
      <c r="A24" s="15">
        <f t="shared" si="1"/>
        <v>7</v>
      </c>
      <c r="B24" s="109">
        <f>[4]ALL!E917</f>
        <v>44623</v>
      </c>
      <c r="C24" s="61">
        <f>[4]ALL!A917</f>
        <v>404425</v>
      </c>
      <c r="D24" s="62" t="s">
        <v>69</v>
      </c>
      <c r="E24" s="62" t="s">
        <v>79</v>
      </c>
      <c r="F24" s="61">
        <f>[4]ALL!Q917</f>
        <v>55</v>
      </c>
      <c r="G24" s="61">
        <f>'[4]404425'!N58</f>
        <v>1040.4754999999998</v>
      </c>
      <c r="H24" s="249">
        <v>2530</v>
      </c>
      <c r="I24" s="249"/>
      <c r="J24" s="118">
        <f t="shared" si="0"/>
        <v>2632403.0149999997</v>
      </c>
      <c r="L24" s="103"/>
    </row>
    <row r="25" spans="1:12" ht="48" customHeight="1" x14ac:dyDescent="0.25">
      <c r="A25" s="15">
        <f t="shared" si="1"/>
        <v>8</v>
      </c>
      <c r="B25" s="109">
        <f>[4]ALL!E972</f>
        <v>44623</v>
      </c>
      <c r="C25" s="61">
        <f>[4]ALL!A972</f>
        <v>404295</v>
      </c>
      <c r="D25" s="62" t="s">
        <v>69</v>
      </c>
      <c r="E25" s="62" t="s">
        <v>79</v>
      </c>
      <c r="F25" s="61">
        <f>[4]ALL!Q972</f>
        <v>52</v>
      </c>
      <c r="G25" s="61">
        <f>'[4]404295'!N55</f>
        <v>870.93400000000008</v>
      </c>
      <c r="H25" s="249">
        <v>2530</v>
      </c>
      <c r="I25" s="249"/>
      <c r="J25" s="118">
        <f t="shared" si="0"/>
        <v>2203463.02</v>
      </c>
      <c r="L25" s="103"/>
    </row>
    <row r="26" spans="1:12" ht="48" customHeight="1" x14ac:dyDescent="0.25">
      <c r="A26" s="15">
        <f t="shared" si="1"/>
        <v>9</v>
      </c>
      <c r="B26" s="109">
        <f>[4]ALL!E1024</f>
        <v>44623</v>
      </c>
      <c r="C26" s="61">
        <f>[4]ALL!A1024</f>
        <v>404806</v>
      </c>
      <c r="D26" s="62" t="s">
        <v>69</v>
      </c>
      <c r="E26" s="62" t="s">
        <v>79</v>
      </c>
      <c r="F26" s="61">
        <f>[4]ALL!Q1024</f>
        <v>282</v>
      </c>
      <c r="G26" s="61">
        <f>'[4]404806'!N285</f>
        <v>5273.3067499999961</v>
      </c>
      <c r="H26" s="249">
        <v>2530</v>
      </c>
      <c r="I26" s="249"/>
      <c r="J26" s="118">
        <f t="shared" si="0"/>
        <v>13341466.077499989</v>
      </c>
      <c r="L26" s="103"/>
    </row>
    <row r="27" spans="1:12" ht="48" customHeight="1" x14ac:dyDescent="0.25">
      <c r="A27" s="15">
        <f t="shared" si="1"/>
        <v>10</v>
      </c>
      <c r="B27" s="109">
        <f>[4]ALL!E1306</f>
        <v>44623</v>
      </c>
      <c r="C27" s="61">
        <f>[4]ALL!A1306</f>
        <v>404297</v>
      </c>
      <c r="D27" s="62" t="s">
        <v>69</v>
      </c>
      <c r="E27" s="62" t="s">
        <v>79</v>
      </c>
      <c r="F27" s="61">
        <f>[4]ALL!Q1306</f>
        <v>69</v>
      </c>
      <c r="G27" s="61">
        <f>'[4]404297'!N72</f>
        <v>1442.0642499999997</v>
      </c>
      <c r="H27" s="249">
        <v>2530</v>
      </c>
      <c r="I27" s="249"/>
      <c r="J27" s="118">
        <f t="shared" si="0"/>
        <v>3648422.5524999993</v>
      </c>
      <c r="L27" s="103"/>
    </row>
    <row r="28" spans="1:12" ht="48" customHeight="1" x14ac:dyDescent="0.25">
      <c r="A28" s="15">
        <f t="shared" si="1"/>
        <v>11</v>
      </c>
      <c r="B28" s="109">
        <f>[4]ALL!E1375</f>
        <v>44624</v>
      </c>
      <c r="C28" s="61">
        <f>[4]ALL!A1375</f>
        <v>404427</v>
      </c>
      <c r="D28" s="62" t="s">
        <v>69</v>
      </c>
      <c r="E28" s="62" t="s">
        <v>79</v>
      </c>
      <c r="F28" s="61">
        <f>[4]ALL!Q1375</f>
        <v>74</v>
      </c>
      <c r="G28" s="61">
        <f>'[4]404427'!N77</f>
        <v>1571.8539999999998</v>
      </c>
      <c r="H28" s="249">
        <v>2530</v>
      </c>
      <c r="I28" s="249"/>
      <c r="J28" s="118">
        <f t="shared" si="0"/>
        <v>3976790.6199999996</v>
      </c>
      <c r="L28" s="103"/>
    </row>
    <row r="29" spans="1:12" ht="48" customHeight="1" x14ac:dyDescent="0.25">
      <c r="A29" s="15">
        <f t="shared" si="1"/>
        <v>12</v>
      </c>
      <c r="B29" s="109">
        <f>[4]ALL!E1449</f>
        <v>44624</v>
      </c>
      <c r="C29" s="61">
        <f>[4]ALL!A1449</f>
        <v>404807</v>
      </c>
      <c r="D29" s="62" t="s">
        <v>69</v>
      </c>
      <c r="E29" s="62" t="s">
        <v>79</v>
      </c>
      <c r="F29" s="61">
        <f>[4]ALL!Q1449</f>
        <v>251</v>
      </c>
      <c r="G29" s="61">
        <f>'[4]404807'!N254</f>
        <v>5459.0640000000049</v>
      </c>
      <c r="H29" s="249">
        <v>2530</v>
      </c>
      <c r="I29" s="249"/>
      <c r="J29" s="118">
        <f t="shared" si="0"/>
        <v>13811431.920000013</v>
      </c>
      <c r="L29" s="103"/>
    </row>
    <row r="30" spans="1:12" ht="48" customHeight="1" x14ac:dyDescent="0.25">
      <c r="A30" s="15">
        <f t="shared" si="1"/>
        <v>13</v>
      </c>
      <c r="B30" s="109">
        <f>[4]ALL!E1700</f>
        <v>44625</v>
      </c>
      <c r="C30" s="61">
        <f>[4]ALL!A1700</f>
        <v>404429</v>
      </c>
      <c r="D30" s="62" t="s">
        <v>69</v>
      </c>
      <c r="E30" s="62" t="s">
        <v>79</v>
      </c>
      <c r="F30" s="61">
        <f>[4]ALL!Q1700</f>
        <v>96</v>
      </c>
      <c r="G30" s="61">
        <f>'[4]404429'!N99</f>
        <v>2437.5662499999994</v>
      </c>
      <c r="H30" s="249">
        <v>2530</v>
      </c>
      <c r="I30" s="249"/>
      <c r="J30" s="118">
        <f t="shared" si="0"/>
        <v>6167042.6124999989</v>
      </c>
      <c r="L30" s="103"/>
    </row>
    <row r="31" spans="1:12" ht="48" customHeight="1" x14ac:dyDescent="0.25">
      <c r="A31" s="15">
        <f t="shared" si="1"/>
        <v>14</v>
      </c>
      <c r="B31" s="109">
        <f>[4]ALL!E1796</f>
        <v>44625</v>
      </c>
      <c r="C31" s="61">
        <f>[4]ALL!A1796</f>
        <v>404247</v>
      </c>
      <c r="D31" s="62" t="s">
        <v>69</v>
      </c>
      <c r="E31" s="62" t="s">
        <v>79</v>
      </c>
      <c r="F31" s="61">
        <f>[4]ALL!Q1796</f>
        <v>111</v>
      </c>
      <c r="G31" s="61">
        <f>'[4]404247'!N114</f>
        <v>2252.0379999999996</v>
      </c>
      <c r="H31" s="249">
        <v>2530</v>
      </c>
      <c r="I31" s="249"/>
      <c r="J31" s="118">
        <f t="shared" si="0"/>
        <v>5697656.1399999987</v>
      </c>
      <c r="L31" s="103"/>
    </row>
    <row r="32" spans="1:12" ht="48" customHeight="1" x14ac:dyDescent="0.25">
      <c r="A32" s="15">
        <f t="shared" si="1"/>
        <v>15</v>
      </c>
      <c r="B32" s="109">
        <f>[4]ALL!E1907</f>
        <v>44625</v>
      </c>
      <c r="C32" s="61">
        <f>[4]ALL!A1907</f>
        <v>405202</v>
      </c>
      <c r="D32" s="62" t="s">
        <v>69</v>
      </c>
      <c r="E32" s="62" t="s">
        <v>79</v>
      </c>
      <c r="F32" s="61">
        <f>[4]ALL!Q1907</f>
        <v>424</v>
      </c>
      <c r="G32" s="61">
        <f>'[4]405202'!N427</f>
        <v>8493.2860000000001</v>
      </c>
      <c r="H32" s="249">
        <v>2530</v>
      </c>
      <c r="I32" s="249"/>
      <c r="J32" s="118">
        <f t="shared" si="0"/>
        <v>21488013.580000002</v>
      </c>
      <c r="L32" s="103"/>
    </row>
    <row r="33" spans="1:12" ht="48" customHeight="1" x14ac:dyDescent="0.25">
      <c r="A33" s="15">
        <f t="shared" si="1"/>
        <v>16</v>
      </c>
      <c r="B33" s="109">
        <f>[4]ALL!E2331</f>
        <v>44626</v>
      </c>
      <c r="C33" s="61">
        <f>[4]ALL!A2331</f>
        <v>404431</v>
      </c>
      <c r="D33" s="62" t="s">
        <v>69</v>
      </c>
      <c r="E33" s="62" t="s">
        <v>79</v>
      </c>
      <c r="F33" s="61">
        <f>[4]ALL!Q2331</f>
        <v>72</v>
      </c>
      <c r="G33" s="61">
        <f>'[4]404431'!N75</f>
        <v>1743.1310000000001</v>
      </c>
      <c r="H33" s="249">
        <v>2530</v>
      </c>
      <c r="I33" s="249"/>
      <c r="J33" s="118">
        <f t="shared" si="0"/>
        <v>4410121.4300000006</v>
      </c>
      <c r="L33" s="103"/>
    </row>
    <row r="34" spans="1:12" ht="48" customHeight="1" x14ac:dyDescent="0.25">
      <c r="A34" s="15">
        <f t="shared" si="1"/>
        <v>17</v>
      </c>
      <c r="B34" s="109">
        <f>[4]ALL!E2403</f>
        <v>44626</v>
      </c>
      <c r="C34" s="61">
        <f>[4]ALL!A2403</f>
        <v>404866</v>
      </c>
      <c r="D34" s="62" t="s">
        <v>69</v>
      </c>
      <c r="E34" s="62" t="s">
        <v>79</v>
      </c>
      <c r="F34" s="61">
        <f>[4]ALL!Q2403</f>
        <v>87</v>
      </c>
      <c r="G34" s="61">
        <f>'[4]404866'!N90</f>
        <v>1554.2715000000001</v>
      </c>
      <c r="H34" s="249">
        <v>2530</v>
      </c>
      <c r="I34" s="249"/>
      <c r="J34" s="118">
        <f t="shared" si="0"/>
        <v>3932306.895</v>
      </c>
      <c r="L34" s="103"/>
    </row>
    <row r="35" spans="1:12" ht="48" customHeight="1" x14ac:dyDescent="0.25">
      <c r="A35" s="15">
        <f t="shared" si="1"/>
        <v>18</v>
      </c>
      <c r="B35" s="109">
        <f>[4]ALL!E2490</f>
        <v>44626</v>
      </c>
      <c r="C35" s="61">
        <f>[4]ALL!A2490</f>
        <v>404809</v>
      </c>
      <c r="D35" s="62" t="s">
        <v>69</v>
      </c>
      <c r="E35" s="62" t="s">
        <v>79</v>
      </c>
      <c r="F35" s="61">
        <f>[4]ALL!Q2490</f>
        <v>300</v>
      </c>
      <c r="G35" s="61">
        <f>'[4]404809'!N303</f>
        <v>5530.3675000000048</v>
      </c>
      <c r="H35" s="249">
        <v>2530</v>
      </c>
      <c r="I35" s="249"/>
      <c r="J35" s="118">
        <f t="shared" si="0"/>
        <v>13991829.775000012</v>
      </c>
      <c r="L35" s="103"/>
    </row>
    <row r="36" spans="1:12" ht="48" customHeight="1" x14ac:dyDescent="0.25">
      <c r="A36" s="15">
        <f t="shared" si="1"/>
        <v>19</v>
      </c>
      <c r="B36" s="109">
        <f>[4]ALL!E2790</f>
        <v>44627</v>
      </c>
      <c r="C36" s="61">
        <f>[4]ALL!A2790</f>
        <v>404433</v>
      </c>
      <c r="D36" s="62" t="s">
        <v>69</v>
      </c>
      <c r="E36" s="62" t="s">
        <v>79</v>
      </c>
      <c r="F36" s="61">
        <f>[4]ALL!Q2790</f>
        <v>34</v>
      </c>
      <c r="G36" s="61">
        <f>'[4]404433'!N37</f>
        <v>458.02374999999989</v>
      </c>
      <c r="H36" s="249">
        <v>2530</v>
      </c>
      <c r="I36" s="249"/>
      <c r="J36" s="118">
        <f t="shared" si="0"/>
        <v>1158800.0874999997</v>
      </c>
      <c r="L36" s="103"/>
    </row>
    <row r="37" spans="1:12" ht="48" customHeight="1" x14ac:dyDescent="0.25">
      <c r="A37" s="15">
        <f t="shared" si="1"/>
        <v>20</v>
      </c>
      <c r="B37" s="109">
        <f>[4]ALL!E2824</f>
        <v>44627</v>
      </c>
      <c r="C37" s="61">
        <f>[4]ALL!A2824</f>
        <v>404249</v>
      </c>
      <c r="D37" s="62" t="s">
        <v>69</v>
      </c>
      <c r="E37" s="62" t="s">
        <v>79</v>
      </c>
      <c r="F37" s="61">
        <f>[4]ALL!Q2824</f>
        <v>21</v>
      </c>
      <c r="G37" s="61">
        <f>'[4]404249'!N24</f>
        <v>285.71200000000005</v>
      </c>
      <c r="H37" s="249">
        <v>2530</v>
      </c>
      <c r="I37" s="249"/>
      <c r="J37" s="118">
        <f t="shared" si="0"/>
        <v>722851.3600000001</v>
      </c>
      <c r="L37" s="103"/>
    </row>
    <row r="38" spans="1:12" ht="48" customHeight="1" x14ac:dyDescent="0.25">
      <c r="A38" s="15">
        <f t="shared" si="1"/>
        <v>21</v>
      </c>
      <c r="B38" s="109">
        <f>[4]ALL!E2845</f>
        <v>44627</v>
      </c>
      <c r="C38" s="61">
        <f>[4]ALL!A2845</f>
        <v>404764</v>
      </c>
      <c r="D38" s="62" t="s">
        <v>69</v>
      </c>
      <c r="E38" s="62" t="s">
        <v>79</v>
      </c>
      <c r="F38" s="61">
        <f>[4]ALL!Q2845</f>
        <v>113</v>
      </c>
      <c r="G38" s="61">
        <f>'[4]404764'!N116</f>
        <v>1971.5427500000001</v>
      </c>
      <c r="H38" s="249">
        <v>2530</v>
      </c>
      <c r="I38" s="249"/>
      <c r="J38" s="118">
        <f t="shared" si="0"/>
        <v>4988003.1574999997</v>
      </c>
      <c r="L38" s="103"/>
    </row>
    <row r="39" spans="1:12" ht="48" customHeight="1" x14ac:dyDescent="0.25">
      <c r="A39" s="15">
        <f t="shared" si="1"/>
        <v>22</v>
      </c>
      <c r="B39" s="109">
        <f>[4]ALL!E2958</f>
        <v>44628</v>
      </c>
      <c r="C39" s="61">
        <f>[4]ALL!A2958</f>
        <v>404347</v>
      </c>
      <c r="D39" s="62" t="s">
        <v>69</v>
      </c>
      <c r="E39" s="62" t="s">
        <v>79</v>
      </c>
      <c r="F39" s="61">
        <f>[4]ALL!Q2958</f>
        <v>75</v>
      </c>
      <c r="G39" s="61">
        <f>'[4]404347'!N78</f>
        <v>993.86449999999991</v>
      </c>
      <c r="H39" s="249">
        <v>2530</v>
      </c>
      <c r="I39" s="249"/>
      <c r="J39" s="118">
        <f t="shared" si="0"/>
        <v>2514477.1849999996</v>
      </c>
      <c r="L39" s="103"/>
    </row>
    <row r="40" spans="1:12" ht="48" customHeight="1" x14ac:dyDescent="0.25">
      <c r="A40" s="15">
        <f t="shared" si="1"/>
        <v>23</v>
      </c>
      <c r="B40" s="109">
        <f>[4]ALL!E3033</f>
        <v>44628</v>
      </c>
      <c r="C40" s="61">
        <f>[4]ALL!A3033</f>
        <v>404561</v>
      </c>
      <c r="D40" s="62" t="s">
        <v>69</v>
      </c>
      <c r="E40" s="62" t="s">
        <v>79</v>
      </c>
      <c r="F40" s="61">
        <f>[4]ALL!Q3033</f>
        <v>63</v>
      </c>
      <c r="G40" s="61">
        <f>'[4]404561'!N66</f>
        <v>858.43124999999998</v>
      </c>
      <c r="H40" s="249">
        <v>2530</v>
      </c>
      <c r="I40" s="249"/>
      <c r="J40" s="118">
        <f t="shared" si="0"/>
        <v>2171831.0625</v>
      </c>
      <c r="L40" s="103"/>
    </row>
    <row r="41" spans="1:12" ht="48" customHeight="1" x14ac:dyDescent="0.25">
      <c r="A41" s="15">
        <f t="shared" si="1"/>
        <v>24</v>
      </c>
      <c r="B41" s="109">
        <f>[4]ALL!E3096</f>
        <v>44628</v>
      </c>
      <c r="C41" s="61">
        <f>[4]ALL!A3096</f>
        <v>404811</v>
      </c>
      <c r="D41" s="62" t="s">
        <v>69</v>
      </c>
      <c r="E41" s="62" t="s">
        <v>79</v>
      </c>
      <c r="F41" s="61">
        <f>[4]ALL!Q3096</f>
        <v>270</v>
      </c>
      <c r="G41" s="61">
        <f>'[4]404811'!N273</f>
        <v>6631.5875000000015</v>
      </c>
      <c r="H41" s="249">
        <v>2530</v>
      </c>
      <c r="I41" s="249"/>
      <c r="J41" s="118">
        <f t="shared" si="0"/>
        <v>16777916.375000004</v>
      </c>
      <c r="L41" s="103"/>
    </row>
    <row r="42" spans="1:12" ht="48" customHeight="1" x14ac:dyDescent="0.25">
      <c r="A42" s="15">
        <f t="shared" si="1"/>
        <v>25</v>
      </c>
      <c r="B42" s="109">
        <f>[4]ALL!E3366</f>
        <v>44629</v>
      </c>
      <c r="C42" s="61">
        <f>[4]ALL!A3366</f>
        <v>404435</v>
      </c>
      <c r="D42" s="62" t="s">
        <v>69</v>
      </c>
      <c r="E42" s="62" t="s">
        <v>79</v>
      </c>
      <c r="F42" s="61">
        <f>[4]ALL!Q3366</f>
        <v>61</v>
      </c>
      <c r="G42" s="61">
        <f>'[4]404435'!N64</f>
        <v>971.9772499999998</v>
      </c>
      <c r="H42" s="249">
        <v>2530</v>
      </c>
      <c r="I42" s="249"/>
      <c r="J42" s="118">
        <f t="shared" si="0"/>
        <v>2459102.4424999994</v>
      </c>
      <c r="L42" s="103"/>
    </row>
    <row r="43" spans="1:12" ht="48" customHeight="1" x14ac:dyDescent="0.25">
      <c r="A43" s="15">
        <f t="shared" si="1"/>
        <v>26</v>
      </c>
      <c r="B43" s="109">
        <f>[4]ALL!E3427</f>
        <v>44629</v>
      </c>
      <c r="C43" s="61">
        <f>[4]ALL!A3427</f>
        <v>404767</v>
      </c>
      <c r="D43" s="62" t="s">
        <v>69</v>
      </c>
      <c r="E43" s="62" t="s">
        <v>79</v>
      </c>
      <c r="F43" s="61">
        <f>[4]ALL!Q3427</f>
        <v>227</v>
      </c>
      <c r="G43" s="61">
        <f>'[4]404767'!N230</f>
        <v>5249.7090000000035</v>
      </c>
      <c r="H43" s="249">
        <v>2530</v>
      </c>
      <c r="I43" s="249"/>
      <c r="J43" s="118">
        <f t="shared" si="0"/>
        <v>13281763.770000009</v>
      </c>
      <c r="L43" s="103"/>
    </row>
    <row r="44" spans="1:12" ht="48" customHeight="1" x14ac:dyDescent="0.25">
      <c r="A44" s="15">
        <f t="shared" si="1"/>
        <v>27</v>
      </c>
      <c r="B44" s="109">
        <f>[4]ALL!E3654</f>
        <v>44630</v>
      </c>
      <c r="C44" s="61">
        <f>[4]ALL!A3654</f>
        <v>404437</v>
      </c>
      <c r="D44" s="62" t="s">
        <v>69</v>
      </c>
      <c r="E44" s="62" t="s">
        <v>79</v>
      </c>
      <c r="F44" s="61">
        <f>[4]ALL!Q3654</f>
        <v>46</v>
      </c>
      <c r="G44" s="61">
        <f>'[4]404437'!N49</f>
        <v>817.98775000000001</v>
      </c>
      <c r="H44" s="249">
        <v>2530</v>
      </c>
      <c r="I44" s="249"/>
      <c r="J44" s="118">
        <f t="shared" si="0"/>
        <v>2069509.0075000001</v>
      </c>
      <c r="L44" s="103"/>
    </row>
    <row r="45" spans="1:12" ht="48" customHeight="1" x14ac:dyDescent="0.25">
      <c r="A45" s="15">
        <f t="shared" si="1"/>
        <v>28</v>
      </c>
      <c r="B45" s="109">
        <f>[4]ALL!E3700</f>
        <v>44629</v>
      </c>
      <c r="C45" s="61">
        <f>[4]ALL!A3700</f>
        <v>404563</v>
      </c>
      <c r="D45" s="62" t="s">
        <v>69</v>
      </c>
      <c r="E45" s="62" t="s">
        <v>79</v>
      </c>
      <c r="F45" s="61">
        <f>[4]ALL!Q3700</f>
        <v>56</v>
      </c>
      <c r="G45" s="61">
        <f>'[4]404563'!N59</f>
        <v>632.99199999999996</v>
      </c>
      <c r="H45" s="249">
        <v>2530</v>
      </c>
      <c r="I45" s="249"/>
      <c r="J45" s="118">
        <f t="shared" si="0"/>
        <v>1601469.76</v>
      </c>
      <c r="L45" s="103"/>
    </row>
    <row r="46" spans="1:12" ht="48" customHeight="1" x14ac:dyDescent="0.25">
      <c r="A46" s="15">
        <f t="shared" si="1"/>
        <v>29</v>
      </c>
      <c r="B46" s="109">
        <f>[4]ALL!E3756</f>
        <v>44629</v>
      </c>
      <c r="C46" s="61">
        <f>[4]ALL!A3756</f>
        <v>404770</v>
      </c>
      <c r="D46" s="62" t="s">
        <v>69</v>
      </c>
      <c r="E46" s="62" t="s">
        <v>79</v>
      </c>
      <c r="F46" s="61">
        <f>[4]ALL!Q3756</f>
        <v>22</v>
      </c>
      <c r="G46" s="61">
        <f>'[4]404770'!N25</f>
        <v>322.77200000000005</v>
      </c>
      <c r="H46" s="249">
        <v>2530</v>
      </c>
      <c r="I46" s="249"/>
      <c r="J46" s="118">
        <f t="shared" si="0"/>
        <v>816613.16000000015</v>
      </c>
      <c r="L46" s="103"/>
    </row>
    <row r="47" spans="1:12" ht="48" customHeight="1" x14ac:dyDescent="0.25">
      <c r="A47" s="15">
        <f t="shared" si="1"/>
        <v>30</v>
      </c>
      <c r="B47" s="109">
        <f>[4]ALL!E3778</f>
        <v>44630</v>
      </c>
      <c r="C47" s="61">
        <f>[4]ALL!A3778</f>
        <v>404868</v>
      </c>
      <c r="D47" s="62" t="s">
        <v>69</v>
      </c>
      <c r="E47" s="62" t="s">
        <v>79</v>
      </c>
      <c r="F47" s="61">
        <f>[4]ALL!Q3778</f>
        <v>51</v>
      </c>
      <c r="G47" s="61">
        <f>'[4]404868'!N54</f>
        <v>648.77725000000009</v>
      </c>
      <c r="H47" s="249">
        <v>2530</v>
      </c>
      <c r="I47" s="249"/>
      <c r="J47" s="118">
        <f t="shared" si="0"/>
        <v>1641406.4425000004</v>
      </c>
      <c r="L47" s="103"/>
    </row>
    <row r="48" spans="1:12" ht="48" customHeight="1" x14ac:dyDescent="0.25">
      <c r="A48" s="15">
        <f t="shared" si="1"/>
        <v>31</v>
      </c>
      <c r="B48" s="109">
        <f>[4]ALL!E3829</f>
        <v>44630</v>
      </c>
      <c r="C48" s="61">
        <f>[4]ALL!A3829</f>
        <v>404812</v>
      </c>
      <c r="D48" s="62" t="s">
        <v>69</v>
      </c>
      <c r="E48" s="62" t="s">
        <v>79</v>
      </c>
      <c r="F48" s="61">
        <f>[4]ALL!Q3829</f>
        <v>182</v>
      </c>
      <c r="G48" s="61">
        <f>'[4]404812'!N185</f>
        <v>4446.9130000000023</v>
      </c>
      <c r="H48" s="249">
        <v>2530</v>
      </c>
      <c r="I48" s="249"/>
      <c r="J48" s="118">
        <f t="shared" si="0"/>
        <v>11250689.890000006</v>
      </c>
      <c r="L48" s="103"/>
    </row>
    <row r="49" spans="1:12" ht="48" customHeight="1" x14ac:dyDescent="0.25">
      <c r="A49" s="15">
        <f t="shared" si="1"/>
        <v>32</v>
      </c>
      <c r="B49" s="109">
        <f>[4]ALL!E4011</f>
        <v>44631</v>
      </c>
      <c r="C49" s="61">
        <f>[4]ALL!A4011</f>
        <v>404439</v>
      </c>
      <c r="D49" s="62" t="s">
        <v>69</v>
      </c>
      <c r="E49" s="62" t="s">
        <v>79</v>
      </c>
      <c r="F49" s="61">
        <f>[4]ALL!Q4011</f>
        <v>60</v>
      </c>
      <c r="G49" s="61">
        <f>'[4]404439'!N63</f>
        <v>1217.2797500000001</v>
      </c>
      <c r="H49" s="249">
        <v>2530</v>
      </c>
      <c r="I49" s="249"/>
      <c r="J49" s="118">
        <f t="shared" si="0"/>
        <v>3079717.7675000005</v>
      </c>
      <c r="L49" s="103"/>
    </row>
    <row r="50" spans="1:12" ht="48" customHeight="1" x14ac:dyDescent="0.25">
      <c r="A50" s="15">
        <f t="shared" si="1"/>
        <v>33</v>
      </c>
      <c r="B50" s="109">
        <f>[4]ALL!E4071</f>
        <v>44631</v>
      </c>
      <c r="C50" s="61">
        <f>[4]ALL!A4071</f>
        <v>404870</v>
      </c>
      <c r="D50" s="62" t="s">
        <v>69</v>
      </c>
      <c r="E50" s="62" t="s">
        <v>79</v>
      </c>
      <c r="F50" s="61">
        <f>[4]ALL!Q4071</f>
        <v>37</v>
      </c>
      <c r="G50" s="61">
        <f>'[4]404870'!N40</f>
        <v>609.19074999999998</v>
      </c>
      <c r="H50" s="249">
        <v>2530</v>
      </c>
      <c r="I50" s="249"/>
      <c r="J50" s="118">
        <f t="shared" si="0"/>
        <v>1541252.5974999999</v>
      </c>
      <c r="L50" s="103"/>
    </row>
    <row r="51" spans="1:12" ht="48" customHeight="1" x14ac:dyDescent="0.25">
      <c r="A51" s="15">
        <f t="shared" si="1"/>
        <v>34</v>
      </c>
      <c r="B51" s="109">
        <f>[4]ALL!E4108</f>
        <v>44631</v>
      </c>
      <c r="C51" s="61">
        <f>[4]ALL!A4108</f>
        <v>404813</v>
      </c>
      <c r="D51" s="62" t="s">
        <v>69</v>
      </c>
      <c r="E51" s="62" t="s">
        <v>79</v>
      </c>
      <c r="F51" s="61">
        <f>[4]ALL!Q4108</f>
        <v>182</v>
      </c>
      <c r="G51" s="61">
        <f>'[4]404813'!N185</f>
        <v>4493.2019999999993</v>
      </c>
      <c r="H51" s="249">
        <v>2530</v>
      </c>
      <c r="I51" s="249"/>
      <c r="J51" s="118">
        <f>G51*H51</f>
        <v>11367801.059999999</v>
      </c>
      <c r="L51" s="103"/>
    </row>
    <row r="52" spans="1:12" ht="48" customHeight="1" x14ac:dyDescent="0.25">
      <c r="A52" s="15">
        <f t="shared" si="1"/>
        <v>35</v>
      </c>
      <c r="B52" s="109">
        <f>[4]ALL!E4290</f>
        <v>44632</v>
      </c>
      <c r="C52" s="61">
        <f>[4]ALL!A4290</f>
        <v>404441</v>
      </c>
      <c r="D52" s="62" t="s">
        <v>69</v>
      </c>
      <c r="E52" s="62" t="s">
        <v>79</v>
      </c>
      <c r="F52" s="61">
        <f>[4]ALL!Q4290</f>
        <v>61</v>
      </c>
      <c r="G52" s="61">
        <f>'[4]404441'!N64</f>
        <v>1264.4074999999998</v>
      </c>
      <c r="H52" s="249">
        <v>2530</v>
      </c>
      <c r="I52" s="249"/>
      <c r="J52" s="118">
        <f t="shared" ref="J52:J53" si="2">G52*H52</f>
        <v>3198950.9749999996</v>
      </c>
      <c r="L52" s="103"/>
    </row>
    <row r="53" spans="1:12" ht="48" customHeight="1" x14ac:dyDescent="0.25">
      <c r="A53" s="15">
        <f t="shared" si="1"/>
        <v>36</v>
      </c>
      <c r="B53" s="109">
        <f>[4]ALL!E4290</f>
        <v>44632</v>
      </c>
      <c r="C53" s="61">
        <f>[4]ALL!A4351</f>
        <v>404873</v>
      </c>
      <c r="D53" s="62" t="s">
        <v>69</v>
      </c>
      <c r="E53" s="62" t="s">
        <v>79</v>
      </c>
      <c r="F53" s="61">
        <f>[4]ALL!Q4351</f>
        <v>45</v>
      </c>
      <c r="G53" s="61">
        <f>'[4]404873'!N48</f>
        <v>723.87324999999987</v>
      </c>
      <c r="H53" s="249">
        <v>2530</v>
      </c>
      <c r="I53" s="249"/>
      <c r="J53" s="118">
        <f t="shared" si="2"/>
        <v>1831399.3224999998</v>
      </c>
      <c r="L53" s="103"/>
    </row>
    <row r="54" spans="1:12" ht="48" customHeight="1" x14ac:dyDescent="0.25">
      <c r="A54" s="15">
        <f t="shared" si="1"/>
        <v>37</v>
      </c>
      <c r="B54" s="109">
        <f>[4]ALL!E4396</f>
        <v>44632</v>
      </c>
      <c r="C54" s="61">
        <f>[4]ALL!A4396</f>
        <v>404815</v>
      </c>
      <c r="D54" s="62" t="s">
        <v>69</v>
      </c>
      <c r="E54" s="62" t="s">
        <v>79</v>
      </c>
      <c r="F54" s="61">
        <f>[4]ALL!Q4396</f>
        <v>181</v>
      </c>
      <c r="G54" s="61">
        <f>'[4]404815'!N184</f>
        <v>4546.4277499999998</v>
      </c>
      <c r="H54" s="249">
        <v>2530</v>
      </c>
      <c r="I54" s="249"/>
      <c r="J54" s="118">
        <f>G54*H54</f>
        <v>11502462.2075</v>
      </c>
      <c r="L54" s="103"/>
    </row>
    <row r="55" spans="1:12" ht="48" customHeight="1" x14ac:dyDescent="0.25">
      <c r="A55" s="15">
        <f t="shared" si="1"/>
        <v>38</v>
      </c>
      <c r="B55" s="109">
        <f>[4]ALL!E4577</f>
        <v>44632</v>
      </c>
      <c r="C55" s="61">
        <f>[4]ALL!A4577</f>
        <v>404816</v>
      </c>
      <c r="D55" s="62" t="s">
        <v>69</v>
      </c>
      <c r="E55" s="62" t="s">
        <v>79</v>
      </c>
      <c r="F55" s="61">
        <f>[4]ALL!Q4577</f>
        <v>1</v>
      </c>
      <c r="G55" s="61">
        <f>'[4]404816'!N4</f>
        <v>2.2440000000000002</v>
      </c>
      <c r="H55" s="249">
        <v>2530</v>
      </c>
      <c r="I55" s="249"/>
      <c r="J55" s="118">
        <f>G55*H55</f>
        <v>5677.3200000000006</v>
      </c>
      <c r="L55" s="103"/>
    </row>
    <row r="56" spans="1:12" ht="48" customHeight="1" x14ac:dyDescent="0.25">
      <c r="A56" s="15">
        <f t="shared" si="1"/>
        <v>39</v>
      </c>
      <c r="B56" s="109">
        <f>[4]ALL!E4578</f>
        <v>44633</v>
      </c>
      <c r="C56" s="61">
        <f>[4]ALL!A4578</f>
        <v>404443</v>
      </c>
      <c r="D56" s="62" t="s">
        <v>69</v>
      </c>
      <c r="E56" s="62" t="s">
        <v>79</v>
      </c>
      <c r="F56" s="61">
        <f>[4]ALL!Q4578</f>
        <v>55</v>
      </c>
      <c r="G56" s="61">
        <f>'[4]404443'!N58</f>
        <v>1057.2334999999998</v>
      </c>
      <c r="H56" s="249">
        <v>2530</v>
      </c>
      <c r="I56" s="249"/>
      <c r="J56" s="118">
        <f>G56*H56</f>
        <v>2674800.7549999994</v>
      </c>
      <c r="L56" s="103"/>
    </row>
    <row r="57" spans="1:12" ht="48" customHeight="1" x14ac:dyDescent="0.25">
      <c r="A57" s="15">
        <f t="shared" si="1"/>
        <v>40</v>
      </c>
      <c r="B57" s="109">
        <f>[4]ALL!E4633</f>
        <v>44633</v>
      </c>
      <c r="C57" s="61">
        <f>[4]ALL!A4633</f>
        <v>404875</v>
      </c>
      <c r="D57" s="62" t="s">
        <v>69</v>
      </c>
      <c r="E57" s="62" t="s">
        <v>79</v>
      </c>
      <c r="F57" s="61">
        <f>[4]ALL!Q4633</f>
        <v>44</v>
      </c>
      <c r="G57" s="61">
        <f>'[4]404875'!N47</f>
        <v>586.67574999999999</v>
      </c>
      <c r="H57" s="249">
        <v>2530</v>
      </c>
      <c r="I57" s="249"/>
      <c r="J57" s="118">
        <f t="shared" ref="J57:J93" si="3">G57*H57</f>
        <v>1484289.6475</v>
      </c>
      <c r="L57" s="103"/>
    </row>
    <row r="58" spans="1:12" ht="48" customHeight="1" x14ac:dyDescent="0.25">
      <c r="A58" s="15">
        <f t="shared" si="1"/>
        <v>41</v>
      </c>
      <c r="B58" s="109">
        <f>[4]ALL!E4677</f>
        <v>44633</v>
      </c>
      <c r="C58" s="61">
        <f>[4]ALL!A4677</f>
        <v>404818</v>
      </c>
      <c r="D58" s="62" t="s">
        <v>69</v>
      </c>
      <c r="E58" s="62" t="s">
        <v>79</v>
      </c>
      <c r="F58" s="61">
        <f>[4]ALL!Q4677</f>
        <v>167</v>
      </c>
      <c r="G58" s="61">
        <f>'[4]404818'!N170</f>
        <v>5020.8512499999988</v>
      </c>
      <c r="H58" s="249">
        <v>2530</v>
      </c>
      <c r="I58" s="249"/>
      <c r="J58" s="118">
        <f t="shared" si="3"/>
        <v>12702753.662499998</v>
      </c>
      <c r="L58" s="103"/>
    </row>
    <row r="59" spans="1:12" ht="48" customHeight="1" x14ac:dyDescent="0.25">
      <c r="A59" s="15">
        <f t="shared" si="1"/>
        <v>42</v>
      </c>
      <c r="B59" s="109">
        <f>[4]ALL!E4844</f>
        <v>44634</v>
      </c>
      <c r="C59" s="61">
        <f>[4]ALL!A4844</f>
        <v>404445</v>
      </c>
      <c r="D59" s="62" t="s">
        <v>69</v>
      </c>
      <c r="E59" s="62" t="s">
        <v>79</v>
      </c>
      <c r="F59" s="61">
        <f>[4]ALL!Q4844</f>
        <v>22</v>
      </c>
      <c r="G59" s="61">
        <f>'[4]404445'!N25</f>
        <v>365.98674999999997</v>
      </c>
      <c r="H59" s="249">
        <v>2530</v>
      </c>
      <c r="I59" s="249"/>
      <c r="J59" s="118">
        <f t="shared" si="3"/>
        <v>925946.47749999992</v>
      </c>
      <c r="L59" s="103"/>
    </row>
    <row r="60" spans="1:12" ht="48" customHeight="1" x14ac:dyDescent="0.25">
      <c r="A60" s="15">
        <f t="shared" si="1"/>
        <v>43</v>
      </c>
      <c r="B60" s="109">
        <f>[4]ALL!E4866</f>
        <v>44634</v>
      </c>
      <c r="C60" s="61">
        <f>[4]ALL!A4866</f>
        <v>404877</v>
      </c>
      <c r="D60" s="62" t="s">
        <v>69</v>
      </c>
      <c r="E60" s="62" t="s">
        <v>79</v>
      </c>
      <c r="F60" s="61">
        <f>[4]ALL!Q4866</f>
        <v>17</v>
      </c>
      <c r="G60" s="61">
        <f>'[4]404877'!N20</f>
        <v>167.22324999999998</v>
      </c>
      <c r="H60" s="249">
        <v>2530</v>
      </c>
      <c r="I60" s="249"/>
      <c r="J60" s="118">
        <f t="shared" si="3"/>
        <v>423074.82249999995</v>
      </c>
      <c r="L60" s="103"/>
    </row>
    <row r="61" spans="1:12" ht="48" customHeight="1" x14ac:dyDescent="0.25">
      <c r="A61" s="15">
        <f t="shared" si="1"/>
        <v>44</v>
      </c>
      <c r="B61" s="109">
        <f>[4]ALL!E4883</f>
        <v>44634</v>
      </c>
      <c r="C61" s="61">
        <f>[4]ALL!A4883</f>
        <v>403168</v>
      </c>
      <c r="D61" s="62" t="s">
        <v>69</v>
      </c>
      <c r="E61" s="62" t="s">
        <v>79</v>
      </c>
      <c r="F61" s="61">
        <f>[4]ALL!Q4883</f>
        <v>77</v>
      </c>
      <c r="G61" s="61">
        <f>'[4]403168'!N80</f>
        <v>1519.3642500000003</v>
      </c>
      <c r="H61" s="249">
        <v>2530</v>
      </c>
      <c r="I61" s="249"/>
      <c r="J61" s="118">
        <f t="shared" si="3"/>
        <v>3843991.5525000007</v>
      </c>
      <c r="L61" s="103"/>
    </row>
    <row r="62" spans="1:12" ht="48" customHeight="1" x14ac:dyDescent="0.25">
      <c r="A62" s="15">
        <f t="shared" si="1"/>
        <v>45</v>
      </c>
      <c r="B62" s="109">
        <f>[4]ALL!E4960</f>
        <v>44635</v>
      </c>
      <c r="C62" s="61">
        <f>[4]ALL!A4960</f>
        <v>404448</v>
      </c>
      <c r="D62" s="62" t="s">
        <v>69</v>
      </c>
      <c r="E62" s="62" t="s">
        <v>79</v>
      </c>
      <c r="F62" s="61">
        <f>[4]ALL!Q4960</f>
        <v>60</v>
      </c>
      <c r="G62" s="61">
        <f>'[4]404448'!N63</f>
        <v>1209.8625000000002</v>
      </c>
      <c r="H62" s="249">
        <v>2530</v>
      </c>
      <c r="I62" s="249"/>
      <c r="J62" s="118">
        <f t="shared" si="3"/>
        <v>3060952.1250000005</v>
      </c>
      <c r="L62" s="103"/>
    </row>
    <row r="63" spans="1:12" ht="48" customHeight="1" x14ac:dyDescent="0.25">
      <c r="A63" s="15">
        <f t="shared" si="1"/>
        <v>46</v>
      </c>
      <c r="B63" s="109">
        <f>[4]ALL!E5020</f>
        <v>44635</v>
      </c>
      <c r="C63" s="61">
        <f>[4]ALL!A5020</f>
        <v>404565</v>
      </c>
      <c r="D63" s="62" t="s">
        <v>69</v>
      </c>
      <c r="E63" s="62" t="s">
        <v>79</v>
      </c>
      <c r="F63" s="61">
        <f>[4]ALL!Q5020</f>
        <v>50</v>
      </c>
      <c r="G63" s="61">
        <f>'[4]404565'!N53</f>
        <v>867.48250000000007</v>
      </c>
      <c r="H63" s="249">
        <v>2530</v>
      </c>
      <c r="I63" s="249"/>
      <c r="J63" s="118">
        <f t="shared" si="3"/>
        <v>2194730.7250000001</v>
      </c>
      <c r="L63" s="103"/>
    </row>
    <row r="64" spans="1:12" ht="48" customHeight="1" x14ac:dyDescent="0.25">
      <c r="A64" s="15">
        <f t="shared" si="1"/>
        <v>47</v>
      </c>
      <c r="B64" s="109">
        <f>[4]ALL!E5070</f>
        <v>44635</v>
      </c>
      <c r="C64" s="61">
        <f>[4]ALL!A5070</f>
        <v>404960</v>
      </c>
      <c r="D64" s="62" t="s">
        <v>69</v>
      </c>
      <c r="E64" s="62" t="s">
        <v>79</v>
      </c>
      <c r="F64" s="61">
        <f>[4]ALL!Q5070</f>
        <v>215</v>
      </c>
      <c r="G64" s="61">
        <f>'[4]404960'!N218</f>
        <v>5342.1582500000013</v>
      </c>
      <c r="H64" s="249">
        <v>2530</v>
      </c>
      <c r="I64" s="249"/>
      <c r="J64" s="118">
        <f t="shared" si="3"/>
        <v>13515660.372500004</v>
      </c>
      <c r="L64" s="103"/>
    </row>
    <row r="65" spans="1:12" ht="48" customHeight="1" x14ac:dyDescent="0.25">
      <c r="A65" s="15">
        <f t="shared" si="1"/>
        <v>48</v>
      </c>
      <c r="B65" s="109">
        <f>[4]ALL!E5285</f>
        <v>44635</v>
      </c>
      <c r="C65" s="61">
        <f>[4]ALL!A5285</f>
        <v>404961</v>
      </c>
      <c r="D65" s="62" t="s">
        <v>69</v>
      </c>
      <c r="E65" s="62" t="s">
        <v>79</v>
      </c>
      <c r="F65" s="61">
        <f>[4]ALL!Q5285</f>
        <v>1</v>
      </c>
      <c r="G65" s="61">
        <f>'[4]404961'!N4</f>
        <v>17</v>
      </c>
      <c r="H65" s="249">
        <v>2530</v>
      </c>
      <c r="I65" s="249"/>
      <c r="J65" s="118">
        <f t="shared" si="3"/>
        <v>43010</v>
      </c>
      <c r="L65" s="103"/>
    </row>
    <row r="66" spans="1:12" ht="48" customHeight="1" x14ac:dyDescent="0.25">
      <c r="A66" s="15">
        <f t="shared" si="1"/>
        <v>49</v>
      </c>
      <c r="B66" s="109">
        <f>[4]ALL!E5286</f>
        <v>44636</v>
      </c>
      <c r="C66" s="61">
        <f>[4]ALL!A5286</f>
        <v>403554</v>
      </c>
      <c r="D66" s="62" t="s">
        <v>69</v>
      </c>
      <c r="E66" s="62" t="s">
        <v>79</v>
      </c>
      <c r="F66" s="61">
        <f>[4]ALL!Q5286</f>
        <v>73</v>
      </c>
      <c r="G66" s="61">
        <f>'[4]403554'!N76</f>
        <v>1490.9984999999999</v>
      </c>
      <c r="H66" s="249">
        <v>2530</v>
      </c>
      <c r="I66" s="249"/>
      <c r="J66" s="118">
        <f t="shared" si="3"/>
        <v>3772226.2049999996</v>
      </c>
      <c r="L66" s="103"/>
    </row>
    <row r="67" spans="1:12" ht="48" customHeight="1" x14ac:dyDescent="0.25">
      <c r="A67" s="15">
        <f t="shared" si="1"/>
        <v>50</v>
      </c>
      <c r="B67" s="109">
        <f>[4]ALL!E5359</f>
        <v>44636</v>
      </c>
      <c r="C67" s="61">
        <f>[4]ALL!A5359</f>
        <v>404567</v>
      </c>
      <c r="D67" s="62" t="s">
        <v>69</v>
      </c>
      <c r="E67" s="62" t="s">
        <v>79</v>
      </c>
      <c r="F67" s="61">
        <f>[4]ALL!Q5359</f>
        <v>72</v>
      </c>
      <c r="G67" s="61">
        <f>'[4]404567'!N75</f>
        <v>1062.3430000000003</v>
      </c>
      <c r="H67" s="249">
        <v>2530</v>
      </c>
      <c r="I67" s="249"/>
      <c r="J67" s="118">
        <f t="shared" si="3"/>
        <v>2687727.790000001</v>
      </c>
      <c r="L67" s="103"/>
    </row>
    <row r="68" spans="1:12" ht="48" customHeight="1" x14ac:dyDescent="0.25">
      <c r="A68" s="15">
        <f t="shared" si="1"/>
        <v>51</v>
      </c>
      <c r="B68" s="109">
        <f>[4]ALL!E5431</f>
        <v>44636</v>
      </c>
      <c r="C68" s="61">
        <f>[4]ALL!A5431</f>
        <v>404820</v>
      </c>
      <c r="D68" s="62" t="s">
        <v>69</v>
      </c>
      <c r="E68" s="62" t="s">
        <v>79</v>
      </c>
      <c r="F68" s="61">
        <f>[4]ALL!Q5431</f>
        <v>245</v>
      </c>
      <c r="G68" s="61">
        <f>'[4]404820'!N248</f>
        <v>6040.5367500000011</v>
      </c>
      <c r="H68" s="249">
        <v>2530</v>
      </c>
      <c r="I68" s="249"/>
      <c r="J68" s="118">
        <f t="shared" si="3"/>
        <v>15282557.977500003</v>
      </c>
      <c r="L68" s="103"/>
    </row>
    <row r="69" spans="1:12" ht="48" customHeight="1" x14ac:dyDescent="0.25">
      <c r="A69" s="15">
        <f t="shared" si="1"/>
        <v>52</v>
      </c>
      <c r="B69" s="109">
        <f>[4]ALL!E5676</f>
        <v>44636</v>
      </c>
      <c r="C69" s="61">
        <f>[4]ALL!A5676</f>
        <v>404821</v>
      </c>
      <c r="D69" s="62" t="s">
        <v>69</v>
      </c>
      <c r="E69" s="62" t="s">
        <v>79</v>
      </c>
      <c r="F69" s="61">
        <f>[4]ALL!Q5676</f>
        <v>6</v>
      </c>
      <c r="G69" s="61">
        <f>'[4]404821'!N9</f>
        <v>63</v>
      </c>
      <c r="H69" s="249">
        <v>2530</v>
      </c>
      <c r="I69" s="249"/>
      <c r="J69" s="118">
        <f t="shared" si="3"/>
        <v>159390</v>
      </c>
      <c r="L69" s="103"/>
    </row>
    <row r="70" spans="1:12" ht="48" customHeight="1" x14ac:dyDescent="0.25">
      <c r="A70" s="15">
        <f t="shared" si="1"/>
        <v>53</v>
      </c>
      <c r="B70" s="109">
        <f>[4]ALL!E5682</f>
        <v>44637</v>
      </c>
      <c r="C70" s="61">
        <f>[4]ALL!A5682</f>
        <v>403556</v>
      </c>
      <c r="D70" s="62" t="s">
        <v>69</v>
      </c>
      <c r="E70" s="62" t="s">
        <v>79</v>
      </c>
      <c r="F70" s="61">
        <f>[4]ALL!Q5682</f>
        <v>84</v>
      </c>
      <c r="G70" s="61">
        <f>'[4]403556'!N87</f>
        <v>1796.933</v>
      </c>
      <c r="H70" s="249">
        <v>2530</v>
      </c>
      <c r="I70" s="249"/>
      <c r="J70" s="118">
        <f t="shared" si="3"/>
        <v>4546240.49</v>
      </c>
      <c r="L70" s="103"/>
    </row>
    <row r="71" spans="1:12" ht="48" customHeight="1" x14ac:dyDescent="0.25">
      <c r="A71" s="15">
        <f t="shared" si="1"/>
        <v>54</v>
      </c>
      <c r="B71" s="109">
        <f>[4]ALL!E5766</f>
        <v>44637</v>
      </c>
      <c r="C71" s="61">
        <f>[4]ALL!A5766</f>
        <v>404569</v>
      </c>
      <c r="D71" s="62" t="s">
        <v>69</v>
      </c>
      <c r="E71" s="62" t="s">
        <v>79</v>
      </c>
      <c r="F71" s="61">
        <f>[4]ALL!Q5766</f>
        <v>72</v>
      </c>
      <c r="G71" s="61">
        <f>'[4]404569'!N75</f>
        <v>1196.4579999999999</v>
      </c>
      <c r="H71" s="249">
        <v>2530</v>
      </c>
      <c r="I71" s="249"/>
      <c r="J71" s="118">
        <f t="shared" si="3"/>
        <v>3027038.7399999998</v>
      </c>
      <c r="L71" s="103"/>
    </row>
    <row r="72" spans="1:12" ht="48" customHeight="1" x14ac:dyDescent="0.25">
      <c r="A72" s="15">
        <f t="shared" si="1"/>
        <v>55</v>
      </c>
      <c r="B72" s="109">
        <f>[4]ALL!E5838</f>
        <v>44637</v>
      </c>
      <c r="C72" s="61">
        <f>[4]ALL!A5838</f>
        <v>404824</v>
      </c>
      <c r="D72" s="62" t="s">
        <v>69</v>
      </c>
      <c r="E72" s="62" t="s">
        <v>79</v>
      </c>
      <c r="F72" s="61">
        <f>[4]ALL!Q5838</f>
        <v>289</v>
      </c>
      <c r="G72" s="61">
        <f>'[4]404824'!N292</f>
        <v>7370.0380000000032</v>
      </c>
      <c r="H72" s="249">
        <v>2530</v>
      </c>
      <c r="I72" s="249"/>
      <c r="J72" s="118">
        <f t="shared" si="3"/>
        <v>18646196.140000008</v>
      </c>
      <c r="L72" s="103"/>
    </row>
    <row r="73" spans="1:12" ht="48" customHeight="1" x14ac:dyDescent="0.25">
      <c r="A73" s="15">
        <f t="shared" si="1"/>
        <v>56</v>
      </c>
      <c r="B73" s="109">
        <f>[4]ALL!E6127</f>
        <v>44637</v>
      </c>
      <c r="C73" s="61">
        <f>[4]ALL!A6127</f>
        <v>404825</v>
      </c>
      <c r="D73" s="62" t="s">
        <v>69</v>
      </c>
      <c r="E73" s="62" t="s">
        <v>79</v>
      </c>
      <c r="F73" s="61">
        <f>[4]ALL!Q6127</f>
        <v>2</v>
      </c>
      <c r="G73" s="61">
        <f>'[4]404825'!N5</f>
        <v>22</v>
      </c>
      <c r="H73" s="249">
        <v>2530</v>
      </c>
      <c r="I73" s="249"/>
      <c r="J73" s="118">
        <f t="shared" si="3"/>
        <v>55660</v>
      </c>
      <c r="L73" s="103"/>
    </row>
    <row r="74" spans="1:12" ht="48" customHeight="1" x14ac:dyDescent="0.25">
      <c r="A74" s="15">
        <f t="shared" si="1"/>
        <v>57</v>
      </c>
      <c r="B74" s="109">
        <f>[4]ALL!E6129</f>
        <v>44638</v>
      </c>
      <c r="C74" s="61">
        <f>[4]ALL!A6129</f>
        <v>403558</v>
      </c>
      <c r="D74" s="62" t="s">
        <v>69</v>
      </c>
      <c r="E74" s="62" t="s">
        <v>79</v>
      </c>
      <c r="F74" s="61">
        <f>[4]ALL!Q6129</f>
        <v>60</v>
      </c>
      <c r="G74" s="61">
        <f>'[4]403558'!N63</f>
        <v>1027.9925000000003</v>
      </c>
      <c r="H74" s="249">
        <v>2530</v>
      </c>
      <c r="I74" s="249"/>
      <c r="J74" s="118">
        <f t="shared" si="3"/>
        <v>2600821.0250000008</v>
      </c>
      <c r="L74" s="103"/>
    </row>
    <row r="75" spans="1:12" ht="48" customHeight="1" x14ac:dyDescent="0.25">
      <c r="A75" s="15">
        <f t="shared" si="1"/>
        <v>58</v>
      </c>
      <c r="B75" s="109">
        <f>[4]ALL!E6189</f>
        <v>44638</v>
      </c>
      <c r="C75" s="61">
        <f>[4]ALL!A6189</f>
        <v>404571</v>
      </c>
      <c r="D75" s="62" t="s">
        <v>69</v>
      </c>
      <c r="E75" s="62" t="s">
        <v>79</v>
      </c>
      <c r="F75" s="61">
        <f>[4]ALL!Q6189</f>
        <v>56</v>
      </c>
      <c r="G75" s="61">
        <f>'[4]404571'!N59</f>
        <v>966.03124999999989</v>
      </c>
      <c r="H75" s="249">
        <v>2530</v>
      </c>
      <c r="I75" s="249"/>
      <c r="J75" s="118">
        <f t="shared" si="3"/>
        <v>2444059.0624999995</v>
      </c>
      <c r="L75" s="103"/>
    </row>
    <row r="76" spans="1:12" ht="48" customHeight="1" x14ac:dyDescent="0.25">
      <c r="A76" s="15">
        <f t="shared" si="1"/>
        <v>59</v>
      </c>
      <c r="B76" s="109">
        <f>[4]ALL!E6245</f>
        <v>44638</v>
      </c>
      <c r="C76" s="61">
        <f>[4]ALL!A6245</f>
        <v>404963</v>
      </c>
      <c r="D76" s="62" t="s">
        <v>69</v>
      </c>
      <c r="E76" s="62" t="s">
        <v>79</v>
      </c>
      <c r="F76" s="61">
        <f>[4]ALL!Q6245</f>
        <v>226</v>
      </c>
      <c r="G76" s="61">
        <f>'[4]404963'!N229</f>
        <v>5829.8152500000042</v>
      </c>
      <c r="H76" s="249">
        <v>2530</v>
      </c>
      <c r="I76" s="249"/>
      <c r="J76" s="118">
        <f t="shared" si="3"/>
        <v>14749432.582500011</v>
      </c>
      <c r="L76" s="103"/>
    </row>
    <row r="77" spans="1:12" ht="48" customHeight="1" x14ac:dyDescent="0.25">
      <c r="A77" s="15">
        <f t="shared" si="1"/>
        <v>60</v>
      </c>
      <c r="B77" s="109">
        <f>[4]ALL!E6471</f>
        <v>44639</v>
      </c>
      <c r="C77" s="61">
        <f>[4]ALL!A6471</f>
        <v>402360</v>
      </c>
      <c r="D77" s="62" t="s">
        <v>69</v>
      </c>
      <c r="E77" s="62" t="s">
        <v>79</v>
      </c>
      <c r="F77" s="61">
        <f>[4]ALL!Q6471</f>
        <v>49</v>
      </c>
      <c r="G77" s="61">
        <f>'[4]402360'!N52</f>
        <v>1111.2017499999999</v>
      </c>
      <c r="H77" s="249">
        <v>2530</v>
      </c>
      <c r="I77" s="249"/>
      <c r="J77" s="118">
        <f t="shared" si="3"/>
        <v>2811340.4274999998</v>
      </c>
      <c r="L77" s="103"/>
    </row>
    <row r="78" spans="1:12" ht="48" customHeight="1" x14ac:dyDescent="0.25">
      <c r="A78" s="15">
        <f t="shared" si="1"/>
        <v>61</v>
      </c>
      <c r="B78" s="109">
        <f>[4]ALL!E6520</f>
        <v>44639</v>
      </c>
      <c r="C78" s="61">
        <f>[4]ALL!A6520</f>
        <v>404573</v>
      </c>
      <c r="D78" s="62" t="s">
        <v>69</v>
      </c>
      <c r="E78" s="62" t="s">
        <v>79</v>
      </c>
      <c r="F78" s="61">
        <f>[4]ALL!Q6520</f>
        <v>48</v>
      </c>
      <c r="G78" s="61">
        <f>'[4]404573'!N51</f>
        <v>727.95499999999993</v>
      </c>
      <c r="H78" s="249">
        <v>2530</v>
      </c>
      <c r="I78" s="249"/>
      <c r="J78" s="118">
        <f t="shared" si="3"/>
        <v>1841726.15</v>
      </c>
      <c r="L78" s="103"/>
    </row>
    <row r="79" spans="1:12" ht="48" customHeight="1" x14ac:dyDescent="0.25">
      <c r="A79" s="15">
        <f t="shared" si="1"/>
        <v>62</v>
      </c>
      <c r="B79" s="109">
        <f>[4]ALL!E6568</f>
        <v>44639</v>
      </c>
      <c r="C79" s="61">
        <f>[4]ALL!A6568</f>
        <v>404965</v>
      </c>
      <c r="D79" s="62" t="s">
        <v>69</v>
      </c>
      <c r="E79" s="62" t="s">
        <v>79</v>
      </c>
      <c r="F79" s="61">
        <f>[4]ALL!Q6568</f>
        <v>190</v>
      </c>
      <c r="G79" s="61">
        <f>'[4]404965'!N193</f>
        <v>4084.5169999999976</v>
      </c>
      <c r="H79" s="249">
        <v>2530</v>
      </c>
      <c r="I79" s="249"/>
      <c r="J79" s="118">
        <f t="shared" si="3"/>
        <v>10333828.009999994</v>
      </c>
      <c r="L79" s="103"/>
    </row>
    <row r="80" spans="1:12" ht="48" customHeight="1" x14ac:dyDescent="0.25">
      <c r="A80" s="15">
        <f t="shared" si="1"/>
        <v>63</v>
      </c>
      <c r="B80" s="109">
        <f>[4]ALL!E6758</f>
        <v>44639</v>
      </c>
      <c r="C80" s="61">
        <f>[4]ALL!A6758</f>
        <v>404966</v>
      </c>
      <c r="D80" s="62" t="s">
        <v>69</v>
      </c>
      <c r="E80" s="62" t="s">
        <v>79</v>
      </c>
      <c r="F80" s="61">
        <f>[4]ALL!Q6758</f>
        <v>1</v>
      </c>
      <c r="G80" s="61">
        <f>'[4]404966'!N4</f>
        <v>16.236000000000001</v>
      </c>
      <c r="H80" s="249">
        <v>2530</v>
      </c>
      <c r="I80" s="249"/>
      <c r="J80" s="118">
        <f t="shared" si="3"/>
        <v>41077.08</v>
      </c>
      <c r="L80" s="103"/>
    </row>
    <row r="81" spans="1:13" ht="48" customHeight="1" x14ac:dyDescent="0.25">
      <c r="A81" s="15">
        <f t="shared" si="1"/>
        <v>64</v>
      </c>
      <c r="B81" s="109">
        <f>[4]ALL!E6759</f>
        <v>44640</v>
      </c>
      <c r="C81" s="61">
        <f>[4]ALL!A6759</f>
        <v>402362</v>
      </c>
      <c r="D81" s="62" t="s">
        <v>69</v>
      </c>
      <c r="E81" s="62" t="s">
        <v>79</v>
      </c>
      <c r="F81" s="61">
        <f>[4]ALL!Q6759</f>
        <v>43</v>
      </c>
      <c r="G81" s="61">
        <f>'[4]402362'!N46</f>
        <v>952.13450000000023</v>
      </c>
      <c r="H81" s="249">
        <v>2530</v>
      </c>
      <c r="I81" s="249"/>
      <c r="J81" s="118">
        <f t="shared" si="3"/>
        <v>2408900.2850000006</v>
      </c>
      <c r="L81" s="103"/>
    </row>
    <row r="82" spans="1:13" ht="48" customHeight="1" x14ac:dyDescent="0.25">
      <c r="A82" s="15">
        <f t="shared" si="1"/>
        <v>65</v>
      </c>
      <c r="B82" s="109">
        <f>[4]ALL!E6802</f>
        <v>44640</v>
      </c>
      <c r="C82" s="61">
        <f>[4]ALL!A6802</f>
        <v>405257</v>
      </c>
      <c r="D82" s="62" t="s">
        <v>69</v>
      </c>
      <c r="E82" s="62" t="s">
        <v>79</v>
      </c>
      <c r="F82" s="61">
        <f>[4]ALL!Q6802</f>
        <v>31</v>
      </c>
      <c r="G82" s="61">
        <f>'[4]405257'!N34</f>
        <v>575.57624999999996</v>
      </c>
      <c r="H82" s="249">
        <v>2530</v>
      </c>
      <c r="I82" s="249"/>
      <c r="J82" s="118">
        <f t="shared" si="3"/>
        <v>1456207.9124999999</v>
      </c>
      <c r="L82" s="103"/>
    </row>
    <row r="83" spans="1:13" ht="48" customHeight="1" x14ac:dyDescent="0.25">
      <c r="A83" s="15">
        <f t="shared" si="1"/>
        <v>66</v>
      </c>
      <c r="B83" s="109">
        <f>[4]ALL!E6833</f>
        <v>44640</v>
      </c>
      <c r="C83" s="61">
        <f>[4]ALL!A6833</f>
        <v>404967</v>
      </c>
      <c r="D83" s="62" t="s">
        <v>69</v>
      </c>
      <c r="E83" s="62" t="s">
        <v>79</v>
      </c>
      <c r="F83" s="61">
        <f>[4]ALL!Q6833</f>
        <v>182</v>
      </c>
      <c r="G83" s="61">
        <f>'[4]404967'!N185</f>
        <v>4714.8645000000006</v>
      </c>
      <c r="H83" s="249">
        <v>2530</v>
      </c>
      <c r="I83" s="249"/>
      <c r="J83" s="118">
        <f t="shared" si="3"/>
        <v>11928607.185000002</v>
      </c>
      <c r="L83" s="103"/>
    </row>
    <row r="84" spans="1:13" ht="48" customHeight="1" x14ac:dyDescent="0.25">
      <c r="A84" s="15">
        <f t="shared" ref="A84:A93" si="4">A83+1</f>
        <v>67</v>
      </c>
      <c r="B84" s="109">
        <f>[4]ALL!E7015</f>
        <v>44641</v>
      </c>
      <c r="C84" s="61">
        <f>[4]ALL!A7015</f>
        <v>402364</v>
      </c>
      <c r="D84" s="62" t="s">
        <v>69</v>
      </c>
      <c r="E84" s="62" t="s">
        <v>79</v>
      </c>
      <c r="F84" s="61">
        <f>[4]ALL!Q7015</f>
        <v>22</v>
      </c>
      <c r="G84" s="61">
        <f>'[4]402364'!N25</f>
        <v>321.00499999999994</v>
      </c>
      <c r="H84" s="249">
        <v>2530</v>
      </c>
      <c r="I84" s="249"/>
      <c r="J84" s="118">
        <f t="shared" si="3"/>
        <v>812142.64999999979</v>
      </c>
      <c r="L84" s="103"/>
    </row>
    <row r="85" spans="1:13" ht="48" customHeight="1" x14ac:dyDescent="0.25">
      <c r="A85" s="15">
        <f t="shared" si="4"/>
        <v>68</v>
      </c>
      <c r="B85" s="109">
        <f>[4]ALL!E7037</f>
        <v>44641</v>
      </c>
      <c r="C85" s="61">
        <f>[4]ALL!A7037</f>
        <v>404576</v>
      </c>
      <c r="D85" s="62" t="s">
        <v>69</v>
      </c>
      <c r="E85" s="62" t="s">
        <v>79</v>
      </c>
      <c r="F85" s="61">
        <f>[4]ALL!Q7037</f>
        <v>9</v>
      </c>
      <c r="G85" s="61">
        <f>'[4]404576'!N12</f>
        <v>182.7225</v>
      </c>
      <c r="H85" s="249">
        <v>2530</v>
      </c>
      <c r="I85" s="249"/>
      <c r="J85" s="118">
        <f t="shared" si="3"/>
        <v>462287.92499999999</v>
      </c>
      <c r="L85" s="103"/>
    </row>
    <row r="86" spans="1:13" ht="48" customHeight="1" x14ac:dyDescent="0.25">
      <c r="A86" s="15">
        <f t="shared" si="4"/>
        <v>69</v>
      </c>
      <c r="B86" s="109">
        <f>[4]ALL!E7046</f>
        <v>44641</v>
      </c>
      <c r="C86" s="61">
        <f>[4]ALL!A7046</f>
        <v>404970</v>
      </c>
      <c r="D86" s="62" t="s">
        <v>69</v>
      </c>
      <c r="E86" s="62" t="s">
        <v>79</v>
      </c>
      <c r="F86" s="61">
        <f>[4]ALL!Q7046</f>
        <v>81</v>
      </c>
      <c r="G86" s="61">
        <f>'[4]404970'!N84</f>
        <v>1939.8990000000001</v>
      </c>
      <c r="H86" s="249">
        <v>2530</v>
      </c>
      <c r="I86" s="249"/>
      <c r="J86" s="118">
        <f t="shared" si="3"/>
        <v>4907944.4700000007</v>
      </c>
      <c r="L86" s="103"/>
    </row>
    <row r="87" spans="1:13" ht="48" customHeight="1" x14ac:dyDescent="0.25">
      <c r="A87" s="15">
        <f t="shared" si="4"/>
        <v>70</v>
      </c>
      <c r="B87" s="109">
        <f>[4]ALL!E7127</f>
        <v>44642</v>
      </c>
      <c r="C87" s="61">
        <f>[4]ALL!A7127</f>
        <v>402366</v>
      </c>
      <c r="D87" s="62" t="s">
        <v>69</v>
      </c>
      <c r="E87" s="62" t="s">
        <v>79</v>
      </c>
      <c r="F87" s="61">
        <f>[4]ALL!Q7127</f>
        <v>57</v>
      </c>
      <c r="G87" s="61">
        <f>'[4]402366'!N60</f>
        <v>1152.8395</v>
      </c>
      <c r="H87" s="249">
        <v>2530</v>
      </c>
      <c r="I87" s="249"/>
      <c r="J87" s="118">
        <f t="shared" si="3"/>
        <v>2916683.9350000001</v>
      </c>
      <c r="L87" s="103"/>
    </row>
    <row r="88" spans="1:13" ht="48" customHeight="1" x14ac:dyDescent="0.25">
      <c r="A88" s="15">
        <f t="shared" si="4"/>
        <v>71</v>
      </c>
      <c r="B88" s="109">
        <f>[4]ALL!E7184</f>
        <v>44642</v>
      </c>
      <c r="C88" s="61">
        <f>[4]ALL!A7184</f>
        <v>404577</v>
      </c>
      <c r="D88" s="62" t="s">
        <v>69</v>
      </c>
      <c r="E88" s="62" t="s">
        <v>79</v>
      </c>
      <c r="F88" s="61">
        <f>[4]ALL!Q7184</f>
        <v>0</v>
      </c>
      <c r="G88" s="61">
        <f>'[4]404577'!N55</f>
        <v>897.64650000000006</v>
      </c>
      <c r="H88" s="249">
        <v>2530</v>
      </c>
      <c r="I88" s="249"/>
      <c r="J88" s="118">
        <f t="shared" si="3"/>
        <v>2271045.645</v>
      </c>
      <c r="L88" s="103"/>
    </row>
    <row r="89" spans="1:13" ht="48" customHeight="1" x14ac:dyDescent="0.25">
      <c r="A89" s="15">
        <f t="shared" si="4"/>
        <v>72</v>
      </c>
      <c r="B89" s="109">
        <f>[4]ALL!E7236</f>
        <v>44642</v>
      </c>
      <c r="C89" s="61">
        <f>[4]ALL!A7236</f>
        <v>404971</v>
      </c>
      <c r="D89" s="62" t="s">
        <v>69</v>
      </c>
      <c r="E89" s="62" t="s">
        <v>79</v>
      </c>
      <c r="F89" s="61">
        <f>[4]ALL!Q7236</f>
        <v>191</v>
      </c>
      <c r="G89" s="61">
        <f>'[4]404971'!N194</f>
        <v>4406.3322500000004</v>
      </c>
      <c r="H89" s="249">
        <v>2530</v>
      </c>
      <c r="I89" s="249"/>
      <c r="J89" s="118">
        <f t="shared" si="3"/>
        <v>11148020.592500001</v>
      </c>
      <c r="L89" s="103"/>
    </row>
    <row r="90" spans="1:13" ht="48" customHeight="1" x14ac:dyDescent="0.25">
      <c r="A90" s="15">
        <f t="shared" si="4"/>
        <v>73</v>
      </c>
      <c r="B90" s="109">
        <f>[4]ALL!E7427</f>
        <v>44642</v>
      </c>
      <c r="C90" s="61">
        <f>[4]ALL!A7427</f>
        <v>404972</v>
      </c>
      <c r="D90" s="62" t="s">
        <v>69</v>
      </c>
      <c r="E90" s="62" t="s">
        <v>79</v>
      </c>
      <c r="F90" s="61">
        <f>[4]ALL!Q7427</f>
        <v>1</v>
      </c>
      <c r="G90" s="61">
        <f>'[4]404972'!N4</f>
        <v>1</v>
      </c>
      <c r="H90" s="249">
        <v>2530</v>
      </c>
      <c r="I90" s="249"/>
      <c r="J90" s="118">
        <f t="shared" si="3"/>
        <v>2530</v>
      </c>
      <c r="L90" s="103"/>
    </row>
    <row r="91" spans="1:13" ht="48" customHeight="1" x14ac:dyDescent="0.25">
      <c r="A91" s="15">
        <f t="shared" si="4"/>
        <v>74</v>
      </c>
      <c r="B91" s="109">
        <f>[4]ALL!E7428</f>
        <v>44643</v>
      </c>
      <c r="C91" s="61">
        <f>[4]ALL!A7428</f>
        <v>402368</v>
      </c>
      <c r="D91" s="62" t="s">
        <v>69</v>
      </c>
      <c r="E91" s="62" t="s">
        <v>79</v>
      </c>
      <c r="F91" s="61">
        <f>[4]ALL!Q7428</f>
        <v>53</v>
      </c>
      <c r="G91" s="61">
        <f>'[4]402368'!N56</f>
        <v>1277.2439999999999</v>
      </c>
      <c r="H91" s="249">
        <v>2530</v>
      </c>
      <c r="I91" s="249"/>
      <c r="J91" s="118">
        <f t="shared" si="3"/>
        <v>3231427.32</v>
      </c>
      <c r="L91" s="103"/>
    </row>
    <row r="92" spans="1:13" ht="48" customHeight="1" x14ac:dyDescent="0.25">
      <c r="A92" s="15">
        <f t="shared" si="4"/>
        <v>75</v>
      </c>
      <c r="B92" s="109">
        <f>[4]ALL!E7481</f>
        <v>44643</v>
      </c>
      <c r="C92" s="61">
        <f>[4]ALL!A7481</f>
        <v>404579</v>
      </c>
      <c r="D92" s="62" t="s">
        <v>69</v>
      </c>
      <c r="E92" s="62" t="s">
        <v>79</v>
      </c>
      <c r="F92" s="61">
        <f>[4]ALL!Q7481</f>
        <v>34</v>
      </c>
      <c r="G92" s="61">
        <f>'[4]404579'!N37</f>
        <v>747.59125000000006</v>
      </c>
      <c r="H92" s="249">
        <v>2530</v>
      </c>
      <c r="I92" s="249"/>
      <c r="J92" s="118">
        <f t="shared" si="3"/>
        <v>1891405.8625</v>
      </c>
      <c r="L92" s="103"/>
    </row>
    <row r="93" spans="1:13" ht="48" customHeight="1" x14ac:dyDescent="0.25">
      <c r="A93" s="15">
        <f t="shared" si="4"/>
        <v>76</v>
      </c>
      <c r="B93" s="109">
        <f>[4]ALL!E7515</f>
        <v>44643</v>
      </c>
      <c r="C93" s="61">
        <f>[4]ALL!A7515</f>
        <v>404826</v>
      </c>
      <c r="D93" s="62" t="s">
        <v>69</v>
      </c>
      <c r="E93" s="62" t="s">
        <v>79</v>
      </c>
      <c r="F93" s="61">
        <f>[4]ALL!Q7515</f>
        <v>131</v>
      </c>
      <c r="G93" s="61">
        <f>'[4]404826'!N134</f>
        <v>3433.550999999999</v>
      </c>
      <c r="H93" s="249">
        <v>2530</v>
      </c>
      <c r="I93" s="249"/>
      <c r="J93" s="118">
        <f t="shared" si="3"/>
        <v>8686884.0299999975</v>
      </c>
      <c r="L93" s="103"/>
    </row>
    <row r="94" spans="1:13" ht="32.25" customHeight="1" thickBot="1" x14ac:dyDescent="0.3">
      <c r="A94" s="218" t="s">
        <v>28</v>
      </c>
      <c r="B94" s="219"/>
      <c r="C94" s="219"/>
      <c r="D94" s="219"/>
      <c r="E94" s="219"/>
      <c r="F94" s="219"/>
      <c r="G94" s="219"/>
      <c r="H94" s="219"/>
      <c r="I94" s="220"/>
      <c r="J94" s="23">
        <f>SUM(J18:J93)</f>
        <v>410072771.10250008</v>
      </c>
      <c r="L94" s="3">
        <f>SUM(F18:F93)</f>
        <v>7591</v>
      </c>
      <c r="M94" s="3">
        <f>SUM(G18:G93)</f>
        <v>162084.09925000009</v>
      </c>
    </row>
    <row r="95" spans="1:13" x14ac:dyDescent="0.25">
      <c r="A95" s="221"/>
      <c r="B95" s="221"/>
      <c r="C95" s="98"/>
      <c r="D95" s="98"/>
      <c r="E95" s="98"/>
      <c r="F95" s="98"/>
      <c r="G95" s="98"/>
      <c r="H95" s="28"/>
      <c r="I95" s="28"/>
      <c r="J95" s="24"/>
    </row>
    <row r="96" spans="1:13" x14ac:dyDescent="0.25">
      <c r="A96" s="98"/>
      <c r="B96" s="98"/>
      <c r="C96" s="98"/>
      <c r="D96" s="98"/>
      <c r="E96" s="98"/>
      <c r="F96" s="98"/>
      <c r="G96" s="31" t="s">
        <v>71</v>
      </c>
      <c r="H96" s="31"/>
      <c r="I96" s="28"/>
      <c r="J96" s="24">
        <f>J94*10%</f>
        <v>41007277.110250011</v>
      </c>
      <c r="L96" s="26"/>
    </row>
    <row r="97" spans="1:12" x14ac:dyDescent="0.25">
      <c r="A97" s="98"/>
      <c r="B97" s="98"/>
      <c r="C97" s="98"/>
      <c r="D97" s="98"/>
      <c r="E97" s="98"/>
      <c r="F97" s="98"/>
      <c r="G97" s="106" t="s">
        <v>72</v>
      </c>
      <c r="H97" s="106"/>
      <c r="I97" s="107"/>
      <c r="J97" s="108">
        <f>J94-J96</f>
        <v>369065493.99225008</v>
      </c>
      <c r="L97" s="26"/>
    </row>
    <row r="98" spans="1:12" x14ac:dyDescent="0.25">
      <c r="A98" s="98"/>
      <c r="B98" s="98"/>
      <c r="C98" s="98"/>
      <c r="D98" s="98"/>
      <c r="E98" s="98"/>
      <c r="F98" s="98"/>
      <c r="G98" s="31" t="s">
        <v>76</v>
      </c>
      <c r="H98" s="31"/>
      <c r="I98" s="26" t="e">
        <f>#REF!*1%</f>
        <v>#REF!</v>
      </c>
      <c r="J98" s="24">
        <f>J97*1.1%</f>
        <v>4059720.4339147513</v>
      </c>
    </row>
    <row r="99" spans="1:12" ht="16.5" thickBot="1" x14ac:dyDescent="0.3">
      <c r="A99" s="98"/>
      <c r="B99" s="98"/>
      <c r="C99" s="98"/>
      <c r="D99" s="98"/>
      <c r="E99" s="98"/>
      <c r="F99" s="98"/>
      <c r="G99" s="89" t="s">
        <v>50</v>
      </c>
      <c r="H99" s="89"/>
      <c r="I99" s="64">
        <f>I95*10%</f>
        <v>0</v>
      </c>
      <c r="J99" s="64">
        <f>J97*2%</f>
        <v>7381309.8798450017</v>
      </c>
    </row>
    <row r="100" spans="1:12" x14ac:dyDescent="0.25">
      <c r="E100" s="1"/>
      <c r="F100" s="1"/>
      <c r="G100" s="41" t="s">
        <v>73</v>
      </c>
      <c r="H100" s="41"/>
      <c r="I100" s="44" t="e">
        <f>I94+I98</f>
        <v>#REF!</v>
      </c>
      <c r="J100" s="44">
        <f>J97+J98-J99</f>
        <v>365743904.54631984</v>
      </c>
    </row>
    <row r="101" spans="1:12" x14ac:dyDescent="0.25">
      <c r="E101" s="1"/>
      <c r="F101" s="1"/>
      <c r="G101" s="41"/>
      <c r="H101" s="41"/>
      <c r="I101" s="44"/>
      <c r="J101" s="44"/>
    </row>
    <row r="102" spans="1:12" x14ac:dyDescent="0.25">
      <c r="A102" s="1" t="s">
        <v>90</v>
      </c>
      <c r="D102" s="1"/>
      <c r="E102" s="1"/>
      <c r="F102" s="1"/>
      <c r="G102" s="1"/>
      <c r="H102" s="41"/>
      <c r="I102" s="41"/>
      <c r="J102" s="44"/>
    </row>
    <row r="103" spans="1:12" x14ac:dyDescent="0.25">
      <c r="A103" s="45"/>
      <c r="D103" s="1"/>
      <c r="E103" s="1"/>
      <c r="F103" s="1"/>
      <c r="G103" s="1"/>
      <c r="H103" s="41"/>
      <c r="I103" s="41"/>
      <c r="J103" s="44"/>
    </row>
    <row r="104" spans="1:12" x14ac:dyDescent="0.25">
      <c r="D104" s="1"/>
      <c r="E104" s="1"/>
      <c r="F104" s="1"/>
      <c r="G104" s="1"/>
      <c r="H104" s="41"/>
      <c r="I104" s="41"/>
      <c r="J104" s="44"/>
    </row>
    <row r="105" spans="1:12" x14ac:dyDescent="0.25">
      <c r="A105" s="46" t="s">
        <v>35</v>
      </c>
    </row>
    <row r="106" spans="1:12" x14ac:dyDescent="0.25">
      <c r="A106" s="47" t="s">
        <v>36</v>
      </c>
      <c r="B106" s="48"/>
      <c r="C106" s="48"/>
      <c r="D106" s="11"/>
      <c r="E106" s="11"/>
      <c r="F106" s="11"/>
      <c r="G106" s="11"/>
    </row>
    <row r="107" spans="1:12" x14ac:dyDescent="0.25">
      <c r="A107" s="47" t="s">
        <v>37</v>
      </c>
      <c r="B107" s="48"/>
      <c r="C107" s="48"/>
      <c r="D107" s="11"/>
      <c r="E107" s="11"/>
      <c r="F107" s="11"/>
      <c r="G107" s="11"/>
    </row>
    <row r="108" spans="1:12" x14ac:dyDescent="0.25">
      <c r="A108" s="49" t="s">
        <v>38</v>
      </c>
      <c r="B108" s="50"/>
      <c r="C108" s="50"/>
      <c r="D108" s="11"/>
      <c r="E108" s="11"/>
      <c r="F108" s="11"/>
      <c r="G108" s="11"/>
    </row>
    <row r="109" spans="1:12" x14ac:dyDescent="0.25">
      <c r="A109" s="52" t="s">
        <v>0</v>
      </c>
      <c r="B109" s="53"/>
      <c r="C109" s="53"/>
      <c r="D109" s="11"/>
      <c r="E109" s="11"/>
      <c r="F109" s="11"/>
      <c r="G109" s="11"/>
    </row>
    <row r="110" spans="1:12" x14ac:dyDescent="0.25">
      <c r="A110" s="54"/>
      <c r="B110" s="54"/>
      <c r="C110" s="54"/>
    </row>
    <row r="111" spans="1:12" x14ac:dyDescent="0.25">
      <c r="H111" s="56" t="s">
        <v>51</v>
      </c>
      <c r="I111" s="222" t="str">
        <f>+J13</f>
        <v xml:space="preserve"> 11 April 2022</v>
      </c>
      <c r="J111" s="223"/>
    </row>
    <row r="115" spans="8:10" ht="18" customHeight="1" x14ac:dyDescent="0.25"/>
    <row r="116" spans="8:10" ht="17.25" customHeight="1" x14ac:dyDescent="0.25"/>
    <row r="118" spans="8:10" x14ac:dyDescent="0.25">
      <c r="H118" s="224" t="s">
        <v>40</v>
      </c>
      <c r="I118" s="224"/>
      <c r="J118" s="224"/>
    </row>
  </sheetData>
  <mergeCells count="85">
    <mergeCell ref="H118:J118"/>
    <mergeCell ref="H91:I91"/>
    <mergeCell ref="H92:I92"/>
    <mergeCell ref="H93:I93"/>
    <mergeCell ref="A94:I94"/>
    <mergeCell ref="A95:B95"/>
    <mergeCell ref="I111:J111"/>
    <mergeCell ref="H90:I90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78:I78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66:I66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54:I54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42:I42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3"/>
  <sheetViews>
    <sheetView topLeftCell="A46" workbookViewId="0">
      <selection activeCell="J55" sqref="J5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7"/>
      <c r="B9" s="57"/>
      <c r="C9" s="57"/>
      <c r="D9" s="57"/>
      <c r="E9" s="57"/>
      <c r="F9" s="57"/>
      <c r="G9" s="57"/>
      <c r="H9" s="58"/>
      <c r="I9" s="58"/>
      <c r="J9" s="57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64</v>
      </c>
      <c r="G12" s="247" t="s">
        <v>325</v>
      </c>
      <c r="H12" s="247"/>
      <c r="I12" s="7" t="s">
        <v>10</v>
      </c>
      <c r="J12" s="8" t="s">
        <v>326</v>
      </c>
    </row>
    <row r="13" spans="1:10" x14ac:dyDescent="0.25">
      <c r="G13" s="247" t="s">
        <v>12</v>
      </c>
      <c r="H13" s="247"/>
      <c r="I13" s="7" t="s">
        <v>10</v>
      </c>
      <c r="J13" s="9" t="s">
        <v>86</v>
      </c>
    </row>
    <row r="14" spans="1:10" x14ac:dyDescent="0.25">
      <c r="G14" s="247" t="s">
        <v>65</v>
      </c>
      <c r="H14" s="247"/>
      <c r="I14" s="7" t="s">
        <v>10</v>
      </c>
      <c r="J14" s="2" t="s">
        <v>80</v>
      </c>
    </row>
    <row r="15" spans="1:10" x14ac:dyDescent="0.25">
      <c r="A15" s="2" t="s">
        <v>16</v>
      </c>
      <c r="B15" s="8" t="s">
        <v>17</v>
      </c>
      <c r="C15" s="8"/>
      <c r="I15" s="7"/>
      <c r="J15" s="2" t="s">
        <v>322</v>
      </c>
    </row>
    <row r="16" spans="1:10" ht="16.5" thickBot="1" x14ac:dyDescent="0.3"/>
    <row r="17" spans="1:12" ht="26.25" customHeight="1" x14ac:dyDescent="0.25">
      <c r="A17" s="12" t="s">
        <v>18</v>
      </c>
      <c r="B17" s="182" t="s">
        <v>19</v>
      </c>
      <c r="C17" s="182" t="s">
        <v>20</v>
      </c>
      <c r="D17" s="182" t="s">
        <v>21</v>
      </c>
      <c r="E17" s="182" t="s">
        <v>22</v>
      </c>
      <c r="F17" s="181" t="s">
        <v>23</v>
      </c>
      <c r="G17" s="181" t="s">
        <v>68</v>
      </c>
      <c r="H17" s="225" t="s">
        <v>24</v>
      </c>
      <c r="I17" s="226"/>
      <c r="J17" s="14" t="s">
        <v>25</v>
      </c>
    </row>
    <row r="18" spans="1:12" ht="42.75" customHeight="1" x14ac:dyDescent="0.25">
      <c r="A18" s="15">
        <v>1</v>
      </c>
      <c r="B18" s="183">
        <f>'[7]402363'!E3</f>
        <v>44640</v>
      </c>
      <c r="C18" s="61">
        <f>'[7]402363'!A3</f>
        <v>402363</v>
      </c>
      <c r="D18" s="62" t="s">
        <v>82</v>
      </c>
      <c r="E18" s="62" t="s">
        <v>323</v>
      </c>
      <c r="F18" s="61">
        <f>'[7]402363'!Q3</f>
        <v>30</v>
      </c>
      <c r="G18" s="110">
        <f>'[7]402363'!N33</f>
        <v>345.94150000000002</v>
      </c>
      <c r="H18" s="216">
        <v>7000</v>
      </c>
      <c r="I18" s="217"/>
      <c r="J18" s="118">
        <f>G18*H18</f>
        <v>2421590.5</v>
      </c>
      <c r="L18" s="103"/>
    </row>
    <row r="19" spans="1:12" ht="42.75" customHeight="1" x14ac:dyDescent="0.25">
      <c r="A19" s="15">
        <f>A18+1</f>
        <v>2</v>
      </c>
      <c r="B19" s="183">
        <f>'[7]405258'!E3</f>
        <v>44640</v>
      </c>
      <c r="C19" s="61">
        <f>'[7]405258'!A3</f>
        <v>405258</v>
      </c>
      <c r="D19" s="62" t="s">
        <v>82</v>
      </c>
      <c r="E19" s="62" t="s">
        <v>323</v>
      </c>
      <c r="F19" s="61">
        <f>'[7]405258'!Q3</f>
        <v>18</v>
      </c>
      <c r="G19" s="110">
        <f>'[7]405258'!N21</f>
        <v>276.79124999999999</v>
      </c>
      <c r="H19" s="216">
        <v>7000</v>
      </c>
      <c r="I19" s="217"/>
      <c r="J19" s="118">
        <f t="shared" ref="J19:J32" si="0">G19*H19</f>
        <v>1937538.75</v>
      </c>
      <c r="L19" s="103"/>
    </row>
    <row r="20" spans="1:12" ht="42.75" customHeight="1" x14ac:dyDescent="0.25">
      <c r="A20" s="15">
        <f t="shared" ref="A20:A48" si="1">A19+1</f>
        <v>3</v>
      </c>
      <c r="B20" s="183">
        <f>'[7]404968'!E3</f>
        <v>44640</v>
      </c>
      <c r="C20" s="61">
        <f>'[7]404968'!A3</f>
        <v>404968</v>
      </c>
      <c r="D20" s="62" t="s">
        <v>82</v>
      </c>
      <c r="E20" s="62" t="s">
        <v>323</v>
      </c>
      <c r="F20" s="61">
        <f>'[7]404968'!Q3</f>
        <v>68</v>
      </c>
      <c r="G20" s="110">
        <f>'[7]404968'!N71</f>
        <v>1197.7765000000004</v>
      </c>
      <c r="H20" s="216">
        <v>7000</v>
      </c>
      <c r="I20" s="217"/>
      <c r="J20" s="118">
        <f t="shared" si="0"/>
        <v>8384435.5000000028</v>
      </c>
      <c r="L20" s="103"/>
    </row>
    <row r="21" spans="1:12" ht="42.75" customHeight="1" x14ac:dyDescent="0.25">
      <c r="A21" s="15">
        <f t="shared" si="1"/>
        <v>4</v>
      </c>
      <c r="B21" s="183">
        <f>'[7]402365'!E3</f>
        <v>44641</v>
      </c>
      <c r="C21" s="61">
        <f>'[7]402365'!A3</f>
        <v>402365</v>
      </c>
      <c r="D21" s="62" t="s">
        <v>82</v>
      </c>
      <c r="E21" s="62" t="s">
        <v>323</v>
      </c>
      <c r="F21" s="61">
        <f>'[7]402365'!Q3</f>
        <v>12</v>
      </c>
      <c r="G21" s="110">
        <f>'[7]402365'!N15</f>
        <v>71.349999999999994</v>
      </c>
      <c r="H21" s="216">
        <v>7000</v>
      </c>
      <c r="I21" s="217"/>
      <c r="J21" s="118">
        <f t="shared" si="0"/>
        <v>499449.99999999994</v>
      </c>
      <c r="L21" s="103"/>
    </row>
    <row r="22" spans="1:12" ht="42.75" customHeight="1" x14ac:dyDescent="0.25">
      <c r="A22" s="15">
        <f t="shared" si="1"/>
        <v>5</v>
      </c>
      <c r="B22" s="183">
        <f>'[7]404575'!E3</f>
        <v>44641</v>
      </c>
      <c r="C22" s="61">
        <f>'[7]404575'!A3</f>
        <v>404575</v>
      </c>
      <c r="D22" s="62" t="s">
        <v>82</v>
      </c>
      <c r="E22" s="62" t="s">
        <v>323</v>
      </c>
      <c r="F22" s="61">
        <f>'[7]404575'!Q3</f>
        <v>8</v>
      </c>
      <c r="G22" s="110">
        <f>'[7]404575'!N11</f>
        <v>93.172499999999999</v>
      </c>
      <c r="H22" s="216">
        <v>7000</v>
      </c>
      <c r="I22" s="217"/>
      <c r="J22" s="118">
        <f t="shared" si="0"/>
        <v>652207.5</v>
      </c>
      <c r="L22" s="103"/>
    </row>
    <row r="23" spans="1:12" ht="42.75" customHeight="1" x14ac:dyDescent="0.25">
      <c r="A23" s="15">
        <f t="shared" si="1"/>
        <v>6</v>
      </c>
      <c r="B23" s="183">
        <f>'[7]404969'!E3</f>
        <v>44641</v>
      </c>
      <c r="C23" s="61">
        <f>'[7]404969'!A3</f>
        <v>404969</v>
      </c>
      <c r="D23" s="62" t="s">
        <v>82</v>
      </c>
      <c r="E23" s="62" t="s">
        <v>323</v>
      </c>
      <c r="F23" s="61">
        <f>'[7]404969'!Q3</f>
        <v>34</v>
      </c>
      <c r="G23" s="110">
        <f>'[7]404969'!N37</f>
        <v>568.95999999999992</v>
      </c>
      <c r="H23" s="216">
        <v>7000</v>
      </c>
      <c r="I23" s="217"/>
      <c r="J23" s="118">
        <f>G23*H23</f>
        <v>3982719.9999999995</v>
      </c>
      <c r="L23" s="103"/>
    </row>
    <row r="24" spans="1:12" ht="42.75" customHeight="1" x14ac:dyDescent="0.25">
      <c r="A24" s="15">
        <f t="shared" si="1"/>
        <v>7</v>
      </c>
      <c r="B24" s="183">
        <f>'[7]402367'!E3</f>
        <v>44642</v>
      </c>
      <c r="C24" s="61">
        <f>'[7]402367'!A3</f>
        <v>402367</v>
      </c>
      <c r="D24" s="62" t="s">
        <v>82</v>
      </c>
      <c r="E24" s="62" t="s">
        <v>323</v>
      </c>
      <c r="F24" s="61">
        <f>'[7]402367'!Q3</f>
        <v>30</v>
      </c>
      <c r="G24" s="110">
        <f>'[7]402367'!N33</f>
        <v>452.87899999999996</v>
      </c>
      <c r="H24" s="216">
        <v>7000</v>
      </c>
      <c r="I24" s="217"/>
      <c r="J24" s="118">
        <f t="shared" si="0"/>
        <v>3170152.9999999995</v>
      </c>
      <c r="L24" s="103"/>
    </row>
    <row r="25" spans="1:12" ht="42.75" customHeight="1" x14ac:dyDescent="0.25">
      <c r="A25" s="15">
        <f t="shared" si="1"/>
        <v>8</v>
      </c>
      <c r="B25" s="183">
        <f>'[7]404578'!E3</f>
        <v>44642</v>
      </c>
      <c r="C25" s="61">
        <f>'[7]404578'!A3</f>
        <v>404578</v>
      </c>
      <c r="D25" s="62" t="s">
        <v>82</v>
      </c>
      <c r="E25" s="62" t="s">
        <v>323</v>
      </c>
      <c r="F25" s="61">
        <f>'[7]404578'!Q3</f>
        <v>26</v>
      </c>
      <c r="G25" s="110">
        <f>'[7]404578'!N29</f>
        <v>337.26724999999999</v>
      </c>
      <c r="H25" s="216">
        <v>7000</v>
      </c>
      <c r="I25" s="217"/>
      <c r="J25" s="118">
        <f t="shared" si="0"/>
        <v>2360870.75</v>
      </c>
      <c r="L25" s="103"/>
    </row>
    <row r="26" spans="1:12" ht="42.75" customHeight="1" x14ac:dyDescent="0.25">
      <c r="A26" s="15">
        <f t="shared" si="1"/>
        <v>9</v>
      </c>
      <c r="B26" s="183">
        <f>'[7]402369'!E3</f>
        <v>44643</v>
      </c>
      <c r="C26" s="61">
        <f>'[7]402369'!A3</f>
        <v>402369</v>
      </c>
      <c r="D26" s="62" t="s">
        <v>82</v>
      </c>
      <c r="E26" s="62" t="s">
        <v>323</v>
      </c>
      <c r="F26" s="61">
        <f>'[7]402369'!Q3</f>
        <v>20</v>
      </c>
      <c r="G26" s="110">
        <f>'[7]402369'!N23</f>
        <v>244.90049999999999</v>
      </c>
      <c r="H26" s="216">
        <v>7000</v>
      </c>
      <c r="I26" s="217"/>
      <c r="J26" s="118">
        <f t="shared" si="0"/>
        <v>1714303.5</v>
      </c>
      <c r="L26" s="103"/>
    </row>
    <row r="27" spans="1:12" ht="42.75" customHeight="1" x14ac:dyDescent="0.25">
      <c r="A27" s="15">
        <f t="shared" si="1"/>
        <v>10</v>
      </c>
      <c r="B27" s="183">
        <f>'[7]404580'!E3</f>
        <v>44643</v>
      </c>
      <c r="C27" s="61">
        <f>'[7]404580'!A3</f>
        <v>404580</v>
      </c>
      <c r="D27" s="62" t="s">
        <v>82</v>
      </c>
      <c r="E27" s="62" t="s">
        <v>323</v>
      </c>
      <c r="F27" s="61">
        <f>'[7]404580'!Q3</f>
        <v>15</v>
      </c>
      <c r="G27" s="110">
        <f>'[7]404580'!N18</f>
        <v>297.34250000000003</v>
      </c>
      <c r="H27" s="216">
        <v>7000</v>
      </c>
      <c r="I27" s="217"/>
      <c r="J27" s="118">
        <f t="shared" si="0"/>
        <v>2081397.5000000002</v>
      </c>
      <c r="L27" s="103"/>
    </row>
    <row r="28" spans="1:12" ht="42.75" customHeight="1" x14ac:dyDescent="0.25">
      <c r="A28" s="15">
        <f t="shared" si="1"/>
        <v>11</v>
      </c>
      <c r="B28" s="183">
        <f>'[7]404827'!E3</f>
        <v>44643</v>
      </c>
      <c r="C28" s="61">
        <f>'[7]404827'!A3</f>
        <v>404827</v>
      </c>
      <c r="D28" s="62" t="s">
        <v>82</v>
      </c>
      <c r="E28" s="62" t="s">
        <v>323</v>
      </c>
      <c r="F28" s="61">
        <f>'[7]404827'!Q3</f>
        <v>84</v>
      </c>
      <c r="G28" s="110">
        <f>'[7]404827'!N87</f>
        <v>1665.5149999999999</v>
      </c>
      <c r="H28" s="216">
        <v>7000</v>
      </c>
      <c r="I28" s="217"/>
      <c r="J28" s="118">
        <f>G28*H28</f>
        <v>11658605</v>
      </c>
      <c r="L28" s="103"/>
    </row>
    <row r="29" spans="1:12" ht="42.75" customHeight="1" x14ac:dyDescent="0.25">
      <c r="A29" s="15">
        <f t="shared" si="1"/>
        <v>12</v>
      </c>
      <c r="B29" s="183">
        <f>'[7]402371'!E3</f>
        <v>44644</v>
      </c>
      <c r="C29" s="61">
        <f>'[7]402371'!A3</f>
        <v>402371</v>
      </c>
      <c r="D29" s="62" t="s">
        <v>82</v>
      </c>
      <c r="E29" s="62" t="s">
        <v>323</v>
      </c>
      <c r="F29" s="61">
        <f>'[7]402371'!Q3</f>
        <v>24</v>
      </c>
      <c r="G29" s="110">
        <f>'[7]402371'!N27</f>
        <v>306.5</v>
      </c>
      <c r="H29" s="216">
        <v>7000</v>
      </c>
      <c r="I29" s="217"/>
      <c r="J29" s="118">
        <f t="shared" si="0"/>
        <v>2145500</v>
      </c>
      <c r="L29" s="103"/>
    </row>
    <row r="30" spans="1:12" ht="42.75" customHeight="1" x14ac:dyDescent="0.25">
      <c r="A30" s="15">
        <f t="shared" si="1"/>
        <v>13</v>
      </c>
      <c r="B30" s="183">
        <f>'[7]405260'!E3</f>
        <v>44644</v>
      </c>
      <c r="C30" s="61">
        <f>'[7]405260'!A3</f>
        <v>405260</v>
      </c>
      <c r="D30" s="62" t="s">
        <v>82</v>
      </c>
      <c r="E30" s="62" t="s">
        <v>323</v>
      </c>
      <c r="F30" s="61">
        <f>'[7]405260'!Q3</f>
        <v>18</v>
      </c>
      <c r="G30" s="110">
        <f>'[7]405260'!N21</f>
        <v>174.51</v>
      </c>
      <c r="H30" s="216">
        <v>7000</v>
      </c>
      <c r="I30" s="217"/>
      <c r="J30" s="118">
        <f t="shared" si="0"/>
        <v>1221570</v>
      </c>
      <c r="L30" s="103"/>
    </row>
    <row r="31" spans="1:12" ht="42.75" customHeight="1" x14ac:dyDescent="0.25">
      <c r="A31" s="15">
        <f t="shared" si="1"/>
        <v>14</v>
      </c>
      <c r="B31" s="183">
        <f>'[7]402373'!E3</f>
        <v>44645</v>
      </c>
      <c r="C31" s="61">
        <f>'[7]402373'!A3</f>
        <v>402373</v>
      </c>
      <c r="D31" s="62" t="s">
        <v>82</v>
      </c>
      <c r="E31" s="62" t="s">
        <v>323</v>
      </c>
      <c r="F31" s="61">
        <f>'[7]402373'!Q3</f>
        <v>0</v>
      </c>
      <c r="G31" s="110">
        <f>'[7]402373'!N29</f>
        <v>453.79425000000003</v>
      </c>
      <c r="H31" s="216">
        <v>7000</v>
      </c>
      <c r="I31" s="217"/>
      <c r="J31" s="118">
        <f t="shared" si="0"/>
        <v>3176559.7500000005</v>
      </c>
      <c r="L31" s="103"/>
    </row>
    <row r="32" spans="1:12" ht="42.75" customHeight="1" x14ac:dyDescent="0.25">
      <c r="A32" s="15">
        <f t="shared" si="1"/>
        <v>15</v>
      </c>
      <c r="B32" s="183">
        <f>'[7]405262'!E3</f>
        <v>44645</v>
      </c>
      <c r="C32" s="61">
        <f>'[7]405262'!A3</f>
        <v>405262</v>
      </c>
      <c r="D32" s="62" t="s">
        <v>82</v>
      </c>
      <c r="E32" s="62" t="s">
        <v>323</v>
      </c>
      <c r="F32" s="61">
        <f>'[7]405262'!Q3</f>
        <v>19</v>
      </c>
      <c r="G32" s="110">
        <f>'[7]405262'!N22</f>
        <v>183.339</v>
      </c>
      <c r="H32" s="216">
        <v>7000</v>
      </c>
      <c r="I32" s="217"/>
      <c r="J32" s="118">
        <f t="shared" si="0"/>
        <v>1283373</v>
      </c>
      <c r="L32" s="103"/>
    </row>
    <row r="33" spans="1:12" ht="42.75" customHeight="1" x14ac:dyDescent="0.25">
      <c r="A33" s="15">
        <f t="shared" si="1"/>
        <v>16</v>
      </c>
      <c r="B33" s="183">
        <f>'[7]405052'!E3</f>
        <v>44645</v>
      </c>
      <c r="C33" s="61">
        <f>'[7]405052'!A3</f>
        <v>405052</v>
      </c>
      <c r="D33" s="62" t="s">
        <v>82</v>
      </c>
      <c r="E33" s="62" t="s">
        <v>323</v>
      </c>
      <c r="F33" s="61">
        <f>'[7]405052'!Q3</f>
        <v>103</v>
      </c>
      <c r="G33" s="110">
        <f>'[7]405052'!N106</f>
        <v>2118.1912499999994</v>
      </c>
      <c r="H33" s="216">
        <v>7000</v>
      </c>
      <c r="I33" s="217"/>
      <c r="J33" s="118">
        <f>G33*H33</f>
        <v>14827338.749999996</v>
      </c>
      <c r="L33" s="103"/>
    </row>
    <row r="34" spans="1:12" ht="42.75" customHeight="1" x14ac:dyDescent="0.25">
      <c r="A34" s="15">
        <f t="shared" si="1"/>
        <v>17</v>
      </c>
      <c r="B34" s="183">
        <f>'[7]402375'!E3</f>
        <v>44646</v>
      </c>
      <c r="C34" s="61">
        <f>'[7]402375'!A3</f>
        <v>402375</v>
      </c>
      <c r="D34" s="62" t="s">
        <v>82</v>
      </c>
      <c r="E34" s="62" t="s">
        <v>323</v>
      </c>
      <c r="F34" s="61">
        <f>'[7]402375'!Q3</f>
        <v>26</v>
      </c>
      <c r="G34" s="110">
        <f>'[7]402375'!N29</f>
        <v>339.70249999999999</v>
      </c>
      <c r="H34" s="216">
        <v>7000</v>
      </c>
      <c r="I34" s="217"/>
      <c r="J34" s="118">
        <f>G34*H34</f>
        <v>2377917.5</v>
      </c>
      <c r="L34" s="103"/>
    </row>
    <row r="35" spans="1:12" ht="42.75" customHeight="1" x14ac:dyDescent="0.25">
      <c r="A35" s="15">
        <f t="shared" si="1"/>
        <v>18</v>
      </c>
      <c r="B35" s="183">
        <f>'[7]404582'!E3</f>
        <v>44646</v>
      </c>
      <c r="C35" s="61">
        <f>'[7]404582'!A3</f>
        <v>404582</v>
      </c>
      <c r="D35" s="62" t="s">
        <v>82</v>
      </c>
      <c r="E35" s="62" t="s">
        <v>323</v>
      </c>
      <c r="F35" s="61">
        <f>'[7]404582'!Q3</f>
        <v>28</v>
      </c>
      <c r="G35" s="110">
        <f>'[7]404582'!N31</f>
        <v>559.27549999999997</v>
      </c>
      <c r="H35" s="216">
        <v>7000</v>
      </c>
      <c r="I35" s="217"/>
      <c r="J35" s="118">
        <f t="shared" ref="J35:J36" si="2">G35*H35</f>
        <v>3914928.4999999995</v>
      </c>
      <c r="L35" s="103"/>
    </row>
    <row r="36" spans="1:12" ht="42.75" customHeight="1" x14ac:dyDescent="0.25">
      <c r="A36" s="15">
        <f t="shared" si="1"/>
        <v>19</v>
      </c>
      <c r="B36" s="183">
        <f>'[7]402377'!E3</f>
        <v>44647</v>
      </c>
      <c r="C36" s="61">
        <f>'[7]402377'!A3</f>
        <v>402377</v>
      </c>
      <c r="D36" s="62" t="s">
        <v>82</v>
      </c>
      <c r="E36" s="62" t="s">
        <v>323</v>
      </c>
      <c r="F36" s="61">
        <f>'[7]402377'!Q3</f>
        <v>20</v>
      </c>
      <c r="G36" s="110">
        <f>'[7]402377'!N23</f>
        <v>369.93</v>
      </c>
      <c r="H36" s="216">
        <v>7000</v>
      </c>
      <c r="I36" s="217"/>
      <c r="J36" s="118">
        <f t="shared" si="2"/>
        <v>2589510</v>
      </c>
      <c r="L36" s="103"/>
    </row>
    <row r="37" spans="1:12" ht="42.75" customHeight="1" x14ac:dyDescent="0.25">
      <c r="A37" s="15">
        <f t="shared" si="1"/>
        <v>20</v>
      </c>
      <c r="B37" s="183">
        <f>'[7]404584'!E3</f>
        <v>44647</v>
      </c>
      <c r="C37" s="61">
        <f>'[7]404584'!A3</f>
        <v>404584</v>
      </c>
      <c r="D37" s="62" t="s">
        <v>82</v>
      </c>
      <c r="E37" s="62" t="s">
        <v>323</v>
      </c>
      <c r="F37" s="61">
        <f>'[7]404584'!Q3</f>
        <v>25</v>
      </c>
      <c r="G37" s="110">
        <f>'[7]404584'!N28</f>
        <v>452.98424999999997</v>
      </c>
      <c r="H37" s="216">
        <v>7000</v>
      </c>
      <c r="I37" s="217"/>
      <c r="J37" s="118">
        <f>G37*H37</f>
        <v>3170889.75</v>
      </c>
      <c r="L37" s="103"/>
    </row>
    <row r="38" spans="1:12" ht="42.75" customHeight="1" x14ac:dyDescent="0.25">
      <c r="A38" s="15">
        <f t="shared" si="1"/>
        <v>21</v>
      </c>
      <c r="B38" s="183">
        <f>'[7]404830'!E3</f>
        <v>44647</v>
      </c>
      <c r="C38" s="61">
        <f>'[7]404830'!A3</f>
        <v>404830</v>
      </c>
      <c r="D38" s="62" t="s">
        <v>82</v>
      </c>
      <c r="E38" s="62" t="s">
        <v>323</v>
      </c>
      <c r="F38" s="61">
        <f>'[7]404830'!Q3</f>
        <v>121</v>
      </c>
      <c r="G38" s="110">
        <f>'[7]404830'!N124</f>
        <v>2688.9169999999999</v>
      </c>
      <c r="H38" s="216">
        <v>7000</v>
      </c>
      <c r="I38" s="217"/>
      <c r="J38" s="118">
        <f t="shared" ref="J38:J39" si="3">G38*H38</f>
        <v>18822419</v>
      </c>
      <c r="L38" s="103"/>
    </row>
    <row r="39" spans="1:12" ht="42.75" customHeight="1" x14ac:dyDescent="0.25">
      <c r="A39" s="15">
        <f t="shared" si="1"/>
        <v>22</v>
      </c>
      <c r="B39" s="183">
        <f>'[7]402380'!E3</f>
        <v>44648</v>
      </c>
      <c r="C39" s="61">
        <f>'[7]402380'!A3</f>
        <v>402380</v>
      </c>
      <c r="D39" s="62" t="s">
        <v>82</v>
      </c>
      <c r="E39" s="62" t="s">
        <v>323</v>
      </c>
      <c r="F39" s="61">
        <f>'[7]402380'!Q3</f>
        <v>9</v>
      </c>
      <c r="G39" s="110">
        <f>'[7]402380'!N12</f>
        <v>96.736999999999995</v>
      </c>
      <c r="H39" s="216">
        <v>7000</v>
      </c>
      <c r="I39" s="217"/>
      <c r="J39" s="118">
        <f t="shared" si="3"/>
        <v>677159</v>
      </c>
      <c r="L39" s="103"/>
    </row>
    <row r="40" spans="1:12" ht="42.75" customHeight="1" x14ac:dyDescent="0.25">
      <c r="A40" s="15">
        <f t="shared" si="1"/>
        <v>23</v>
      </c>
      <c r="B40" s="183">
        <f>'[7]404585'!E3</f>
        <v>44648</v>
      </c>
      <c r="C40" s="61">
        <f>'[7]404585'!A3</f>
        <v>404585</v>
      </c>
      <c r="D40" s="62" t="s">
        <v>82</v>
      </c>
      <c r="E40" s="62" t="s">
        <v>323</v>
      </c>
      <c r="F40" s="61">
        <f>'[7]404585'!Q3</f>
        <v>9</v>
      </c>
      <c r="G40" s="110">
        <f>'[7]404585'!N12</f>
        <v>120.72775</v>
      </c>
      <c r="H40" s="216">
        <v>7000</v>
      </c>
      <c r="I40" s="217"/>
      <c r="J40" s="118">
        <f>G40*H40</f>
        <v>845094.25</v>
      </c>
      <c r="L40" s="103"/>
    </row>
    <row r="41" spans="1:12" ht="42.75" customHeight="1" x14ac:dyDescent="0.25">
      <c r="A41" s="15">
        <f t="shared" si="1"/>
        <v>24</v>
      </c>
      <c r="B41" s="183">
        <f>'[7]404772'!E3</f>
        <v>44648</v>
      </c>
      <c r="C41" s="61">
        <f>'[7]404772'!A3</f>
        <v>404772</v>
      </c>
      <c r="D41" s="62" t="s">
        <v>82</v>
      </c>
      <c r="E41" s="62" t="s">
        <v>323</v>
      </c>
      <c r="F41" s="61">
        <f>'[7]404772'!Q3</f>
        <v>55</v>
      </c>
      <c r="G41" s="110">
        <f>'[7]404772'!N58</f>
        <v>699.31825000000003</v>
      </c>
      <c r="H41" s="216">
        <v>7000</v>
      </c>
      <c r="I41" s="217"/>
      <c r="J41" s="118">
        <f t="shared" ref="J41:J43" si="4">G41*H41</f>
        <v>4895227.75</v>
      </c>
      <c r="L41" s="103"/>
    </row>
    <row r="42" spans="1:12" ht="42.75" customHeight="1" x14ac:dyDescent="0.25">
      <c r="A42" s="15">
        <f t="shared" si="1"/>
        <v>25</v>
      </c>
      <c r="B42" s="183">
        <f>'[7]402385'!E3</f>
        <v>44649</v>
      </c>
      <c r="C42" s="61">
        <f>'[7]402385'!A3</f>
        <v>402385</v>
      </c>
      <c r="D42" s="62" t="s">
        <v>82</v>
      </c>
      <c r="E42" s="62" t="s">
        <v>323</v>
      </c>
      <c r="F42" s="61">
        <f>'[7]402385'!Q3</f>
        <v>32</v>
      </c>
      <c r="G42" s="110">
        <f>'[7]402385'!N35</f>
        <v>595.45650000000001</v>
      </c>
      <c r="H42" s="216">
        <v>7000</v>
      </c>
      <c r="I42" s="217"/>
      <c r="J42" s="118">
        <f t="shared" si="4"/>
        <v>4168195.5</v>
      </c>
      <c r="L42" s="103"/>
    </row>
    <row r="43" spans="1:12" ht="42.75" customHeight="1" x14ac:dyDescent="0.25">
      <c r="A43" s="15">
        <f t="shared" si="1"/>
        <v>26</v>
      </c>
      <c r="B43" s="183">
        <f>'[7]404588'!E3</f>
        <v>44649</v>
      </c>
      <c r="C43" s="61">
        <f>'[7]404588'!A3</f>
        <v>404588</v>
      </c>
      <c r="D43" s="62" t="s">
        <v>82</v>
      </c>
      <c r="E43" s="62" t="s">
        <v>323</v>
      </c>
      <c r="F43" s="61">
        <f>'[7]404588'!Q3</f>
        <v>19</v>
      </c>
      <c r="G43" s="110">
        <f>'[7]404588'!N22</f>
        <v>329.19625000000002</v>
      </c>
      <c r="H43" s="216">
        <v>7000</v>
      </c>
      <c r="I43" s="217"/>
      <c r="J43" s="118">
        <f t="shared" si="4"/>
        <v>2304373.75</v>
      </c>
      <c r="L43" s="103"/>
    </row>
    <row r="44" spans="1:12" ht="42.75" customHeight="1" x14ac:dyDescent="0.25">
      <c r="A44" s="15">
        <f t="shared" si="1"/>
        <v>27</v>
      </c>
      <c r="B44" s="183">
        <f>'[7]402387'!E3</f>
        <v>44650</v>
      </c>
      <c r="C44" s="61">
        <f>'[7]402387'!A3</f>
        <v>402387</v>
      </c>
      <c r="D44" s="62" t="s">
        <v>82</v>
      </c>
      <c r="E44" s="62" t="s">
        <v>323</v>
      </c>
      <c r="F44" s="61">
        <f>'[7]402387'!Q3</f>
        <v>24</v>
      </c>
      <c r="G44" s="110">
        <f>'[7]402387'!N27</f>
        <v>274.33375000000001</v>
      </c>
      <c r="H44" s="216">
        <v>7000</v>
      </c>
      <c r="I44" s="217"/>
      <c r="J44" s="118">
        <f>G44*H44</f>
        <v>1920336.25</v>
      </c>
      <c r="L44" s="103"/>
    </row>
    <row r="45" spans="1:12" ht="42.75" customHeight="1" x14ac:dyDescent="0.25">
      <c r="A45" s="15">
        <f t="shared" si="1"/>
        <v>28</v>
      </c>
      <c r="B45" s="183">
        <f>'[7]404589'!E3</f>
        <v>44650</v>
      </c>
      <c r="C45" s="61">
        <f>'[7]404589'!A3</f>
        <v>404589</v>
      </c>
      <c r="D45" s="62" t="s">
        <v>82</v>
      </c>
      <c r="E45" s="62" t="s">
        <v>323</v>
      </c>
      <c r="F45" s="61">
        <f>'[7]404589'!Q3</f>
        <v>19</v>
      </c>
      <c r="G45" s="110">
        <f>'[7]404589'!N22</f>
        <v>356.05475000000001</v>
      </c>
      <c r="H45" s="216">
        <v>7000</v>
      </c>
      <c r="I45" s="217"/>
      <c r="J45" s="118">
        <f t="shared" ref="J45:J48" si="5">G45*H45</f>
        <v>2492383.25</v>
      </c>
      <c r="L45" s="103"/>
    </row>
    <row r="46" spans="1:12" ht="42.75" customHeight="1" x14ac:dyDescent="0.25">
      <c r="A46" s="15">
        <f t="shared" si="1"/>
        <v>29</v>
      </c>
      <c r="B46" s="183">
        <f>'[7]404776'!E3</f>
        <v>44650</v>
      </c>
      <c r="C46" s="61">
        <f>'[7]404776'!A3</f>
        <v>404776</v>
      </c>
      <c r="D46" s="62" t="s">
        <v>82</v>
      </c>
      <c r="E46" s="62" t="s">
        <v>323</v>
      </c>
      <c r="F46" s="61">
        <f>'[7]404776'!Q3</f>
        <v>121</v>
      </c>
      <c r="G46" s="110">
        <f>'[7]404776'!N124</f>
        <v>2152.1465000000003</v>
      </c>
      <c r="H46" s="216">
        <v>7000</v>
      </c>
      <c r="I46" s="217"/>
      <c r="J46" s="118">
        <f t="shared" si="5"/>
        <v>15065025.500000002</v>
      </c>
      <c r="L46" s="103"/>
    </row>
    <row r="47" spans="1:12" ht="42.75" customHeight="1" x14ac:dyDescent="0.25">
      <c r="A47" s="15">
        <f t="shared" si="1"/>
        <v>30</v>
      </c>
      <c r="B47" s="183">
        <f>'[7]402389'!E3</f>
        <v>44651</v>
      </c>
      <c r="C47" s="61">
        <f>'[7]402389'!A3</f>
        <v>402389</v>
      </c>
      <c r="D47" s="62" t="s">
        <v>82</v>
      </c>
      <c r="E47" s="62" t="s">
        <v>323</v>
      </c>
      <c r="F47" s="61">
        <f>'[7]402389'!Q3</f>
        <v>23</v>
      </c>
      <c r="G47" s="110">
        <f>'[7]402389'!N26</f>
        <v>457.60749999999996</v>
      </c>
      <c r="H47" s="216">
        <v>7000</v>
      </c>
      <c r="I47" s="217"/>
      <c r="J47" s="118">
        <f t="shared" si="5"/>
        <v>3203252.4999999995</v>
      </c>
      <c r="L47" s="103"/>
    </row>
    <row r="48" spans="1:12" ht="42.75" customHeight="1" x14ac:dyDescent="0.25">
      <c r="A48" s="15">
        <f t="shared" si="1"/>
        <v>31</v>
      </c>
      <c r="B48" s="183">
        <f>'[7]404592'!E3</f>
        <v>44651</v>
      </c>
      <c r="C48" s="61">
        <f>'[7]404592'!A3</f>
        <v>404592</v>
      </c>
      <c r="D48" s="62" t="s">
        <v>82</v>
      </c>
      <c r="E48" s="62" t="s">
        <v>323</v>
      </c>
      <c r="F48" s="61">
        <f>'[7]404592'!Q3</f>
        <v>22</v>
      </c>
      <c r="G48" s="110">
        <f>'[7]404592'!N25</f>
        <v>323.20550000000003</v>
      </c>
      <c r="H48" s="216">
        <v>7000</v>
      </c>
      <c r="I48" s="217"/>
      <c r="J48" s="118">
        <f t="shared" si="5"/>
        <v>2262438.5</v>
      </c>
      <c r="L48" s="103"/>
    </row>
    <row r="49" spans="1:13" ht="32.25" customHeight="1" thickBot="1" x14ac:dyDescent="0.3">
      <c r="A49" s="218" t="s">
        <v>28</v>
      </c>
      <c r="B49" s="219"/>
      <c r="C49" s="219"/>
      <c r="D49" s="219"/>
      <c r="E49" s="219"/>
      <c r="F49" s="219"/>
      <c r="G49" s="219"/>
      <c r="H49" s="219"/>
      <c r="I49" s="220"/>
      <c r="J49" s="23">
        <f>SUM(J18:J48)</f>
        <v>130226764.5</v>
      </c>
      <c r="L49" s="3">
        <f>SUM(F18:F48)</f>
        <v>1062</v>
      </c>
      <c r="M49" s="3">
        <f>SUM(G18:G48)</f>
        <v>18603.823499999995</v>
      </c>
    </row>
    <row r="50" spans="1:13" x14ac:dyDescent="0.25">
      <c r="A50" s="221"/>
      <c r="B50" s="221"/>
      <c r="C50" s="180"/>
      <c r="D50" s="180"/>
      <c r="E50" s="180"/>
      <c r="F50" s="180"/>
      <c r="G50" s="180"/>
      <c r="H50" s="28"/>
      <c r="I50" s="28"/>
      <c r="J50" s="24"/>
    </row>
    <row r="51" spans="1:13" x14ac:dyDescent="0.25">
      <c r="A51" s="180"/>
      <c r="B51" s="180"/>
      <c r="C51" s="180"/>
      <c r="D51" s="180"/>
      <c r="E51" s="180"/>
      <c r="F51" s="180"/>
      <c r="G51" s="31" t="s">
        <v>71</v>
      </c>
      <c r="H51" s="31"/>
      <c r="I51" s="28"/>
      <c r="J51" s="24">
        <v>0</v>
      </c>
      <c r="L51" s="26"/>
    </row>
    <row r="52" spans="1:13" x14ac:dyDescent="0.25">
      <c r="A52" s="180"/>
      <c r="B52" s="180"/>
      <c r="C52" s="180"/>
      <c r="D52" s="180"/>
      <c r="E52" s="180"/>
      <c r="F52" s="180"/>
      <c r="G52" s="106" t="s">
        <v>72</v>
      </c>
      <c r="H52" s="106"/>
      <c r="I52" s="107"/>
      <c r="J52" s="108">
        <f>J49-J51</f>
        <v>130226764.5</v>
      </c>
      <c r="L52" s="26"/>
    </row>
    <row r="53" spans="1:13" x14ac:dyDescent="0.25">
      <c r="A53" s="180"/>
      <c r="B53" s="180"/>
      <c r="C53" s="180"/>
      <c r="D53" s="180"/>
      <c r="E53" s="180"/>
      <c r="F53" s="180"/>
      <c r="G53" s="31" t="s">
        <v>76</v>
      </c>
      <c r="H53" s="31"/>
      <c r="I53" s="26" t="e">
        <f>#REF!*1%</f>
        <v>#REF!</v>
      </c>
      <c r="J53" s="24">
        <f>J52*1.1%</f>
        <v>1432494.4095000001</v>
      </c>
    </row>
    <row r="54" spans="1:13" ht="16.5" thickBot="1" x14ac:dyDescent="0.3">
      <c r="A54" s="180"/>
      <c r="B54" s="180"/>
      <c r="C54" s="180"/>
      <c r="D54" s="180"/>
      <c r="E54" s="180"/>
      <c r="F54" s="180"/>
      <c r="G54" s="89" t="s">
        <v>50</v>
      </c>
      <c r="H54" s="89"/>
      <c r="I54" s="64">
        <f>I50*10%</f>
        <v>0</v>
      </c>
      <c r="J54" s="64">
        <f>J52*2%</f>
        <v>2604535.29</v>
      </c>
    </row>
    <row r="55" spans="1:13" x14ac:dyDescent="0.25">
      <c r="E55" s="1"/>
      <c r="F55" s="1"/>
      <c r="G55" s="41" t="s">
        <v>73</v>
      </c>
      <c r="H55" s="41"/>
      <c r="I55" s="44" t="e">
        <f>I49+I53</f>
        <v>#REF!</v>
      </c>
      <c r="J55" s="44">
        <f>J52+J53-J54</f>
        <v>129054723.6195</v>
      </c>
    </row>
    <row r="56" spans="1:13" x14ac:dyDescent="0.25">
      <c r="E56" s="1"/>
      <c r="F56" s="1"/>
      <c r="G56" s="41"/>
      <c r="H56" s="41"/>
      <c r="I56" s="44"/>
      <c r="J56" s="44"/>
    </row>
    <row r="57" spans="1:13" x14ac:dyDescent="0.25">
      <c r="A57" s="1" t="s">
        <v>324</v>
      </c>
      <c r="D57" s="1"/>
      <c r="E57" s="1"/>
      <c r="F57" s="1"/>
      <c r="G57" s="1"/>
      <c r="H57" s="41"/>
      <c r="I57" s="41"/>
      <c r="J57" s="44"/>
    </row>
    <row r="58" spans="1:13" x14ac:dyDescent="0.25">
      <c r="A58" s="45"/>
      <c r="D58" s="1"/>
      <c r="E58" s="1"/>
      <c r="F58" s="1"/>
      <c r="G58" s="1"/>
      <c r="H58" s="41"/>
      <c r="I58" s="41"/>
      <c r="J58" s="44"/>
    </row>
    <row r="59" spans="1:13" x14ac:dyDescent="0.25">
      <c r="D59" s="1"/>
      <c r="E59" s="1"/>
      <c r="F59" s="1"/>
      <c r="G59" s="1"/>
      <c r="H59" s="41"/>
      <c r="I59" s="41"/>
      <c r="J59" s="44"/>
    </row>
    <row r="60" spans="1:13" x14ac:dyDescent="0.25">
      <c r="A60" s="46" t="s">
        <v>35</v>
      </c>
    </row>
    <row r="61" spans="1:13" x14ac:dyDescent="0.25">
      <c r="A61" s="47" t="s">
        <v>36</v>
      </c>
      <c r="B61" s="48"/>
      <c r="C61" s="48"/>
      <c r="D61" s="11"/>
      <c r="E61" s="11"/>
      <c r="F61" s="11"/>
      <c r="G61" s="11"/>
    </row>
    <row r="62" spans="1:13" x14ac:dyDescent="0.25">
      <c r="A62" s="47" t="s">
        <v>37</v>
      </c>
      <c r="B62" s="48"/>
      <c r="C62" s="48"/>
      <c r="D62" s="11"/>
      <c r="E62" s="11"/>
      <c r="F62" s="11"/>
      <c r="G62" s="11"/>
    </row>
    <row r="63" spans="1:13" x14ac:dyDescent="0.25">
      <c r="A63" s="49" t="s">
        <v>38</v>
      </c>
      <c r="B63" s="50"/>
      <c r="C63" s="50"/>
      <c r="D63" s="11"/>
      <c r="E63" s="11"/>
      <c r="F63" s="11"/>
      <c r="G63" s="11"/>
    </row>
    <row r="64" spans="1:13" x14ac:dyDescent="0.25">
      <c r="A64" s="52" t="s">
        <v>0</v>
      </c>
      <c r="B64" s="53"/>
      <c r="C64" s="53"/>
      <c r="D64" s="11"/>
      <c r="E64" s="11"/>
      <c r="F64" s="11"/>
      <c r="G64" s="11"/>
    </row>
    <row r="65" spans="1:10" x14ac:dyDescent="0.25">
      <c r="A65" s="54"/>
      <c r="B65" s="54"/>
      <c r="C65" s="54"/>
    </row>
    <row r="66" spans="1:10" x14ac:dyDescent="0.25">
      <c r="H66" s="56" t="s">
        <v>51</v>
      </c>
      <c r="I66" s="222" t="str">
        <f>+J13</f>
        <v xml:space="preserve"> 25 April 2022</v>
      </c>
      <c r="J66" s="223"/>
    </row>
    <row r="70" spans="1:10" ht="18" customHeight="1" x14ac:dyDescent="0.25"/>
    <row r="71" spans="1:10" ht="17.25" customHeight="1" x14ac:dyDescent="0.25"/>
    <row r="73" spans="1:10" x14ac:dyDescent="0.25">
      <c r="H73" s="224" t="s">
        <v>40</v>
      </c>
      <c r="I73" s="224"/>
      <c r="J73" s="224"/>
    </row>
  </sheetData>
  <mergeCells count="40">
    <mergeCell ref="A49:I49"/>
    <mergeCell ref="A50:B50"/>
    <mergeCell ref="I66:J66"/>
    <mergeCell ref="H73:J73"/>
    <mergeCell ref="H43:I43"/>
    <mergeCell ref="H44:I44"/>
    <mergeCell ref="H45:I45"/>
    <mergeCell ref="H46:I46"/>
    <mergeCell ref="H47:I47"/>
    <mergeCell ref="H48:I48"/>
    <mergeCell ref="H42:I42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topLeftCell="A44" workbookViewId="0">
      <selection activeCell="H60" sqref="H59:H6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3" width="11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7"/>
      <c r="B9" s="57"/>
      <c r="C9" s="57"/>
      <c r="D9" s="57"/>
      <c r="E9" s="57"/>
      <c r="F9" s="57"/>
      <c r="G9" s="57"/>
      <c r="H9" s="58"/>
      <c r="I9" s="58"/>
      <c r="J9" s="57"/>
    </row>
    <row r="10" spans="1:10" ht="26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64</v>
      </c>
      <c r="G12" s="247" t="s">
        <v>325</v>
      </c>
      <c r="H12" s="247"/>
      <c r="I12" s="7" t="s">
        <v>10</v>
      </c>
      <c r="J12" s="8" t="s">
        <v>329</v>
      </c>
    </row>
    <row r="13" spans="1:10" x14ac:dyDescent="0.25">
      <c r="G13" s="247" t="s">
        <v>12</v>
      </c>
      <c r="H13" s="247"/>
      <c r="I13" s="7" t="s">
        <v>10</v>
      </c>
      <c r="J13" s="9" t="s">
        <v>86</v>
      </c>
    </row>
    <row r="14" spans="1:10" x14ac:dyDescent="0.25">
      <c r="G14" s="247" t="s">
        <v>65</v>
      </c>
      <c r="H14" s="247"/>
      <c r="I14" s="7" t="s">
        <v>10</v>
      </c>
      <c r="J14" s="2" t="s">
        <v>66</v>
      </c>
    </row>
    <row r="15" spans="1:10" x14ac:dyDescent="0.25">
      <c r="A15" s="2" t="s">
        <v>16</v>
      </c>
      <c r="B15" s="8" t="s">
        <v>17</v>
      </c>
      <c r="C15" s="8"/>
      <c r="I15" s="7"/>
      <c r="J15" s="2" t="s">
        <v>327</v>
      </c>
    </row>
    <row r="16" spans="1:10" ht="16.5" thickBot="1" x14ac:dyDescent="0.3"/>
    <row r="17" spans="1:12" ht="26.25" customHeight="1" x14ac:dyDescent="0.25">
      <c r="A17" s="12" t="s">
        <v>18</v>
      </c>
      <c r="B17" s="182" t="s">
        <v>19</v>
      </c>
      <c r="C17" s="182" t="s">
        <v>20</v>
      </c>
      <c r="D17" s="182" t="s">
        <v>21</v>
      </c>
      <c r="E17" s="182" t="s">
        <v>22</v>
      </c>
      <c r="F17" s="181" t="s">
        <v>23</v>
      </c>
      <c r="G17" s="181" t="s">
        <v>68</v>
      </c>
      <c r="H17" s="225" t="s">
        <v>24</v>
      </c>
      <c r="I17" s="226"/>
      <c r="J17" s="14" t="s">
        <v>25</v>
      </c>
    </row>
    <row r="18" spans="1:12" ht="48" customHeight="1" x14ac:dyDescent="0.25">
      <c r="A18" s="15">
        <v>1</v>
      </c>
      <c r="B18" s="183">
        <f>'[8]402370'!E3</f>
        <v>44644</v>
      </c>
      <c r="C18" s="61">
        <f>'[8]402370'!A3</f>
        <v>402370</v>
      </c>
      <c r="D18" s="62" t="s">
        <v>69</v>
      </c>
      <c r="E18" s="62" t="s">
        <v>79</v>
      </c>
      <c r="F18" s="61">
        <f>'[8]402370'!Q3</f>
        <v>35</v>
      </c>
      <c r="G18" s="117">
        <f>'[8]402370'!N38</f>
        <v>694.55925000000002</v>
      </c>
      <c r="H18" s="216">
        <v>2530</v>
      </c>
      <c r="I18" s="217"/>
      <c r="J18" s="118">
        <f>G18*H18</f>
        <v>1757234.9025000001</v>
      </c>
      <c r="L18" s="103"/>
    </row>
    <row r="19" spans="1:12" ht="48" customHeight="1" x14ac:dyDescent="0.25">
      <c r="A19" s="15">
        <f>A18+1</f>
        <v>2</v>
      </c>
      <c r="B19" s="183">
        <f>'[8]405259'!E3</f>
        <v>44644</v>
      </c>
      <c r="C19" s="61">
        <f>'[8]405259'!A3</f>
        <v>405259</v>
      </c>
      <c r="D19" s="62" t="s">
        <v>69</v>
      </c>
      <c r="E19" s="62" t="s">
        <v>79</v>
      </c>
      <c r="F19" s="61">
        <f>'[8]405259'!Q3</f>
        <v>31</v>
      </c>
      <c r="G19" s="117">
        <f>'[8]405259'!N34</f>
        <v>416.91449999999998</v>
      </c>
      <c r="H19" s="216">
        <v>2530</v>
      </c>
      <c r="I19" s="217"/>
      <c r="J19" s="118">
        <f t="shared" ref="J19:J43" si="0">G19*H19</f>
        <v>1054793.6849999998</v>
      </c>
      <c r="L19" s="103"/>
    </row>
    <row r="20" spans="1:12" ht="48" customHeight="1" x14ac:dyDescent="0.25">
      <c r="A20" s="15">
        <f t="shared" ref="A20:A43" si="1">A19+1</f>
        <v>3</v>
      </c>
      <c r="B20" s="183">
        <f>'[8]404974'!E3</f>
        <v>44644</v>
      </c>
      <c r="C20" s="61">
        <f>'[8]404974'!A3</f>
        <v>404974</v>
      </c>
      <c r="D20" s="62" t="s">
        <v>69</v>
      </c>
      <c r="E20" s="62" t="s">
        <v>79</v>
      </c>
      <c r="F20" s="61">
        <f>'[8]404974'!Q3</f>
        <v>145</v>
      </c>
      <c r="G20" s="117">
        <f>'[8]404974'!N148</f>
        <v>3578.5144999999989</v>
      </c>
      <c r="H20" s="216">
        <v>2530</v>
      </c>
      <c r="I20" s="217"/>
      <c r="J20" s="118">
        <f t="shared" si="0"/>
        <v>9053641.6849999968</v>
      </c>
      <c r="L20" s="103"/>
    </row>
    <row r="21" spans="1:12" ht="48" customHeight="1" x14ac:dyDescent="0.25">
      <c r="A21" s="15">
        <f t="shared" si="1"/>
        <v>4</v>
      </c>
      <c r="B21" s="183">
        <f>'[8]402372'!E3</f>
        <v>44645</v>
      </c>
      <c r="C21" s="61">
        <f>'[8]402372'!A3</f>
        <v>402372</v>
      </c>
      <c r="D21" s="62" t="s">
        <v>69</v>
      </c>
      <c r="E21" s="62" t="s">
        <v>79</v>
      </c>
      <c r="F21" s="61">
        <f>'[8]402372'!Q3</f>
        <v>43</v>
      </c>
      <c r="G21" s="117">
        <f>'[8]402372'!N46</f>
        <v>709.74199999999996</v>
      </c>
      <c r="H21" s="216">
        <v>2530</v>
      </c>
      <c r="I21" s="217"/>
      <c r="J21" s="118">
        <f>G21*H21</f>
        <v>1795647.26</v>
      </c>
      <c r="L21" s="103"/>
    </row>
    <row r="22" spans="1:12" ht="48" customHeight="1" x14ac:dyDescent="0.25">
      <c r="A22" s="15">
        <f t="shared" si="1"/>
        <v>5</v>
      </c>
      <c r="B22" s="183">
        <f>'[8]405261'!E3</f>
        <v>44645</v>
      </c>
      <c r="C22" s="61">
        <f>'[8]405261'!A3</f>
        <v>405261</v>
      </c>
      <c r="D22" s="62" t="s">
        <v>69</v>
      </c>
      <c r="E22" s="62" t="s">
        <v>79</v>
      </c>
      <c r="F22" s="61">
        <f>'[8]405261'!Q3</f>
        <v>46</v>
      </c>
      <c r="G22" s="117">
        <f>'[8]405261'!N49</f>
        <v>573.20274999999992</v>
      </c>
      <c r="H22" s="216">
        <v>2530</v>
      </c>
      <c r="I22" s="217"/>
      <c r="J22" s="118">
        <f>G22*H22</f>
        <v>1450202.9574999998</v>
      </c>
      <c r="L22" s="103"/>
    </row>
    <row r="23" spans="1:12" ht="48" customHeight="1" x14ac:dyDescent="0.25">
      <c r="A23" s="15">
        <f t="shared" si="1"/>
        <v>6</v>
      </c>
      <c r="B23" s="183">
        <f>'[8]405051'!E3</f>
        <v>44645</v>
      </c>
      <c r="C23" s="61">
        <f>'[8]405051'!A3</f>
        <v>405051</v>
      </c>
      <c r="D23" s="62" t="s">
        <v>69</v>
      </c>
      <c r="E23" s="62" t="s">
        <v>79</v>
      </c>
      <c r="F23" s="61">
        <f>'[8]405051'!Q3</f>
        <v>143</v>
      </c>
      <c r="G23" s="117">
        <f>'[8]405051'!N146</f>
        <v>3262.0074999999997</v>
      </c>
      <c r="H23" s="216">
        <v>2530</v>
      </c>
      <c r="I23" s="217"/>
      <c r="J23" s="118">
        <f>G23*H23</f>
        <v>8252878.9749999996</v>
      </c>
      <c r="L23" s="103"/>
    </row>
    <row r="24" spans="1:12" ht="48" customHeight="1" x14ac:dyDescent="0.25">
      <c r="A24" s="15">
        <f t="shared" si="1"/>
        <v>7</v>
      </c>
      <c r="B24" s="183">
        <f>'[8]405053'!E3</f>
        <v>44645</v>
      </c>
      <c r="C24" s="61">
        <f>'[8]405053'!A3</f>
        <v>405053</v>
      </c>
      <c r="D24" s="62" t="s">
        <v>69</v>
      </c>
      <c r="E24" s="62" t="s">
        <v>79</v>
      </c>
      <c r="F24" s="61">
        <f>'[8]405053'!Q3</f>
        <v>1</v>
      </c>
      <c r="G24" s="117">
        <f>'[8]405053'!N4</f>
        <v>1</v>
      </c>
      <c r="H24" s="216">
        <v>2530</v>
      </c>
      <c r="I24" s="217"/>
      <c r="J24" s="118">
        <f t="shared" si="0"/>
        <v>2530</v>
      </c>
      <c r="L24" s="103"/>
    </row>
    <row r="25" spans="1:12" ht="48" customHeight="1" x14ac:dyDescent="0.25">
      <c r="A25" s="15">
        <f t="shared" si="1"/>
        <v>8</v>
      </c>
      <c r="B25" s="183">
        <f>'[8]402374'!E3</f>
        <v>44646</v>
      </c>
      <c r="C25" s="61">
        <f>'[8]402374'!A3</f>
        <v>402374</v>
      </c>
      <c r="D25" s="62" t="s">
        <v>69</v>
      </c>
      <c r="E25" s="62" t="s">
        <v>79</v>
      </c>
      <c r="F25" s="61">
        <f>'[8]402374'!Q3</f>
        <v>59</v>
      </c>
      <c r="G25" s="117">
        <f>'[8]402374'!N62</f>
        <v>1243.1224999999999</v>
      </c>
      <c r="H25" s="216">
        <v>2530</v>
      </c>
      <c r="I25" s="217"/>
      <c r="J25" s="118">
        <f t="shared" si="0"/>
        <v>3145099.9249999998</v>
      </c>
      <c r="L25" s="103"/>
    </row>
    <row r="26" spans="1:12" ht="48" customHeight="1" x14ac:dyDescent="0.25">
      <c r="A26" s="15">
        <f t="shared" si="1"/>
        <v>9</v>
      </c>
      <c r="B26" s="183">
        <f>'[8]404581'!E3</f>
        <v>44646</v>
      </c>
      <c r="C26" s="61">
        <f>'[8]404581'!A3</f>
        <v>404581</v>
      </c>
      <c r="D26" s="62" t="s">
        <v>69</v>
      </c>
      <c r="E26" s="62" t="s">
        <v>79</v>
      </c>
      <c r="F26" s="61">
        <f>'[8]404581'!Q3</f>
        <v>52</v>
      </c>
      <c r="G26" s="117">
        <f>'[8]404581'!N55</f>
        <v>999.36075000000005</v>
      </c>
      <c r="H26" s="216">
        <v>2530</v>
      </c>
      <c r="I26" s="217"/>
      <c r="J26" s="118">
        <f t="shared" si="0"/>
        <v>2528382.6975000002</v>
      </c>
      <c r="L26" s="103"/>
    </row>
    <row r="27" spans="1:12" ht="48" customHeight="1" x14ac:dyDescent="0.25">
      <c r="A27" s="15">
        <f t="shared" si="1"/>
        <v>10</v>
      </c>
      <c r="B27" s="183">
        <f>'[8]404828'!E3</f>
        <v>44646</v>
      </c>
      <c r="C27" s="61">
        <f>'[8]404828'!A3</f>
        <v>404828</v>
      </c>
      <c r="D27" s="62" t="s">
        <v>69</v>
      </c>
      <c r="E27" s="62" t="s">
        <v>79</v>
      </c>
      <c r="F27" s="61">
        <f>'[8]404828'!Q3</f>
        <v>197</v>
      </c>
      <c r="G27" s="117">
        <f>'[8]404828'!N200</f>
        <v>5431.8817499999996</v>
      </c>
      <c r="H27" s="216">
        <v>2530</v>
      </c>
      <c r="I27" s="217"/>
      <c r="J27" s="118">
        <f t="shared" si="0"/>
        <v>13742660.827499999</v>
      </c>
      <c r="L27" s="103"/>
    </row>
    <row r="28" spans="1:12" ht="48" customHeight="1" x14ac:dyDescent="0.25">
      <c r="A28" s="15">
        <f t="shared" si="1"/>
        <v>11</v>
      </c>
      <c r="B28" s="183">
        <f>'[8]402376'!E3</f>
        <v>44647</v>
      </c>
      <c r="C28" s="61">
        <f>'[8]402376'!A3</f>
        <v>402376</v>
      </c>
      <c r="D28" s="62" t="s">
        <v>69</v>
      </c>
      <c r="E28" s="62" t="s">
        <v>79</v>
      </c>
      <c r="F28" s="61">
        <f>'[8]402376'!Q3</f>
        <v>57</v>
      </c>
      <c r="G28" s="117">
        <f>'[8]402376'!N60</f>
        <v>1336.2460000000001</v>
      </c>
      <c r="H28" s="216">
        <v>2530</v>
      </c>
      <c r="I28" s="217"/>
      <c r="J28" s="118">
        <f t="shared" si="0"/>
        <v>3380702.3800000004</v>
      </c>
      <c r="L28" s="103"/>
    </row>
    <row r="29" spans="1:12" ht="48" customHeight="1" x14ac:dyDescent="0.25">
      <c r="A29" s="15">
        <f t="shared" si="1"/>
        <v>12</v>
      </c>
      <c r="B29" s="183">
        <f>'[8]404583'!E3</f>
        <v>44647</v>
      </c>
      <c r="C29" s="61">
        <f>'[8]404583'!A3</f>
        <v>404583</v>
      </c>
      <c r="D29" s="62" t="s">
        <v>69</v>
      </c>
      <c r="E29" s="62" t="s">
        <v>79</v>
      </c>
      <c r="F29" s="61">
        <f>'[8]404583'!Q3</f>
        <v>58</v>
      </c>
      <c r="G29" s="117">
        <f>'[8]404583'!N61</f>
        <v>976.8415</v>
      </c>
      <c r="H29" s="216">
        <v>2530</v>
      </c>
      <c r="I29" s="217"/>
      <c r="J29" s="118">
        <f t="shared" si="0"/>
        <v>2471408.9950000001</v>
      </c>
      <c r="L29" s="103"/>
    </row>
    <row r="30" spans="1:12" ht="48" customHeight="1" x14ac:dyDescent="0.25">
      <c r="A30" s="15">
        <f t="shared" si="1"/>
        <v>13</v>
      </c>
      <c r="B30" s="183">
        <f>'[8]404831'!E3</f>
        <v>44647</v>
      </c>
      <c r="C30" s="61">
        <f>'[8]404831'!A3</f>
        <v>404831</v>
      </c>
      <c r="D30" s="62" t="s">
        <v>69</v>
      </c>
      <c r="E30" s="62" t="s">
        <v>79</v>
      </c>
      <c r="F30" s="61">
        <f>'[8]404831'!Q3</f>
        <v>211</v>
      </c>
      <c r="G30" s="117">
        <f>'[8]404831'!N214</f>
        <v>4698.8412499999977</v>
      </c>
      <c r="H30" s="216">
        <v>2530</v>
      </c>
      <c r="I30" s="217"/>
      <c r="J30" s="118">
        <f t="shared" si="0"/>
        <v>11888068.362499993</v>
      </c>
      <c r="L30" s="103"/>
    </row>
    <row r="31" spans="1:12" ht="48" customHeight="1" x14ac:dyDescent="0.25">
      <c r="A31" s="15">
        <f t="shared" si="1"/>
        <v>14</v>
      </c>
      <c r="B31" s="183">
        <f>'[8]402379'!E3</f>
        <v>44648</v>
      </c>
      <c r="C31" s="61">
        <f>'[8]402379'!A3</f>
        <v>402379</v>
      </c>
      <c r="D31" s="62" t="s">
        <v>69</v>
      </c>
      <c r="E31" s="62" t="s">
        <v>79</v>
      </c>
      <c r="F31" s="61">
        <f>'[8]402379'!Q3</f>
        <v>22</v>
      </c>
      <c r="G31" s="117">
        <f>'[8]402379'!N25</f>
        <v>348.89699999999999</v>
      </c>
      <c r="H31" s="216">
        <v>2530</v>
      </c>
      <c r="I31" s="217"/>
      <c r="J31" s="118">
        <f t="shared" si="0"/>
        <v>882709.41</v>
      </c>
      <c r="L31" s="103"/>
    </row>
    <row r="32" spans="1:12" ht="48" customHeight="1" x14ac:dyDescent="0.25">
      <c r="A32" s="15">
        <f t="shared" si="1"/>
        <v>15</v>
      </c>
      <c r="B32" s="183">
        <f>'[8]404586'!E3</f>
        <v>44648</v>
      </c>
      <c r="C32" s="61">
        <f>'[8]404586'!A3</f>
        <v>404586</v>
      </c>
      <c r="D32" s="62" t="s">
        <v>69</v>
      </c>
      <c r="E32" s="62" t="s">
        <v>79</v>
      </c>
      <c r="F32" s="61">
        <f>'[8]404586'!Q3</f>
        <v>15</v>
      </c>
      <c r="G32" s="117">
        <f>'[8]404586'!N18</f>
        <v>252</v>
      </c>
      <c r="H32" s="216">
        <v>2530</v>
      </c>
      <c r="I32" s="217"/>
      <c r="J32" s="118">
        <f t="shared" si="0"/>
        <v>637560</v>
      </c>
      <c r="L32" s="103"/>
    </row>
    <row r="33" spans="1:13" ht="48" customHeight="1" x14ac:dyDescent="0.25">
      <c r="A33" s="15">
        <f t="shared" si="1"/>
        <v>16</v>
      </c>
      <c r="B33" s="183">
        <f>'[8]404771'!E3</f>
        <v>44648</v>
      </c>
      <c r="C33" s="61">
        <f>'[8]404771'!A3</f>
        <v>404771</v>
      </c>
      <c r="D33" s="62" t="s">
        <v>69</v>
      </c>
      <c r="E33" s="62" t="s">
        <v>79</v>
      </c>
      <c r="F33" s="61">
        <f>'[8]404771'!Q3</f>
        <v>83</v>
      </c>
      <c r="G33" s="117">
        <f>'[8]404771'!N86</f>
        <v>1515.3192500000002</v>
      </c>
      <c r="H33" s="216">
        <v>2530</v>
      </c>
      <c r="I33" s="217"/>
      <c r="J33" s="118">
        <f t="shared" si="0"/>
        <v>3833757.7025000006</v>
      </c>
      <c r="L33" s="103"/>
    </row>
    <row r="34" spans="1:13" ht="48" customHeight="1" x14ac:dyDescent="0.25">
      <c r="A34" s="15">
        <f t="shared" si="1"/>
        <v>17</v>
      </c>
      <c r="B34" s="183">
        <f>'[8]402384'!E3</f>
        <v>44649</v>
      </c>
      <c r="C34" s="61">
        <f>'[8]402384'!A3</f>
        <v>402384</v>
      </c>
      <c r="D34" s="62" t="s">
        <v>69</v>
      </c>
      <c r="E34" s="62" t="s">
        <v>79</v>
      </c>
      <c r="F34" s="61">
        <f>'[8]402384'!Q3</f>
        <v>73</v>
      </c>
      <c r="G34" s="117">
        <f>'[8]402384'!N76</f>
        <v>1579.4952499999999</v>
      </c>
      <c r="H34" s="216">
        <v>2530</v>
      </c>
      <c r="I34" s="217"/>
      <c r="J34" s="118">
        <f t="shared" si="0"/>
        <v>3996122.9824999999</v>
      </c>
      <c r="L34" s="103"/>
    </row>
    <row r="35" spans="1:13" ht="48" customHeight="1" x14ac:dyDescent="0.25">
      <c r="A35" s="15">
        <f t="shared" si="1"/>
        <v>18</v>
      </c>
      <c r="B35" s="183">
        <f>'[8]404587'!E3</f>
        <v>44649</v>
      </c>
      <c r="C35" s="61">
        <f>'[8]404587'!A3</f>
        <v>404587</v>
      </c>
      <c r="D35" s="62" t="s">
        <v>69</v>
      </c>
      <c r="E35" s="62" t="s">
        <v>79</v>
      </c>
      <c r="F35" s="61">
        <f>'[8]404587'!Q3</f>
        <v>48</v>
      </c>
      <c r="G35" s="117">
        <f>'[8]404587'!N51</f>
        <v>769.25700000000006</v>
      </c>
      <c r="H35" s="216">
        <v>2530</v>
      </c>
      <c r="I35" s="217"/>
      <c r="J35" s="118">
        <f t="shared" si="0"/>
        <v>1946220.2100000002</v>
      </c>
      <c r="L35" s="103"/>
    </row>
    <row r="36" spans="1:13" ht="48" customHeight="1" x14ac:dyDescent="0.25">
      <c r="A36" s="15">
        <f t="shared" si="1"/>
        <v>19</v>
      </c>
      <c r="B36" s="183">
        <f>'[8]404774'!E3</f>
        <v>44649</v>
      </c>
      <c r="C36" s="61">
        <f>'[8]404774'!A3</f>
        <v>404774</v>
      </c>
      <c r="D36" s="62" t="s">
        <v>69</v>
      </c>
      <c r="E36" s="62" t="s">
        <v>79</v>
      </c>
      <c r="F36" s="61">
        <f>'[8]404774'!Q3</f>
        <v>231</v>
      </c>
      <c r="G36" s="117">
        <f>'[8]404774'!N234</f>
        <v>6074.8050000000003</v>
      </c>
      <c r="H36" s="216">
        <v>2530</v>
      </c>
      <c r="I36" s="217"/>
      <c r="J36" s="118">
        <f t="shared" si="0"/>
        <v>15369256.65</v>
      </c>
      <c r="L36" s="103"/>
    </row>
    <row r="37" spans="1:13" ht="48" customHeight="1" x14ac:dyDescent="0.25">
      <c r="A37" s="15">
        <f t="shared" si="1"/>
        <v>20</v>
      </c>
      <c r="B37" s="183">
        <f>'[8]402386'!E3</f>
        <v>44650</v>
      </c>
      <c r="C37" s="61">
        <f>'[8]402386'!A3</f>
        <v>402386</v>
      </c>
      <c r="D37" s="62" t="s">
        <v>69</v>
      </c>
      <c r="E37" s="62" t="s">
        <v>79</v>
      </c>
      <c r="F37" s="61">
        <f>'[8]402386'!Q3</f>
        <v>56</v>
      </c>
      <c r="G37" s="117">
        <f>'[8]402386'!N59</f>
        <v>944.74549999999999</v>
      </c>
      <c r="H37" s="216">
        <v>2530</v>
      </c>
      <c r="I37" s="217"/>
      <c r="J37" s="118">
        <f t="shared" si="0"/>
        <v>2390206.1149999998</v>
      </c>
      <c r="L37" s="103"/>
    </row>
    <row r="38" spans="1:13" ht="48" customHeight="1" x14ac:dyDescent="0.25">
      <c r="A38" s="15">
        <f t="shared" si="1"/>
        <v>21</v>
      </c>
      <c r="B38" s="183">
        <f>'[8]404590'!E3</f>
        <v>44650</v>
      </c>
      <c r="C38" s="61">
        <f>'[8]404590'!A3</f>
        <v>404590</v>
      </c>
      <c r="D38" s="62" t="s">
        <v>69</v>
      </c>
      <c r="E38" s="62" t="s">
        <v>79</v>
      </c>
      <c r="F38" s="61">
        <f>'[8]404590'!Q3</f>
        <v>37</v>
      </c>
      <c r="G38" s="117">
        <f>'[8]404590'!N40</f>
        <v>589.64599999999996</v>
      </c>
      <c r="H38" s="216">
        <v>2530</v>
      </c>
      <c r="I38" s="217"/>
      <c r="J38" s="118">
        <f t="shared" si="0"/>
        <v>1491804.38</v>
      </c>
      <c r="L38" s="103"/>
    </row>
    <row r="39" spans="1:13" ht="48" customHeight="1" x14ac:dyDescent="0.25">
      <c r="A39" s="15">
        <f t="shared" si="1"/>
        <v>22</v>
      </c>
      <c r="B39" s="183">
        <f>'[8]404775'!E3</f>
        <v>44650</v>
      </c>
      <c r="C39" s="61">
        <f>'[8]404775'!A3</f>
        <v>404775</v>
      </c>
      <c r="D39" s="62" t="s">
        <v>69</v>
      </c>
      <c r="E39" s="62" t="s">
        <v>79</v>
      </c>
      <c r="F39" s="61">
        <f>'[8]404775'!Q3</f>
        <v>185</v>
      </c>
      <c r="G39" s="117">
        <f>'[8]404775'!N188</f>
        <v>4597.1662500000011</v>
      </c>
      <c r="H39" s="216">
        <v>2530</v>
      </c>
      <c r="I39" s="217"/>
      <c r="J39" s="118">
        <f t="shared" si="0"/>
        <v>11630830.612500003</v>
      </c>
      <c r="L39" s="103"/>
    </row>
    <row r="40" spans="1:13" ht="48" customHeight="1" x14ac:dyDescent="0.25">
      <c r="A40" s="15">
        <f t="shared" si="1"/>
        <v>23</v>
      </c>
      <c r="B40" s="183">
        <f>'[8]404778'!E3</f>
        <v>44650</v>
      </c>
      <c r="C40" s="61">
        <f>'[8]404778'!A3</f>
        <v>404778</v>
      </c>
      <c r="D40" s="62" t="s">
        <v>69</v>
      </c>
      <c r="E40" s="62" t="s">
        <v>79</v>
      </c>
      <c r="F40" s="61">
        <f>'[8]404778'!Q3</f>
        <v>11</v>
      </c>
      <c r="G40" s="117">
        <f>'[8]404778'!N14</f>
        <v>114.8625</v>
      </c>
      <c r="H40" s="216">
        <v>2530</v>
      </c>
      <c r="I40" s="217"/>
      <c r="J40" s="118">
        <f t="shared" si="0"/>
        <v>290602.125</v>
      </c>
      <c r="L40" s="103"/>
    </row>
    <row r="41" spans="1:13" ht="48" customHeight="1" x14ac:dyDescent="0.25">
      <c r="A41" s="15">
        <f t="shared" si="1"/>
        <v>24</v>
      </c>
      <c r="B41" s="183">
        <f>'[8]402388'!E3</f>
        <v>44651</v>
      </c>
      <c r="C41" s="61">
        <f>'[8]402388'!A3</f>
        <v>402388</v>
      </c>
      <c r="D41" s="62" t="s">
        <v>69</v>
      </c>
      <c r="E41" s="62" t="s">
        <v>79</v>
      </c>
      <c r="F41" s="61">
        <f>'[8]402388'!Q3</f>
        <v>48</v>
      </c>
      <c r="G41" s="117">
        <f>'[8]402388'!N51</f>
        <v>1238.1400000000001</v>
      </c>
      <c r="H41" s="216">
        <v>2530</v>
      </c>
      <c r="I41" s="217"/>
      <c r="J41" s="118">
        <f t="shared" si="0"/>
        <v>3132494.2</v>
      </c>
      <c r="L41" s="103"/>
    </row>
    <row r="42" spans="1:13" ht="48" customHeight="1" x14ac:dyDescent="0.25">
      <c r="A42" s="15">
        <f t="shared" si="1"/>
        <v>25</v>
      </c>
      <c r="B42" s="183">
        <f>'[8]404591'!E3</f>
        <v>44651</v>
      </c>
      <c r="C42" s="61">
        <f>'[8]404591'!A3</f>
        <v>404591</v>
      </c>
      <c r="D42" s="62" t="s">
        <v>69</v>
      </c>
      <c r="E42" s="62" t="s">
        <v>79</v>
      </c>
      <c r="F42" s="61">
        <f>'[8]404591'!Q3</f>
        <v>52</v>
      </c>
      <c r="G42" s="117">
        <f>'[8]404591'!N55</f>
        <v>1128.4537500000001</v>
      </c>
      <c r="H42" s="216">
        <v>2530</v>
      </c>
      <c r="I42" s="217"/>
      <c r="J42" s="118">
        <f t="shared" si="0"/>
        <v>2854987.9875000003</v>
      </c>
      <c r="L42" s="103"/>
    </row>
    <row r="43" spans="1:13" ht="48" customHeight="1" x14ac:dyDescent="0.25">
      <c r="A43" s="15">
        <f t="shared" si="1"/>
        <v>26</v>
      </c>
      <c r="B43" s="183">
        <f>'[8]404832'!E3</f>
        <v>44651</v>
      </c>
      <c r="C43" s="61">
        <f>'[8]404832'!A3</f>
        <v>404832</v>
      </c>
      <c r="D43" s="62" t="s">
        <v>69</v>
      </c>
      <c r="E43" s="62" t="s">
        <v>79</v>
      </c>
      <c r="F43" s="61">
        <f>'[8]404832'!Q3</f>
        <v>198</v>
      </c>
      <c r="G43" s="117">
        <f>'[8]404832'!N201</f>
        <v>5628.0319999999983</v>
      </c>
      <c r="H43" s="216">
        <v>2530</v>
      </c>
      <c r="I43" s="217"/>
      <c r="J43" s="118">
        <f t="shared" si="0"/>
        <v>14238920.959999995</v>
      </c>
      <c r="L43" s="103"/>
    </row>
    <row r="44" spans="1:13" ht="32.25" customHeight="1" thickBot="1" x14ac:dyDescent="0.3">
      <c r="A44" s="218" t="s">
        <v>28</v>
      </c>
      <c r="B44" s="219"/>
      <c r="C44" s="219"/>
      <c r="D44" s="219"/>
      <c r="E44" s="219"/>
      <c r="F44" s="219"/>
      <c r="G44" s="219"/>
      <c r="H44" s="219"/>
      <c r="I44" s="220"/>
      <c r="J44" s="23">
        <f>SUM(J18:J43)</f>
        <v>123218725.98749997</v>
      </c>
      <c r="L44" s="3">
        <f>SUM(F18:F43)</f>
        <v>2137</v>
      </c>
      <c r="M44" s="3">
        <f>SUM(G18:G43)</f>
        <v>48703.053749999999</v>
      </c>
    </row>
    <row r="45" spans="1:13" x14ac:dyDescent="0.25">
      <c r="A45" s="221"/>
      <c r="B45" s="221"/>
      <c r="C45" s="180"/>
      <c r="D45" s="180"/>
      <c r="E45" s="180"/>
      <c r="F45" s="180"/>
      <c r="G45" s="180"/>
      <c r="H45" s="28"/>
      <c r="I45" s="28"/>
      <c r="J45" s="24"/>
    </row>
    <row r="46" spans="1:13" x14ac:dyDescent="0.25">
      <c r="A46" s="180"/>
      <c r="B46" s="180"/>
      <c r="C46" s="180"/>
      <c r="D46" s="180"/>
      <c r="E46" s="180"/>
      <c r="F46" s="180"/>
      <c r="G46" s="31" t="s">
        <v>71</v>
      </c>
      <c r="H46" s="31"/>
      <c r="I46" s="28"/>
      <c r="J46" s="24">
        <f>J44*10%</f>
        <v>12321872.598749997</v>
      </c>
      <c r="L46" s="26"/>
    </row>
    <row r="47" spans="1:13" x14ac:dyDescent="0.25">
      <c r="A47" s="180"/>
      <c r="B47" s="180"/>
      <c r="C47" s="180"/>
      <c r="D47" s="180"/>
      <c r="E47" s="180"/>
      <c r="F47" s="180"/>
      <c r="G47" s="106" t="s">
        <v>72</v>
      </c>
      <c r="H47" s="106"/>
      <c r="I47" s="107"/>
      <c r="J47" s="108">
        <f>J44-J46</f>
        <v>110896853.38874997</v>
      </c>
      <c r="L47" s="26"/>
    </row>
    <row r="48" spans="1:13" x14ac:dyDescent="0.25">
      <c r="A48" s="180"/>
      <c r="B48" s="180"/>
      <c r="C48" s="180"/>
      <c r="D48" s="180"/>
      <c r="E48" s="180"/>
      <c r="F48" s="180"/>
      <c r="G48" s="31" t="s">
        <v>76</v>
      </c>
      <c r="H48" s="31"/>
      <c r="I48" s="26" t="e">
        <f>#REF!*1%</f>
        <v>#REF!</v>
      </c>
      <c r="J48" s="24">
        <f>J47*1.1%</f>
        <v>1219865.3872762497</v>
      </c>
    </row>
    <row r="49" spans="1:10" ht="16.5" thickBot="1" x14ac:dyDescent="0.3">
      <c r="A49" s="180"/>
      <c r="B49" s="180"/>
      <c r="C49" s="180"/>
      <c r="D49" s="180"/>
      <c r="E49" s="180"/>
      <c r="F49" s="180"/>
      <c r="G49" s="89" t="s">
        <v>50</v>
      </c>
      <c r="H49" s="89"/>
      <c r="I49" s="64">
        <f>I45*10%</f>
        <v>0</v>
      </c>
      <c r="J49" s="64">
        <f>J47*2%</f>
        <v>2217937.0677749994</v>
      </c>
    </row>
    <row r="50" spans="1:10" x14ac:dyDescent="0.25">
      <c r="E50" s="1"/>
      <c r="F50" s="1"/>
      <c r="G50" s="41" t="s">
        <v>73</v>
      </c>
      <c r="H50" s="41"/>
      <c r="I50" s="44" t="e">
        <f>I44+I48</f>
        <v>#REF!</v>
      </c>
      <c r="J50" s="44">
        <f>J47+J48-J49</f>
        <v>109898781.70825122</v>
      </c>
    </row>
    <row r="51" spans="1:10" x14ac:dyDescent="0.25">
      <c r="E51" s="1"/>
      <c r="F51" s="1"/>
      <c r="G51" s="41"/>
      <c r="H51" s="41"/>
      <c r="I51" s="44"/>
      <c r="J51" s="44"/>
    </row>
    <row r="52" spans="1:10" x14ac:dyDescent="0.25">
      <c r="A52" s="1" t="s">
        <v>328</v>
      </c>
      <c r="D52" s="1"/>
      <c r="E52" s="1"/>
      <c r="F52" s="1"/>
      <c r="G52" s="1"/>
      <c r="H52" s="41"/>
      <c r="I52" s="41"/>
      <c r="J52" s="44"/>
    </row>
    <row r="53" spans="1:10" x14ac:dyDescent="0.25">
      <c r="A53" s="45"/>
      <c r="D53" s="1"/>
      <c r="E53" s="1"/>
      <c r="F53" s="1"/>
      <c r="G53" s="1"/>
      <c r="H53" s="41"/>
      <c r="I53" s="41"/>
      <c r="J53" s="44"/>
    </row>
    <row r="54" spans="1:10" x14ac:dyDescent="0.25">
      <c r="D54" s="1"/>
      <c r="E54" s="1"/>
      <c r="F54" s="1"/>
      <c r="G54" s="1"/>
      <c r="H54" s="41"/>
      <c r="I54" s="41"/>
      <c r="J54" s="44"/>
    </row>
    <row r="55" spans="1:10" x14ac:dyDescent="0.25">
      <c r="A55" s="46" t="s">
        <v>35</v>
      </c>
    </row>
    <row r="56" spans="1:10" x14ac:dyDescent="0.25">
      <c r="A56" s="47" t="s">
        <v>36</v>
      </c>
      <c r="B56" s="48"/>
      <c r="C56" s="48"/>
      <c r="D56" s="11"/>
      <c r="E56" s="11"/>
      <c r="F56" s="11"/>
      <c r="G56" s="11"/>
    </row>
    <row r="57" spans="1:10" x14ac:dyDescent="0.25">
      <c r="A57" s="47" t="s">
        <v>37</v>
      </c>
      <c r="B57" s="48"/>
      <c r="C57" s="48"/>
      <c r="D57" s="11"/>
      <c r="E57" s="11"/>
      <c r="F57" s="11"/>
      <c r="G57" s="11"/>
    </row>
    <row r="58" spans="1:10" x14ac:dyDescent="0.25">
      <c r="A58" s="49" t="s">
        <v>38</v>
      </c>
      <c r="B58" s="50"/>
      <c r="C58" s="50"/>
      <c r="D58" s="11"/>
      <c r="E58" s="11"/>
      <c r="F58" s="11"/>
      <c r="G58" s="11"/>
    </row>
    <row r="59" spans="1:10" x14ac:dyDescent="0.25">
      <c r="A59" s="52" t="s">
        <v>0</v>
      </c>
      <c r="B59" s="53"/>
      <c r="C59" s="53"/>
      <c r="D59" s="11"/>
      <c r="E59" s="11"/>
      <c r="F59" s="11"/>
      <c r="G59" s="11"/>
    </row>
    <row r="60" spans="1:10" x14ac:dyDescent="0.25">
      <c r="A60" s="54"/>
      <c r="B60" s="54"/>
      <c r="C60" s="54"/>
    </row>
    <row r="61" spans="1:10" x14ac:dyDescent="0.25">
      <c r="H61" s="56" t="s">
        <v>51</v>
      </c>
      <c r="I61" s="222" t="str">
        <f>+J13</f>
        <v xml:space="preserve"> 25 April 2022</v>
      </c>
      <c r="J61" s="223"/>
    </row>
    <row r="65" spans="8:10" ht="18" customHeight="1" x14ac:dyDescent="0.25"/>
    <row r="66" spans="8:10" ht="17.25" customHeight="1" x14ac:dyDescent="0.25"/>
    <row r="68" spans="8:10" x14ac:dyDescent="0.25">
      <c r="H68" s="224" t="s">
        <v>40</v>
      </c>
      <c r="I68" s="224"/>
      <c r="J68" s="224"/>
    </row>
  </sheetData>
  <mergeCells count="35">
    <mergeCell ref="H43:I43"/>
    <mergeCell ref="A44:I44"/>
    <mergeCell ref="A45:B45"/>
    <mergeCell ref="I61:J61"/>
    <mergeCell ref="H68:J68"/>
    <mergeCell ref="H42:I42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9" workbookViewId="0">
      <selection activeCell="J29" sqref="J2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.285156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7"/>
      <c r="B9" s="57"/>
      <c r="C9" s="57"/>
      <c r="D9" s="57"/>
      <c r="E9" s="57"/>
      <c r="F9" s="57"/>
      <c r="G9" s="57"/>
      <c r="H9" s="58"/>
      <c r="I9" s="58"/>
      <c r="J9" s="57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64</v>
      </c>
      <c r="G12" s="247" t="s">
        <v>9</v>
      </c>
      <c r="H12" s="247"/>
      <c r="I12" s="7" t="s">
        <v>10</v>
      </c>
      <c r="J12" s="8" t="s">
        <v>333</v>
      </c>
    </row>
    <row r="13" spans="1:10" x14ac:dyDescent="0.25">
      <c r="G13" s="247" t="s">
        <v>12</v>
      </c>
      <c r="H13" s="247"/>
      <c r="I13" s="7" t="s">
        <v>10</v>
      </c>
      <c r="J13" s="9" t="s">
        <v>102</v>
      </c>
    </row>
    <row r="14" spans="1:10" x14ac:dyDescent="0.25">
      <c r="G14" s="247" t="s">
        <v>65</v>
      </c>
      <c r="H14" s="247"/>
      <c r="I14" s="7" t="s">
        <v>10</v>
      </c>
      <c r="J14" s="2" t="s">
        <v>330</v>
      </c>
    </row>
    <row r="15" spans="1:10" x14ac:dyDescent="0.25">
      <c r="A15" s="2" t="s">
        <v>16</v>
      </c>
      <c r="B15" s="8" t="s">
        <v>17</v>
      </c>
      <c r="C15" s="8"/>
      <c r="I15" s="7"/>
      <c r="J15" s="2" t="s">
        <v>67</v>
      </c>
    </row>
    <row r="16" spans="1:10" ht="16.5" thickBot="1" x14ac:dyDescent="0.3"/>
    <row r="17" spans="1:13" ht="26.25" customHeight="1" x14ac:dyDescent="0.25">
      <c r="A17" s="12" t="s">
        <v>18</v>
      </c>
      <c r="B17" s="187" t="s">
        <v>19</v>
      </c>
      <c r="C17" s="187" t="s">
        <v>20</v>
      </c>
      <c r="D17" s="187" t="s">
        <v>21</v>
      </c>
      <c r="E17" s="187" t="s">
        <v>22</v>
      </c>
      <c r="F17" s="185" t="s">
        <v>23</v>
      </c>
      <c r="G17" s="185" t="s">
        <v>68</v>
      </c>
      <c r="H17" s="225" t="s">
        <v>24</v>
      </c>
      <c r="I17" s="226"/>
      <c r="J17" s="14" t="s">
        <v>25</v>
      </c>
    </row>
    <row r="18" spans="1:13" ht="34.5" customHeight="1" x14ac:dyDescent="0.25">
      <c r="A18" s="15">
        <v>1</v>
      </c>
      <c r="B18" s="183">
        <f>'[9]403376'!E3</f>
        <v>44593</v>
      </c>
      <c r="C18" s="61">
        <f>'[9]403376'!A3</f>
        <v>403376</v>
      </c>
      <c r="D18" s="62" t="s">
        <v>331</v>
      </c>
      <c r="E18" s="62" t="s">
        <v>332</v>
      </c>
      <c r="F18" s="61">
        <f>'[9]403376'!Q3</f>
        <v>15</v>
      </c>
      <c r="G18" s="117">
        <f>'[9]403376'!N18</f>
        <v>255.20000000000005</v>
      </c>
      <c r="H18" s="216">
        <v>13000</v>
      </c>
      <c r="I18" s="217"/>
      <c r="J18" s="186">
        <f>G18*H18</f>
        <v>3317600.0000000005</v>
      </c>
      <c r="L18" s="103"/>
    </row>
    <row r="19" spans="1:13" ht="34.5" customHeight="1" x14ac:dyDescent="0.25">
      <c r="A19" s="15">
        <f>A18+1</f>
        <v>2</v>
      </c>
      <c r="B19" s="183">
        <f>'[9]403385'!E3</f>
        <v>44596</v>
      </c>
      <c r="C19" s="61">
        <f>'[9]403385'!A3</f>
        <v>403385</v>
      </c>
      <c r="D19" s="62" t="s">
        <v>331</v>
      </c>
      <c r="E19" s="62" t="s">
        <v>332</v>
      </c>
      <c r="F19" s="61">
        <f>'[9]403385'!Q3</f>
        <v>5</v>
      </c>
      <c r="G19" s="122">
        <v>100</v>
      </c>
      <c r="H19" s="216">
        <v>13000</v>
      </c>
      <c r="I19" s="217"/>
      <c r="J19" s="186">
        <f t="shared" ref="J19:J20" si="0">G19*H19</f>
        <v>1300000</v>
      </c>
      <c r="L19" s="103"/>
    </row>
    <row r="20" spans="1:13" ht="34.5" customHeight="1" x14ac:dyDescent="0.25">
      <c r="A20" s="15">
        <f t="shared" ref="A20:A23" si="1">A19+1</f>
        <v>3</v>
      </c>
      <c r="B20" s="183">
        <f>'[9]403304'!E3</f>
        <v>44597</v>
      </c>
      <c r="C20" s="61">
        <f>'[9]403304'!A3</f>
        <v>403304</v>
      </c>
      <c r="D20" s="62" t="s">
        <v>331</v>
      </c>
      <c r="E20" s="62" t="s">
        <v>332</v>
      </c>
      <c r="F20" s="61">
        <f>'[9]403304'!Q3</f>
        <v>5</v>
      </c>
      <c r="G20" s="122">
        <v>100</v>
      </c>
      <c r="H20" s="216">
        <v>13000</v>
      </c>
      <c r="I20" s="217"/>
      <c r="J20" s="186">
        <f t="shared" si="0"/>
        <v>1300000</v>
      </c>
      <c r="L20" s="103"/>
    </row>
    <row r="21" spans="1:13" ht="34.5" customHeight="1" x14ac:dyDescent="0.25">
      <c r="A21" s="15">
        <f t="shared" si="1"/>
        <v>4</v>
      </c>
      <c r="B21" s="183">
        <f>'[9]403393'!E3</f>
        <v>44599</v>
      </c>
      <c r="C21" s="61">
        <f>'[9]403393'!A3</f>
        <v>403393</v>
      </c>
      <c r="D21" s="62" t="s">
        <v>331</v>
      </c>
      <c r="E21" s="62" t="s">
        <v>332</v>
      </c>
      <c r="F21" s="61">
        <f>'[9]403393'!Q3</f>
        <v>9</v>
      </c>
      <c r="G21" s="122">
        <f>'[9]403393'!N12</f>
        <v>156.04</v>
      </c>
      <c r="H21" s="216">
        <v>13000</v>
      </c>
      <c r="I21" s="217"/>
      <c r="J21" s="186">
        <f>G21*H21</f>
        <v>2028520</v>
      </c>
      <c r="L21" s="103"/>
    </row>
    <row r="22" spans="1:13" ht="34.5" customHeight="1" x14ac:dyDescent="0.25">
      <c r="A22" s="15">
        <f t="shared" si="1"/>
        <v>5</v>
      </c>
      <c r="B22" s="183">
        <f>'[9]403152'!E3</f>
        <v>44609</v>
      </c>
      <c r="C22" s="61">
        <f>'[9]403152'!A3</f>
        <v>403152</v>
      </c>
      <c r="D22" s="62" t="s">
        <v>331</v>
      </c>
      <c r="E22" s="62" t="s">
        <v>332</v>
      </c>
      <c r="F22" s="61">
        <f>'[9]403152'!Q3</f>
        <v>1</v>
      </c>
      <c r="G22" s="122">
        <v>100</v>
      </c>
      <c r="H22" s="216">
        <v>13000</v>
      </c>
      <c r="I22" s="217"/>
      <c r="J22" s="186">
        <f>G22*H22</f>
        <v>1300000</v>
      </c>
      <c r="L22" s="103"/>
    </row>
    <row r="23" spans="1:13" ht="34.5" customHeight="1" x14ac:dyDescent="0.25">
      <c r="A23" s="15">
        <f t="shared" si="1"/>
        <v>6</v>
      </c>
      <c r="B23" s="183">
        <f>'[9]404679'!E3</f>
        <v>44615</v>
      </c>
      <c r="C23" s="61">
        <f>'[9]404679'!A3</f>
        <v>404679</v>
      </c>
      <c r="D23" s="62" t="s">
        <v>331</v>
      </c>
      <c r="E23" s="62" t="s">
        <v>332</v>
      </c>
      <c r="F23" s="61">
        <f>'[9]404679'!Q3</f>
        <v>1</v>
      </c>
      <c r="G23" s="122">
        <v>100</v>
      </c>
      <c r="H23" s="216">
        <v>13000</v>
      </c>
      <c r="I23" s="217"/>
      <c r="J23" s="186">
        <f>G23*H23</f>
        <v>1300000</v>
      </c>
      <c r="L23" s="103"/>
    </row>
    <row r="24" spans="1:13" ht="24" customHeight="1" thickBot="1" x14ac:dyDescent="0.3">
      <c r="A24" s="218" t="s">
        <v>28</v>
      </c>
      <c r="B24" s="219"/>
      <c r="C24" s="219"/>
      <c r="D24" s="219"/>
      <c r="E24" s="219"/>
      <c r="F24" s="219"/>
      <c r="G24" s="219"/>
      <c r="H24" s="219"/>
      <c r="I24" s="220"/>
      <c r="J24" s="23">
        <f>SUM(J18:J23)</f>
        <v>10546120</v>
      </c>
      <c r="L24" s="3"/>
      <c r="M24" s="3"/>
    </row>
    <row r="25" spans="1:13" x14ac:dyDescent="0.25">
      <c r="A25" s="221"/>
      <c r="B25" s="221"/>
      <c r="C25" s="184"/>
      <c r="D25" s="184"/>
      <c r="E25" s="184"/>
      <c r="F25" s="184"/>
      <c r="G25" s="184"/>
      <c r="H25" s="28"/>
      <c r="I25" s="28"/>
      <c r="J25" s="24"/>
    </row>
    <row r="26" spans="1:13" x14ac:dyDescent="0.25">
      <c r="A26" s="184"/>
      <c r="B26" s="184"/>
      <c r="C26" s="184"/>
      <c r="D26" s="184"/>
      <c r="E26" s="184"/>
      <c r="F26" s="184"/>
      <c r="G26" s="31" t="s">
        <v>71</v>
      </c>
      <c r="H26" s="31"/>
      <c r="I26" s="28"/>
      <c r="J26" s="24">
        <f>J24*10%</f>
        <v>1054612</v>
      </c>
      <c r="L26" s="26"/>
    </row>
    <row r="27" spans="1:13" x14ac:dyDescent="0.25">
      <c r="A27" s="184"/>
      <c r="B27" s="184"/>
      <c r="C27" s="184"/>
      <c r="D27" s="184"/>
      <c r="E27" s="184"/>
      <c r="F27" s="184"/>
      <c r="G27" s="106" t="s">
        <v>72</v>
      </c>
      <c r="H27" s="106"/>
      <c r="I27" s="107"/>
      <c r="J27" s="108">
        <f>J24-J26</f>
        <v>9491508</v>
      </c>
      <c r="L27" s="26"/>
    </row>
    <row r="28" spans="1:13" x14ac:dyDescent="0.25">
      <c r="A28" s="184"/>
      <c r="B28" s="184"/>
      <c r="C28" s="184"/>
      <c r="D28" s="184"/>
      <c r="E28" s="184"/>
      <c r="F28" s="184"/>
      <c r="G28" s="31" t="s">
        <v>76</v>
      </c>
      <c r="H28" s="31"/>
      <c r="I28" s="26" t="e">
        <f>#REF!*1%</f>
        <v>#REF!</v>
      </c>
      <c r="J28" s="24">
        <f>J27*1.1%</f>
        <v>104406.588</v>
      </c>
    </row>
    <row r="29" spans="1:13" ht="16.5" thickBot="1" x14ac:dyDescent="0.3">
      <c r="A29" s="184"/>
      <c r="B29" s="184"/>
      <c r="C29" s="184"/>
      <c r="D29" s="184"/>
      <c r="E29" s="184"/>
      <c r="F29" s="184"/>
      <c r="G29" s="89" t="s">
        <v>50</v>
      </c>
      <c r="H29" s="89"/>
      <c r="I29" s="64">
        <f>I25*10%</f>
        <v>0</v>
      </c>
      <c r="J29" s="64">
        <f>J27*2%</f>
        <v>189830.16</v>
      </c>
    </row>
    <row r="30" spans="1:13" x14ac:dyDescent="0.25">
      <c r="E30" s="1"/>
      <c r="F30" s="1"/>
      <c r="G30" s="41" t="s">
        <v>73</v>
      </c>
      <c r="H30" s="41"/>
      <c r="I30" s="44" t="e">
        <f>I24+I28</f>
        <v>#REF!</v>
      </c>
      <c r="J30" s="44">
        <f>J27+J28-J29</f>
        <v>9406084.4279999994</v>
      </c>
    </row>
    <row r="31" spans="1:13" x14ac:dyDescent="0.25">
      <c r="E31" s="1"/>
      <c r="F31" s="1"/>
      <c r="G31" s="41"/>
      <c r="H31" s="41"/>
      <c r="I31" s="44"/>
      <c r="J31" s="44"/>
    </row>
    <row r="32" spans="1:13" x14ac:dyDescent="0.25">
      <c r="A32" s="1" t="s">
        <v>334</v>
      </c>
      <c r="D32" s="1"/>
      <c r="E32" s="1"/>
      <c r="F32" s="1"/>
      <c r="G32" s="1"/>
      <c r="H32" s="41"/>
      <c r="I32" s="41"/>
      <c r="J32" s="44"/>
    </row>
    <row r="33" spans="1:10" x14ac:dyDescent="0.25">
      <c r="A33" s="45"/>
      <c r="D33" s="1"/>
      <c r="E33" s="1"/>
      <c r="F33" s="1"/>
      <c r="G33" s="1"/>
      <c r="H33" s="41"/>
      <c r="I33" s="41"/>
      <c r="J33" s="44"/>
    </row>
    <row r="34" spans="1:10" x14ac:dyDescent="0.25">
      <c r="A34" s="46" t="s">
        <v>35</v>
      </c>
    </row>
    <row r="35" spans="1:10" x14ac:dyDescent="0.25">
      <c r="A35" s="47" t="s">
        <v>36</v>
      </c>
      <c r="B35" s="48"/>
      <c r="C35" s="48"/>
      <c r="D35" s="11"/>
      <c r="E35" s="11"/>
      <c r="F35" s="11"/>
      <c r="G35" s="11"/>
    </row>
    <row r="36" spans="1:10" x14ac:dyDescent="0.25">
      <c r="A36" s="47" t="s">
        <v>37</v>
      </c>
      <c r="B36" s="48"/>
      <c r="C36" s="48"/>
      <c r="D36" s="11"/>
      <c r="E36" s="11"/>
      <c r="F36" s="11"/>
      <c r="G36" s="11"/>
    </row>
    <row r="37" spans="1:10" x14ac:dyDescent="0.25">
      <c r="A37" s="49" t="s">
        <v>38</v>
      </c>
      <c r="B37" s="50"/>
      <c r="C37" s="50"/>
      <c r="D37" s="11"/>
      <c r="E37" s="11"/>
      <c r="F37" s="11"/>
      <c r="G37" s="11"/>
    </row>
    <row r="38" spans="1:10" x14ac:dyDescent="0.25">
      <c r="A38" s="52" t="s">
        <v>0</v>
      </c>
      <c r="B38" s="53"/>
      <c r="C38" s="53"/>
      <c r="D38" s="11"/>
      <c r="E38" s="11"/>
      <c r="F38" s="11"/>
      <c r="G38" s="11"/>
    </row>
    <row r="39" spans="1:10" ht="11.25" customHeight="1" x14ac:dyDescent="0.25">
      <c r="A39" s="54"/>
      <c r="B39" s="54"/>
      <c r="C39" s="54"/>
    </row>
    <row r="40" spans="1:10" x14ac:dyDescent="0.25">
      <c r="H40" s="56" t="s">
        <v>51</v>
      </c>
      <c r="I40" s="222" t="str">
        <f>+J13</f>
        <v xml:space="preserve"> 26 April 2022</v>
      </c>
      <c r="J40" s="223"/>
    </row>
    <row r="44" spans="1:10" ht="18" customHeight="1" x14ac:dyDescent="0.25"/>
    <row r="45" spans="1:10" ht="17.25" customHeight="1" x14ac:dyDescent="0.25"/>
    <row r="47" spans="1:10" x14ac:dyDescent="0.25">
      <c r="H47" s="224" t="s">
        <v>40</v>
      </c>
      <c r="I47" s="224"/>
      <c r="J47" s="224"/>
    </row>
  </sheetData>
  <mergeCells count="15">
    <mergeCell ref="H18:I18"/>
    <mergeCell ref="A10:J10"/>
    <mergeCell ref="G12:H12"/>
    <mergeCell ref="G13:H13"/>
    <mergeCell ref="G14:H14"/>
    <mergeCell ref="H17:I17"/>
    <mergeCell ref="A25:B25"/>
    <mergeCell ref="I40:J40"/>
    <mergeCell ref="H47:J47"/>
    <mergeCell ref="H19:I19"/>
    <mergeCell ref="H20:I20"/>
    <mergeCell ref="H21:I21"/>
    <mergeCell ref="H22:I22"/>
    <mergeCell ref="H23:I23"/>
    <mergeCell ref="A24:I2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0" workbookViewId="0">
      <selection activeCell="B18" sqref="B18"/>
    </sheetView>
  </sheetViews>
  <sheetFormatPr defaultRowHeight="15.75" x14ac:dyDescent="0.25"/>
  <cols>
    <col min="1" max="1" width="5.28515625" style="2" customWidth="1"/>
    <col min="2" max="2" width="11.28515625" style="2" customWidth="1"/>
    <col min="3" max="3" width="9.42578125" style="2" customWidth="1"/>
    <col min="4" max="4" width="30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8.8554687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7"/>
      <c r="B9" s="57"/>
      <c r="C9" s="57"/>
      <c r="D9" s="57"/>
      <c r="E9" s="57"/>
      <c r="F9" s="57"/>
      <c r="G9" s="57"/>
      <c r="H9" s="58"/>
      <c r="I9" s="58"/>
      <c r="J9" s="57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64</v>
      </c>
      <c r="G12" s="247" t="s">
        <v>9</v>
      </c>
      <c r="H12" s="247"/>
      <c r="I12" s="7" t="s">
        <v>10</v>
      </c>
      <c r="J12" s="8" t="s">
        <v>339</v>
      </c>
    </row>
    <row r="13" spans="1:10" x14ac:dyDescent="0.25">
      <c r="G13" s="247" t="s">
        <v>12</v>
      </c>
      <c r="H13" s="247"/>
      <c r="I13" s="7" t="s">
        <v>10</v>
      </c>
      <c r="J13" s="9" t="s">
        <v>102</v>
      </c>
    </row>
    <row r="14" spans="1:10" x14ac:dyDescent="0.25">
      <c r="G14" s="247" t="s">
        <v>65</v>
      </c>
      <c r="H14" s="247"/>
      <c r="I14" s="7" t="s">
        <v>10</v>
      </c>
      <c r="J14" s="2" t="s">
        <v>335</v>
      </c>
    </row>
    <row r="15" spans="1:10" x14ac:dyDescent="0.25">
      <c r="A15" s="2" t="s">
        <v>16</v>
      </c>
      <c r="B15" s="8" t="s">
        <v>17</v>
      </c>
      <c r="C15" s="8"/>
      <c r="I15" s="7"/>
      <c r="J15" s="2" t="s">
        <v>67</v>
      </c>
    </row>
    <row r="16" spans="1:10" ht="16.5" thickBot="1" x14ac:dyDescent="0.3"/>
    <row r="17" spans="1:12" ht="26.25" customHeight="1" x14ac:dyDescent="0.25">
      <c r="A17" s="12" t="s">
        <v>18</v>
      </c>
      <c r="B17" s="187" t="s">
        <v>19</v>
      </c>
      <c r="C17" s="187" t="s">
        <v>20</v>
      </c>
      <c r="D17" s="187" t="s">
        <v>21</v>
      </c>
      <c r="E17" s="187" t="s">
        <v>22</v>
      </c>
      <c r="F17" s="185" t="s">
        <v>23</v>
      </c>
      <c r="G17" s="185" t="s">
        <v>68</v>
      </c>
      <c r="H17" s="225" t="s">
        <v>24</v>
      </c>
      <c r="I17" s="226"/>
      <c r="J17" s="14" t="s">
        <v>25</v>
      </c>
    </row>
    <row r="18" spans="1:12" ht="48" customHeight="1" x14ac:dyDescent="0.25">
      <c r="A18" s="15">
        <v>1</v>
      </c>
      <c r="B18" s="60">
        <f>[10]BKI032220041871!E3</f>
        <v>44606</v>
      </c>
      <c r="C18" s="61" t="str">
        <f>[10]BKI032220041871!A3</f>
        <v>BKI032220041871</v>
      </c>
      <c r="D18" s="62" t="s">
        <v>336</v>
      </c>
      <c r="E18" s="191" t="s">
        <v>337</v>
      </c>
      <c r="F18" s="63">
        <f>[10]BKI032220041871!Q3</f>
        <v>3</v>
      </c>
      <c r="G18" s="20">
        <f>[10]BKI032220041871!N6</f>
        <v>199.0385</v>
      </c>
      <c r="H18" s="216">
        <v>13000</v>
      </c>
      <c r="I18" s="217"/>
      <c r="J18" s="186">
        <f>G18*H18</f>
        <v>2587500.5</v>
      </c>
      <c r="L18" s="103"/>
    </row>
    <row r="19" spans="1:12" ht="32.25" customHeight="1" thickBot="1" x14ac:dyDescent="0.3">
      <c r="A19" s="218" t="s">
        <v>28</v>
      </c>
      <c r="B19" s="219"/>
      <c r="C19" s="219"/>
      <c r="D19" s="219"/>
      <c r="E19" s="219"/>
      <c r="F19" s="219"/>
      <c r="G19" s="219"/>
      <c r="H19" s="219"/>
      <c r="I19" s="220"/>
      <c r="J19" s="23">
        <f>SUM(J18:J18)</f>
        <v>2587500.5</v>
      </c>
      <c r="L19" s="3"/>
    </row>
    <row r="20" spans="1:12" x14ac:dyDescent="0.25">
      <c r="A20" s="221"/>
      <c r="B20" s="221"/>
      <c r="C20" s="184"/>
      <c r="D20" s="184"/>
      <c r="E20" s="184"/>
      <c r="F20" s="184"/>
      <c r="G20" s="184"/>
      <c r="H20" s="28"/>
      <c r="I20" s="28"/>
      <c r="J20" s="24"/>
    </row>
    <row r="21" spans="1:12" x14ac:dyDescent="0.25">
      <c r="A21" s="184"/>
      <c r="B21" s="184"/>
      <c r="C21" s="184"/>
      <c r="D21" s="184"/>
      <c r="E21" s="184"/>
      <c r="F21" s="184"/>
      <c r="G21" s="31" t="s">
        <v>71</v>
      </c>
      <c r="H21" s="31"/>
      <c r="I21" s="28"/>
      <c r="J21" s="24">
        <f>J19*10%</f>
        <v>258750.05000000002</v>
      </c>
      <c r="L21" s="26"/>
    </row>
    <row r="22" spans="1:12" x14ac:dyDescent="0.25">
      <c r="A22" s="184"/>
      <c r="B22" s="184"/>
      <c r="C22" s="184"/>
      <c r="D22" s="184"/>
      <c r="E22" s="184"/>
      <c r="F22" s="184"/>
      <c r="G22" s="106" t="s">
        <v>72</v>
      </c>
      <c r="H22" s="106"/>
      <c r="I22" s="107"/>
      <c r="J22" s="108">
        <f>J19-J21</f>
        <v>2328750.4500000002</v>
      </c>
      <c r="L22" s="26"/>
    </row>
    <row r="23" spans="1:12" x14ac:dyDescent="0.25">
      <c r="A23" s="184"/>
      <c r="B23" s="184"/>
      <c r="C23" s="184"/>
      <c r="D23" s="184"/>
      <c r="E23" s="184"/>
      <c r="F23" s="184"/>
      <c r="G23" s="31" t="s">
        <v>76</v>
      </c>
      <c r="H23" s="31"/>
      <c r="I23" s="26" t="e">
        <f>#REF!*1%</f>
        <v>#REF!</v>
      </c>
      <c r="J23" s="24">
        <f>J22*1.1%</f>
        <v>25616.254950000006</v>
      </c>
    </row>
    <row r="24" spans="1:12" ht="16.5" thickBot="1" x14ac:dyDescent="0.3">
      <c r="A24" s="184"/>
      <c r="B24" s="184"/>
      <c r="C24" s="184"/>
      <c r="D24" s="184"/>
      <c r="E24" s="184"/>
      <c r="F24" s="184"/>
      <c r="G24" s="89" t="s">
        <v>50</v>
      </c>
      <c r="H24" s="89"/>
      <c r="I24" s="64">
        <f>I20*10%</f>
        <v>0</v>
      </c>
      <c r="J24" s="64">
        <f>J22*2%</f>
        <v>46575.009000000005</v>
      </c>
    </row>
    <row r="25" spans="1:12" x14ac:dyDescent="0.25">
      <c r="E25" s="1"/>
      <c r="F25" s="1"/>
      <c r="G25" s="41" t="s">
        <v>73</v>
      </c>
      <c r="H25" s="41"/>
      <c r="I25" s="44" t="e">
        <f>I19+I23</f>
        <v>#REF!</v>
      </c>
      <c r="J25" s="44">
        <f>J22+J23-J24</f>
        <v>2307791.6959500001</v>
      </c>
    </row>
    <row r="26" spans="1:12" x14ac:dyDescent="0.25">
      <c r="E26" s="1"/>
      <c r="F26" s="1"/>
      <c r="G26" s="41"/>
      <c r="H26" s="41"/>
      <c r="I26" s="44"/>
      <c r="J26" s="44"/>
    </row>
    <row r="27" spans="1:12" x14ac:dyDescent="0.25">
      <c r="A27" s="1" t="s">
        <v>338</v>
      </c>
      <c r="D27" s="1"/>
      <c r="E27" s="1"/>
      <c r="F27" s="1"/>
      <c r="G27" s="1"/>
      <c r="H27" s="41"/>
      <c r="I27" s="41"/>
      <c r="J27" s="44"/>
    </row>
    <row r="28" spans="1:12" x14ac:dyDescent="0.25">
      <c r="A28" s="45"/>
      <c r="D28" s="1"/>
      <c r="E28" s="1"/>
      <c r="F28" s="1"/>
      <c r="G28" s="1"/>
      <c r="H28" s="41"/>
      <c r="I28" s="41"/>
      <c r="J28" s="44"/>
    </row>
    <row r="29" spans="1:12" x14ac:dyDescent="0.25">
      <c r="D29" s="1"/>
      <c r="E29" s="1"/>
      <c r="F29" s="1"/>
      <c r="G29" s="1"/>
      <c r="H29" s="41"/>
      <c r="I29" s="41"/>
      <c r="J29" s="44"/>
    </row>
    <row r="30" spans="1:12" x14ac:dyDescent="0.25">
      <c r="A30" s="46" t="s">
        <v>35</v>
      </c>
    </row>
    <row r="31" spans="1:12" x14ac:dyDescent="0.25">
      <c r="A31" s="47" t="s">
        <v>36</v>
      </c>
      <c r="B31" s="48"/>
      <c r="C31" s="48"/>
      <c r="D31" s="11"/>
      <c r="E31" s="11"/>
      <c r="F31" s="11"/>
      <c r="G31" s="11"/>
    </row>
    <row r="32" spans="1:12" x14ac:dyDescent="0.25">
      <c r="A32" s="47" t="s">
        <v>37</v>
      </c>
      <c r="B32" s="48"/>
      <c r="C32" s="48"/>
      <c r="D32" s="11"/>
      <c r="E32" s="11"/>
      <c r="F32" s="11"/>
      <c r="G32" s="11"/>
    </row>
    <row r="33" spans="1:10" x14ac:dyDescent="0.25">
      <c r="A33" s="49" t="s">
        <v>38</v>
      </c>
      <c r="B33" s="50"/>
      <c r="C33" s="50"/>
      <c r="D33" s="11"/>
      <c r="E33" s="11"/>
      <c r="F33" s="11"/>
      <c r="G33" s="11"/>
    </row>
    <row r="34" spans="1:10" x14ac:dyDescent="0.25">
      <c r="A34" s="52" t="s">
        <v>0</v>
      </c>
      <c r="B34" s="53"/>
      <c r="C34" s="53"/>
      <c r="D34" s="11"/>
      <c r="E34" s="11"/>
      <c r="F34" s="11"/>
      <c r="G34" s="11"/>
    </row>
    <row r="35" spans="1:10" x14ac:dyDescent="0.25">
      <c r="A35" s="54"/>
      <c r="B35" s="54"/>
      <c r="C35" s="54"/>
    </row>
    <row r="36" spans="1:10" x14ac:dyDescent="0.25">
      <c r="H36" s="56" t="s">
        <v>51</v>
      </c>
      <c r="I36" s="222" t="str">
        <f>+J13</f>
        <v xml:space="preserve"> 26 April 2022</v>
      </c>
      <c r="J36" s="223"/>
    </row>
    <row r="40" spans="1:10" ht="18" customHeight="1" x14ac:dyDescent="0.25"/>
    <row r="41" spans="1:10" ht="17.25" customHeight="1" x14ac:dyDescent="0.25"/>
    <row r="43" spans="1:10" x14ac:dyDescent="0.25">
      <c r="H43" s="224" t="s">
        <v>40</v>
      </c>
      <c r="I43" s="224"/>
      <c r="J43" s="224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13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33.85546875" style="2" customWidth="1"/>
    <col min="4" max="4" width="14" style="2" customWidth="1"/>
    <col min="5" max="5" width="8.7109375" style="2" customWidth="1"/>
    <col min="6" max="6" width="14.140625" style="3" bestFit="1" customWidth="1"/>
    <col min="7" max="7" width="1.5703125" style="3" customWidth="1"/>
    <col min="8" max="8" width="19.5703125" style="2" customWidth="1"/>
    <col min="9" max="9" width="9.140625" style="2"/>
    <col min="10" max="10" width="15.7109375" style="2" bestFit="1" customWidth="1"/>
    <col min="11" max="16384" width="9.140625" style="2"/>
  </cols>
  <sheetData>
    <row r="2" spans="1:8" x14ac:dyDescent="0.25">
      <c r="A2" s="1" t="s">
        <v>0</v>
      </c>
    </row>
    <row r="3" spans="1:8" x14ac:dyDescent="0.25">
      <c r="A3" s="4" t="s">
        <v>1</v>
      </c>
    </row>
    <row r="4" spans="1:8" x14ac:dyDescent="0.25">
      <c r="A4" s="4" t="s">
        <v>2</v>
      </c>
    </row>
    <row r="5" spans="1:8" x14ac:dyDescent="0.25">
      <c r="A5" s="4" t="s">
        <v>3</v>
      </c>
    </row>
    <row r="6" spans="1:8" x14ac:dyDescent="0.25">
      <c r="A6" s="4" t="s">
        <v>4</v>
      </c>
    </row>
    <row r="7" spans="1:8" x14ac:dyDescent="0.25">
      <c r="A7" s="4" t="s">
        <v>5</v>
      </c>
    </row>
    <row r="9" spans="1:8" ht="16.5" thickBot="1" x14ac:dyDescent="0.3">
      <c r="A9" s="57"/>
      <c r="B9" s="57"/>
      <c r="C9" s="57"/>
      <c r="D9" s="57"/>
      <c r="E9" s="57"/>
      <c r="F9" s="58"/>
      <c r="G9" s="58"/>
      <c r="H9" s="57"/>
    </row>
    <row r="10" spans="1:8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3"/>
    </row>
    <row r="12" spans="1:8" x14ac:dyDescent="0.25">
      <c r="A12" s="2" t="s">
        <v>7</v>
      </c>
      <c r="B12" s="192" t="s">
        <v>64</v>
      </c>
      <c r="E12" s="247" t="s">
        <v>9</v>
      </c>
      <c r="F12" s="247"/>
      <c r="G12" s="7" t="s">
        <v>10</v>
      </c>
      <c r="H12" s="8" t="s">
        <v>349</v>
      </c>
    </row>
    <row r="13" spans="1:8" x14ac:dyDescent="0.25">
      <c r="E13" s="247" t="s">
        <v>12</v>
      </c>
      <c r="F13" s="247"/>
      <c r="G13" s="7" t="s">
        <v>10</v>
      </c>
      <c r="H13" s="9" t="s">
        <v>102</v>
      </c>
    </row>
    <row r="14" spans="1:8" x14ac:dyDescent="0.25">
      <c r="E14" s="247" t="s">
        <v>65</v>
      </c>
      <c r="F14" s="247"/>
      <c r="G14" s="7" t="s">
        <v>10</v>
      </c>
      <c r="H14" s="192" t="s">
        <v>340</v>
      </c>
    </row>
    <row r="15" spans="1:8" x14ac:dyDescent="0.25">
      <c r="A15" s="2" t="s">
        <v>16</v>
      </c>
      <c r="B15" s="8" t="s">
        <v>17</v>
      </c>
      <c r="G15" s="7"/>
      <c r="H15" s="193" t="s">
        <v>341</v>
      </c>
    </row>
    <row r="16" spans="1:8" ht="9" customHeight="1" thickBot="1" x14ac:dyDescent="0.3"/>
    <row r="17" spans="1:10" ht="26.25" customHeight="1" x14ac:dyDescent="0.25">
      <c r="A17" s="12" t="s">
        <v>18</v>
      </c>
      <c r="B17" s="187" t="s">
        <v>19</v>
      </c>
      <c r="C17" s="187" t="s">
        <v>21</v>
      </c>
      <c r="D17" s="187" t="s">
        <v>22</v>
      </c>
      <c r="E17" s="185" t="s">
        <v>23</v>
      </c>
      <c r="F17" s="225" t="s">
        <v>24</v>
      </c>
      <c r="G17" s="226"/>
      <c r="H17" s="14" t="s">
        <v>25</v>
      </c>
    </row>
    <row r="18" spans="1:10" ht="33" customHeight="1" x14ac:dyDescent="0.25">
      <c r="A18" s="15">
        <v>1</v>
      </c>
      <c r="B18" s="60">
        <v>44596</v>
      </c>
      <c r="C18" s="62" t="s">
        <v>342</v>
      </c>
      <c r="D18" s="62" t="s">
        <v>343</v>
      </c>
      <c r="E18" s="63">
        <v>471</v>
      </c>
      <c r="F18" s="216">
        <v>4800000</v>
      </c>
      <c r="G18" s="217"/>
      <c r="H18" s="186">
        <f t="shared" ref="H18:H20" si="0">F18</f>
        <v>4800000</v>
      </c>
      <c r="J18" s="103"/>
    </row>
    <row r="19" spans="1:10" ht="33" customHeight="1" x14ac:dyDescent="0.25">
      <c r="A19" s="15">
        <f>A18+1</f>
        <v>2</v>
      </c>
      <c r="B19" s="60">
        <v>44627</v>
      </c>
      <c r="C19" s="62" t="s">
        <v>344</v>
      </c>
      <c r="D19" s="62" t="s">
        <v>345</v>
      </c>
      <c r="E19" s="63">
        <v>350</v>
      </c>
      <c r="F19" s="216">
        <v>3800000</v>
      </c>
      <c r="G19" s="217"/>
      <c r="H19" s="186">
        <f t="shared" si="0"/>
        <v>3800000</v>
      </c>
      <c r="J19" s="103"/>
    </row>
    <row r="20" spans="1:10" ht="33" customHeight="1" x14ac:dyDescent="0.25">
      <c r="A20" s="15">
        <f t="shared" ref="A20" si="1">A19+1</f>
        <v>3</v>
      </c>
      <c r="B20" s="60">
        <v>44627</v>
      </c>
      <c r="C20" s="62" t="s">
        <v>346</v>
      </c>
      <c r="D20" s="62" t="s">
        <v>347</v>
      </c>
      <c r="E20" s="63">
        <v>469</v>
      </c>
      <c r="F20" s="216">
        <v>7000000</v>
      </c>
      <c r="G20" s="217"/>
      <c r="H20" s="186">
        <f t="shared" si="0"/>
        <v>7000000</v>
      </c>
      <c r="J20" s="103"/>
    </row>
    <row r="21" spans="1:10" ht="22.5" customHeight="1" thickBot="1" x14ac:dyDescent="0.3">
      <c r="A21" s="218" t="s">
        <v>28</v>
      </c>
      <c r="B21" s="219"/>
      <c r="C21" s="219"/>
      <c r="D21" s="219"/>
      <c r="E21" s="219"/>
      <c r="F21" s="219"/>
      <c r="G21" s="220"/>
      <c r="H21" s="23">
        <f>SUM(H18:H20)</f>
        <v>15600000</v>
      </c>
      <c r="J21" s="3"/>
    </row>
    <row r="22" spans="1:10" x14ac:dyDescent="0.25">
      <c r="A22" s="221"/>
      <c r="B22" s="221"/>
      <c r="C22" s="184"/>
      <c r="D22" s="184"/>
      <c r="E22" s="184"/>
      <c r="F22" s="28"/>
      <c r="G22" s="28"/>
      <c r="H22" s="24"/>
    </row>
    <row r="23" spans="1:10" x14ac:dyDescent="0.25">
      <c r="A23" s="184"/>
      <c r="B23" s="184"/>
      <c r="C23" s="184"/>
      <c r="D23" s="184"/>
      <c r="E23" s="31" t="s">
        <v>71</v>
      </c>
      <c r="F23" s="31"/>
      <c r="G23" s="28" t="s">
        <v>10</v>
      </c>
      <c r="H23" s="24">
        <v>0</v>
      </c>
      <c r="J23" s="26"/>
    </row>
    <row r="24" spans="1:10" x14ac:dyDescent="0.25">
      <c r="A24" s="184"/>
      <c r="B24" s="184"/>
      <c r="C24" s="184"/>
      <c r="D24" s="184"/>
      <c r="E24" s="106" t="s">
        <v>72</v>
      </c>
      <c r="F24" s="106"/>
      <c r="G24" s="28" t="s">
        <v>10</v>
      </c>
      <c r="H24" s="108">
        <f>H21-H23</f>
        <v>15600000</v>
      </c>
      <c r="J24" s="26"/>
    </row>
    <row r="25" spans="1:10" x14ac:dyDescent="0.25">
      <c r="A25" s="184"/>
      <c r="B25" s="184"/>
      <c r="C25" s="184"/>
      <c r="D25" s="184"/>
      <c r="E25" s="31" t="s">
        <v>76</v>
      </c>
      <c r="F25" s="31"/>
      <c r="G25" s="28" t="s">
        <v>10</v>
      </c>
      <c r="H25" s="24">
        <f>H24*1.1%</f>
        <v>171600.00000000003</v>
      </c>
    </row>
    <row r="26" spans="1:10" ht="16.5" thickBot="1" x14ac:dyDescent="0.3">
      <c r="A26" s="184"/>
      <c r="B26" s="184"/>
      <c r="C26" s="184"/>
      <c r="D26" s="184"/>
      <c r="E26" s="89" t="s">
        <v>50</v>
      </c>
      <c r="F26" s="89"/>
      <c r="G26" s="64" t="s">
        <v>10</v>
      </c>
      <c r="H26" s="64">
        <f>H24*2%</f>
        <v>312000</v>
      </c>
    </row>
    <row r="27" spans="1:10" x14ac:dyDescent="0.25">
      <c r="D27" s="1"/>
      <c r="E27" s="1"/>
      <c r="F27" s="41"/>
      <c r="G27" s="44" t="e">
        <f>G21+G25</f>
        <v>#VALUE!</v>
      </c>
      <c r="H27" s="44">
        <f>H24+H25-H26</f>
        <v>15459600</v>
      </c>
    </row>
    <row r="28" spans="1:10" ht="10.5" customHeight="1" x14ac:dyDescent="0.25">
      <c r="D28" s="1"/>
      <c r="E28" s="1"/>
      <c r="F28" s="41"/>
      <c r="G28" s="44"/>
      <c r="H28" s="44"/>
    </row>
    <row r="29" spans="1:10" x14ac:dyDescent="0.25">
      <c r="A29" s="1" t="s">
        <v>348</v>
      </c>
      <c r="C29" s="1"/>
      <c r="D29" s="1"/>
      <c r="E29" s="1"/>
      <c r="F29" s="41"/>
      <c r="G29" s="41"/>
      <c r="H29" s="44"/>
    </row>
    <row r="30" spans="1:10" ht="9.75" customHeight="1" x14ac:dyDescent="0.25">
      <c r="A30" s="45"/>
      <c r="C30" s="1"/>
      <c r="D30" s="1"/>
      <c r="E30" s="1"/>
      <c r="F30" s="41"/>
      <c r="G30" s="41"/>
      <c r="H30" s="44"/>
    </row>
    <row r="31" spans="1:10" x14ac:dyDescent="0.25">
      <c r="A31" s="46" t="s">
        <v>35</v>
      </c>
    </row>
    <row r="32" spans="1:10" x14ac:dyDescent="0.25">
      <c r="A32" s="47" t="s">
        <v>36</v>
      </c>
      <c r="B32" s="48"/>
      <c r="C32" s="11"/>
      <c r="D32" s="11"/>
      <c r="E32" s="11"/>
    </row>
    <row r="33" spans="1:8" x14ac:dyDescent="0.25">
      <c r="A33" s="47" t="s">
        <v>37</v>
      </c>
      <c r="B33" s="48"/>
      <c r="C33" s="11"/>
      <c r="D33" s="11"/>
      <c r="E33" s="11"/>
    </row>
    <row r="34" spans="1:8" x14ac:dyDescent="0.25">
      <c r="A34" s="49" t="s">
        <v>38</v>
      </c>
      <c r="B34" s="50"/>
      <c r="C34" s="11"/>
      <c r="D34" s="11"/>
      <c r="E34" s="11"/>
    </row>
    <row r="35" spans="1:8" x14ac:dyDescent="0.25">
      <c r="A35" s="52" t="s">
        <v>0</v>
      </c>
      <c r="B35" s="53"/>
      <c r="C35" s="11"/>
      <c r="D35" s="11"/>
      <c r="E35" s="11"/>
    </row>
    <row r="36" spans="1:8" ht="13.5" customHeight="1" x14ac:dyDescent="0.25">
      <c r="A36" s="54"/>
      <c r="B36" s="54"/>
    </row>
    <row r="37" spans="1:8" x14ac:dyDescent="0.25">
      <c r="F37" s="56" t="s">
        <v>51</v>
      </c>
      <c r="G37" s="222" t="str">
        <f>+H13</f>
        <v xml:space="preserve"> 26 April 2022</v>
      </c>
      <c r="H37" s="223"/>
    </row>
    <row r="41" spans="1:8" ht="18" customHeight="1" x14ac:dyDescent="0.25"/>
    <row r="42" spans="1:8" ht="17.25" customHeight="1" x14ac:dyDescent="0.25"/>
    <row r="44" spans="1:8" x14ac:dyDescent="0.25">
      <c r="F44" s="224" t="s">
        <v>40</v>
      </c>
      <c r="G44" s="224"/>
      <c r="H44" s="224"/>
    </row>
  </sheetData>
  <mergeCells count="12">
    <mergeCell ref="F44:H44"/>
    <mergeCell ref="A10:H10"/>
    <mergeCell ref="E12:F12"/>
    <mergeCell ref="E13:F13"/>
    <mergeCell ref="E14:F14"/>
    <mergeCell ref="F17:G17"/>
    <mergeCell ref="F18:G18"/>
    <mergeCell ref="F19:G19"/>
    <mergeCell ref="F20:G20"/>
    <mergeCell ref="A21:G21"/>
    <mergeCell ref="A22:B22"/>
    <mergeCell ref="G37:H37"/>
  </mergeCells>
  <printOptions horizontalCentered="1"/>
  <pageMargins left="0.19685039370078741" right="0.19685039370078741" top="0.35433070866141736" bottom="0.15748031496062992" header="0.31496062992125984" footer="0.31496062992125984"/>
  <pageSetup paperSize="9" scale="85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opLeftCell="A10" workbookViewId="0">
      <selection activeCell="E18" sqref="E18"/>
    </sheetView>
  </sheetViews>
  <sheetFormatPr defaultRowHeight="15.75" x14ac:dyDescent="0.25"/>
  <cols>
    <col min="1" max="1" width="4.85546875" style="2" customWidth="1"/>
    <col min="2" max="2" width="10.85546875" style="2" customWidth="1"/>
    <col min="3" max="3" width="9" style="2" customWidth="1"/>
    <col min="4" max="4" width="28.5703125" style="2" customWidth="1"/>
    <col min="5" max="5" width="13.42578125" style="2" customWidth="1"/>
    <col min="6" max="6" width="6.5703125" style="2" customWidth="1"/>
    <col min="7" max="7" width="12.28515625" style="3" customWidth="1"/>
    <col min="8" max="8" width="1.28515625" style="3" customWidth="1"/>
    <col min="9" max="9" width="17.7109375" style="2" customWidth="1"/>
    <col min="10" max="10" width="9.140625" style="2"/>
    <col min="11" max="11" width="11.7109375" style="2" bestFit="1" customWidth="1"/>
    <col min="12" max="12" width="10.42578125" style="2" bestFit="1" customWidth="1"/>
    <col min="13" max="13" width="15.7109375" style="2" bestFit="1" customWidth="1"/>
    <col min="14" max="14" width="12.7109375" style="2" bestFit="1" customWidth="1"/>
    <col min="15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1</v>
      </c>
      <c r="B3" s="5"/>
    </row>
    <row r="4" spans="1:9" ht="18" customHeight="1" x14ac:dyDescent="0.25">
      <c r="A4" s="4" t="s">
        <v>2</v>
      </c>
      <c r="B4" s="5"/>
    </row>
    <row r="5" spans="1:9" ht="18" customHeight="1" x14ac:dyDescent="0.25">
      <c r="A5" s="4" t="s">
        <v>3</v>
      </c>
      <c r="B5" s="5"/>
    </row>
    <row r="6" spans="1:9" ht="18" customHeight="1" x14ac:dyDescent="0.25">
      <c r="A6" s="4" t="s">
        <v>4</v>
      </c>
      <c r="B6" s="5"/>
    </row>
    <row r="7" spans="1:9" ht="18" customHeight="1" x14ac:dyDescent="0.25">
      <c r="A7" s="4" t="s">
        <v>5</v>
      </c>
      <c r="B7" s="5"/>
    </row>
    <row r="8" spans="1:9" ht="16.5" thickBot="1" x14ac:dyDescent="0.3"/>
    <row r="9" spans="1:9" ht="24.75" customHeight="1" thickBot="1" x14ac:dyDescent="0.3">
      <c r="A9" s="211" t="s">
        <v>6</v>
      </c>
      <c r="B9" s="212"/>
      <c r="C9" s="212"/>
      <c r="D9" s="212"/>
      <c r="E9" s="212"/>
      <c r="F9" s="212"/>
      <c r="G9" s="212"/>
      <c r="H9" s="212"/>
      <c r="I9" s="213"/>
    </row>
    <row r="11" spans="1:9" ht="23.25" customHeight="1" x14ac:dyDescent="0.25">
      <c r="A11" s="6" t="s">
        <v>7</v>
      </c>
      <c r="B11" s="6" t="s">
        <v>233</v>
      </c>
      <c r="G11" s="3" t="s">
        <v>9</v>
      </c>
      <c r="H11" s="7" t="s">
        <v>10</v>
      </c>
      <c r="I11" s="8" t="s">
        <v>353</v>
      </c>
    </row>
    <row r="12" spans="1:9" x14ac:dyDescent="0.25">
      <c r="G12" s="3" t="s">
        <v>12</v>
      </c>
      <c r="H12" s="7" t="s">
        <v>10</v>
      </c>
      <c r="I12" s="9" t="s">
        <v>350</v>
      </c>
    </row>
    <row r="13" spans="1:9" x14ac:dyDescent="0.25">
      <c r="G13" s="3" t="s">
        <v>13</v>
      </c>
      <c r="H13" s="7" t="s">
        <v>10</v>
      </c>
      <c r="I13" s="9" t="s">
        <v>369</v>
      </c>
    </row>
    <row r="14" spans="1:9" ht="15.75" customHeight="1" x14ac:dyDescent="0.25">
      <c r="G14" s="3" t="s">
        <v>14</v>
      </c>
      <c r="H14" s="7" t="s">
        <v>10</v>
      </c>
      <c r="I14" s="10" t="s">
        <v>351</v>
      </c>
    </row>
    <row r="15" spans="1:9" ht="20.25" customHeight="1" x14ac:dyDescent="0.25">
      <c r="A15" s="6" t="s">
        <v>16</v>
      </c>
      <c r="B15" s="8" t="s">
        <v>17</v>
      </c>
    </row>
    <row r="16" spans="1:9" ht="8.25" customHeight="1" thickBot="1" x14ac:dyDescent="0.3">
      <c r="F16" s="11"/>
    </row>
    <row r="17" spans="1:14" ht="27" customHeight="1" x14ac:dyDescent="0.25">
      <c r="A17" s="12" t="s">
        <v>18</v>
      </c>
      <c r="B17" s="190" t="s">
        <v>19</v>
      </c>
      <c r="C17" s="190" t="s">
        <v>20</v>
      </c>
      <c r="D17" s="190" t="s">
        <v>21</v>
      </c>
      <c r="E17" s="190" t="s">
        <v>22</v>
      </c>
      <c r="F17" s="190" t="s">
        <v>23</v>
      </c>
      <c r="G17" s="214" t="s">
        <v>24</v>
      </c>
      <c r="H17" s="215"/>
      <c r="I17" s="14" t="s">
        <v>25</v>
      </c>
    </row>
    <row r="18" spans="1:14" ht="55.5" customHeight="1" x14ac:dyDescent="0.25">
      <c r="A18" s="15">
        <v>1</v>
      </c>
      <c r="B18" s="16">
        <v>44670</v>
      </c>
      <c r="C18" s="17"/>
      <c r="D18" s="18" t="s">
        <v>352</v>
      </c>
      <c r="E18" s="19" t="s">
        <v>234</v>
      </c>
      <c r="F18" s="20">
        <v>1</v>
      </c>
      <c r="G18" s="216">
        <v>3300000</v>
      </c>
      <c r="H18" s="217"/>
      <c r="I18" s="21">
        <f>G18</f>
        <v>3300000</v>
      </c>
      <c r="N18" s="22"/>
    </row>
    <row r="19" spans="1:14" ht="25.5" customHeight="1" thickBot="1" x14ac:dyDescent="0.3">
      <c r="A19" s="218" t="s">
        <v>28</v>
      </c>
      <c r="B19" s="219"/>
      <c r="C19" s="219"/>
      <c r="D19" s="219"/>
      <c r="E19" s="219"/>
      <c r="F19" s="219"/>
      <c r="G19" s="219"/>
      <c r="H19" s="220"/>
      <c r="I19" s="23">
        <f>SUM(I18:I18)</f>
        <v>3300000</v>
      </c>
      <c r="J19" s="24"/>
      <c r="K19" s="25"/>
      <c r="L19" s="25"/>
      <c r="M19" s="25"/>
      <c r="N19" s="26"/>
    </row>
    <row r="20" spans="1:14" x14ac:dyDescent="0.25">
      <c r="A20" s="221"/>
      <c r="B20" s="221"/>
      <c r="C20" s="221"/>
      <c r="D20" s="221"/>
      <c r="E20" s="188"/>
      <c r="F20" s="188"/>
      <c r="G20" s="28"/>
      <c r="H20" s="28"/>
      <c r="I20" s="24"/>
      <c r="M20" s="29"/>
    </row>
    <row r="21" spans="1:14" x14ac:dyDescent="0.25">
      <c r="A21" s="188"/>
      <c r="B21" s="188"/>
      <c r="C21" s="188"/>
      <c r="D21" s="188"/>
      <c r="E21" s="188"/>
      <c r="F21" s="188"/>
      <c r="G21" s="31" t="s">
        <v>76</v>
      </c>
      <c r="H21" s="31"/>
      <c r="I21" s="24">
        <f>I19*1.1%</f>
        <v>36300</v>
      </c>
      <c r="K21" s="173"/>
      <c r="L21" s="100"/>
    </row>
    <row r="22" spans="1:14" ht="16.5" thickBot="1" x14ac:dyDescent="0.3">
      <c r="A22" s="188"/>
      <c r="B22" s="188"/>
      <c r="C22" s="188"/>
      <c r="D22" s="188"/>
      <c r="E22" s="188"/>
      <c r="F22" s="188"/>
      <c r="G22" s="89" t="s">
        <v>217</v>
      </c>
      <c r="H22" s="89"/>
      <c r="I22" s="64">
        <f>I19*2%</f>
        <v>66000</v>
      </c>
      <c r="K22" s="100"/>
      <c r="L22" s="100"/>
      <c r="M22" s="22"/>
    </row>
    <row r="23" spans="1:14" x14ac:dyDescent="0.25">
      <c r="E23" s="1"/>
      <c r="F23" s="1"/>
      <c r="G23" s="41" t="s">
        <v>33</v>
      </c>
      <c r="H23" s="41"/>
      <c r="I23" s="44">
        <f>I19+I21-I22</f>
        <v>3270300</v>
      </c>
      <c r="K23" s="100"/>
      <c r="L23" s="100"/>
      <c r="M23" s="44"/>
    </row>
    <row r="24" spans="1:14" ht="17.25" customHeight="1" x14ac:dyDescent="0.25">
      <c r="E24" s="1"/>
      <c r="F24" s="1"/>
      <c r="G24" s="41"/>
      <c r="H24" s="41"/>
      <c r="I24" s="44"/>
    </row>
    <row r="25" spans="1:14" ht="18" customHeight="1" x14ac:dyDescent="0.25">
      <c r="A25" s="1" t="s">
        <v>354</v>
      </c>
      <c r="E25" s="1"/>
      <c r="F25" s="1"/>
      <c r="G25" s="41"/>
      <c r="H25" s="41"/>
      <c r="I25" s="44"/>
    </row>
    <row r="26" spans="1:14" ht="12" customHeight="1" x14ac:dyDescent="0.25">
      <c r="A26" s="45"/>
      <c r="E26" s="1"/>
      <c r="F26" s="1"/>
      <c r="G26" s="41"/>
      <c r="H26" s="41"/>
      <c r="I26" s="44"/>
    </row>
    <row r="27" spans="1:14" x14ac:dyDescent="0.25">
      <c r="A27" s="46" t="s">
        <v>35</v>
      </c>
    </row>
    <row r="28" spans="1:14" x14ac:dyDescent="0.25">
      <c r="A28" s="47" t="s">
        <v>36</v>
      </c>
      <c r="B28" s="48"/>
      <c r="C28" s="48"/>
      <c r="D28" s="48"/>
      <c r="E28" s="11"/>
    </row>
    <row r="29" spans="1:14" x14ac:dyDescent="0.25">
      <c r="A29" s="47" t="s">
        <v>37</v>
      </c>
      <c r="B29" s="48"/>
      <c r="C29" s="48"/>
      <c r="D29" s="11"/>
      <c r="E29" s="11"/>
    </row>
    <row r="30" spans="1:14" x14ac:dyDescent="0.25">
      <c r="A30" s="49" t="s">
        <v>38</v>
      </c>
      <c r="B30" s="50"/>
      <c r="C30" s="50"/>
      <c r="D30" s="51"/>
      <c r="E30" s="11"/>
    </row>
    <row r="31" spans="1:14" x14ac:dyDescent="0.25">
      <c r="A31" s="52" t="s">
        <v>0</v>
      </c>
      <c r="B31" s="53"/>
      <c r="C31" s="53"/>
      <c r="D31" s="50"/>
      <c r="E31" s="11"/>
    </row>
    <row r="32" spans="1:14" ht="9" customHeight="1" x14ac:dyDescent="0.25">
      <c r="A32" s="54"/>
      <c r="B32" s="54"/>
      <c r="C32" s="54"/>
      <c r="D32" s="55"/>
    </row>
    <row r="33" spans="7:9" x14ac:dyDescent="0.25">
      <c r="G33" s="56" t="s">
        <v>39</v>
      </c>
      <c r="H33" s="222" t="str">
        <f>+I12</f>
        <v xml:space="preserve"> 27 April 2022</v>
      </c>
      <c r="I33" s="222"/>
    </row>
    <row r="39" spans="7:9" x14ac:dyDescent="0.25">
      <c r="G39" s="210" t="s">
        <v>40</v>
      </c>
      <c r="H39" s="210"/>
      <c r="I39" s="210"/>
    </row>
  </sheetData>
  <mergeCells count="7">
    <mergeCell ref="G39:I39"/>
    <mergeCell ref="A9:I9"/>
    <mergeCell ref="G17:H17"/>
    <mergeCell ref="G18:H18"/>
    <mergeCell ref="A19:H19"/>
    <mergeCell ref="A20:D20"/>
    <mergeCell ref="H33:I3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opLeftCell="A10" workbookViewId="0">
      <selection activeCell="B20" sqref="B20"/>
    </sheetView>
  </sheetViews>
  <sheetFormatPr defaultRowHeight="15.75" x14ac:dyDescent="0.25"/>
  <cols>
    <col min="1" max="1" width="4.85546875" style="2" customWidth="1"/>
    <col min="2" max="2" width="11.5703125" style="2" customWidth="1"/>
    <col min="3" max="3" width="7.140625" style="2" customWidth="1"/>
    <col min="4" max="4" width="20.5703125" style="2" customWidth="1"/>
    <col min="5" max="5" width="12.5703125" style="2" customWidth="1"/>
    <col min="6" max="6" width="6.85546875" style="2" customWidth="1"/>
    <col min="7" max="7" width="5.28515625" style="2" customWidth="1"/>
    <col min="8" max="8" width="13.85546875" style="3" customWidth="1"/>
    <col min="9" max="9" width="1.28515625" style="3" customWidth="1"/>
    <col min="10" max="10" width="17.5703125" style="2" customWidth="1"/>
    <col min="11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5"/>
    </row>
    <row r="4" spans="1:16" x14ac:dyDescent="0.25">
      <c r="A4" s="4" t="s">
        <v>2</v>
      </c>
      <c r="B4" s="5"/>
    </row>
    <row r="5" spans="1:16" x14ac:dyDescent="0.25">
      <c r="A5" s="4" t="s">
        <v>3</v>
      </c>
      <c r="B5" s="5"/>
    </row>
    <row r="6" spans="1:16" x14ac:dyDescent="0.25">
      <c r="A6" s="4" t="s">
        <v>4</v>
      </c>
      <c r="B6" s="5"/>
    </row>
    <row r="7" spans="1:16" x14ac:dyDescent="0.25">
      <c r="A7" s="4" t="s">
        <v>5</v>
      </c>
      <c r="B7" s="5"/>
    </row>
    <row r="9" spans="1:16" ht="16.5" thickBot="1" x14ac:dyDescent="0.3">
      <c r="A9" s="57"/>
      <c r="B9" s="57"/>
      <c r="C9" s="57"/>
      <c r="D9" s="57"/>
      <c r="E9" s="57"/>
      <c r="F9" s="57"/>
      <c r="G9" s="57"/>
      <c r="H9" s="58"/>
      <c r="I9" s="58"/>
      <c r="J9" s="57"/>
    </row>
    <row r="10" spans="1:16" ht="26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6" x14ac:dyDescent="0.25">
      <c r="A12" s="2" t="s">
        <v>7</v>
      </c>
      <c r="B12" s="2" t="s">
        <v>366</v>
      </c>
      <c r="H12" s="3" t="s">
        <v>9</v>
      </c>
      <c r="I12" s="7" t="s">
        <v>10</v>
      </c>
      <c r="J12" s="205" t="s">
        <v>367</v>
      </c>
    </row>
    <row r="13" spans="1:16" x14ac:dyDescent="0.25">
      <c r="B13" s="2" t="s">
        <v>355</v>
      </c>
      <c r="H13" s="3" t="s">
        <v>12</v>
      </c>
      <c r="I13" s="7" t="s">
        <v>10</v>
      </c>
      <c r="J13" s="206" t="s">
        <v>350</v>
      </c>
    </row>
    <row r="14" spans="1:16" x14ac:dyDescent="0.25">
      <c r="B14" s="2" t="s">
        <v>356</v>
      </c>
      <c r="H14" s="3" t="s">
        <v>13</v>
      </c>
      <c r="I14" s="7" t="s">
        <v>10</v>
      </c>
      <c r="J14" s="206" t="s">
        <v>369</v>
      </c>
    </row>
    <row r="15" spans="1:16" x14ac:dyDescent="0.25">
      <c r="B15" s="2" t="s">
        <v>357</v>
      </c>
      <c r="H15" s="3" t="s">
        <v>360</v>
      </c>
      <c r="I15" s="3" t="s">
        <v>10</v>
      </c>
      <c r="J15" s="54" t="s">
        <v>365</v>
      </c>
    </row>
    <row r="16" spans="1:16" x14ac:dyDescent="0.25">
      <c r="B16" s="194"/>
      <c r="C16" s="194"/>
      <c r="D16" s="194"/>
      <c r="J16" s="195"/>
      <c r="P16" s="2" t="s">
        <v>32</v>
      </c>
    </row>
    <row r="17" spans="1:19" x14ac:dyDescent="0.25">
      <c r="A17" s="2" t="s">
        <v>16</v>
      </c>
      <c r="B17" s="2" t="s">
        <v>17</v>
      </c>
    </row>
    <row r="18" spans="1:19" ht="16.5" thickBot="1" x14ac:dyDescent="0.3">
      <c r="F18" s="11"/>
      <c r="G18" s="11"/>
    </row>
    <row r="19" spans="1:19" ht="20.100000000000001" customHeight="1" x14ac:dyDescent="0.25">
      <c r="A19" s="196" t="s">
        <v>18</v>
      </c>
      <c r="B19" s="77" t="s">
        <v>19</v>
      </c>
      <c r="C19" s="77" t="s">
        <v>20</v>
      </c>
      <c r="D19" s="77" t="s">
        <v>21</v>
      </c>
      <c r="E19" s="77" t="s">
        <v>22</v>
      </c>
      <c r="F19" s="77" t="s">
        <v>23</v>
      </c>
      <c r="G19" s="197" t="s">
        <v>68</v>
      </c>
      <c r="H19" s="266" t="s">
        <v>24</v>
      </c>
      <c r="I19" s="267"/>
      <c r="J19" s="198" t="s">
        <v>25</v>
      </c>
    </row>
    <row r="20" spans="1:19" ht="51.75" customHeight="1" x14ac:dyDescent="0.25">
      <c r="A20" s="15">
        <v>1</v>
      </c>
      <c r="B20" s="204" t="s">
        <v>361</v>
      </c>
      <c r="C20" s="199"/>
      <c r="D20" s="18" t="s">
        <v>362</v>
      </c>
      <c r="E20" s="62" t="s">
        <v>363</v>
      </c>
      <c r="F20" s="200">
        <v>1</v>
      </c>
      <c r="G20" s="201">
        <v>75</v>
      </c>
      <c r="H20" s="227">
        <v>500000</v>
      </c>
      <c r="I20" s="228"/>
      <c r="J20" s="202">
        <f>+H20</f>
        <v>500000</v>
      </c>
    </row>
    <row r="21" spans="1:19" ht="25.5" customHeight="1" thickBot="1" x14ac:dyDescent="0.3">
      <c r="A21" s="218" t="s">
        <v>28</v>
      </c>
      <c r="B21" s="219"/>
      <c r="C21" s="219"/>
      <c r="D21" s="219"/>
      <c r="E21" s="219"/>
      <c r="F21" s="219"/>
      <c r="G21" s="219"/>
      <c r="H21" s="219"/>
      <c r="I21" s="220"/>
      <c r="J21" s="23">
        <f>J20</f>
        <v>500000</v>
      </c>
    </row>
    <row r="22" spans="1:19" x14ac:dyDescent="0.25">
      <c r="A22" s="221"/>
      <c r="B22" s="221"/>
      <c r="C22" s="221"/>
      <c r="D22" s="221"/>
      <c r="E22" s="188"/>
      <c r="F22" s="188"/>
      <c r="G22" s="188"/>
      <c r="H22" s="28"/>
      <c r="I22" s="28"/>
      <c r="J22" s="24"/>
    </row>
    <row r="23" spans="1:19" x14ac:dyDescent="0.25">
      <c r="A23" s="188"/>
      <c r="B23" s="188"/>
      <c r="C23" s="188"/>
      <c r="D23" s="188"/>
      <c r="E23" s="188"/>
      <c r="F23" s="188"/>
      <c r="G23" s="188"/>
      <c r="H23" s="31" t="s">
        <v>89</v>
      </c>
      <c r="I23" s="31"/>
      <c r="J23" s="24">
        <f>J21*1.1%</f>
        <v>5500.0000000000009</v>
      </c>
    </row>
    <row r="24" spans="1:19" x14ac:dyDescent="0.25">
      <c r="A24" s="188"/>
      <c r="B24" s="188"/>
      <c r="C24" s="188"/>
      <c r="D24" s="188"/>
      <c r="E24" s="188"/>
      <c r="F24" s="188"/>
      <c r="G24" s="188"/>
      <c r="H24" s="31" t="s">
        <v>358</v>
      </c>
      <c r="I24" s="31"/>
      <c r="J24" s="24">
        <f>J22*1%</f>
        <v>0</v>
      </c>
    </row>
    <row r="25" spans="1:19" ht="16.5" thickBot="1" x14ac:dyDescent="0.3">
      <c r="E25" s="1"/>
      <c r="F25" s="1"/>
      <c r="G25" s="1"/>
      <c r="H25" s="37" t="s">
        <v>359</v>
      </c>
      <c r="I25" s="37"/>
      <c r="J25" s="64">
        <v>0</v>
      </c>
      <c r="K25" s="203"/>
      <c r="S25" s="2" t="s">
        <v>32</v>
      </c>
    </row>
    <row r="26" spans="1:19" x14ac:dyDescent="0.25">
      <c r="E26" s="1"/>
      <c r="F26" s="1"/>
      <c r="G26" s="1"/>
      <c r="H26" s="41" t="s">
        <v>33</v>
      </c>
      <c r="I26" s="41"/>
      <c r="J26" s="44">
        <f>J21+J23</f>
        <v>505500</v>
      </c>
    </row>
    <row r="27" spans="1:19" x14ac:dyDescent="0.25">
      <c r="A27" s="1" t="s">
        <v>364</v>
      </c>
      <c r="E27" s="1"/>
      <c r="F27" s="1"/>
      <c r="G27" s="1"/>
      <c r="H27" s="41"/>
      <c r="I27" s="41"/>
      <c r="J27" s="44"/>
    </row>
    <row r="28" spans="1:19" x14ac:dyDescent="0.25">
      <c r="A28" s="45"/>
      <c r="E28" s="1"/>
      <c r="F28" s="1"/>
      <c r="G28" s="1"/>
      <c r="H28" s="41"/>
      <c r="I28" s="41"/>
      <c r="J28" s="44"/>
    </row>
    <row r="29" spans="1:19" x14ac:dyDescent="0.25">
      <c r="E29" s="1"/>
      <c r="F29" s="1"/>
      <c r="G29" s="1"/>
      <c r="H29" s="41"/>
      <c r="I29" s="41"/>
      <c r="J29" s="44"/>
    </row>
    <row r="30" spans="1:19" x14ac:dyDescent="0.25">
      <c r="A30" s="46" t="s">
        <v>35</v>
      </c>
    </row>
    <row r="31" spans="1:19" x14ac:dyDescent="0.25">
      <c r="A31" s="47" t="s">
        <v>36</v>
      </c>
      <c r="B31" s="48"/>
      <c r="C31" s="48"/>
      <c r="D31" s="48"/>
      <c r="E31" s="11"/>
    </row>
    <row r="32" spans="1:19" x14ac:dyDescent="0.25">
      <c r="A32" s="47" t="s">
        <v>37</v>
      </c>
      <c r="B32" s="48"/>
      <c r="C32" s="48"/>
      <c r="D32" s="11"/>
      <c r="E32" s="11"/>
    </row>
    <row r="33" spans="1:10" x14ac:dyDescent="0.25">
      <c r="A33" s="49" t="s">
        <v>38</v>
      </c>
      <c r="B33" s="50"/>
      <c r="C33" s="50"/>
      <c r="D33" s="51"/>
      <c r="E33" s="11"/>
    </row>
    <row r="34" spans="1:10" x14ac:dyDescent="0.25">
      <c r="A34" s="52" t="s">
        <v>0</v>
      </c>
      <c r="B34" s="53"/>
      <c r="C34" s="53"/>
      <c r="D34" s="50"/>
      <c r="E34" s="11"/>
    </row>
    <row r="35" spans="1:10" x14ac:dyDescent="0.25">
      <c r="A35" s="65"/>
      <c r="B35" s="65"/>
      <c r="C35" s="65"/>
      <c r="D35" s="65"/>
    </row>
    <row r="36" spans="1:10" x14ac:dyDescent="0.25">
      <c r="A36" s="54"/>
      <c r="B36" s="54"/>
      <c r="C36" s="54"/>
      <c r="D36" s="55"/>
    </row>
    <row r="37" spans="1:10" x14ac:dyDescent="0.25">
      <c r="H37" s="56" t="s">
        <v>39</v>
      </c>
      <c r="I37" s="222" t="str">
        <f>+J13</f>
        <v xml:space="preserve"> 27 April 2022</v>
      </c>
      <c r="J37" s="222"/>
    </row>
    <row r="44" spans="1:10" x14ac:dyDescent="0.25">
      <c r="H44" s="210" t="s">
        <v>40</v>
      </c>
      <c r="I44" s="210"/>
      <c r="J44" s="210"/>
    </row>
  </sheetData>
  <mergeCells count="7">
    <mergeCell ref="H44:J44"/>
    <mergeCell ref="A10:J10"/>
    <mergeCell ref="H19:I19"/>
    <mergeCell ref="H20:I20"/>
    <mergeCell ref="A21:I21"/>
    <mergeCell ref="A22:D22"/>
    <mergeCell ref="I37:J37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3" workbookViewId="0">
      <selection activeCell="J19" sqref="J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41</v>
      </c>
      <c r="G12" s="3" t="s">
        <v>9</v>
      </c>
      <c r="H12" s="7" t="s">
        <v>10</v>
      </c>
      <c r="I12" s="8" t="s">
        <v>368</v>
      </c>
    </row>
    <row r="13" spans="1:9" x14ac:dyDescent="0.25">
      <c r="G13" s="3" t="s">
        <v>12</v>
      </c>
      <c r="H13" s="7" t="s">
        <v>10</v>
      </c>
      <c r="I13" s="9" t="s">
        <v>350</v>
      </c>
    </row>
    <row r="14" spans="1:9" x14ac:dyDescent="0.25">
      <c r="G14" s="3" t="s">
        <v>13</v>
      </c>
      <c r="H14" s="7" t="s">
        <v>10</v>
      </c>
      <c r="I14" s="9" t="s">
        <v>369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370</v>
      </c>
    </row>
    <row r="17" spans="1:17" ht="16.5" thickBot="1" x14ac:dyDescent="0.3"/>
    <row r="18" spans="1:17" ht="20.100000000000001" customHeight="1" x14ac:dyDescent="0.25">
      <c r="A18" s="12" t="s">
        <v>18</v>
      </c>
      <c r="B18" s="190" t="s">
        <v>19</v>
      </c>
      <c r="C18" s="190" t="s">
        <v>20</v>
      </c>
      <c r="D18" s="190" t="s">
        <v>21</v>
      </c>
      <c r="E18" s="190" t="s">
        <v>22</v>
      </c>
      <c r="F18" s="189" t="s">
        <v>23</v>
      </c>
      <c r="G18" s="225" t="s">
        <v>24</v>
      </c>
      <c r="H18" s="226"/>
      <c r="I18" s="14" t="s">
        <v>25</v>
      </c>
    </row>
    <row r="19" spans="1:17" ht="53.25" customHeight="1" x14ac:dyDescent="0.25">
      <c r="A19" s="15">
        <v>1</v>
      </c>
      <c r="B19" s="268">
        <v>44664</v>
      </c>
      <c r="C19" s="61">
        <v>402289</v>
      </c>
      <c r="D19" s="62" t="s">
        <v>138</v>
      </c>
      <c r="E19" s="62" t="s">
        <v>139</v>
      </c>
      <c r="F19" s="63">
        <v>113</v>
      </c>
      <c r="G19" s="227">
        <v>3511375</v>
      </c>
      <c r="H19" s="228"/>
      <c r="I19" s="231">
        <f>G19</f>
        <v>3511375</v>
      </c>
    </row>
    <row r="20" spans="1:17" ht="53.25" customHeight="1" x14ac:dyDescent="0.25">
      <c r="A20" s="15">
        <v>2</v>
      </c>
      <c r="B20" s="269"/>
      <c r="C20" s="61">
        <v>402290</v>
      </c>
      <c r="D20" s="62" t="s">
        <v>140</v>
      </c>
      <c r="E20" s="62" t="s">
        <v>141</v>
      </c>
      <c r="F20" s="63">
        <v>317</v>
      </c>
      <c r="G20" s="229"/>
      <c r="H20" s="230"/>
      <c r="I20" s="232"/>
      <c r="K20" s="2">
        <f>3550000/1.011</f>
        <v>3511374.8763600397</v>
      </c>
    </row>
    <row r="21" spans="1:17" ht="25.5" customHeight="1" thickBot="1" x14ac:dyDescent="0.3">
      <c r="A21" s="218" t="s">
        <v>28</v>
      </c>
      <c r="B21" s="219"/>
      <c r="C21" s="219"/>
      <c r="D21" s="219"/>
      <c r="E21" s="219"/>
      <c r="F21" s="219"/>
      <c r="G21" s="219"/>
      <c r="H21" s="220"/>
      <c r="I21" s="23">
        <f>SUM(I19)</f>
        <v>3511375</v>
      </c>
    </row>
    <row r="22" spans="1:17" x14ac:dyDescent="0.25">
      <c r="A22" s="221"/>
      <c r="B22" s="221"/>
      <c r="C22" s="188"/>
      <c r="D22" s="188"/>
      <c r="E22" s="188"/>
      <c r="F22" s="188"/>
      <c r="G22" s="28"/>
      <c r="H22" s="28"/>
      <c r="I22" s="24"/>
    </row>
    <row r="23" spans="1:17" x14ac:dyDescent="0.25">
      <c r="A23" s="188"/>
      <c r="B23" s="188"/>
      <c r="C23" s="188"/>
      <c r="D23" s="188"/>
      <c r="E23" s="188"/>
      <c r="F23" s="188"/>
      <c r="G23" s="31" t="s">
        <v>76</v>
      </c>
      <c r="H23" s="26" t="e">
        <f>#REF!*1%</f>
        <v>#REF!</v>
      </c>
      <c r="I23" s="24">
        <f>I21*1.1%</f>
        <v>38625.125000000007</v>
      </c>
    </row>
    <row r="24" spans="1:17" ht="16.5" thickBot="1" x14ac:dyDescent="0.3">
      <c r="E24" s="1"/>
      <c r="F24" s="1"/>
      <c r="G24" s="37" t="s">
        <v>50</v>
      </c>
      <c r="H24" s="64">
        <v>0</v>
      </c>
      <c r="I24" s="64">
        <f>I21*2%</f>
        <v>70227.5</v>
      </c>
      <c r="Q24" s="2" t="s">
        <v>32</v>
      </c>
    </row>
    <row r="25" spans="1:17" x14ac:dyDescent="0.25">
      <c r="E25" s="1"/>
      <c r="F25" s="1"/>
      <c r="G25" s="41" t="s">
        <v>33</v>
      </c>
      <c r="H25" s="44" t="e">
        <f>H21+H23</f>
        <v>#REF!</v>
      </c>
      <c r="I25" s="44">
        <f>I21+I23-I24</f>
        <v>3479772.625</v>
      </c>
    </row>
    <row r="26" spans="1:17" x14ac:dyDescent="0.25">
      <c r="E26" s="1"/>
      <c r="F26" s="1"/>
      <c r="G26" s="41"/>
      <c r="H26" s="44"/>
      <c r="I26" s="44"/>
    </row>
    <row r="27" spans="1:17" x14ac:dyDescent="0.25">
      <c r="A27" s="1" t="s">
        <v>371</v>
      </c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27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9">
    <mergeCell ref="H37:I37"/>
    <mergeCell ref="G43:I43"/>
    <mergeCell ref="B19:B20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workbookViewId="0">
      <selection activeCell="I19" sqref="I19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372</v>
      </c>
    </row>
    <row r="13" spans="1:9" x14ac:dyDescent="0.25">
      <c r="G13" s="3" t="s">
        <v>12</v>
      </c>
      <c r="H13" s="7" t="s">
        <v>10</v>
      </c>
      <c r="I13" s="9" t="s">
        <v>373</v>
      </c>
    </row>
    <row r="14" spans="1:9" x14ac:dyDescent="0.25">
      <c r="G14" s="3" t="s">
        <v>13</v>
      </c>
      <c r="H14" s="7" t="s">
        <v>10</v>
      </c>
      <c r="I14" s="9" t="s">
        <v>374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375</v>
      </c>
    </row>
    <row r="17" spans="1:17" ht="16.5" thickBot="1" x14ac:dyDescent="0.3"/>
    <row r="18" spans="1:17" ht="20.100000000000001" customHeight="1" x14ac:dyDescent="0.25">
      <c r="A18" s="12" t="s">
        <v>18</v>
      </c>
      <c r="B18" s="209" t="s">
        <v>19</v>
      </c>
      <c r="C18" s="209" t="s">
        <v>20</v>
      </c>
      <c r="D18" s="209" t="s">
        <v>21</v>
      </c>
      <c r="E18" s="209" t="s">
        <v>171</v>
      </c>
      <c r="F18" s="20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44635</v>
      </c>
      <c r="C19" s="162"/>
      <c r="D19" s="62" t="s">
        <v>376</v>
      </c>
      <c r="E19" s="62" t="s">
        <v>151</v>
      </c>
      <c r="F19" s="20">
        <v>1</v>
      </c>
      <c r="G19" s="216">
        <v>900000</v>
      </c>
      <c r="H19" s="217"/>
      <c r="I19" s="118">
        <f>G19</f>
        <v>900000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900000</v>
      </c>
    </row>
    <row r="21" spans="1:17" x14ac:dyDescent="0.25">
      <c r="A21" s="221"/>
      <c r="B21" s="221"/>
      <c r="C21" s="207"/>
      <c r="D21" s="207"/>
      <c r="E21" s="207"/>
      <c r="F21" s="207"/>
      <c r="G21" s="28"/>
      <c r="H21" s="28"/>
      <c r="I21" s="24"/>
    </row>
    <row r="22" spans="1:17" x14ac:dyDescent="0.25">
      <c r="A22" s="207"/>
      <c r="B22" s="207"/>
      <c r="C22" s="207"/>
      <c r="D22" s="207"/>
      <c r="E22" s="207"/>
      <c r="F22" s="207"/>
      <c r="G22" s="31" t="s">
        <v>76</v>
      </c>
      <c r="H22" s="26" t="e">
        <f>#REF!*1%</f>
        <v>#REF!</v>
      </c>
      <c r="I22" s="24">
        <f>I20*1.1%</f>
        <v>9900.0000000000018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909900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152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29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2" sqref="M12"/>
    </sheetView>
  </sheetViews>
  <sheetFormatPr defaultRowHeight="15.75" x14ac:dyDescent="0.25"/>
  <cols>
    <col min="1" max="1" width="6" style="2" customWidth="1"/>
    <col min="2" max="2" width="11.5703125" style="2" customWidth="1"/>
    <col min="3" max="3" width="8.7109375" style="2" customWidth="1"/>
    <col min="4" max="4" width="30.28515625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32" t="s">
        <v>148</v>
      </c>
      <c r="G12" s="3" t="s">
        <v>9</v>
      </c>
      <c r="H12" s="7" t="s">
        <v>10</v>
      </c>
      <c r="I12" s="8" t="s">
        <v>377</v>
      </c>
    </row>
    <row r="13" spans="1:9" x14ac:dyDescent="0.25">
      <c r="G13" s="3" t="s">
        <v>12</v>
      </c>
      <c r="H13" s="7" t="s">
        <v>10</v>
      </c>
      <c r="I13" s="9" t="s">
        <v>373</v>
      </c>
    </row>
    <row r="14" spans="1:9" x14ac:dyDescent="0.25">
      <c r="G14" s="3" t="s">
        <v>13</v>
      </c>
      <c r="H14" s="7" t="s">
        <v>10</v>
      </c>
      <c r="I14" s="9" t="s">
        <v>374</v>
      </c>
    </row>
    <row r="15" spans="1:9" x14ac:dyDescent="0.25">
      <c r="G15" s="3" t="s">
        <v>44</v>
      </c>
      <c r="H15" s="7" t="s">
        <v>45</v>
      </c>
      <c r="I15" s="2" t="s">
        <v>146</v>
      </c>
    </row>
    <row r="16" spans="1:9" x14ac:dyDescent="0.25">
      <c r="A16" s="2" t="s">
        <v>16</v>
      </c>
      <c r="B16" s="8" t="s">
        <v>17</v>
      </c>
      <c r="C16" s="8"/>
      <c r="G16" s="3" t="s">
        <v>14</v>
      </c>
      <c r="H16" s="7" t="s">
        <v>45</v>
      </c>
      <c r="I16" s="10" t="s">
        <v>378</v>
      </c>
    </row>
    <row r="17" spans="1:17" ht="16.5" thickBot="1" x14ac:dyDescent="0.3"/>
    <row r="18" spans="1:17" ht="20.100000000000001" customHeight="1" x14ac:dyDescent="0.25">
      <c r="A18" s="12" t="s">
        <v>18</v>
      </c>
      <c r="B18" s="209" t="s">
        <v>19</v>
      </c>
      <c r="C18" s="209" t="s">
        <v>20</v>
      </c>
      <c r="D18" s="209" t="s">
        <v>21</v>
      </c>
      <c r="E18" s="209" t="s">
        <v>171</v>
      </c>
      <c r="F18" s="208" t="s">
        <v>23</v>
      </c>
      <c r="G18" s="225" t="s">
        <v>24</v>
      </c>
      <c r="H18" s="226"/>
      <c r="I18" s="14" t="s">
        <v>25</v>
      </c>
    </row>
    <row r="19" spans="1:17" ht="75.75" customHeight="1" x14ac:dyDescent="0.25">
      <c r="A19" s="160">
        <v>1</v>
      </c>
      <c r="B19" s="161">
        <v>44636</v>
      </c>
      <c r="C19" s="162"/>
      <c r="D19" s="62" t="s">
        <v>379</v>
      </c>
      <c r="E19" s="62" t="s">
        <v>380</v>
      </c>
      <c r="F19" s="20">
        <v>1</v>
      </c>
      <c r="G19" s="216">
        <v>1000000</v>
      </c>
      <c r="H19" s="217"/>
      <c r="I19" s="118">
        <f>G19</f>
        <v>1000000</v>
      </c>
    </row>
    <row r="20" spans="1:17" ht="25.5" customHeight="1" thickBot="1" x14ac:dyDescent="0.3">
      <c r="A20" s="218" t="s">
        <v>28</v>
      </c>
      <c r="B20" s="219"/>
      <c r="C20" s="219"/>
      <c r="D20" s="219"/>
      <c r="E20" s="219"/>
      <c r="F20" s="219"/>
      <c r="G20" s="219"/>
      <c r="H20" s="220"/>
      <c r="I20" s="23">
        <f>SUM(I19)</f>
        <v>1000000</v>
      </c>
    </row>
    <row r="21" spans="1:17" x14ac:dyDescent="0.25">
      <c r="A21" s="221"/>
      <c r="B21" s="221"/>
      <c r="C21" s="207"/>
      <c r="D21" s="207"/>
      <c r="E21" s="207"/>
      <c r="F21" s="207"/>
      <c r="G21" s="28"/>
      <c r="H21" s="28"/>
      <c r="I21" s="24"/>
    </row>
    <row r="22" spans="1:17" x14ac:dyDescent="0.25">
      <c r="A22" s="207"/>
      <c r="B22" s="207"/>
      <c r="C22" s="207"/>
      <c r="D22" s="207"/>
      <c r="E22" s="207"/>
      <c r="F22" s="207"/>
      <c r="G22" s="31" t="s">
        <v>76</v>
      </c>
      <c r="H22" s="26" t="e">
        <f>#REF!*1%</f>
        <v>#REF!</v>
      </c>
      <c r="I22" s="24">
        <f>I20*1.1%</f>
        <v>11000.000000000002</v>
      </c>
    </row>
    <row r="23" spans="1:17" ht="16.5" thickBot="1" x14ac:dyDescent="0.3">
      <c r="E23" s="1"/>
      <c r="F23" s="1"/>
      <c r="G23" s="37"/>
      <c r="H23" s="64">
        <v>0</v>
      </c>
      <c r="I23" s="64"/>
      <c r="Q23" s="2" t="s">
        <v>32</v>
      </c>
    </row>
    <row r="24" spans="1:17" x14ac:dyDescent="0.25">
      <c r="E24" s="1"/>
      <c r="F24" s="1"/>
      <c r="G24" s="41" t="s">
        <v>33</v>
      </c>
      <c r="H24" s="44" t="e">
        <f>H20+H22</f>
        <v>#REF!</v>
      </c>
      <c r="I24" s="44">
        <f>I20+I22-I23</f>
        <v>1011000</v>
      </c>
    </row>
    <row r="25" spans="1:17" x14ac:dyDescent="0.25">
      <c r="E25" s="1"/>
      <c r="F25" s="1"/>
      <c r="G25" s="41"/>
      <c r="H25" s="44"/>
      <c r="I25" s="44"/>
    </row>
    <row r="26" spans="1:17" x14ac:dyDescent="0.25">
      <c r="A26" s="1" t="s">
        <v>188</v>
      </c>
      <c r="D26" s="1"/>
      <c r="E26" s="1"/>
      <c r="F26" s="1"/>
      <c r="G26" s="41"/>
      <c r="H26" s="41"/>
      <c r="I26" s="44"/>
    </row>
    <row r="27" spans="1:17" x14ac:dyDescent="0.25">
      <c r="A27" s="45"/>
      <c r="D27" s="1"/>
      <c r="E27" s="1"/>
      <c r="F27" s="1"/>
      <c r="G27" s="41"/>
      <c r="H27" s="41"/>
      <c r="I27" s="44"/>
    </row>
    <row r="28" spans="1:17" x14ac:dyDescent="0.25">
      <c r="A28" s="45"/>
      <c r="D28" s="1"/>
      <c r="E28" s="1"/>
      <c r="F28" s="1"/>
      <c r="G28" s="41"/>
      <c r="H28" s="41"/>
      <c r="I28" s="44"/>
    </row>
    <row r="29" spans="1:17" x14ac:dyDescent="0.25">
      <c r="D29" s="1"/>
      <c r="E29" s="1"/>
      <c r="F29" s="1"/>
      <c r="G29" s="41"/>
      <c r="H29" s="41"/>
      <c r="I29" s="44"/>
    </row>
    <row r="30" spans="1:17" x14ac:dyDescent="0.25">
      <c r="A30" s="46" t="s">
        <v>35</v>
      </c>
    </row>
    <row r="31" spans="1:17" x14ac:dyDescent="0.25">
      <c r="A31" s="47" t="s">
        <v>36</v>
      </c>
      <c r="B31" s="48"/>
      <c r="C31" s="48"/>
      <c r="D31" s="11"/>
      <c r="E31" s="11"/>
      <c r="F31" s="11"/>
    </row>
    <row r="32" spans="1:17" x14ac:dyDescent="0.25">
      <c r="A32" s="47" t="s">
        <v>37</v>
      </c>
      <c r="B32" s="48"/>
      <c r="C32" s="48"/>
      <c r="D32" s="11"/>
      <c r="E32" s="11"/>
      <c r="F32" s="11"/>
    </row>
    <row r="33" spans="1:9" x14ac:dyDescent="0.25">
      <c r="A33" s="49" t="s">
        <v>38</v>
      </c>
      <c r="B33" s="50"/>
      <c r="C33" s="50"/>
      <c r="D33" s="11"/>
      <c r="E33" s="11"/>
      <c r="F33" s="11"/>
    </row>
    <row r="34" spans="1:9" x14ac:dyDescent="0.25">
      <c r="A34" s="52" t="s">
        <v>0</v>
      </c>
      <c r="B34" s="53"/>
      <c r="C34" s="53"/>
      <c r="D34" s="11"/>
      <c r="E34" s="11"/>
      <c r="F34" s="11"/>
    </row>
    <row r="35" spans="1:9" x14ac:dyDescent="0.25">
      <c r="A35" s="65"/>
      <c r="B35" s="65"/>
      <c r="C35" s="65"/>
    </row>
    <row r="36" spans="1:9" x14ac:dyDescent="0.25">
      <c r="A36" s="54"/>
      <c r="B36" s="54"/>
      <c r="C36" s="54"/>
    </row>
    <row r="37" spans="1:9" x14ac:dyDescent="0.25">
      <c r="G37" s="56" t="s">
        <v>51</v>
      </c>
      <c r="H37" s="222" t="str">
        <f>+I13</f>
        <v xml:space="preserve"> 29 April 2022</v>
      </c>
      <c r="I37" s="223"/>
    </row>
    <row r="40" spans="1:9" ht="18" customHeight="1" x14ac:dyDescent="0.25"/>
    <row r="41" spans="1:9" ht="17.25" customHeight="1" x14ac:dyDescent="0.25"/>
    <row r="43" spans="1:9" x14ac:dyDescent="0.25">
      <c r="G43" s="224" t="s">
        <v>40</v>
      </c>
      <c r="H43" s="224"/>
      <c r="I43" s="224"/>
    </row>
  </sheetData>
  <mergeCells count="7">
    <mergeCell ref="G43:I43"/>
    <mergeCell ref="A10:I10"/>
    <mergeCell ref="G18:H18"/>
    <mergeCell ref="G19:H19"/>
    <mergeCell ref="A20:H20"/>
    <mergeCell ref="A21:B21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1"/>
  <sheetViews>
    <sheetView workbookViewId="0">
      <selection activeCell="J73" sqref="J7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7"/>
      <c r="B9" s="57"/>
      <c r="C9" s="57"/>
      <c r="D9" s="57"/>
      <c r="E9" s="57"/>
      <c r="F9" s="57"/>
      <c r="G9" s="57"/>
      <c r="H9" s="58"/>
      <c r="I9" s="58"/>
      <c r="J9" s="57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64</v>
      </c>
      <c r="G12" s="247" t="s">
        <v>9</v>
      </c>
      <c r="H12" s="247"/>
      <c r="I12" s="7" t="s">
        <v>10</v>
      </c>
      <c r="J12" s="8" t="s">
        <v>85</v>
      </c>
    </row>
    <row r="13" spans="1:10" x14ac:dyDescent="0.25">
      <c r="G13" s="247" t="s">
        <v>12</v>
      </c>
      <c r="H13" s="247"/>
      <c r="I13" s="7" t="s">
        <v>10</v>
      </c>
      <c r="J13" s="9" t="s">
        <v>75</v>
      </c>
    </row>
    <row r="14" spans="1:10" x14ac:dyDescent="0.25">
      <c r="G14" s="247" t="s">
        <v>65</v>
      </c>
      <c r="H14" s="247"/>
      <c r="I14" s="7" t="s">
        <v>10</v>
      </c>
      <c r="J14" s="2" t="s">
        <v>80</v>
      </c>
    </row>
    <row r="15" spans="1:10" x14ac:dyDescent="0.25">
      <c r="A15" s="2" t="s">
        <v>16</v>
      </c>
      <c r="B15" s="8" t="s">
        <v>17</v>
      </c>
      <c r="C15" s="8"/>
      <c r="I15" s="7"/>
      <c r="J15" s="2" t="s">
        <v>81</v>
      </c>
    </row>
    <row r="16" spans="1:10" ht="16.5" thickBot="1" x14ac:dyDescent="0.3"/>
    <row r="17" spans="1:12" ht="26.25" customHeight="1" x14ac:dyDescent="0.25">
      <c r="A17" s="12" t="s">
        <v>18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68</v>
      </c>
      <c r="H17" s="248" t="s">
        <v>24</v>
      </c>
      <c r="I17" s="248"/>
      <c r="J17" s="14" t="s">
        <v>25</v>
      </c>
    </row>
    <row r="18" spans="1:12" ht="36.75" customHeight="1" x14ac:dyDescent="0.25">
      <c r="A18" s="15">
        <v>1</v>
      </c>
      <c r="B18" s="111">
        <f>'[5]404422'!E3</f>
        <v>44621</v>
      </c>
      <c r="C18" s="61">
        <f>'[5]404422'!A3</f>
        <v>404422</v>
      </c>
      <c r="D18" s="62" t="s">
        <v>82</v>
      </c>
      <c r="E18" s="62" t="s">
        <v>83</v>
      </c>
      <c r="F18" s="61">
        <f>'[5]404422'!Q3</f>
        <v>34</v>
      </c>
      <c r="G18" s="110">
        <f>'[5]404422'!N37</f>
        <v>420.84699999999992</v>
      </c>
      <c r="H18" s="249">
        <v>7000</v>
      </c>
      <c r="I18" s="249"/>
      <c r="J18" s="118">
        <f>G18*H18</f>
        <v>2945928.9999999995</v>
      </c>
      <c r="L18" s="103"/>
    </row>
    <row r="19" spans="1:12" ht="36.75" customHeight="1" x14ac:dyDescent="0.25">
      <c r="A19" s="15">
        <f>A18+1</f>
        <v>2</v>
      </c>
      <c r="B19" s="111">
        <f>'[5]404242'!E3</f>
        <v>44621</v>
      </c>
      <c r="C19" s="61">
        <f>'[5]404242'!A3</f>
        <v>404242</v>
      </c>
      <c r="D19" s="62" t="s">
        <v>82</v>
      </c>
      <c r="E19" s="62" t="s">
        <v>83</v>
      </c>
      <c r="F19" s="61">
        <f>'[5]404242'!Q3</f>
        <v>24</v>
      </c>
      <c r="G19" s="110">
        <f>'[5]404242'!N27</f>
        <v>278.83849999999995</v>
      </c>
      <c r="H19" s="249">
        <v>7000</v>
      </c>
      <c r="I19" s="249"/>
      <c r="J19" s="118">
        <f t="shared" ref="J19:J66" si="0">G19*H19</f>
        <v>1951869.4999999998</v>
      </c>
      <c r="L19" s="103"/>
    </row>
    <row r="20" spans="1:12" ht="36.75" customHeight="1" x14ac:dyDescent="0.25">
      <c r="A20" s="15">
        <f t="shared" ref="A20:A66" si="1">A19+1</f>
        <v>3</v>
      </c>
      <c r="B20" s="111">
        <f>'[5]404424'!E3</f>
        <v>44622</v>
      </c>
      <c r="C20" s="61">
        <f>'[5]404424'!A3</f>
        <v>404424</v>
      </c>
      <c r="D20" s="62" t="s">
        <v>82</v>
      </c>
      <c r="E20" s="62" t="s">
        <v>83</v>
      </c>
      <c r="F20" s="61">
        <f>'[5]404424'!Q3</f>
        <v>38</v>
      </c>
      <c r="G20" s="110">
        <f>'[5]404424'!N41</f>
        <v>666.80200000000013</v>
      </c>
      <c r="H20" s="249">
        <v>7000</v>
      </c>
      <c r="I20" s="249"/>
      <c r="J20" s="118">
        <f t="shared" si="0"/>
        <v>4667614.0000000009</v>
      </c>
      <c r="L20" s="103"/>
    </row>
    <row r="21" spans="1:12" ht="36.75" customHeight="1" x14ac:dyDescent="0.25">
      <c r="A21" s="15">
        <f t="shared" si="1"/>
        <v>4</v>
      </c>
      <c r="B21" s="111">
        <f>'[5]404244'!E3</f>
        <v>44622</v>
      </c>
      <c r="C21" s="61">
        <f>'[5]404244'!A3</f>
        <v>404244</v>
      </c>
      <c r="D21" s="62" t="s">
        <v>82</v>
      </c>
      <c r="E21" s="62" t="s">
        <v>83</v>
      </c>
      <c r="F21" s="61">
        <f>'[5]404244'!Q3</f>
        <v>48</v>
      </c>
      <c r="G21" s="110">
        <f>'[5]404244'!N51</f>
        <v>696.83799999999997</v>
      </c>
      <c r="H21" s="249">
        <v>7000</v>
      </c>
      <c r="I21" s="249"/>
      <c r="J21" s="118">
        <f>G21*H21</f>
        <v>4877866</v>
      </c>
      <c r="L21" s="103"/>
    </row>
    <row r="22" spans="1:12" ht="36.75" customHeight="1" x14ac:dyDescent="0.25">
      <c r="A22" s="15">
        <f t="shared" si="1"/>
        <v>5</v>
      </c>
      <c r="B22" s="111">
        <f>'[5]404801'!E3</f>
        <v>44622</v>
      </c>
      <c r="C22" s="61">
        <f>'[5]404801'!A3</f>
        <v>404801</v>
      </c>
      <c r="D22" s="62" t="s">
        <v>82</v>
      </c>
      <c r="E22" s="62" t="s">
        <v>83</v>
      </c>
      <c r="F22" s="61">
        <f>'[5]404801'!Q3</f>
        <v>164</v>
      </c>
      <c r="G22" s="110">
        <f>'[5]404801'!N167</f>
        <v>3309.5235000000011</v>
      </c>
      <c r="H22" s="249">
        <v>7000</v>
      </c>
      <c r="I22" s="249"/>
      <c r="J22" s="118">
        <f>G22*H22</f>
        <v>23166664.500000007</v>
      </c>
      <c r="L22" s="103"/>
    </row>
    <row r="23" spans="1:12" ht="36.75" customHeight="1" x14ac:dyDescent="0.25">
      <c r="A23" s="15">
        <f t="shared" si="1"/>
        <v>6</v>
      </c>
      <c r="B23" s="111">
        <f>'[5]404426'!E3</f>
        <v>44623</v>
      </c>
      <c r="C23" s="61">
        <f>'[5]404426'!A3</f>
        <v>404426</v>
      </c>
      <c r="D23" s="62" t="s">
        <v>82</v>
      </c>
      <c r="E23" s="62" t="s">
        <v>83</v>
      </c>
      <c r="F23" s="61">
        <f>'[5]404426'!Q3</f>
        <v>28</v>
      </c>
      <c r="G23" s="110">
        <f>'[5]404426'!N31</f>
        <v>382.79374999999999</v>
      </c>
      <c r="H23" s="249">
        <v>7000</v>
      </c>
      <c r="I23" s="249"/>
      <c r="J23" s="118">
        <f>G23*H23</f>
        <v>2679556.25</v>
      </c>
      <c r="L23" s="103"/>
    </row>
    <row r="24" spans="1:12" ht="36.75" customHeight="1" x14ac:dyDescent="0.25">
      <c r="A24" s="15">
        <f t="shared" si="1"/>
        <v>7</v>
      </c>
      <c r="B24" s="111">
        <f>'[5]404296'!E3</f>
        <v>44623</v>
      </c>
      <c r="C24" s="61">
        <f>'[5]404296'!A3</f>
        <v>404296</v>
      </c>
      <c r="D24" s="62" t="s">
        <v>82</v>
      </c>
      <c r="E24" s="62" t="s">
        <v>83</v>
      </c>
      <c r="F24" s="61">
        <f>'[5]404296'!Q3</f>
        <v>24</v>
      </c>
      <c r="G24" s="110">
        <f>'[5]404296'!N27</f>
        <v>294.95024999999998</v>
      </c>
      <c r="H24" s="249">
        <v>7000</v>
      </c>
      <c r="I24" s="249"/>
      <c r="J24" s="118">
        <f t="shared" si="0"/>
        <v>2064651.7499999998</v>
      </c>
      <c r="L24" s="103"/>
    </row>
    <row r="25" spans="1:12" ht="36.75" customHeight="1" x14ac:dyDescent="0.25">
      <c r="A25" s="15">
        <f t="shared" si="1"/>
        <v>8</v>
      </c>
      <c r="B25" s="111">
        <f>'[5]404428'!E3</f>
        <v>44624</v>
      </c>
      <c r="C25" s="61">
        <f>'[5]404428'!A3</f>
        <v>404428</v>
      </c>
      <c r="D25" s="62" t="s">
        <v>82</v>
      </c>
      <c r="E25" s="62" t="s">
        <v>83</v>
      </c>
      <c r="F25" s="61">
        <f>'[5]404428'!Q3</f>
        <v>37</v>
      </c>
      <c r="G25" s="110">
        <f>'[5]404428'!N40</f>
        <v>600.56475</v>
      </c>
      <c r="H25" s="249">
        <v>7000</v>
      </c>
      <c r="I25" s="249"/>
      <c r="J25" s="118">
        <f t="shared" si="0"/>
        <v>4203953.25</v>
      </c>
      <c r="L25" s="103"/>
    </row>
    <row r="26" spans="1:12" ht="36.75" customHeight="1" x14ac:dyDescent="0.25">
      <c r="A26" s="15">
        <f t="shared" si="1"/>
        <v>9</v>
      </c>
      <c r="B26" s="111">
        <f>'[5]404298'!E3</f>
        <v>44624</v>
      </c>
      <c r="C26" s="61">
        <f>'[5]404298'!A3</f>
        <v>404298</v>
      </c>
      <c r="D26" s="62" t="s">
        <v>82</v>
      </c>
      <c r="E26" s="62" t="s">
        <v>83</v>
      </c>
      <c r="F26" s="61">
        <f>'[5]404298'!Q3</f>
        <v>25</v>
      </c>
      <c r="G26" s="110">
        <f>'[5]404298'!N28</f>
        <v>260.33399999999995</v>
      </c>
      <c r="H26" s="249">
        <v>7000</v>
      </c>
      <c r="I26" s="249"/>
      <c r="J26" s="118">
        <f t="shared" si="0"/>
        <v>1822337.9999999995</v>
      </c>
      <c r="L26" s="103"/>
    </row>
    <row r="27" spans="1:12" ht="36.75" customHeight="1" x14ac:dyDescent="0.25">
      <c r="A27" s="15">
        <f t="shared" si="1"/>
        <v>10</v>
      </c>
      <c r="B27" s="111">
        <f>'[5]404808'!E3</f>
        <v>44624</v>
      </c>
      <c r="C27" s="61">
        <f>'[5]404808'!A3</f>
        <v>404808</v>
      </c>
      <c r="D27" s="62" t="s">
        <v>82</v>
      </c>
      <c r="E27" s="62" t="s">
        <v>83</v>
      </c>
      <c r="F27" s="61">
        <f>'[5]404808'!Q3</f>
        <v>117</v>
      </c>
      <c r="G27" s="110">
        <f>'[5]404808'!N120</f>
        <v>2605.9840000000004</v>
      </c>
      <c r="H27" s="249">
        <v>7000</v>
      </c>
      <c r="I27" s="249"/>
      <c r="J27" s="118">
        <f t="shared" si="0"/>
        <v>18241888.000000004</v>
      </c>
      <c r="L27" s="103"/>
    </row>
    <row r="28" spans="1:12" ht="36.75" customHeight="1" x14ac:dyDescent="0.25">
      <c r="A28" s="15">
        <f t="shared" si="1"/>
        <v>11</v>
      </c>
      <c r="B28" s="111">
        <f>'[5]404430'!E3</f>
        <v>44625</v>
      </c>
      <c r="C28" s="61">
        <f>'[5]404430'!A3</f>
        <v>404430</v>
      </c>
      <c r="D28" s="62" t="s">
        <v>82</v>
      </c>
      <c r="E28" s="62" t="s">
        <v>83</v>
      </c>
      <c r="F28" s="61">
        <f>'[5]404430'!Q3</f>
        <v>48</v>
      </c>
      <c r="G28" s="110">
        <f>'[5]404430'!N51</f>
        <v>923.26300000000003</v>
      </c>
      <c r="H28" s="249">
        <v>7000</v>
      </c>
      <c r="I28" s="249"/>
      <c r="J28" s="118">
        <f t="shared" si="0"/>
        <v>6462841</v>
      </c>
      <c r="L28" s="103"/>
    </row>
    <row r="29" spans="1:12" ht="36.75" customHeight="1" x14ac:dyDescent="0.25">
      <c r="A29" s="15">
        <f t="shared" si="1"/>
        <v>12</v>
      </c>
      <c r="B29" s="111">
        <f>'[5]404248'!E3</f>
        <v>44625</v>
      </c>
      <c r="C29" s="61">
        <f>'[5]404248'!A3</f>
        <v>404248</v>
      </c>
      <c r="D29" s="62" t="s">
        <v>82</v>
      </c>
      <c r="E29" s="62" t="s">
        <v>83</v>
      </c>
      <c r="F29" s="61">
        <f>'[5]404248'!Q3</f>
        <v>33</v>
      </c>
      <c r="G29" s="110">
        <f>'[5]404248'!N36</f>
        <v>527.22449999999992</v>
      </c>
      <c r="H29" s="249">
        <v>7000</v>
      </c>
      <c r="I29" s="249"/>
      <c r="J29" s="118">
        <f t="shared" si="0"/>
        <v>3690571.4999999995</v>
      </c>
      <c r="L29" s="103"/>
    </row>
    <row r="30" spans="1:12" ht="36.75" customHeight="1" x14ac:dyDescent="0.25">
      <c r="A30" s="15">
        <f t="shared" si="1"/>
        <v>13</v>
      </c>
      <c r="B30" s="111">
        <f>'[5]404432'!E3</f>
        <v>44626</v>
      </c>
      <c r="C30" s="61">
        <f>'[5]404432'!A3</f>
        <v>404432</v>
      </c>
      <c r="D30" s="62" t="s">
        <v>82</v>
      </c>
      <c r="E30" s="62" t="s">
        <v>83</v>
      </c>
      <c r="F30" s="61">
        <f>'[5]404432'!Q3</f>
        <v>33</v>
      </c>
      <c r="G30" s="110">
        <f>'[5]404432'!N36</f>
        <v>522.21400000000017</v>
      </c>
      <c r="H30" s="249">
        <v>7000</v>
      </c>
      <c r="I30" s="249"/>
      <c r="J30" s="118">
        <f t="shared" si="0"/>
        <v>3655498.0000000014</v>
      </c>
      <c r="L30" s="103"/>
    </row>
    <row r="31" spans="1:12" ht="36.75" customHeight="1" x14ac:dyDescent="0.25">
      <c r="A31" s="15">
        <f t="shared" si="1"/>
        <v>14</v>
      </c>
      <c r="B31" s="111">
        <f>'[5]404867'!E3</f>
        <v>44626</v>
      </c>
      <c r="C31" s="61">
        <f>'[5]404867'!A3</f>
        <v>404867</v>
      </c>
      <c r="D31" s="62" t="s">
        <v>82</v>
      </c>
      <c r="E31" s="62" t="s">
        <v>83</v>
      </c>
      <c r="F31" s="61">
        <f>'[5]404867'!Q3</f>
        <v>39</v>
      </c>
      <c r="G31" s="110">
        <f>'[5]404867'!N42</f>
        <v>604.94624999999996</v>
      </c>
      <c r="H31" s="249">
        <v>7000</v>
      </c>
      <c r="I31" s="249"/>
      <c r="J31" s="118">
        <f t="shared" si="0"/>
        <v>4234623.75</v>
      </c>
      <c r="L31" s="103"/>
    </row>
    <row r="32" spans="1:12" ht="36.75" customHeight="1" x14ac:dyDescent="0.25">
      <c r="A32" s="15">
        <f t="shared" si="1"/>
        <v>15</v>
      </c>
      <c r="B32" s="111">
        <f>'[5]404810'!E3</f>
        <v>44626</v>
      </c>
      <c r="C32" s="61">
        <f>'[5]404810'!A3</f>
        <v>404810</v>
      </c>
      <c r="D32" s="62" t="s">
        <v>82</v>
      </c>
      <c r="E32" s="62" t="s">
        <v>83</v>
      </c>
      <c r="F32" s="61">
        <f>'[5]404810'!Q3</f>
        <v>127</v>
      </c>
      <c r="G32" s="110">
        <f>'[5]404810'!N130</f>
        <v>2140.6870000000004</v>
      </c>
      <c r="H32" s="249">
        <v>7000</v>
      </c>
      <c r="I32" s="249"/>
      <c r="J32" s="118">
        <f t="shared" si="0"/>
        <v>14984809.000000002</v>
      </c>
      <c r="L32" s="103"/>
    </row>
    <row r="33" spans="1:12" ht="36.75" customHeight="1" x14ac:dyDescent="0.25">
      <c r="A33" s="15">
        <f t="shared" si="1"/>
        <v>16</v>
      </c>
      <c r="B33" s="111">
        <f>'[5]404434'!E3</f>
        <v>44627</v>
      </c>
      <c r="C33" s="61">
        <f>'[5]404434'!A3</f>
        <v>404434</v>
      </c>
      <c r="D33" s="62" t="s">
        <v>82</v>
      </c>
      <c r="E33" s="62" t="s">
        <v>83</v>
      </c>
      <c r="F33" s="61">
        <f>'[5]404434'!Q3</f>
        <v>17</v>
      </c>
      <c r="G33" s="110">
        <f>'[5]404434'!N20</f>
        <v>150.18950000000001</v>
      </c>
      <c r="H33" s="249">
        <v>7000</v>
      </c>
      <c r="I33" s="249"/>
      <c r="J33" s="118">
        <f t="shared" si="0"/>
        <v>1051326.5</v>
      </c>
      <c r="L33" s="103"/>
    </row>
    <row r="34" spans="1:12" ht="36.75" customHeight="1" x14ac:dyDescent="0.25">
      <c r="A34" s="15">
        <f t="shared" si="1"/>
        <v>17</v>
      </c>
      <c r="B34" s="111">
        <f>'[5]404250'!E3</f>
        <v>44627</v>
      </c>
      <c r="C34" s="61">
        <f>'[5]404250'!A3</f>
        <v>404250</v>
      </c>
      <c r="D34" s="62" t="s">
        <v>82</v>
      </c>
      <c r="E34" s="62" t="s">
        <v>83</v>
      </c>
      <c r="F34" s="61">
        <f>'[5]404250'!Q3</f>
        <v>18</v>
      </c>
      <c r="G34" s="110">
        <f>'[5]404250'!N21</f>
        <v>211.34899999999999</v>
      </c>
      <c r="H34" s="249">
        <v>7000</v>
      </c>
      <c r="I34" s="249"/>
      <c r="J34" s="118">
        <f t="shared" si="0"/>
        <v>1479443</v>
      </c>
      <c r="L34" s="103"/>
    </row>
    <row r="35" spans="1:12" ht="36.75" customHeight="1" x14ac:dyDescent="0.25">
      <c r="A35" s="15">
        <f t="shared" si="1"/>
        <v>18</v>
      </c>
      <c r="B35" s="111">
        <f>'[5]404765'!E3</f>
        <v>44627</v>
      </c>
      <c r="C35" s="61">
        <f>'[5]404765'!A3</f>
        <v>404765</v>
      </c>
      <c r="D35" s="62" t="s">
        <v>82</v>
      </c>
      <c r="E35" s="62" t="s">
        <v>83</v>
      </c>
      <c r="F35" s="61">
        <f>'[5]404765'!Q3</f>
        <v>56</v>
      </c>
      <c r="G35" s="110">
        <f>'[5]404765'!N59</f>
        <v>890.21600000000012</v>
      </c>
      <c r="H35" s="249">
        <v>7000</v>
      </c>
      <c r="I35" s="249"/>
      <c r="J35" s="118">
        <f t="shared" si="0"/>
        <v>6231512.0000000009</v>
      </c>
      <c r="L35" s="103"/>
    </row>
    <row r="36" spans="1:12" ht="36.75" customHeight="1" x14ac:dyDescent="0.25">
      <c r="A36" s="15">
        <f t="shared" si="1"/>
        <v>19</v>
      </c>
      <c r="B36" s="111">
        <f>'[5]404348'!E3</f>
        <v>44628</v>
      </c>
      <c r="C36" s="61">
        <f>'[5]404348'!A3</f>
        <v>404348</v>
      </c>
      <c r="D36" s="62" t="s">
        <v>82</v>
      </c>
      <c r="E36" s="62" t="s">
        <v>83</v>
      </c>
      <c r="F36" s="61">
        <f>'[5]404348'!Q3</f>
        <v>36</v>
      </c>
      <c r="G36" s="110">
        <f>'[5]404348'!N39</f>
        <v>499.28649999999999</v>
      </c>
      <c r="H36" s="249">
        <v>7000</v>
      </c>
      <c r="I36" s="249"/>
      <c r="J36" s="118">
        <f t="shared" si="0"/>
        <v>3495005.5</v>
      </c>
      <c r="L36" s="103"/>
    </row>
    <row r="37" spans="1:12" ht="36.75" customHeight="1" x14ac:dyDescent="0.25">
      <c r="A37" s="15">
        <f t="shared" si="1"/>
        <v>20</v>
      </c>
      <c r="B37" s="111">
        <f>'[5]404562'!E3</f>
        <v>44628</v>
      </c>
      <c r="C37" s="61">
        <f>'[5]404562'!A3</f>
        <v>404562</v>
      </c>
      <c r="D37" s="62" t="s">
        <v>82</v>
      </c>
      <c r="E37" s="62" t="s">
        <v>83</v>
      </c>
      <c r="F37" s="61">
        <f>'[5]404562'!Q3</f>
        <v>25</v>
      </c>
      <c r="G37" s="110">
        <f>'[5]404562'!N28</f>
        <v>366.55924999999996</v>
      </c>
      <c r="H37" s="249">
        <v>7000</v>
      </c>
      <c r="I37" s="249"/>
      <c r="J37" s="118">
        <f t="shared" si="0"/>
        <v>2565914.7499999995</v>
      </c>
      <c r="L37" s="103"/>
    </row>
    <row r="38" spans="1:12" ht="36.75" customHeight="1" x14ac:dyDescent="0.25">
      <c r="A38" s="15">
        <f t="shared" si="1"/>
        <v>21</v>
      </c>
      <c r="B38" s="111">
        <f>'[5]404436'!E3</f>
        <v>44629</v>
      </c>
      <c r="C38" s="61">
        <f>'[5]404436'!A3</f>
        <v>404436</v>
      </c>
      <c r="D38" s="62" t="s">
        <v>82</v>
      </c>
      <c r="E38" s="62" t="s">
        <v>83</v>
      </c>
      <c r="F38" s="61">
        <f>'[5]404436'!Q3</f>
        <v>28</v>
      </c>
      <c r="G38" s="110">
        <f>'[5]404436'!N31</f>
        <v>458.91449999999998</v>
      </c>
      <c r="H38" s="249">
        <v>7000</v>
      </c>
      <c r="I38" s="249"/>
      <c r="J38" s="118">
        <f t="shared" si="0"/>
        <v>3212401.5</v>
      </c>
      <c r="L38" s="103"/>
    </row>
    <row r="39" spans="1:12" ht="36.75" customHeight="1" x14ac:dyDescent="0.25">
      <c r="A39" s="15">
        <f t="shared" si="1"/>
        <v>22</v>
      </c>
      <c r="B39" s="111">
        <f>'[5]404564'!E3</f>
        <v>44629</v>
      </c>
      <c r="C39" s="61">
        <f>'[5]404564'!A3</f>
        <v>404564</v>
      </c>
      <c r="D39" s="62" t="s">
        <v>82</v>
      </c>
      <c r="E39" s="62" t="s">
        <v>83</v>
      </c>
      <c r="F39" s="61">
        <f>'[5]404564'!Q3</f>
        <v>16</v>
      </c>
      <c r="G39" s="110">
        <f>'[5]404564'!N19</f>
        <v>211.73050000000001</v>
      </c>
      <c r="H39" s="249">
        <v>7000</v>
      </c>
      <c r="I39" s="249"/>
      <c r="J39" s="118">
        <f t="shared" si="0"/>
        <v>1482113.5</v>
      </c>
      <c r="L39" s="103"/>
    </row>
    <row r="40" spans="1:12" ht="36.75" customHeight="1" x14ac:dyDescent="0.25">
      <c r="A40" s="15">
        <f t="shared" si="1"/>
        <v>23</v>
      </c>
      <c r="B40" s="111">
        <f>'[5]404768'!E3</f>
        <v>44629</v>
      </c>
      <c r="C40" s="61">
        <f>'[5]404768'!A3</f>
        <v>404768</v>
      </c>
      <c r="D40" s="62" t="s">
        <v>82</v>
      </c>
      <c r="E40" s="62" t="s">
        <v>83</v>
      </c>
      <c r="F40" s="61">
        <f>'[5]404768'!Q3</f>
        <v>127</v>
      </c>
      <c r="G40" s="110">
        <f>'[5]404768'!N130</f>
        <v>2819.7644999999989</v>
      </c>
      <c r="H40" s="249">
        <v>7000</v>
      </c>
      <c r="I40" s="249"/>
      <c r="J40" s="118">
        <f t="shared" si="0"/>
        <v>19738351.499999993</v>
      </c>
      <c r="L40" s="103"/>
    </row>
    <row r="41" spans="1:12" ht="36.75" customHeight="1" x14ac:dyDescent="0.25">
      <c r="A41" s="15">
        <f t="shared" si="1"/>
        <v>24</v>
      </c>
      <c r="B41" s="111">
        <f>'[5]404769'!E3</f>
        <v>44629</v>
      </c>
      <c r="C41" s="61">
        <f>'[5]404769'!A3</f>
        <v>404769</v>
      </c>
      <c r="D41" s="62" t="s">
        <v>82</v>
      </c>
      <c r="E41" s="62" t="s">
        <v>83</v>
      </c>
      <c r="F41" s="61">
        <f>'[5]404769'!Q3</f>
        <v>18</v>
      </c>
      <c r="G41" s="110">
        <f>'[5]404769'!N21</f>
        <v>358.49</v>
      </c>
      <c r="H41" s="249">
        <v>7000</v>
      </c>
      <c r="I41" s="249"/>
      <c r="J41" s="118">
        <f t="shared" si="0"/>
        <v>2509430</v>
      </c>
      <c r="L41" s="103"/>
    </row>
    <row r="42" spans="1:12" ht="36.75" customHeight="1" x14ac:dyDescent="0.25">
      <c r="A42" s="15">
        <f t="shared" si="1"/>
        <v>25</v>
      </c>
      <c r="B42" s="111">
        <f>'[5]404438'!E3</f>
        <v>44630</v>
      </c>
      <c r="C42" s="61">
        <f>'[5]404438'!A3</f>
        <v>404438</v>
      </c>
      <c r="D42" s="62" t="s">
        <v>82</v>
      </c>
      <c r="E42" s="62" t="s">
        <v>83</v>
      </c>
      <c r="F42" s="61">
        <f>'[5]404438'!Q3</f>
        <v>22</v>
      </c>
      <c r="G42" s="110">
        <f>'[5]404438'!N25</f>
        <v>365.70724999999999</v>
      </c>
      <c r="H42" s="249">
        <v>7000</v>
      </c>
      <c r="I42" s="249"/>
      <c r="J42" s="118">
        <f t="shared" si="0"/>
        <v>2559950.75</v>
      </c>
      <c r="L42" s="103"/>
    </row>
    <row r="43" spans="1:12" ht="36.75" customHeight="1" x14ac:dyDescent="0.25">
      <c r="A43" s="15">
        <f t="shared" si="1"/>
        <v>26</v>
      </c>
      <c r="B43" s="111">
        <f>'[5]404869'!E3</f>
        <v>44630</v>
      </c>
      <c r="C43" s="61">
        <f>'[5]404869'!A3</f>
        <v>404869</v>
      </c>
      <c r="D43" s="62" t="s">
        <v>82</v>
      </c>
      <c r="E43" s="62" t="s">
        <v>83</v>
      </c>
      <c r="F43" s="61">
        <f>'[5]404869'!Q3</f>
        <v>18</v>
      </c>
      <c r="G43" s="110">
        <f>'[5]404869'!N21</f>
        <v>171.92500000000001</v>
      </c>
      <c r="H43" s="249">
        <v>7000</v>
      </c>
      <c r="I43" s="249"/>
      <c r="J43" s="118">
        <f t="shared" si="0"/>
        <v>1203475</v>
      </c>
      <c r="L43" s="103"/>
    </row>
    <row r="44" spans="1:12" ht="36.75" customHeight="1" x14ac:dyDescent="0.25">
      <c r="A44" s="15">
        <f t="shared" si="1"/>
        <v>27</v>
      </c>
      <c r="B44" s="111">
        <f>'[5]404440'!E3</f>
        <v>44631</v>
      </c>
      <c r="C44" s="61">
        <f>'[5]404440'!A3</f>
        <v>404440</v>
      </c>
      <c r="D44" s="62" t="s">
        <v>82</v>
      </c>
      <c r="E44" s="62" t="s">
        <v>83</v>
      </c>
      <c r="F44" s="61">
        <f>'[5]404440'!Q3</f>
        <v>26</v>
      </c>
      <c r="G44" s="110">
        <f>'[5]404440'!N29</f>
        <v>335.35600000000005</v>
      </c>
      <c r="H44" s="249">
        <v>7000</v>
      </c>
      <c r="I44" s="249"/>
      <c r="J44" s="118">
        <f t="shared" si="0"/>
        <v>2347492.0000000005</v>
      </c>
      <c r="L44" s="103"/>
    </row>
    <row r="45" spans="1:12" ht="36.75" customHeight="1" x14ac:dyDescent="0.25">
      <c r="A45" s="15">
        <f t="shared" si="1"/>
        <v>28</v>
      </c>
      <c r="B45" s="111">
        <f>'[5]404871'!E3</f>
        <v>44631</v>
      </c>
      <c r="C45" s="61">
        <f>'[5]404871'!A3</f>
        <v>404871</v>
      </c>
      <c r="D45" s="62" t="s">
        <v>82</v>
      </c>
      <c r="E45" s="62" t="s">
        <v>83</v>
      </c>
      <c r="F45" s="61">
        <f>'[5]404871'!Q3</f>
        <v>15</v>
      </c>
      <c r="G45" s="110">
        <f>'[5]404871'!N18</f>
        <v>197.66525000000001</v>
      </c>
      <c r="H45" s="249">
        <v>7000</v>
      </c>
      <c r="I45" s="249"/>
      <c r="J45" s="118">
        <f t="shared" si="0"/>
        <v>1383656.75</v>
      </c>
      <c r="L45" s="103"/>
    </row>
    <row r="46" spans="1:12" ht="36.75" customHeight="1" x14ac:dyDescent="0.25">
      <c r="A46" s="15">
        <f t="shared" si="1"/>
        <v>29</v>
      </c>
      <c r="B46" s="111">
        <f>'[5]404814'!E3</f>
        <v>44631</v>
      </c>
      <c r="C46" s="61">
        <f>'[5]404814'!A3</f>
        <v>404814</v>
      </c>
      <c r="D46" s="62" t="s">
        <v>82</v>
      </c>
      <c r="E46" s="62" t="s">
        <v>83</v>
      </c>
      <c r="F46" s="61">
        <f>'[5]404814'!Q3</f>
        <v>89</v>
      </c>
      <c r="G46" s="110">
        <f>'[5]404814'!N92</f>
        <v>2156.8217500000001</v>
      </c>
      <c r="H46" s="249">
        <v>7000</v>
      </c>
      <c r="I46" s="249"/>
      <c r="J46" s="118">
        <f t="shared" si="0"/>
        <v>15097752.25</v>
      </c>
      <c r="L46" s="103"/>
    </row>
    <row r="47" spans="1:12" ht="36.75" customHeight="1" x14ac:dyDescent="0.25">
      <c r="A47" s="15">
        <f t="shared" si="1"/>
        <v>30</v>
      </c>
      <c r="B47" s="111">
        <f>'[5]404442'!E3</f>
        <v>44632</v>
      </c>
      <c r="C47" s="61">
        <f>'[5]404442'!A3</f>
        <v>404442</v>
      </c>
      <c r="D47" s="62" t="s">
        <v>82</v>
      </c>
      <c r="E47" s="62" t="s">
        <v>83</v>
      </c>
      <c r="F47" s="61">
        <f>'[5]404442'!Q3</f>
        <v>23</v>
      </c>
      <c r="G47" s="110">
        <f>'[5]404442'!N26</f>
        <v>241.94000000000003</v>
      </c>
      <c r="H47" s="249">
        <v>7000</v>
      </c>
      <c r="I47" s="249"/>
      <c r="J47" s="118">
        <f t="shared" si="0"/>
        <v>1693580.0000000002</v>
      </c>
      <c r="L47" s="103"/>
    </row>
    <row r="48" spans="1:12" ht="36.75" customHeight="1" x14ac:dyDescent="0.25">
      <c r="A48" s="15">
        <f t="shared" si="1"/>
        <v>31</v>
      </c>
      <c r="B48" s="111">
        <f>'[5]404874'!E3</f>
        <v>44632</v>
      </c>
      <c r="C48" s="61">
        <f>'[5]404874'!A3</f>
        <v>404874</v>
      </c>
      <c r="D48" s="62" t="s">
        <v>82</v>
      </c>
      <c r="E48" s="62" t="s">
        <v>83</v>
      </c>
      <c r="F48" s="61">
        <f>'[5]404874'!Q3</f>
        <v>23</v>
      </c>
      <c r="G48" s="110">
        <f>'[5]404874'!N26</f>
        <v>328.52224999999999</v>
      </c>
      <c r="H48" s="249">
        <v>7000</v>
      </c>
      <c r="I48" s="249"/>
      <c r="J48" s="118">
        <f t="shared" si="0"/>
        <v>2299655.75</v>
      </c>
      <c r="L48" s="103"/>
    </row>
    <row r="49" spans="1:12" ht="36.75" customHeight="1" x14ac:dyDescent="0.25">
      <c r="A49" s="15">
        <f t="shared" si="1"/>
        <v>32</v>
      </c>
      <c r="B49" s="111">
        <f>'[5]404444'!E3</f>
        <v>44633</v>
      </c>
      <c r="C49" s="61">
        <f>'[5]404444'!A3</f>
        <v>404444</v>
      </c>
      <c r="D49" s="62" t="s">
        <v>82</v>
      </c>
      <c r="E49" s="62" t="s">
        <v>83</v>
      </c>
      <c r="F49" s="61">
        <f>'[5]404444'!Q3</f>
        <v>27</v>
      </c>
      <c r="G49" s="110">
        <f>'[5]404444'!N30</f>
        <v>549.65525000000002</v>
      </c>
      <c r="H49" s="249">
        <v>7000</v>
      </c>
      <c r="I49" s="249"/>
      <c r="J49" s="118">
        <f t="shared" si="0"/>
        <v>3847586.75</v>
      </c>
      <c r="L49" s="103"/>
    </row>
    <row r="50" spans="1:12" ht="36.75" customHeight="1" x14ac:dyDescent="0.25">
      <c r="A50" s="15">
        <f t="shared" si="1"/>
        <v>33</v>
      </c>
      <c r="B50" s="111">
        <f>'[5]404876'!E3</f>
        <v>44633</v>
      </c>
      <c r="C50" s="61">
        <f>'[5]404876'!A3</f>
        <v>404876</v>
      </c>
      <c r="D50" s="62" t="s">
        <v>82</v>
      </c>
      <c r="E50" s="62" t="s">
        <v>83</v>
      </c>
      <c r="F50" s="61">
        <f>'[5]404876'!Q3</f>
        <v>20</v>
      </c>
      <c r="G50" s="110">
        <f>'[5]404876'!N23</f>
        <v>277.60525000000007</v>
      </c>
      <c r="H50" s="249">
        <v>7000</v>
      </c>
      <c r="I50" s="249"/>
      <c r="J50" s="118">
        <f t="shared" si="0"/>
        <v>1943236.7500000005</v>
      </c>
      <c r="L50" s="103"/>
    </row>
    <row r="51" spans="1:12" ht="36.75" customHeight="1" x14ac:dyDescent="0.25">
      <c r="A51" s="15">
        <f t="shared" si="1"/>
        <v>34</v>
      </c>
      <c r="B51" s="111">
        <f>'[5]404817'!E3</f>
        <v>44633</v>
      </c>
      <c r="C51" s="61">
        <f>'[5]404817'!A3</f>
        <v>404817</v>
      </c>
      <c r="D51" s="62" t="s">
        <v>82</v>
      </c>
      <c r="E51" s="62" t="s">
        <v>83</v>
      </c>
      <c r="F51" s="61">
        <f>'[5]404817'!Q3</f>
        <v>72</v>
      </c>
      <c r="G51" s="110">
        <f>'[5]404817'!N75</f>
        <v>1751.9289999999999</v>
      </c>
      <c r="H51" s="249">
        <v>7000</v>
      </c>
      <c r="I51" s="249"/>
      <c r="J51" s="118">
        <f t="shared" si="0"/>
        <v>12263502.999999998</v>
      </c>
      <c r="L51" s="103"/>
    </row>
    <row r="52" spans="1:12" ht="36.75" customHeight="1" x14ac:dyDescent="0.25">
      <c r="A52" s="15">
        <f t="shared" si="1"/>
        <v>35</v>
      </c>
      <c r="B52" s="111">
        <f>'[5]404446'!E3</f>
        <v>44634</v>
      </c>
      <c r="C52" s="61">
        <f>'[5]404446'!A3</f>
        <v>404446</v>
      </c>
      <c r="D52" s="62" t="s">
        <v>82</v>
      </c>
      <c r="E52" s="62" t="s">
        <v>83</v>
      </c>
      <c r="F52" s="61">
        <f>'[5]404446'!Q3</f>
        <v>15</v>
      </c>
      <c r="G52" s="110">
        <f>'[5]404446'!N18</f>
        <v>181.47399999999999</v>
      </c>
      <c r="H52" s="249">
        <v>7000</v>
      </c>
      <c r="I52" s="249"/>
      <c r="J52" s="118">
        <f t="shared" si="0"/>
        <v>1270318</v>
      </c>
      <c r="L52" s="103"/>
    </row>
    <row r="53" spans="1:12" ht="36.75" customHeight="1" x14ac:dyDescent="0.25">
      <c r="A53" s="15">
        <f t="shared" si="1"/>
        <v>36</v>
      </c>
      <c r="B53" s="111">
        <f>'[5]404878'!E3</f>
        <v>44634</v>
      </c>
      <c r="C53" s="61">
        <f>'[5]404878'!A3</f>
        <v>404878</v>
      </c>
      <c r="D53" s="62" t="s">
        <v>82</v>
      </c>
      <c r="E53" s="62" t="s">
        <v>83</v>
      </c>
      <c r="F53" s="61">
        <f>'[5]404878'!Q3</f>
        <v>9</v>
      </c>
      <c r="G53" s="110">
        <f>'[5]404878'!N12</f>
        <v>127.3095</v>
      </c>
      <c r="H53" s="249">
        <v>7000</v>
      </c>
      <c r="I53" s="249"/>
      <c r="J53" s="118">
        <f t="shared" si="0"/>
        <v>891166.5</v>
      </c>
      <c r="L53" s="103"/>
    </row>
    <row r="54" spans="1:12" ht="36.75" customHeight="1" x14ac:dyDescent="0.25">
      <c r="A54" s="15">
        <f t="shared" si="1"/>
        <v>37</v>
      </c>
      <c r="B54" s="111">
        <f>'[5]403170'!E3</f>
        <v>44634</v>
      </c>
      <c r="C54" s="61">
        <f>'[5]403170'!A3</f>
        <v>403170</v>
      </c>
      <c r="D54" s="62" t="s">
        <v>82</v>
      </c>
      <c r="E54" s="62" t="s">
        <v>83</v>
      </c>
      <c r="F54" s="61">
        <f>'[5]403170'!Q3</f>
        <v>42</v>
      </c>
      <c r="G54" s="110">
        <f>'[5]403170'!N45</f>
        <v>694.98474999999996</v>
      </c>
      <c r="H54" s="249">
        <v>7000</v>
      </c>
      <c r="I54" s="249"/>
      <c r="J54" s="118">
        <f t="shared" si="0"/>
        <v>4864893.25</v>
      </c>
      <c r="L54" s="103"/>
    </row>
    <row r="55" spans="1:12" ht="36.75" customHeight="1" x14ac:dyDescent="0.25">
      <c r="A55" s="15">
        <f t="shared" si="1"/>
        <v>38</v>
      </c>
      <c r="B55" s="111">
        <f>'[5]404449'!E3</f>
        <v>44635</v>
      </c>
      <c r="C55" s="61">
        <f>'[5]404449'!A3</f>
        <v>404449</v>
      </c>
      <c r="D55" s="62" t="s">
        <v>82</v>
      </c>
      <c r="E55" s="62" t="s">
        <v>83</v>
      </c>
      <c r="F55" s="61">
        <f>'[5]404449'!Q3</f>
        <v>32</v>
      </c>
      <c r="G55" s="110">
        <f>'[5]404449'!N35</f>
        <v>477.42199999999997</v>
      </c>
      <c r="H55" s="249">
        <v>7000</v>
      </c>
      <c r="I55" s="249"/>
      <c r="J55" s="118">
        <f t="shared" si="0"/>
        <v>3341954</v>
      </c>
      <c r="L55" s="103"/>
    </row>
    <row r="56" spans="1:12" ht="36.75" customHeight="1" x14ac:dyDescent="0.25">
      <c r="A56" s="15">
        <f t="shared" si="1"/>
        <v>39</v>
      </c>
      <c r="B56" s="111">
        <f>'[5]404566'!E3</f>
        <v>44635</v>
      </c>
      <c r="C56" s="61">
        <f>'[5]404566'!A3</f>
        <v>404566</v>
      </c>
      <c r="D56" s="62" t="s">
        <v>82</v>
      </c>
      <c r="E56" s="62" t="s">
        <v>83</v>
      </c>
      <c r="F56" s="61">
        <f>'[5]404566'!Q3</f>
        <v>29</v>
      </c>
      <c r="G56" s="110">
        <f>'[5]404566'!N32</f>
        <v>534.01374999999996</v>
      </c>
      <c r="H56" s="249">
        <v>7000</v>
      </c>
      <c r="I56" s="249"/>
      <c r="J56" s="118">
        <f t="shared" si="0"/>
        <v>3738096.2499999995</v>
      </c>
      <c r="L56" s="103"/>
    </row>
    <row r="57" spans="1:12" ht="36.75" customHeight="1" x14ac:dyDescent="0.25">
      <c r="A57" s="15">
        <f t="shared" si="1"/>
        <v>40</v>
      </c>
      <c r="B57" s="111">
        <f>'[5]403555'!E3</f>
        <v>44636</v>
      </c>
      <c r="C57" s="61">
        <f>'[5]403555'!A3</f>
        <v>403555</v>
      </c>
      <c r="D57" s="62" t="s">
        <v>82</v>
      </c>
      <c r="E57" s="62" t="s">
        <v>83</v>
      </c>
      <c r="F57" s="61">
        <f>'[5]403555'!Q3</f>
        <v>35</v>
      </c>
      <c r="G57" s="110">
        <f>'[5]403555'!N38</f>
        <v>575.91174999999998</v>
      </c>
      <c r="H57" s="249">
        <v>7000</v>
      </c>
      <c r="I57" s="249"/>
      <c r="J57" s="118">
        <f t="shared" si="0"/>
        <v>4031382.25</v>
      </c>
      <c r="L57" s="103"/>
    </row>
    <row r="58" spans="1:12" ht="36.75" customHeight="1" x14ac:dyDescent="0.25">
      <c r="A58" s="15">
        <f t="shared" si="1"/>
        <v>41</v>
      </c>
      <c r="B58" s="111">
        <f>'[5]404568'!E3</f>
        <v>44636</v>
      </c>
      <c r="C58" s="61">
        <f>'[5]404568'!A3</f>
        <v>404568</v>
      </c>
      <c r="D58" s="62" t="s">
        <v>82</v>
      </c>
      <c r="E58" s="62" t="s">
        <v>83</v>
      </c>
      <c r="F58" s="61">
        <f>'[5]404568'!Q3</f>
        <v>41</v>
      </c>
      <c r="G58" s="110">
        <f>'[5]404568'!N44</f>
        <v>588.27024999999992</v>
      </c>
      <c r="H58" s="249">
        <v>7000</v>
      </c>
      <c r="I58" s="249"/>
      <c r="J58" s="118">
        <f t="shared" si="0"/>
        <v>4117891.7499999995</v>
      </c>
      <c r="L58" s="103"/>
    </row>
    <row r="59" spans="1:12" ht="36.75" customHeight="1" x14ac:dyDescent="0.25">
      <c r="A59" s="15">
        <f t="shared" si="1"/>
        <v>42</v>
      </c>
      <c r="B59" s="111">
        <f>'[5]404819'!E3</f>
        <v>44636</v>
      </c>
      <c r="C59" s="61">
        <f>'[5]404819'!A3</f>
        <v>404819</v>
      </c>
      <c r="D59" s="62" t="s">
        <v>82</v>
      </c>
      <c r="E59" s="62" t="s">
        <v>83</v>
      </c>
      <c r="F59" s="61">
        <f>'[5]404819'!Q3</f>
        <v>124</v>
      </c>
      <c r="G59" s="110">
        <f>'[5]404819'!N127</f>
        <v>3008.0037499999999</v>
      </c>
      <c r="H59" s="249">
        <v>7000</v>
      </c>
      <c r="I59" s="249"/>
      <c r="J59" s="118">
        <f t="shared" si="0"/>
        <v>21056026.25</v>
      </c>
      <c r="L59" s="103"/>
    </row>
    <row r="60" spans="1:12" ht="36.75" customHeight="1" x14ac:dyDescent="0.25">
      <c r="A60" s="15">
        <f t="shared" si="1"/>
        <v>43</v>
      </c>
      <c r="B60" s="111">
        <f>'[5]403557'!E3</f>
        <v>44637</v>
      </c>
      <c r="C60" s="61">
        <f>'[5]403557'!A3</f>
        <v>403557</v>
      </c>
      <c r="D60" s="62" t="s">
        <v>82</v>
      </c>
      <c r="E60" s="62" t="s">
        <v>83</v>
      </c>
      <c r="F60" s="61">
        <f>'[5]403557'!Q3</f>
        <v>40</v>
      </c>
      <c r="G60" s="110">
        <f>'[5]403557'!N43</f>
        <v>715.46499999999992</v>
      </c>
      <c r="H60" s="249">
        <v>7000</v>
      </c>
      <c r="I60" s="249"/>
      <c r="J60" s="118">
        <f t="shared" si="0"/>
        <v>5008254.9999999991</v>
      </c>
      <c r="L60" s="103"/>
    </row>
    <row r="61" spans="1:12" ht="36.75" customHeight="1" x14ac:dyDescent="0.25">
      <c r="A61" s="15">
        <f t="shared" si="1"/>
        <v>44</v>
      </c>
      <c r="B61" s="111">
        <f>'[5]404570'!E3</f>
        <v>44637</v>
      </c>
      <c r="C61" s="61">
        <f>'[5]404570'!A3</f>
        <v>404570</v>
      </c>
      <c r="D61" s="62" t="s">
        <v>82</v>
      </c>
      <c r="E61" s="62" t="s">
        <v>83</v>
      </c>
      <c r="F61" s="61">
        <f>'[5]404570'!Q3</f>
        <v>34</v>
      </c>
      <c r="G61" s="110">
        <f>'[5]404570'!N37</f>
        <v>579.06700000000001</v>
      </c>
      <c r="H61" s="249">
        <v>7000</v>
      </c>
      <c r="I61" s="249"/>
      <c r="J61" s="118">
        <f t="shared" si="0"/>
        <v>4053469</v>
      </c>
      <c r="L61" s="103"/>
    </row>
    <row r="62" spans="1:12" ht="36.75" customHeight="1" x14ac:dyDescent="0.25">
      <c r="A62" s="15">
        <f t="shared" si="1"/>
        <v>45</v>
      </c>
      <c r="B62" s="111">
        <f>'[5]403559'!E3</f>
        <v>44638</v>
      </c>
      <c r="C62" s="61">
        <f>'[5]403559'!A3</f>
        <v>403559</v>
      </c>
      <c r="D62" s="62" t="s">
        <v>82</v>
      </c>
      <c r="E62" s="62" t="s">
        <v>83</v>
      </c>
      <c r="F62" s="61">
        <f>'[5]403559'!Q3</f>
        <v>34</v>
      </c>
      <c r="G62" s="110">
        <f>'[5]403559'!N37</f>
        <v>582.45150000000001</v>
      </c>
      <c r="H62" s="249">
        <v>7000</v>
      </c>
      <c r="I62" s="249"/>
      <c r="J62" s="118">
        <f t="shared" si="0"/>
        <v>4077160.5</v>
      </c>
      <c r="L62" s="103"/>
    </row>
    <row r="63" spans="1:12" ht="36.75" customHeight="1" x14ac:dyDescent="0.25">
      <c r="A63" s="15">
        <f t="shared" si="1"/>
        <v>46</v>
      </c>
      <c r="B63" s="111">
        <f>'[5]404572'!E3</f>
        <v>44638</v>
      </c>
      <c r="C63" s="61">
        <f>'[5]404572'!A3</f>
        <v>404572</v>
      </c>
      <c r="D63" s="62" t="s">
        <v>82</v>
      </c>
      <c r="E63" s="62" t="s">
        <v>83</v>
      </c>
      <c r="F63" s="61">
        <f>'[5]404572'!Q3</f>
        <v>22</v>
      </c>
      <c r="G63" s="110">
        <f>'[5]404572'!N25</f>
        <v>341.43325000000004</v>
      </c>
      <c r="H63" s="249">
        <v>7000</v>
      </c>
      <c r="I63" s="249"/>
      <c r="J63" s="118">
        <f t="shared" si="0"/>
        <v>2390032.7500000005</v>
      </c>
      <c r="L63" s="103"/>
    </row>
    <row r="64" spans="1:12" ht="36.75" customHeight="1" x14ac:dyDescent="0.25">
      <c r="A64" s="15">
        <f t="shared" si="1"/>
        <v>47</v>
      </c>
      <c r="B64" s="111">
        <f>'[5]404962'!E3</f>
        <v>44638</v>
      </c>
      <c r="C64" s="61">
        <f>'[5]404962'!A3</f>
        <v>404962</v>
      </c>
      <c r="D64" s="62" t="s">
        <v>82</v>
      </c>
      <c r="E64" s="62" t="s">
        <v>83</v>
      </c>
      <c r="F64" s="61">
        <f>'[5]404962'!Q3</f>
        <v>111</v>
      </c>
      <c r="G64" s="110">
        <f>'[5]404962'!N114</f>
        <v>2406.2322499999996</v>
      </c>
      <c r="H64" s="249">
        <v>7000</v>
      </c>
      <c r="I64" s="249"/>
      <c r="J64" s="118">
        <f t="shared" si="0"/>
        <v>16843625.749999996</v>
      </c>
      <c r="L64" s="103"/>
    </row>
    <row r="65" spans="1:13" ht="36.75" customHeight="1" x14ac:dyDescent="0.25">
      <c r="A65" s="15">
        <f t="shared" si="1"/>
        <v>48</v>
      </c>
      <c r="B65" s="111">
        <f>'[5]402361'!E3</f>
        <v>44639</v>
      </c>
      <c r="C65" s="61">
        <f>'[5]402361'!A3</f>
        <v>402361</v>
      </c>
      <c r="D65" s="62" t="s">
        <v>82</v>
      </c>
      <c r="E65" s="62" t="s">
        <v>83</v>
      </c>
      <c r="F65" s="61">
        <f>'[5]402361'!Q3</f>
        <v>30</v>
      </c>
      <c r="G65" s="110">
        <f>'[5]402361'!N33</f>
        <v>420.28924999999998</v>
      </c>
      <c r="H65" s="249">
        <v>7000</v>
      </c>
      <c r="I65" s="249"/>
      <c r="J65" s="118">
        <f t="shared" si="0"/>
        <v>2942024.75</v>
      </c>
      <c r="L65" s="103"/>
    </row>
    <row r="66" spans="1:13" ht="36.75" customHeight="1" x14ac:dyDescent="0.25">
      <c r="A66" s="15">
        <f t="shared" si="1"/>
        <v>49</v>
      </c>
      <c r="B66" s="111">
        <f>'[5]404574'!E3</f>
        <v>44639</v>
      </c>
      <c r="C66" s="61">
        <f>'[5]404574'!A3</f>
        <v>404574</v>
      </c>
      <c r="D66" s="62" t="s">
        <v>82</v>
      </c>
      <c r="E66" s="62" t="s">
        <v>83</v>
      </c>
      <c r="F66" s="61">
        <f>'[5]404574'!Q3</f>
        <v>15</v>
      </c>
      <c r="G66" s="110">
        <f>'[5]404574'!N18</f>
        <v>138.44274999999999</v>
      </c>
      <c r="H66" s="249">
        <v>7000</v>
      </c>
      <c r="I66" s="249"/>
      <c r="J66" s="118">
        <f t="shared" si="0"/>
        <v>969099.24999999988</v>
      </c>
      <c r="L66" s="103"/>
    </row>
    <row r="67" spans="1:13" ht="32.25" customHeight="1" thickBot="1" x14ac:dyDescent="0.3">
      <c r="A67" s="218" t="s">
        <v>28</v>
      </c>
      <c r="B67" s="219"/>
      <c r="C67" s="219"/>
      <c r="D67" s="219"/>
      <c r="E67" s="219"/>
      <c r="F67" s="219"/>
      <c r="G67" s="219"/>
      <c r="H67" s="219"/>
      <c r="I67" s="220"/>
      <c r="J67" s="23">
        <f>SUM(J18:J66)</f>
        <v>265651456</v>
      </c>
      <c r="L67" s="3">
        <f>SUM(F18:F66)</f>
        <v>2108</v>
      </c>
      <c r="M67" s="3">
        <f>SUM(G18:G66)</f>
        <v>37950.208000000006</v>
      </c>
    </row>
    <row r="68" spans="1:13" x14ac:dyDescent="0.25">
      <c r="A68" s="221"/>
      <c r="B68" s="221"/>
      <c r="C68" s="98"/>
      <c r="D68" s="98"/>
      <c r="E68" s="98"/>
      <c r="F68" s="98"/>
      <c r="G68" s="98"/>
      <c r="H68" s="28"/>
      <c r="I68" s="28"/>
      <c r="J68" s="24"/>
    </row>
    <row r="69" spans="1:13" x14ac:dyDescent="0.25">
      <c r="A69" s="98"/>
      <c r="B69" s="98"/>
      <c r="C69" s="98"/>
      <c r="D69" s="98"/>
      <c r="E69" s="98"/>
      <c r="F69" s="98"/>
      <c r="G69" s="31" t="s">
        <v>71</v>
      </c>
      <c r="H69" s="31"/>
      <c r="I69" s="28"/>
      <c r="J69" s="24">
        <v>0</v>
      </c>
      <c r="L69" s="26"/>
    </row>
    <row r="70" spans="1:13" x14ac:dyDescent="0.25">
      <c r="A70" s="98"/>
      <c r="B70" s="98"/>
      <c r="C70" s="98"/>
      <c r="D70" s="98"/>
      <c r="E70" s="98"/>
      <c r="F70" s="98"/>
      <c r="G70" s="106" t="s">
        <v>72</v>
      </c>
      <c r="H70" s="106"/>
      <c r="I70" s="107"/>
      <c r="J70" s="108">
        <f>J67-J69</f>
        <v>265651456</v>
      </c>
      <c r="L70" s="26"/>
    </row>
    <row r="71" spans="1:13" x14ac:dyDescent="0.25">
      <c r="A71" s="98"/>
      <c r="B71" s="98"/>
      <c r="C71" s="98"/>
      <c r="D71" s="98"/>
      <c r="E71" s="98"/>
      <c r="F71" s="98"/>
      <c r="G71" s="31" t="s">
        <v>76</v>
      </c>
      <c r="H71" s="31"/>
      <c r="I71" s="26" t="e">
        <f>#REF!*1%</f>
        <v>#REF!</v>
      </c>
      <c r="J71" s="24">
        <f>J70*1.1%</f>
        <v>2922166.0160000003</v>
      </c>
    </row>
    <row r="72" spans="1:13" ht="16.5" thickBot="1" x14ac:dyDescent="0.3">
      <c r="A72" s="98"/>
      <c r="B72" s="98"/>
      <c r="C72" s="98"/>
      <c r="D72" s="98"/>
      <c r="E72" s="98"/>
      <c r="F72" s="98"/>
      <c r="G72" s="89" t="s">
        <v>50</v>
      </c>
      <c r="H72" s="89"/>
      <c r="I72" s="64">
        <f>I68*10%</f>
        <v>0</v>
      </c>
      <c r="J72" s="64">
        <f>J70*2%</f>
        <v>5313029.12</v>
      </c>
    </row>
    <row r="73" spans="1:13" x14ac:dyDescent="0.25">
      <c r="E73" s="1"/>
      <c r="F73" s="1"/>
      <c r="G73" s="41" t="s">
        <v>73</v>
      </c>
      <c r="H73" s="41"/>
      <c r="I73" s="44" t="e">
        <f>I67+I71</f>
        <v>#REF!</v>
      </c>
      <c r="J73" s="44">
        <f>J70+J71-J72</f>
        <v>263260592.89599997</v>
      </c>
    </row>
    <row r="74" spans="1:13" x14ac:dyDescent="0.25">
      <c r="E74" s="1"/>
      <c r="F74" s="1"/>
      <c r="G74" s="41"/>
      <c r="H74" s="41"/>
      <c r="I74" s="44"/>
      <c r="J74" s="44"/>
    </row>
    <row r="75" spans="1:13" x14ac:dyDescent="0.25">
      <c r="A75" s="1" t="s">
        <v>91</v>
      </c>
      <c r="D75" s="1"/>
      <c r="E75" s="1"/>
      <c r="F75" s="1"/>
      <c r="G75" s="1"/>
      <c r="H75" s="41"/>
      <c r="I75" s="41"/>
      <c r="J75" s="44"/>
    </row>
    <row r="76" spans="1:13" x14ac:dyDescent="0.25">
      <c r="A76" s="45"/>
      <c r="D76" s="1"/>
      <c r="E76" s="1"/>
      <c r="F76" s="1"/>
      <c r="G76" s="1"/>
      <c r="H76" s="41"/>
      <c r="I76" s="41"/>
      <c r="J76" s="44"/>
    </row>
    <row r="77" spans="1:13" x14ac:dyDescent="0.25">
      <c r="D77" s="1"/>
      <c r="E77" s="1"/>
      <c r="F77" s="1"/>
      <c r="G77" s="1"/>
      <c r="H77" s="41"/>
      <c r="I77" s="41"/>
      <c r="J77" s="44"/>
    </row>
    <row r="78" spans="1:13" x14ac:dyDescent="0.25">
      <c r="A78" s="46" t="s">
        <v>35</v>
      </c>
    </row>
    <row r="79" spans="1:13" x14ac:dyDescent="0.25">
      <c r="A79" s="47" t="s">
        <v>36</v>
      </c>
      <c r="B79" s="48"/>
      <c r="C79" s="48"/>
      <c r="D79" s="11"/>
      <c r="E79" s="11"/>
      <c r="F79" s="11"/>
      <c r="G79" s="11"/>
    </row>
    <row r="80" spans="1:13" x14ac:dyDescent="0.25">
      <c r="A80" s="47" t="s">
        <v>37</v>
      </c>
      <c r="B80" s="48"/>
      <c r="C80" s="48"/>
      <c r="D80" s="11"/>
      <c r="E80" s="11"/>
      <c r="F80" s="11"/>
      <c r="G80" s="11"/>
    </row>
    <row r="81" spans="1:10" x14ac:dyDescent="0.25">
      <c r="A81" s="49" t="s">
        <v>38</v>
      </c>
      <c r="B81" s="50"/>
      <c r="C81" s="50"/>
      <c r="D81" s="11"/>
      <c r="E81" s="11"/>
      <c r="F81" s="11"/>
      <c r="G81" s="11"/>
    </row>
    <row r="82" spans="1:10" x14ac:dyDescent="0.25">
      <c r="A82" s="52" t="s">
        <v>0</v>
      </c>
      <c r="B82" s="53"/>
      <c r="C82" s="53"/>
      <c r="D82" s="11"/>
      <c r="E82" s="11"/>
      <c r="F82" s="11"/>
      <c r="G82" s="11"/>
    </row>
    <row r="83" spans="1:10" x14ac:dyDescent="0.25">
      <c r="A83" s="54"/>
      <c r="B83" s="54"/>
      <c r="C83" s="54"/>
    </row>
    <row r="84" spans="1:10" x14ac:dyDescent="0.25">
      <c r="H84" s="56" t="s">
        <v>51</v>
      </c>
      <c r="I84" s="222" t="str">
        <f>+J13</f>
        <v xml:space="preserve"> 11 April 2022</v>
      </c>
      <c r="J84" s="223"/>
    </row>
    <row r="88" spans="1:10" ht="18" customHeight="1" x14ac:dyDescent="0.25"/>
    <row r="89" spans="1:10" ht="17.25" customHeight="1" x14ac:dyDescent="0.25"/>
    <row r="91" spans="1:10" x14ac:dyDescent="0.25">
      <c r="H91" s="224" t="s">
        <v>40</v>
      </c>
      <c r="I91" s="224"/>
      <c r="J91" s="224"/>
    </row>
  </sheetData>
  <mergeCells count="58">
    <mergeCell ref="A67:I67"/>
    <mergeCell ref="A68:B68"/>
    <mergeCell ref="I84:J84"/>
    <mergeCell ref="H91:J91"/>
    <mergeCell ref="H61:I61"/>
    <mergeCell ref="H62:I62"/>
    <mergeCell ref="H63:I63"/>
    <mergeCell ref="H64:I64"/>
    <mergeCell ref="H65:I65"/>
    <mergeCell ref="H66:I66"/>
    <mergeCell ref="H60:I60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48:I48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0" workbookViewId="0">
      <selection activeCell="L18" sqref="L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7"/>
      <c r="B9" s="57"/>
      <c r="C9" s="57"/>
      <c r="D9" s="57"/>
      <c r="E9" s="57"/>
      <c r="F9" s="57"/>
      <c r="G9" s="57"/>
      <c r="H9" s="58"/>
      <c r="I9" s="58"/>
      <c r="J9" s="57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64</v>
      </c>
      <c r="G12" s="247" t="s">
        <v>9</v>
      </c>
      <c r="H12" s="247"/>
      <c r="I12" s="7" t="s">
        <v>10</v>
      </c>
      <c r="J12" s="8" t="s">
        <v>96</v>
      </c>
    </row>
    <row r="13" spans="1:10" x14ac:dyDescent="0.25">
      <c r="G13" s="247" t="s">
        <v>12</v>
      </c>
      <c r="H13" s="247"/>
      <c r="I13" s="7" t="s">
        <v>10</v>
      </c>
      <c r="J13" s="9" t="s">
        <v>97</v>
      </c>
    </row>
    <row r="14" spans="1:10" x14ac:dyDescent="0.25">
      <c r="G14" s="247" t="s">
        <v>65</v>
      </c>
      <c r="H14" s="247"/>
      <c r="I14" s="7" t="s">
        <v>10</v>
      </c>
      <c r="J14" s="2" t="s">
        <v>93</v>
      </c>
    </row>
    <row r="15" spans="1:10" x14ac:dyDescent="0.25">
      <c r="A15" s="2" t="s">
        <v>16</v>
      </c>
      <c r="B15" s="8" t="s">
        <v>17</v>
      </c>
      <c r="C15" s="8"/>
      <c r="I15" s="7"/>
      <c r="J15" s="2" t="s">
        <v>67</v>
      </c>
    </row>
    <row r="16" spans="1:10" ht="16.5" thickBot="1" x14ac:dyDescent="0.3"/>
    <row r="17" spans="1:12" ht="26.25" customHeight="1" x14ac:dyDescent="0.25">
      <c r="A17" s="12" t="s">
        <v>18</v>
      </c>
      <c r="B17" s="115" t="s">
        <v>19</v>
      </c>
      <c r="C17" s="115" t="s">
        <v>20</v>
      </c>
      <c r="D17" s="115" t="s">
        <v>21</v>
      </c>
      <c r="E17" s="115" t="s">
        <v>22</v>
      </c>
      <c r="F17" s="113" t="s">
        <v>23</v>
      </c>
      <c r="G17" s="113" t="s">
        <v>68</v>
      </c>
      <c r="H17" s="225" t="s">
        <v>24</v>
      </c>
      <c r="I17" s="226"/>
      <c r="J17" s="14" t="s">
        <v>25</v>
      </c>
    </row>
    <row r="18" spans="1:12" ht="48" customHeight="1" x14ac:dyDescent="0.25">
      <c r="A18" s="15">
        <v>1</v>
      </c>
      <c r="B18" s="60">
        <f>'[6]404762'!E3</f>
        <v>44617</v>
      </c>
      <c r="C18" s="61">
        <f>'[6]404762'!A3</f>
        <v>404762</v>
      </c>
      <c r="D18" s="62" t="s">
        <v>94</v>
      </c>
      <c r="E18" s="62" t="s">
        <v>95</v>
      </c>
      <c r="F18" s="63">
        <v>8</v>
      </c>
      <c r="G18" s="122">
        <f>'[6]404762'!N11</f>
        <v>304.68</v>
      </c>
      <c r="H18" s="216">
        <v>14000</v>
      </c>
      <c r="I18" s="217"/>
      <c r="J18" s="114">
        <f t="shared" ref="J18" si="0">G18*H18</f>
        <v>4265520</v>
      </c>
      <c r="L18" s="103"/>
    </row>
    <row r="19" spans="1:12" ht="32.25" customHeight="1" thickBot="1" x14ac:dyDescent="0.3">
      <c r="A19" s="218" t="s">
        <v>28</v>
      </c>
      <c r="B19" s="219"/>
      <c r="C19" s="219"/>
      <c r="D19" s="219"/>
      <c r="E19" s="219"/>
      <c r="F19" s="219"/>
      <c r="G19" s="219"/>
      <c r="H19" s="219"/>
      <c r="I19" s="220"/>
      <c r="J19" s="23">
        <f>SUM(J18:J18)</f>
        <v>4265520</v>
      </c>
      <c r="L19" s="3"/>
    </row>
    <row r="20" spans="1:12" x14ac:dyDescent="0.25">
      <c r="A20" s="221"/>
      <c r="B20" s="221"/>
      <c r="C20" s="112"/>
      <c r="D20" s="112"/>
      <c r="E20" s="112"/>
      <c r="F20" s="112"/>
      <c r="G20" s="112"/>
      <c r="H20" s="28"/>
      <c r="I20" s="28"/>
      <c r="J20" s="24"/>
    </row>
    <row r="21" spans="1:12" x14ac:dyDescent="0.25">
      <c r="A21" s="112"/>
      <c r="B21" s="112"/>
      <c r="C21" s="112"/>
      <c r="D21" s="112"/>
      <c r="E21" s="112"/>
      <c r="F21" s="112"/>
      <c r="G21" s="31" t="s">
        <v>71</v>
      </c>
      <c r="H21" s="31"/>
      <c r="I21" s="28"/>
      <c r="J21" s="24">
        <f>J19*10%</f>
        <v>426552</v>
      </c>
      <c r="L21" s="26"/>
    </row>
    <row r="22" spans="1:12" x14ac:dyDescent="0.25">
      <c r="A22" s="112"/>
      <c r="B22" s="112"/>
      <c r="C22" s="112"/>
      <c r="D22" s="112"/>
      <c r="E22" s="112"/>
      <c r="F22" s="112"/>
      <c r="G22" s="106" t="s">
        <v>72</v>
      </c>
      <c r="H22" s="106"/>
      <c r="I22" s="107"/>
      <c r="J22" s="108">
        <f>J19-J21</f>
        <v>3838968</v>
      </c>
      <c r="L22" s="26"/>
    </row>
    <row r="23" spans="1:12" x14ac:dyDescent="0.25">
      <c r="A23" s="112"/>
      <c r="B23" s="112"/>
      <c r="C23" s="112"/>
      <c r="D23" s="112"/>
      <c r="E23" s="112"/>
      <c r="F23" s="112"/>
      <c r="G23" s="31" t="s">
        <v>76</v>
      </c>
      <c r="H23" s="31"/>
      <c r="I23" s="26" t="e">
        <f>#REF!*1%</f>
        <v>#REF!</v>
      </c>
      <c r="J23" s="24">
        <f>J22*1.1%</f>
        <v>42228.648000000001</v>
      </c>
    </row>
    <row r="24" spans="1:12" ht="16.5" thickBot="1" x14ac:dyDescent="0.3">
      <c r="A24" s="112"/>
      <c r="B24" s="112"/>
      <c r="C24" s="112"/>
      <c r="D24" s="112"/>
      <c r="E24" s="112"/>
      <c r="F24" s="112"/>
      <c r="G24" s="89" t="s">
        <v>50</v>
      </c>
      <c r="H24" s="89"/>
      <c r="I24" s="64">
        <f>I20*10%</f>
        <v>0</v>
      </c>
      <c r="J24" s="64">
        <f>J22*2%</f>
        <v>76779.360000000001</v>
      </c>
    </row>
    <row r="25" spans="1:12" x14ac:dyDescent="0.25">
      <c r="E25" s="1"/>
      <c r="F25" s="1"/>
      <c r="G25" s="41" t="s">
        <v>73</v>
      </c>
      <c r="H25" s="41"/>
      <c r="I25" s="44" t="e">
        <f>I19+I23</f>
        <v>#REF!</v>
      </c>
      <c r="J25" s="44">
        <f>J22+J23-J24</f>
        <v>3804417.2880000002</v>
      </c>
    </row>
    <row r="26" spans="1:12" x14ac:dyDescent="0.25">
      <c r="E26" s="1"/>
      <c r="F26" s="1"/>
      <c r="G26" s="41"/>
      <c r="H26" s="41"/>
      <c r="I26" s="44"/>
      <c r="J26" s="44"/>
    </row>
    <row r="27" spans="1:12" x14ac:dyDescent="0.25">
      <c r="A27" s="1" t="s">
        <v>98</v>
      </c>
      <c r="D27" s="1"/>
      <c r="E27" s="1"/>
      <c r="F27" s="1"/>
      <c r="G27" s="1"/>
      <c r="H27" s="41"/>
      <c r="I27" s="41"/>
      <c r="J27" s="44"/>
    </row>
    <row r="28" spans="1:12" x14ac:dyDescent="0.25">
      <c r="A28" s="45"/>
      <c r="D28" s="1"/>
      <c r="E28" s="1"/>
      <c r="F28" s="1"/>
      <c r="G28" s="1"/>
      <c r="H28" s="41"/>
      <c r="I28" s="41"/>
      <c r="J28" s="44"/>
    </row>
    <row r="29" spans="1:12" x14ac:dyDescent="0.25">
      <c r="D29" s="1"/>
      <c r="E29" s="1"/>
      <c r="F29" s="1"/>
      <c r="G29" s="1"/>
      <c r="H29" s="41"/>
      <c r="I29" s="41"/>
      <c r="J29" s="44"/>
    </row>
    <row r="30" spans="1:12" x14ac:dyDescent="0.25">
      <c r="A30" s="46" t="s">
        <v>35</v>
      </c>
    </row>
    <row r="31" spans="1:12" x14ac:dyDescent="0.25">
      <c r="A31" s="47" t="s">
        <v>36</v>
      </c>
      <c r="B31" s="48"/>
      <c r="C31" s="48"/>
      <c r="D31" s="11"/>
      <c r="E31" s="11"/>
      <c r="F31" s="11"/>
      <c r="G31" s="11"/>
    </row>
    <row r="32" spans="1:12" x14ac:dyDescent="0.25">
      <c r="A32" s="47" t="s">
        <v>37</v>
      </c>
      <c r="B32" s="48"/>
      <c r="C32" s="48"/>
      <c r="D32" s="11"/>
      <c r="E32" s="11"/>
      <c r="F32" s="11"/>
      <c r="G32" s="11"/>
    </row>
    <row r="33" spans="1:10" x14ac:dyDescent="0.25">
      <c r="A33" s="49" t="s">
        <v>38</v>
      </c>
      <c r="B33" s="50"/>
      <c r="C33" s="50"/>
      <c r="D33" s="11"/>
      <c r="E33" s="11"/>
      <c r="F33" s="11"/>
      <c r="G33" s="11"/>
    </row>
    <row r="34" spans="1:10" x14ac:dyDescent="0.25">
      <c r="A34" s="52" t="s">
        <v>0</v>
      </c>
      <c r="B34" s="53"/>
      <c r="C34" s="53"/>
      <c r="D34" s="11"/>
      <c r="E34" s="11"/>
      <c r="F34" s="11"/>
      <c r="G34" s="11"/>
    </row>
    <row r="35" spans="1:10" x14ac:dyDescent="0.25">
      <c r="A35" s="54"/>
      <c r="B35" s="54"/>
      <c r="C35" s="54"/>
    </row>
    <row r="36" spans="1:10" x14ac:dyDescent="0.25">
      <c r="H36" s="56" t="s">
        <v>51</v>
      </c>
      <c r="I36" s="222" t="str">
        <f>+J13</f>
        <v xml:space="preserve"> 12 April 2022</v>
      </c>
      <c r="J36" s="223"/>
    </row>
    <row r="40" spans="1:10" ht="18" customHeight="1" x14ac:dyDescent="0.25"/>
    <row r="41" spans="1:10" ht="17.25" customHeight="1" x14ac:dyDescent="0.25"/>
    <row r="43" spans="1:10" x14ac:dyDescent="0.25">
      <c r="H43" s="224" t="s">
        <v>40</v>
      </c>
      <c r="I43" s="224"/>
      <c r="J43" s="224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7"/>
      <c r="B9" s="57"/>
      <c r="C9" s="57"/>
      <c r="D9" s="57"/>
      <c r="E9" s="57"/>
      <c r="F9" s="57"/>
      <c r="G9" s="58"/>
      <c r="H9" s="58"/>
      <c r="I9" s="57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99</v>
      </c>
      <c r="G12" s="3" t="s">
        <v>9</v>
      </c>
      <c r="H12" s="7" t="s">
        <v>10</v>
      </c>
      <c r="I12" s="8" t="s">
        <v>107</v>
      </c>
    </row>
    <row r="13" spans="1:9" x14ac:dyDescent="0.25">
      <c r="G13" s="3" t="s">
        <v>12</v>
      </c>
      <c r="H13" s="7" t="s">
        <v>10</v>
      </c>
      <c r="I13" s="9" t="s">
        <v>97</v>
      </c>
    </row>
    <row r="14" spans="1:9" x14ac:dyDescent="0.25">
      <c r="G14" s="3" t="s">
        <v>13</v>
      </c>
      <c r="H14" s="7" t="s">
        <v>10</v>
      </c>
      <c r="I14" s="9" t="s">
        <v>102</v>
      </c>
    </row>
    <row r="15" spans="1:9" x14ac:dyDescent="0.25">
      <c r="A15" s="2" t="s">
        <v>16</v>
      </c>
      <c r="B15" s="8" t="s">
        <v>17</v>
      </c>
      <c r="C15" s="8"/>
      <c r="G15" s="3" t="s">
        <v>14</v>
      </c>
      <c r="H15" s="7" t="s">
        <v>45</v>
      </c>
      <c r="I15" s="10" t="s">
        <v>103</v>
      </c>
    </row>
    <row r="16" spans="1:9" ht="16.5" thickBot="1" x14ac:dyDescent="0.3"/>
    <row r="17" spans="1:17" ht="20.100000000000001" customHeight="1" x14ac:dyDescent="0.25">
      <c r="A17" s="12" t="s">
        <v>18</v>
      </c>
      <c r="B17" s="115" t="s">
        <v>19</v>
      </c>
      <c r="C17" s="115" t="s">
        <v>20</v>
      </c>
      <c r="D17" s="115" t="s">
        <v>21</v>
      </c>
      <c r="E17" s="115" t="s">
        <v>22</v>
      </c>
      <c r="F17" s="113" t="s">
        <v>100</v>
      </c>
      <c r="G17" s="225" t="s">
        <v>24</v>
      </c>
      <c r="H17" s="226"/>
      <c r="I17" s="14" t="s">
        <v>25</v>
      </c>
    </row>
    <row r="18" spans="1:17" ht="53.25" customHeight="1" x14ac:dyDescent="0.25">
      <c r="A18" s="15">
        <v>1</v>
      </c>
      <c r="B18" s="60">
        <v>44659</v>
      </c>
      <c r="C18" s="61" t="s">
        <v>104</v>
      </c>
      <c r="D18" s="62" t="s">
        <v>105</v>
      </c>
      <c r="E18" s="62" t="s">
        <v>101</v>
      </c>
      <c r="F18" s="63">
        <v>1</v>
      </c>
      <c r="G18" s="216">
        <v>60000000</v>
      </c>
      <c r="H18" s="217"/>
      <c r="I18" s="123">
        <f>G18</f>
        <v>60000000</v>
      </c>
    </row>
    <row r="19" spans="1:17" ht="25.5" customHeight="1" thickBot="1" x14ac:dyDescent="0.3">
      <c r="A19" s="218" t="s">
        <v>28</v>
      </c>
      <c r="B19" s="219"/>
      <c r="C19" s="219"/>
      <c r="D19" s="219"/>
      <c r="E19" s="219"/>
      <c r="F19" s="219"/>
      <c r="G19" s="219"/>
      <c r="H19" s="220"/>
      <c r="I19" s="23">
        <f>SUM(I18)</f>
        <v>60000000</v>
      </c>
    </row>
    <row r="20" spans="1:17" x14ac:dyDescent="0.25">
      <c r="A20" s="221"/>
      <c r="B20" s="221"/>
      <c r="C20" s="112"/>
      <c r="D20" s="112"/>
      <c r="E20" s="112"/>
      <c r="F20" s="112"/>
      <c r="G20" s="28"/>
      <c r="H20" s="28"/>
      <c r="I20" s="24"/>
    </row>
    <row r="21" spans="1:17" x14ac:dyDescent="0.25">
      <c r="A21" s="112"/>
      <c r="B21" s="112"/>
      <c r="C21" s="112"/>
      <c r="D21" s="112"/>
      <c r="E21" s="112"/>
      <c r="F21" s="112"/>
      <c r="G21" s="31" t="s">
        <v>106</v>
      </c>
      <c r="H21" s="26" t="e">
        <f>#REF!*1%</f>
        <v>#REF!</v>
      </c>
      <c r="I21" s="24">
        <f>I19*11%</f>
        <v>6600000</v>
      </c>
    </row>
    <row r="22" spans="1:17" ht="16.5" thickBot="1" x14ac:dyDescent="0.3">
      <c r="E22" s="1"/>
      <c r="F22" s="1"/>
      <c r="G22" s="37" t="s">
        <v>50</v>
      </c>
      <c r="H22" s="64">
        <v>0</v>
      </c>
      <c r="I22" s="64">
        <f>I19*2%</f>
        <v>1200000</v>
      </c>
      <c r="Q22" s="2" t="s">
        <v>32</v>
      </c>
    </row>
    <row r="23" spans="1:17" x14ac:dyDescent="0.25">
      <c r="E23" s="1"/>
      <c r="F23" s="1"/>
      <c r="G23" s="41" t="s">
        <v>33</v>
      </c>
      <c r="H23" s="44" t="e">
        <f>H19+H21</f>
        <v>#REF!</v>
      </c>
      <c r="I23" s="44">
        <f>I19+I21-I22</f>
        <v>65400000</v>
      </c>
    </row>
    <row r="24" spans="1:17" x14ac:dyDescent="0.25">
      <c r="E24" s="1"/>
      <c r="F24" s="1"/>
      <c r="G24" s="41"/>
      <c r="H24" s="44"/>
      <c r="I24" s="44"/>
    </row>
    <row r="25" spans="1:17" x14ac:dyDescent="0.25">
      <c r="A25" s="1" t="s">
        <v>143</v>
      </c>
      <c r="D25" s="1"/>
      <c r="E25" s="1"/>
      <c r="F25" s="1"/>
      <c r="G25" s="41"/>
      <c r="H25" s="41"/>
      <c r="I25" s="44"/>
    </row>
    <row r="26" spans="1:17" x14ac:dyDescent="0.25">
      <c r="A26" s="45"/>
      <c r="D26" s="1"/>
      <c r="E26" s="1"/>
      <c r="F26" s="1"/>
      <c r="G26" s="41"/>
      <c r="H26" s="41"/>
      <c r="I26" s="44"/>
    </row>
    <row r="27" spans="1:17" x14ac:dyDescent="0.25">
      <c r="D27" s="1"/>
      <c r="E27" s="1"/>
      <c r="F27" s="1"/>
      <c r="G27" s="41"/>
      <c r="H27" s="41"/>
      <c r="I27" s="44"/>
    </row>
    <row r="28" spans="1:17" x14ac:dyDescent="0.25">
      <c r="A28" s="46" t="s">
        <v>35</v>
      </c>
    </row>
    <row r="29" spans="1:17" x14ac:dyDescent="0.25">
      <c r="A29" s="47" t="s">
        <v>36</v>
      </c>
      <c r="B29" s="48"/>
      <c r="C29" s="48"/>
      <c r="D29" s="11"/>
      <c r="E29" s="11"/>
      <c r="F29" s="11"/>
    </row>
    <row r="30" spans="1:17" x14ac:dyDescent="0.25">
      <c r="A30" s="47" t="s">
        <v>37</v>
      </c>
      <c r="B30" s="48"/>
      <c r="C30" s="48"/>
      <c r="D30" s="11"/>
      <c r="E30" s="11"/>
      <c r="F30" s="11"/>
    </row>
    <row r="31" spans="1:17" x14ac:dyDescent="0.25">
      <c r="A31" s="49" t="s">
        <v>38</v>
      </c>
      <c r="B31" s="50"/>
      <c r="C31" s="50"/>
      <c r="D31" s="11"/>
      <c r="E31" s="11"/>
      <c r="F31" s="11"/>
    </row>
    <row r="32" spans="1:17" x14ac:dyDescent="0.25">
      <c r="A32" s="52" t="s">
        <v>0</v>
      </c>
      <c r="B32" s="53"/>
      <c r="C32" s="53"/>
      <c r="D32" s="11"/>
      <c r="E32" s="11"/>
      <c r="F32" s="11"/>
    </row>
    <row r="33" spans="1:9" x14ac:dyDescent="0.25">
      <c r="A33" s="65"/>
      <c r="B33" s="65"/>
      <c r="C33" s="65"/>
    </row>
    <row r="34" spans="1:9" x14ac:dyDescent="0.25">
      <c r="A34" s="54"/>
      <c r="B34" s="54"/>
      <c r="C34" s="54"/>
    </row>
    <row r="35" spans="1:9" x14ac:dyDescent="0.25">
      <c r="G35" s="56" t="s">
        <v>51</v>
      </c>
      <c r="H35" s="222" t="str">
        <f>+I13</f>
        <v xml:space="preserve"> 12 April 2022</v>
      </c>
      <c r="I35" s="223"/>
    </row>
    <row r="39" spans="1:9" ht="18" customHeight="1" x14ac:dyDescent="0.25"/>
    <row r="40" spans="1:9" ht="17.25" customHeight="1" x14ac:dyDescent="0.25"/>
    <row r="42" spans="1:9" x14ac:dyDescent="0.25">
      <c r="G42" s="224" t="s">
        <v>40</v>
      </c>
      <c r="H42" s="224"/>
      <c r="I42" s="224"/>
    </row>
  </sheetData>
  <mergeCells count="7">
    <mergeCell ref="G42:I42"/>
    <mergeCell ref="A10:I10"/>
    <mergeCell ref="G17:H17"/>
    <mergeCell ref="G18:H18"/>
    <mergeCell ref="A19:H19"/>
    <mergeCell ref="A20:B20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7" workbookViewId="0">
      <selection activeCell="J12" sqref="J12"/>
    </sheetView>
  </sheetViews>
  <sheetFormatPr defaultRowHeight="15" x14ac:dyDescent="0.25"/>
  <cols>
    <col min="1" max="1" width="4.85546875" style="103" customWidth="1"/>
    <col min="2" max="2" width="10.28515625" style="103" customWidth="1"/>
    <col min="3" max="3" width="8.7109375" style="103" customWidth="1"/>
    <col min="4" max="4" width="24" style="103" customWidth="1"/>
    <col min="5" max="5" width="12.7109375" style="103" customWidth="1"/>
    <col min="6" max="6" width="6" style="103" customWidth="1"/>
    <col min="7" max="7" width="5.140625" style="103" customWidth="1"/>
    <col min="8" max="8" width="13.28515625" style="125" customWidth="1"/>
    <col min="9" max="9" width="1.5703125" style="125" customWidth="1"/>
    <col min="10" max="10" width="18.140625" style="103" customWidth="1"/>
    <col min="11" max="16384" width="9.140625" style="103"/>
  </cols>
  <sheetData>
    <row r="2" spans="1:16" x14ac:dyDescent="0.25">
      <c r="A2" s="124" t="s">
        <v>0</v>
      </c>
      <c r="B2" s="124"/>
      <c r="C2" s="124"/>
    </row>
    <row r="3" spans="1:16" x14ac:dyDescent="0.25">
      <c r="A3" s="4" t="s">
        <v>1</v>
      </c>
      <c r="B3" s="5"/>
      <c r="C3" s="5"/>
    </row>
    <row r="4" spans="1:16" x14ac:dyDescent="0.25">
      <c r="A4" s="4" t="s">
        <v>2</v>
      </c>
      <c r="B4" s="5"/>
      <c r="C4" s="5"/>
    </row>
    <row r="5" spans="1:16" x14ac:dyDescent="0.25">
      <c r="A5" s="4" t="s">
        <v>3</v>
      </c>
      <c r="B5" s="5"/>
      <c r="C5" s="5"/>
    </row>
    <row r="6" spans="1:16" x14ac:dyDescent="0.25">
      <c r="A6" s="4" t="s">
        <v>4</v>
      </c>
      <c r="B6" s="5"/>
      <c r="C6" s="5"/>
      <c r="D6" s="5"/>
    </row>
    <row r="7" spans="1:16" x14ac:dyDescent="0.25">
      <c r="A7" s="4" t="s">
        <v>5</v>
      </c>
      <c r="B7" s="5"/>
      <c r="C7" s="5"/>
      <c r="D7" s="5"/>
    </row>
    <row r="9" spans="1:16" ht="15.75" thickBot="1" x14ac:dyDescent="0.3">
      <c r="A9" s="126"/>
      <c r="B9" s="126"/>
      <c r="C9" s="126"/>
      <c r="D9" s="126"/>
      <c r="E9" s="126"/>
      <c r="F9" s="126"/>
      <c r="G9" s="126"/>
      <c r="H9" s="127"/>
      <c r="I9" s="127"/>
      <c r="J9" s="126"/>
    </row>
    <row r="10" spans="1:16" ht="24" thickBot="1" x14ac:dyDescent="0.4">
      <c r="A10" s="256" t="s">
        <v>6</v>
      </c>
      <c r="B10" s="257"/>
      <c r="C10" s="257"/>
      <c r="D10" s="257"/>
      <c r="E10" s="257"/>
      <c r="F10" s="257"/>
      <c r="G10" s="257"/>
      <c r="H10" s="257"/>
      <c r="I10" s="257"/>
      <c r="J10" s="258"/>
    </row>
    <row r="12" spans="1:16" ht="15.75" x14ac:dyDescent="0.25">
      <c r="A12" s="103" t="s">
        <v>7</v>
      </c>
      <c r="B12" s="103" t="s">
        <v>108</v>
      </c>
      <c r="H12" s="125" t="s">
        <v>9</v>
      </c>
      <c r="I12" s="128" t="s">
        <v>10</v>
      </c>
      <c r="J12" s="8" t="s">
        <v>112</v>
      </c>
    </row>
    <row r="13" spans="1:16" ht="15.75" x14ac:dyDescent="0.25">
      <c r="B13" s="129" t="s">
        <v>109</v>
      </c>
      <c r="C13" s="129"/>
      <c r="E13" s="129"/>
      <c r="H13" s="125" t="s">
        <v>12</v>
      </c>
      <c r="I13" s="128" t="s">
        <v>10</v>
      </c>
      <c r="J13" s="9" t="s">
        <v>97</v>
      </c>
      <c r="P13" s="103" t="s">
        <v>32</v>
      </c>
    </row>
    <row r="14" spans="1:16" ht="15.75" x14ac:dyDescent="0.25">
      <c r="B14" s="129" t="s">
        <v>110</v>
      </c>
      <c r="C14" s="129"/>
      <c r="E14" s="129"/>
      <c r="H14" s="125" t="s">
        <v>13</v>
      </c>
      <c r="I14" s="128" t="s">
        <v>10</v>
      </c>
      <c r="J14" s="9" t="s">
        <v>102</v>
      </c>
    </row>
    <row r="15" spans="1:16" x14ac:dyDescent="0.25">
      <c r="B15" s="129"/>
      <c r="C15" s="129"/>
      <c r="E15" s="129"/>
      <c r="H15" s="125" t="s">
        <v>14</v>
      </c>
      <c r="I15" s="125" t="s">
        <v>10</v>
      </c>
      <c r="J15" s="130" t="s">
        <v>113</v>
      </c>
    </row>
    <row r="16" spans="1:16" x14ac:dyDescent="0.25">
      <c r="B16" s="129"/>
      <c r="C16" s="129"/>
      <c r="E16" s="129"/>
      <c r="J16" s="131"/>
    </row>
    <row r="17" spans="1:10" x14ac:dyDescent="0.25">
      <c r="A17" s="103" t="s">
        <v>16</v>
      </c>
      <c r="B17" s="103" t="s">
        <v>17</v>
      </c>
    </row>
    <row r="18" spans="1:10" ht="11.25" customHeight="1" thickBot="1" x14ac:dyDescent="0.3"/>
    <row r="19" spans="1:10" x14ac:dyDescent="0.25">
      <c r="A19" s="132" t="s">
        <v>18</v>
      </c>
      <c r="B19" s="133" t="s">
        <v>19</v>
      </c>
      <c r="C19" s="133" t="s">
        <v>20</v>
      </c>
      <c r="D19" s="133" t="s">
        <v>21</v>
      </c>
      <c r="E19" s="133" t="s">
        <v>22</v>
      </c>
      <c r="F19" s="133" t="s">
        <v>23</v>
      </c>
      <c r="G19" s="133" t="s">
        <v>68</v>
      </c>
      <c r="H19" s="259" t="s">
        <v>24</v>
      </c>
      <c r="I19" s="260"/>
      <c r="J19" s="134" t="s">
        <v>25</v>
      </c>
    </row>
    <row r="20" spans="1:10" ht="58.5" customHeight="1" x14ac:dyDescent="0.25">
      <c r="A20" s="135">
        <v>1</v>
      </c>
      <c r="B20" s="155">
        <v>44643</v>
      </c>
      <c r="C20" s="156"/>
      <c r="D20" s="136" t="s">
        <v>114</v>
      </c>
      <c r="E20" s="136" t="s">
        <v>115</v>
      </c>
      <c r="F20" s="137">
        <v>1</v>
      </c>
      <c r="G20" s="137">
        <v>3</v>
      </c>
      <c r="H20" s="261">
        <v>1600000</v>
      </c>
      <c r="I20" s="262"/>
      <c r="J20" s="138">
        <f>H20</f>
        <v>1600000</v>
      </c>
    </row>
    <row r="21" spans="1:10" ht="29.25" customHeight="1" thickBot="1" x14ac:dyDescent="0.3">
      <c r="A21" s="250" t="s">
        <v>28</v>
      </c>
      <c r="B21" s="251"/>
      <c r="C21" s="251"/>
      <c r="D21" s="251"/>
      <c r="E21" s="251"/>
      <c r="F21" s="251"/>
      <c r="G21" s="251"/>
      <c r="H21" s="251"/>
      <c r="I21" s="252"/>
      <c r="J21" s="139">
        <f>J20</f>
        <v>1600000</v>
      </c>
    </row>
    <row r="22" spans="1:10" ht="8.25" customHeight="1" x14ac:dyDescent="0.25">
      <c r="A22" s="253"/>
      <c r="B22" s="253"/>
      <c r="C22" s="253"/>
      <c r="D22" s="253"/>
      <c r="E22" s="253"/>
      <c r="F22" s="140"/>
      <c r="G22" s="140"/>
      <c r="H22" s="141"/>
      <c r="I22" s="141"/>
      <c r="J22" s="142"/>
    </row>
    <row r="23" spans="1:10" ht="18" customHeight="1" x14ac:dyDescent="0.25">
      <c r="A23" s="143"/>
      <c r="B23" s="143"/>
      <c r="C23" s="143"/>
      <c r="D23" s="143"/>
      <c r="E23" s="143"/>
      <c r="F23" s="140"/>
      <c r="G23" s="140"/>
      <c r="H23" s="144" t="s">
        <v>116</v>
      </c>
      <c r="I23" s="141"/>
      <c r="J23" s="142">
        <f>J21*1.1%</f>
        <v>17600</v>
      </c>
    </row>
    <row r="24" spans="1:10" ht="18" customHeight="1" thickBot="1" x14ac:dyDescent="0.3">
      <c r="A24" s="140"/>
      <c r="B24" s="140"/>
      <c r="C24" s="140"/>
      <c r="D24" s="140"/>
      <c r="E24" s="140"/>
      <c r="F24" s="140"/>
      <c r="G24" s="140"/>
      <c r="H24" s="145" t="s">
        <v>111</v>
      </c>
      <c r="I24" s="145"/>
      <c r="J24" s="146">
        <f>J21*2%</f>
        <v>32000</v>
      </c>
    </row>
    <row r="25" spans="1:10" x14ac:dyDescent="0.25">
      <c r="F25" s="124"/>
      <c r="G25" s="124"/>
      <c r="H25" s="147" t="s">
        <v>33</v>
      </c>
      <c r="I25" s="147"/>
      <c r="J25" s="148">
        <f>J21+J23-J24</f>
        <v>1585600</v>
      </c>
    </row>
    <row r="26" spans="1:10" ht="7.5" customHeight="1" x14ac:dyDescent="0.25">
      <c r="F26" s="124"/>
      <c r="G26" s="124"/>
      <c r="H26" s="147"/>
      <c r="I26" s="147"/>
      <c r="J26" s="148"/>
    </row>
    <row r="27" spans="1:10" ht="21" customHeight="1" x14ac:dyDescent="0.25">
      <c r="A27" s="149" t="s">
        <v>117</v>
      </c>
      <c r="B27" s="124"/>
      <c r="C27" s="124"/>
      <c r="F27" s="124"/>
      <c r="G27" s="124"/>
      <c r="H27" s="147"/>
      <c r="I27" s="147"/>
      <c r="J27" s="148"/>
    </row>
    <row r="28" spans="1:10" ht="6.75" customHeight="1" x14ac:dyDescent="0.25">
      <c r="F28" s="124"/>
      <c r="G28" s="124"/>
      <c r="H28" s="147"/>
      <c r="I28" s="147"/>
      <c r="J28" s="148"/>
    </row>
    <row r="29" spans="1:10" ht="15.75" x14ac:dyDescent="0.25">
      <c r="A29" s="46" t="s">
        <v>35</v>
      </c>
      <c r="B29" s="150"/>
      <c r="C29" s="150"/>
      <c r="D29" s="150"/>
    </row>
    <row r="30" spans="1:10" ht="15.75" x14ac:dyDescent="0.25">
      <c r="A30" s="47" t="s">
        <v>36</v>
      </c>
      <c r="B30" s="124"/>
      <c r="C30" s="124"/>
      <c r="D30" s="124"/>
    </row>
    <row r="31" spans="1:10" ht="15.75" x14ac:dyDescent="0.25">
      <c r="A31" s="47" t="s">
        <v>37</v>
      </c>
      <c r="B31" s="124"/>
      <c r="C31" s="124"/>
      <c r="D31" s="124"/>
    </row>
    <row r="32" spans="1:10" ht="15.75" x14ac:dyDescent="0.25">
      <c r="A32" s="49" t="s">
        <v>38</v>
      </c>
      <c r="B32" s="151"/>
      <c r="C32" s="151"/>
      <c r="D32" s="152"/>
    </row>
    <row r="33" spans="1:10" ht="15.75" x14ac:dyDescent="0.25">
      <c r="A33" s="52" t="s">
        <v>0</v>
      </c>
      <c r="B33" s="153"/>
      <c r="C33" s="153"/>
      <c r="D33" s="153"/>
    </row>
    <row r="34" spans="1:10" x14ac:dyDescent="0.25">
      <c r="A34" s="152"/>
      <c r="B34" s="152"/>
      <c r="C34" s="152"/>
      <c r="D34" s="152"/>
    </row>
    <row r="35" spans="1:10" x14ac:dyDescent="0.25">
      <c r="A35" s="153"/>
      <c r="B35" s="153"/>
      <c r="C35" s="153"/>
      <c r="D35" s="153"/>
    </row>
    <row r="36" spans="1:10" x14ac:dyDescent="0.25">
      <c r="H36" s="154" t="s">
        <v>51</v>
      </c>
      <c r="I36" s="254" t="str">
        <f>+J13</f>
        <v xml:space="preserve"> 12 April 2022</v>
      </c>
      <c r="J36" s="255"/>
    </row>
    <row r="43" spans="1:10" ht="15.75" x14ac:dyDescent="0.25">
      <c r="H43" s="224" t="s">
        <v>40</v>
      </c>
      <c r="I43" s="224"/>
      <c r="J43" s="224"/>
    </row>
  </sheetData>
  <mergeCells count="7">
    <mergeCell ref="A21:I21"/>
    <mergeCell ref="A22:E22"/>
    <mergeCell ref="I36:J36"/>
    <mergeCell ref="H43:J43"/>
    <mergeCell ref="A10:J10"/>
    <mergeCell ref="H19:I19"/>
    <mergeCell ref="H20:I20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60</vt:i4>
      </vt:variant>
      <vt:variant>
        <vt:lpstr>Named Ranges</vt:lpstr>
      </vt:variant>
      <vt:variant>
        <vt:i4>46</vt:i4>
      </vt:variant>
    </vt:vector>
  </HeadingPairs>
  <TitlesOfParts>
    <vt:vector size="106" baseType="lpstr">
      <vt:lpstr>209_Truelogs_Jambi Pel</vt:lpstr>
      <vt:lpstr>210_Marugame_Bandung</vt:lpstr>
      <vt:lpstr>211_Freyssinet_Jambi</vt:lpstr>
      <vt:lpstr>212_Sicepat_Pontaiank_Feb 22</vt:lpstr>
      <vt:lpstr>213_Sicepat_PNK_01-23 Maret 22</vt:lpstr>
      <vt:lpstr>214_Sicepat_Batam Maret 2022</vt:lpstr>
      <vt:lpstr>215_Sicepat_Sorong Feb 22</vt:lpstr>
      <vt:lpstr>216_SITC_pabeanan_Ningbo</vt:lpstr>
      <vt:lpstr>217_Link pasifik_Malaysia</vt:lpstr>
      <vt:lpstr>218_Link Pasifik_Philippines</vt:lpstr>
      <vt:lpstr>219_Link Pasifik_India</vt:lpstr>
      <vt:lpstr>220_Link Pasifik_Thailand</vt:lpstr>
      <vt:lpstr>221_Marugame_Bandung </vt:lpstr>
      <vt:lpstr>222_Marugame_Cirebon</vt:lpstr>
      <vt:lpstr>223_W6_Tangerang</vt:lpstr>
      <vt:lpstr>224_W6_Tangerang</vt:lpstr>
      <vt:lpstr>225_W6_Tangerang</vt:lpstr>
      <vt:lpstr>226_W6_Tangerang</vt:lpstr>
      <vt:lpstr>227_W6_Tangerang </vt:lpstr>
      <vt:lpstr>228_W6_Tangerang </vt:lpstr>
      <vt:lpstr>229_W6_Tangerang  </vt:lpstr>
      <vt:lpstr>230_W6_Jatinegara </vt:lpstr>
      <vt:lpstr>231_W6_Tangerang</vt:lpstr>
      <vt:lpstr>232_W6_Tangerang </vt:lpstr>
      <vt:lpstr>233_W6_Bogor</vt:lpstr>
      <vt:lpstr>234_W6_Serang</vt:lpstr>
      <vt:lpstr>235_W6_Cibubur&amp;Jati Sampurna</vt:lpstr>
      <vt:lpstr>236_Pratama Trans_Riau</vt:lpstr>
      <vt:lpstr>237_Freyssinet_Denpasar</vt:lpstr>
      <vt:lpstr>238_Delta_Jawa tengah</vt:lpstr>
      <vt:lpstr>239_Marugame_Jogja</vt:lpstr>
      <vt:lpstr>240_W6_Bandung</vt:lpstr>
      <vt:lpstr>241_W6_Kamal Jakbar</vt:lpstr>
      <vt:lpstr>242_W6_Bogor</vt:lpstr>
      <vt:lpstr>243_W6_Cibubur</vt:lpstr>
      <vt:lpstr>244_W6_Duren Sawit</vt:lpstr>
      <vt:lpstr>245_W6_Tangerang</vt:lpstr>
      <vt:lpstr>246_W6_Serang</vt:lpstr>
      <vt:lpstr>247_W6_Lemah Abang -Karawang</vt:lpstr>
      <vt:lpstr>248_W6_Tj Priok</vt:lpstr>
      <vt:lpstr>249_W6_Tangerang</vt:lpstr>
      <vt:lpstr>250_W6_Manado</vt:lpstr>
      <vt:lpstr>251_W6_Bogor</vt:lpstr>
      <vt:lpstr>252_W6_Duren Sawit</vt:lpstr>
      <vt:lpstr>253_W6_Harapan Indah</vt:lpstr>
      <vt:lpstr>254_W6_Cakung </vt:lpstr>
      <vt:lpstr>255_W6_Tangerang</vt:lpstr>
      <vt:lpstr>256_W6_Tangerang</vt:lpstr>
      <vt:lpstr>257_W6_Serang</vt:lpstr>
      <vt:lpstr>258_Sicepat_BTH_20-31 Maret 22</vt:lpstr>
      <vt:lpstr>259_Sicepat_PNK_24-31Maret 22</vt:lpstr>
      <vt:lpstr>260_Sicepat_JKT-Tarakan Feb 22</vt:lpstr>
      <vt:lpstr>261_Sicepat_SBY-Taraka_Maret 22</vt:lpstr>
      <vt:lpstr>262_Trucking_Feb - Maret 22</vt:lpstr>
      <vt:lpstr>263_Delta_Jawa tengah</vt:lpstr>
      <vt:lpstr>264_Adyawinsa_Makassar</vt:lpstr>
      <vt:lpstr>265_Marugame_Cirebon</vt:lpstr>
      <vt:lpstr>266_W6_Tangerang</vt:lpstr>
      <vt:lpstr>267_W6_Parung Bogor</vt:lpstr>
      <vt:lpstr>Sheet1</vt:lpstr>
      <vt:lpstr>'217_Link pasifik_Malaysia'!Print_Area</vt:lpstr>
      <vt:lpstr>'218_Link Pasifik_Philippines'!Print_Area</vt:lpstr>
      <vt:lpstr>'219_Link Pasifik_India'!Print_Area</vt:lpstr>
      <vt:lpstr>'220_Link Pasifik_Thailand'!Print_Area</vt:lpstr>
      <vt:lpstr>'223_W6_Tangerang'!Print_Area</vt:lpstr>
      <vt:lpstr>'224_W6_Tangerang'!Print_Area</vt:lpstr>
      <vt:lpstr>'225_W6_Tangerang'!Print_Area</vt:lpstr>
      <vt:lpstr>'226_W6_Tangerang'!Print_Area</vt:lpstr>
      <vt:lpstr>'227_W6_Tangerang '!Print_Area</vt:lpstr>
      <vt:lpstr>'228_W6_Tangerang '!Print_Area</vt:lpstr>
      <vt:lpstr>'229_W6_Tangerang  '!Print_Area</vt:lpstr>
      <vt:lpstr>'230_W6_Jatinegara '!Print_Area</vt:lpstr>
      <vt:lpstr>'231_W6_Tangerang'!Print_Area</vt:lpstr>
      <vt:lpstr>'232_W6_Tangerang '!Print_Area</vt:lpstr>
      <vt:lpstr>'233_W6_Bogor'!Print_Area</vt:lpstr>
      <vt:lpstr>'234_W6_Serang'!Print_Area</vt:lpstr>
      <vt:lpstr>'235_W6_Cibubur&amp;Jati Sampurna'!Print_Area</vt:lpstr>
      <vt:lpstr>'240_W6_Bandung'!Print_Area</vt:lpstr>
      <vt:lpstr>'241_W6_Kamal Jakbar'!Print_Area</vt:lpstr>
      <vt:lpstr>'242_W6_Bogor'!Print_Area</vt:lpstr>
      <vt:lpstr>'243_W6_Cibubur'!Print_Area</vt:lpstr>
      <vt:lpstr>'244_W6_Duren Sawit'!Print_Area</vt:lpstr>
      <vt:lpstr>'245_W6_Tangerang'!Print_Area</vt:lpstr>
      <vt:lpstr>'246_W6_Serang'!Print_Area</vt:lpstr>
      <vt:lpstr>'247_W6_Lemah Abang -Karawang'!Print_Area</vt:lpstr>
      <vt:lpstr>'248_W6_Tj Priok'!Print_Area</vt:lpstr>
      <vt:lpstr>'249_W6_Tangerang'!Print_Area</vt:lpstr>
      <vt:lpstr>'250_W6_Manado'!Print_Area</vt:lpstr>
      <vt:lpstr>'251_W6_Bogor'!Print_Area</vt:lpstr>
      <vt:lpstr>'252_W6_Duren Sawit'!Print_Area</vt:lpstr>
      <vt:lpstr>'253_W6_Harapan Indah'!Print_Area</vt:lpstr>
      <vt:lpstr>'254_W6_Cakung '!Print_Area</vt:lpstr>
      <vt:lpstr>'255_W6_Tangerang'!Print_Area</vt:lpstr>
      <vt:lpstr>'256_W6_Tangerang'!Print_Area</vt:lpstr>
      <vt:lpstr>'257_W6_Serang'!Print_Area</vt:lpstr>
      <vt:lpstr>'266_W6_Tangerang'!Print_Area</vt:lpstr>
      <vt:lpstr>'267_W6_Parung Bogor'!Print_Area</vt:lpstr>
      <vt:lpstr>'212_Sicepat_Pontaiank_Feb 22'!Print_Titles</vt:lpstr>
      <vt:lpstr>'213_Sicepat_PNK_01-23 Maret 22'!Print_Titles</vt:lpstr>
      <vt:lpstr>'214_Sicepat_Batam Maret 2022'!Print_Titles</vt:lpstr>
      <vt:lpstr>'215_Sicepat_Sorong Feb 22'!Print_Titles</vt:lpstr>
      <vt:lpstr>'258_Sicepat_BTH_20-31 Maret 22'!Print_Titles</vt:lpstr>
      <vt:lpstr>'259_Sicepat_PNK_24-31Maret 22'!Print_Titles</vt:lpstr>
      <vt:lpstr>'260_Sicepat_JKT-Tarakan Feb 22'!Print_Titles</vt:lpstr>
      <vt:lpstr>'261_Sicepat_SBY-Taraka_Maret 22'!Print_Titles</vt:lpstr>
      <vt:lpstr>'262_Trucking_Feb - Maret 22'!Print_Titles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</dc:creator>
  <cp:lastModifiedBy>Windows User</cp:lastModifiedBy>
  <cp:lastPrinted>2022-04-29T04:01:57Z</cp:lastPrinted>
  <dcterms:created xsi:type="dcterms:W3CDTF">2022-03-31T13:50:49Z</dcterms:created>
  <dcterms:modified xsi:type="dcterms:W3CDTF">2022-04-29T04:02:00Z</dcterms:modified>
</cp:coreProperties>
</file>