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5"/>
  </bookViews>
  <sheets>
    <sheet name="268_Marugame_Jogja" sheetId="2" r:id="rId1"/>
    <sheet name="269_Marugame_Solo" sheetId="3" r:id="rId2"/>
    <sheet name="270_Multitrans_Aceh" sheetId="4" r:id="rId3"/>
    <sheet name="271_Link Pasifik_Singapore" sheetId="5" r:id="rId4"/>
    <sheet name="272_Link Pasifik_Korea" sheetId="6" r:id="rId5"/>
    <sheet name="273_Link Pasifik_Vietnam" sheetId="7" r:id="rId6"/>
    <sheet name="274_Freyssinet_Bali" sheetId="8" r:id="rId7"/>
    <sheet name="Sheet1" sheetId="1" r:id="rId8"/>
  </sheets>
  <externalReferences>
    <externalReference r:id="rId9"/>
    <externalReference r:id="rId10"/>
    <externalReference r:id="rId11"/>
  </externalReferences>
  <definedNames>
    <definedName name="idxRatusan" localSheetId="0">{"";"seratus";"dua ratus";"tiga ratus";"empat ratus";"lima ratus";"enam ratus";"tujuh ratus";"delapan ratus";"sembilan ratus"}</definedName>
    <definedName name="idxRatusan" localSheetId="1">{"";"seratus";"dua ratus";"tiga ratus";"empat ratus";"lima ratus";"enam ratus";"tujuh ratus";"delapan ratus";"sembilan ratus"}</definedName>
    <definedName name="idxRatusan" localSheetId="2">{"";"seratus";"dua ratus";"tiga ratus";"empat ratus";"lima ratus";"enam ratus";"tujuh ratus";"delapan ratus";"sembilan ratus"}</definedName>
    <definedName name="idxRatusan" localSheetId="3">{"";"seratus";"dua ratus";"tiga ratus";"empat ratus";"lima ratus";"enam ratus";"tujuh ratus";"delapan ratus";"sembilan ratus"}</definedName>
    <definedName name="idxRatusan" localSheetId="4">{"";"seratus";"dua ratus";"tiga ratus";"empat ratus";"lima ratus";"enam ratus";"tujuh ratus";"delapan ratus";"sembilan ratus"}</definedName>
    <definedName name="idxRatusan" localSheetId="5">{"";"seratus";"dua ratus";"tiga ratus";"empat ratus";"lima ratus";"enam ratus";"tujuh ratus";"delapan ratus";"sembilan ratus"}</definedName>
    <definedName name="idxRatusan" localSheetId="6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0">" "&amp;INDEX('268_Marugame_Jogja'!idxRatusan,--LEFT(TEXT(RIGHT([0]!nilai,9),REPT("0",9)),1)+1)&amp;" "&amp;IF((--MID(TEXT(RIGHT([0]!nilai,9),REPT("0",9)),2,2)+1)&lt;=20,IF(--LEFT(TEXT(RIGHT([0]!nilai,9),REPT("0",9)),3)=1," satu juta",INDEX('268_Marugame_Jogja'!idxSatuSampaiDuaPuluh,--LEFT(TEXT(RIGHT([0]!nilai,8),REPT("0",8)),2)+1)),INDEX('268_Marugame_Jogja'!idxSatuSampaiDuaPuluh,--LEFT(RIGHT([0]!nilai,8),1)+1)&amp;" puluh "&amp;INDEX('268_Marugame_Jogja'!idxSatuSampaiDuaPuluh,--LEFT(RIGHT([0]!nilai,7),1)+1))&amp;IF(OR(LEN([0]!nilai)&lt;=6,--LEFT(TEXT(RIGHT([0]!nilai,9),REPT("0",9)),3)={0;1}),""," juta")</definedName>
    <definedName name="juta" localSheetId="1">" "&amp;INDEX('269_Marugame_Solo'!idxRatusan,--LEFT(TEXT(RIGHT([0]!nilai,9),REPT("0",9)),1)+1)&amp;" "&amp;IF((--MID(TEXT(RIGHT([0]!nilai,9),REPT("0",9)),2,2)+1)&lt;=20,IF(--LEFT(TEXT(RIGHT([0]!nilai,9),REPT("0",9)),3)=1," satu juta",INDEX('269_Marugame_Solo'!idxSatuSampaiDuaPuluh,--LEFT(TEXT(RIGHT([0]!nilai,8),REPT("0",8)),2)+1)),INDEX('269_Marugame_Solo'!idxSatuSampaiDuaPuluh,--LEFT(RIGHT([0]!nilai,8),1)+1)&amp;" puluh "&amp;INDEX('269_Marugame_Solo'!idxSatuSampaiDuaPuluh,--LEFT(RIGHT([0]!nilai,7),1)+1))&amp;IF(OR(LEN([0]!nilai)&lt;=6,--LEFT(TEXT(RIGHT([0]!nilai,9),REPT("0",9)),3)={0;1}),""," juta")</definedName>
    <definedName name="juta" localSheetId="2">" "&amp;INDEX('270_Multitrans_Aceh'!idxRatusan,--LEFT(TEXT(RIGHT('270_Multitrans_Aceh'!nilai,9),REPT("0",9)),1)+1)&amp;" "&amp;IF((--MID(TEXT(RIGHT('270_Multitrans_Aceh'!nilai,9),REPT("0",9)),2,2)+1)&lt;=20,IF(--LEFT(TEXT(RIGHT('270_Multitrans_Aceh'!nilai,9),REPT("0",9)),3)=1," satu juta",INDEX('270_Multitrans_Aceh'!idxSatuSampaiDuaPuluh,--LEFT(TEXT(RIGHT('270_Multitrans_Aceh'!nilai,8),REPT("0",8)),2)+1)),INDEX('270_Multitrans_Aceh'!idxSatuSampaiDuaPuluh,--LEFT(RIGHT('270_Multitrans_Aceh'!nilai,8),1)+1)&amp;" puluh "&amp;INDEX('270_Multitrans_Aceh'!idxSatuSampaiDuaPuluh,--LEFT(RIGHT('270_Multitrans_Aceh'!nilai,7),1)+1))&amp;IF(OR(LEN('270_Multitrans_Aceh'!nilai)&lt;=6,--LEFT(TEXT(RIGHT('270_Multitrans_Aceh'!nilai,9),REPT("0",9)),3)={0;1}),""," juta")</definedName>
    <definedName name="juta" localSheetId="3">" "&amp;INDEX('271_Link Pasifik_Singapore'!idxRatusan,--LEFT(TEXT(RIGHT([0]!nilai,9),REPT("0",9)),1)+1)&amp;" "&amp;IF((--MID(TEXT(RIGHT([0]!nilai,9),REPT("0",9)),2,2)+1)&lt;=20,IF(--LEFT(TEXT(RIGHT([0]!nilai,9),REPT("0",9)),3)=1," satu juta",INDEX('271_Link Pasifik_Singapore'!idxSatuSampaiDuaPuluh,--LEFT(TEXT(RIGHT([0]!nilai,8),REPT("0",8)),2)+1)),INDEX('271_Link Pasifik_Singapore'!idxSatuSampaiDuaPuluh,--LEFT(RIGHT([0]!nilai,8),1)+1)&amp;" puluh "&amp;INDEX('271_Link Pasifik_Singapore'!idxSatuSampaiDuaPuluh,--LEFT(RIGHT([0]!nilai,7),1)+1))&amp;IF(OR(LEN([0]!nilai)&lt;=6,--LEFT(TEXT(RIGHT([0]!nilai,9),REPT("0",9)),3)={0;1}),""," juta")</definedName>
    <definedName name="juta" localSheetId="4">" "&amp;INDEX('272_Link Pasifik_Korea'!idxRatusan,--LEFT(TEXT(RIGHT([0]!nilai,9),REPT("0",9)),1)+1)&amp;" "&amp;IF((--MID(TEXT(RIGHT([0]!nilai,9),REPT("0",9)),2,2)+1)&lt;=20,IF(--LEFT(TEXT(RIGHT([0]!nilai,9),REPT("0",9)),3)=1," satu juta",INDEX('272_Link Pasifik_Korea'!idxSatuSampaiDuaPuluh,--LEFT(TEXT(RIGHT([0]!nilai,8),REPT("0",8)),2)+1)),INDEX('272_Link Pasifik_Korea'!idxSatuSampaiDuaPuluh,--LEFT(RIGHT([0]!nilai,8),1)+1)&amp;" puluh "&amp;INDEX('272_Link Pasifik_Korea'!idxSatuSampaiDuaPuluh,--LEFT(RIGHT([0]!nilai,7),1)+1))&amp;IF(OR(LEN([0]!nilai)&lt;=6,--LEFT(TEXT(RIGHT([0]!nilai,9),REPT("0",9)),3)={0;1}),""," juta")</definedName>
    <definedName name="juta" localSheetId="5">" "&amp;INDEX('273_Link Pasifik_Vietnam'!idxRatusan,--LEFT(TEXT(RIGHT([0]!nilai,9),REPT("0",9)),1)+1)&amp;" "&amp;IF((--MID(TEXT(RIGHT([0]!nilai,9),REPT("0",9)),2,2)+1)&lt;=20,IF(--LEFT(TEXT(RIGHT([0]!nilai,9),REPT("0",9)),3)=1," satu juta",INDEX('273_Link Pasifik_Vietnam'!idxSatuSampaiDuaPuluh,--LEFT(TEXT(RIGHT([0]!nilai,8),REPT("0",8)),2)+1)),INDEX('273_Link Pasifik_Vietnam'!idxSatuSampaiDuaPuluh,--LEFT(RIGHT([0]!nilai,8),1)+1)&amp;" puluh "&amp;INDEX('273_Link Pasifik_Vietnam'!idxSatuSampaiDuaPuluh,--LEFT(RIGHT([0]!nilai,7),1)+1))&amp;IF(OR(LEN([0]!nilai)&lt;=6,--LEFT(TEXT(RIGHT([0]!nilai,9),REPT("0",9)),3)={0;1}),""," juta")</definedName>
    <definedName name="juta" localSheetId="6">" "&amp;INDEX('274_Freyssinet_Bali'!idxRatusan,--LEFT(TEXT(RIGHT(nilai,9),REPT("0",9)),1)+1)&amp;" "&amp;IF((--MID(TEXT(RIGHT(nilai,9),REPT("0",9)),2,2)+1)&lt;=20,IF(--LEFT(TEXT(RIGHT(nilai,9),REPT("0",9)),3)=1," satu juta",INDEX('274_Freyssinet_Bali'!idxSatuSampaiDuaPuluh,--LEFT(TEXT(RIGHT(nilai,8),REPT("0",8)),2)+1)),INDEX('274_Freyssinet_Bali'!idxSatuSampaiDuaPuluh,--LEFT(RIGHT(nilai,8),1)+1)&amp;" puluh "&amp;INDEX('274_Freyssinet_Bali'!idxSatuSampaiDuaPuluh,--LEFT(RIGHT(nilai,7),1)+1))&amp;IF(OR(LEN(nilai)&lt;=6,--LEFT(TEXT(RIGHT(nilai,9),REPT("0",9)),3)={0;1}),"","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0">" "&amp;INDEX('268_Marugame_Jogja'!idxRatusan,--LEFT(TEXT(RIGHT([0]!nilai,9),REPT("0",9)),1)+1)&amp;" "&amp;IF((--MID(TEXT(RIGHT([0]!nilai,9),REPT("0",9)),2,2)+1)&lt;=20,IF(--LEFT(TEXT(RIGHT([0]!nilai,9),REPT("0",9)),3)=1," satu juta / ",INDEX('268_Marugame_Jogja'!idxSatuSampaiDuaPuluh,--LEFT(TEXT(RIGHT([0]!nilai,8),REPT("0",8)),2)+1)),INDEX('268_Marugame_Jogja'!idxSatuSampaiDuaPuluh,--LEFT(RIGHT([0]!nilai,8),1)+1)&amp;" puluh "&amp;INDEX('268_Marugame_Jogja'!idxSatuSampaiDuaPuluh,--LEFT(RIGHT([0]!nilai,7),1)+1))&amp;IF(OR(LEN([0]!nilai)&lt;=6,--LEFT(TEXT(RIGHT([0]!nilai,9),REPT("0",9)),3)={0;1}),""," juta / ")</definedName>
    <definedName name="juta2" localSheetId="1">" "&amp;INDEX('269_Marugame_Solo'!idxRatusan,--LEFT(TEXT(RIGHT([0]!nilai,9),REPT("0",9)),1)+1)&amp;" "&amp;IF((--MID(TEXT(RIGHT([0]!nilai,9),REPT("0",9)),2,2)+1)&lt;=20,IF(--LEFT(TEXT(RIGHT([0]!nilai,9),REPT("0",9)),3)=1," satu juta / ",INDEX('269_Marugame_Solo'!idxSatuSampaiDuaPuluh,--LEFT(TEXT(RIGHT([0]!nilai,8),REPT("0",8)),2)+1)),INDEX('269_Marugame_Solo'!idxSatuSampaiDuaPuluh,--LEFT(RIGHT([0]!nilai,8),1)+1)&amp;" puluh "&amp;INDEX('269_Marugame_Solo'!idxSatuSampaiDuaPuluh,--LEFT(RIGHT([0]!nilai,7),1)+1))&amp;IF(OR(LEN([0]!nilai)&lt;=6,--LEFT(TEXT(RIGHT([0]!nilai,9),REPT("0",9)),3)={0;1}),""," juta / ")</definedName>
    <definedName name="juta2" localSheetId="2">" "&amp;INDEX('270_Multitrans_Aceh'!idxRatusan,--LEFT(TEXT(RIGHT('270_Multitrans_Aceh'!nilai,9),REPT("0",9)),1)+1)&amp;" "&amp;IF((--MID(TEXT(RIGHT('270_Multitrans_Aceh'!nilai,9),REPT("0",9)),2,2)+1)&lt;=20,IF(--LEFT(TEXT(RIGHT('270_Multitrans_Aceh'!nilai,9),REPT("0",9)),3)=1," satu juta / ",INDEX('270_Multitrans_Aceh'!idxSatuSampaiDuaPuluh,--LEFT(TEXT(RIGHT('270_Multitrans_Aceh'!nilai,8),REPT("0",8)),2)+1)),INDEX('270_Multitrans_Aceh'!idxSatuSampaiDuaPuluh,--LEFT(RIGHT('270_Multitrans_Aceh'!nilai,8),1)+1)&amp;" puluh "&amp;INDEX('270_Multitrans_Aceh'!idxSatuSampaiDuaPuluh,--LEFT(RIGHT('270_Multitrans_Aceh'!nilai,7),1)+1))&amp;IF(OR(LEN('270_Multitrans_Aceh'!nilai)&lt;=6,--LEFT(TEXT(RIGHT('270_Multitrans_Aceh'!nilai,9),REPT("0",9)),3)={0;1}),""," juta / ")</definedName>
    <definedName name="juta2" localSheetId="3">" "&amp;INDEX('271_Link Pasifik_Singapore'!idxRatusan,--LEFT(TEXT(RIGHT([0]!nilai,9),REPT("0",9)),1)+1)&amp;" "&amp;IF((--MID(TEXT(RIGHT([0]!nilai,9),REPT("0",9)),2,2)+1)&lt;=20,IF(--LEFT(TEXT(RIGHT([0]!nilai,9),REPT("0",9)),3)=1," satu juta / ",INDEX('271_Link Pasifik_Singapore'!idxSatuSampaiDuaPuluh,--LEFT(TEXT(RIGHT([0]!nilai,8),REPT("0",8)),2)+1)),INDEX('271_Link Pasifik_Singapore'!idxSatuSampaiDuaPuluh,--LEFT(RIGHT([0]!nilai,8),1)+1)&amp;" puluh "&amp;INDEX('271_Link Pasifik_Singapore'!idxSatuSampaiDuaPuluh,--LEFT(RIGHT([0]!nilai,7),1)+1))&amp;IF(OR(LEN([0]!nilai)&lt;=6,--LEFT(TEXT(RIGHT([0]!nilai,9),REPT("0",9)),3)={0;1}),""," juta / ")</definedName>
    <definedName name="juta2" localSheetId="4">" "&amp;INDEX('272_Link Pasifik_Korea'!idxRatusan,--LEFT(TEXT(RIGHT([0]!nilai,9),REPT("0",9)),1)+1)&amp;" "&amp;IF((--MID(TEXT(RIGHT([0]!nilai,9),REPT("0",9)),2,2)+1)&lt;=20,IF(--LEFT(TEXT(RIGHT([0]!nilai,9),REPT("0",9)),3)=1," satu juta / ",INDEX('272_Link Pasifik_Korea'!idxSatuSampaiDuaPuluh,--LEFT(TEXT(RIGHT([0]!nilai,8),REPT("0",8)),2)+1)),INDEX('272_Link Pasifik_Korea'!idxSatuSampaiDuaPuluh,--LEFT(RIGHT([0]!nilai,8),1)+1)&amp;" puluh "&amp;INDEX('272_Link Pasifik_Korea'!idxSatuSampaiDuaPuluh,--LEFT(RIGHT([0]!nilai,7),1)+1))&amp;IF(OR(LEN([0]!nilai)&lt;=6,--LEFT(TEXT(RIGHT([0]!nilai,9),REPT("0",9)),3)={0;1}),""," juta / ")</definedName>
    <definedName name="juta2" localSheetId="5">" "&amp;INDEX('273_Link Pasifik_Vietnam'!idxRatusan,--LEFT(TEXT(RIGHT([0]!nilai,9),REPT("0",9)),1)+1)&amp;" "&amp;IF((--MID(TEXT(RIGHT([0]!nilai,9),REPT("0",9)),2,2)+1)&lt;=20,IF(--LEFT(TEXT(RIGHT([0]!nilai,9),REPT("0",9)),3)=1," satu juta / ",INDEX('273_Link Pasifik_Vietnam'!idxSatuSampaiDuaPuluh,--LEFT(TEXT(RIGHT([0]!nilai,8),REPT("0",8)),2)+1)),INDEX('273_Link Pasifik_Vietnam'!idxSatuSampaiDuaPuluh,--LEFT(RIGHT([0]!nilai,8),1)+1)&amp;" puluh "&amp;INDEX('273_Link Pasifik_Vietnam'!idxSatuSampaiDuaPuluh,--LEFT(RIGHT([0]!nilai,7),1)+1))&amp;IF(OR(LEN([0]!nilai)&lt;=6,--LEFT(TEXT(RIGHT([0]!nilai,9),REPT("0",9)),3)={0;1}),""," juta / ")</definedName>
    <definedName name="juta2" localSheetId="6">" "&amp;INDEX('274_Freyssinet_Bali'!idxRatusan,--LEFT(TEXT(RIGHT(nilai,9),REPT("0",9)),1)+1)&amp;" "&amp;IF((--MID(TEXT(RIGHT(nilai,9),REPT("0",9)),2,2)+1)&lt;=20,IF(--LEFT(TEXT(RIGHT(nilai,9),REPT("0",9)),3)=1," satu juta / ",INDEX('274_Freyssinet_Bali'!idxSatuSampaiDuaPuluh,--LEFT(TEXT(RIGHT(nilai,8),REPT("0",8)),2)+1)),INDEX('274_Freyssinet_Bali'!idxSatuSampaiDuaPuluh,--LEFT(RIGHT(nilai,8),1)+1)&amp;" puluh "&amp;INDEX('274_Freyssinet_Bali'!idxSatuSampaiDuaPuluh,--LEFT(RIGHT(nilai,7),1)+1))&amp;IF(OR(LEN(nilai)&lt;=6,--LEFT(TEXT(RIGHT(nilai,9),REPT("0",9)),3)={0;1}),"","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0">" "&amp;INDEX('268_Marugame_Jogja'!idxRatusan,--LEFT(TEXT(RIGHT('[2]Pos Log Serang 260721'!XFD1,9),REPT("0",9)),1)+1)&amp;" "&amp;IF((--MID(TEXT(RIGHT('[2]Pos Log Serang 260721'!XFD1,9),REPT("0",9)),2,2)+1)&lt;=20,IF(--LEFT(TEXT(RIGHT('[2]Pos Log Serang 260721'!XFD1,9),REPT("0",9)),3)=1," satu juta",INDEX('268_Marugame_Jogja'!idxSatuSampaiDuaPuluh,--LEFT(TEXT(RIGHT('[2]Pos Log Serang 260721'!XFD1,8),REPT("0",8)),2)+1)),INDEX('268_Marugame_Jogja'!idxSatuSampaiDuaPuluh,--LEFT(RIGHT('[2]Pos Log Serang 260721'!XFD1,8),1)+1)&amp;" puluh "&amp;INDEX('268_Marugame_Jogja'!idxSatuSampaiDuaPuluh,--LEFT(RIGHT('[2]Pos Log Serang 260721'!XFD1,7),1)+1))&amp;IF(OR(LEN('[2]Pos Log Serang 260721'!XFD1)&lt;=6,--LEFT(TEXT(RIGHT('[2]Pos Log Serang 260721'!XFD1,9),REPT("0",9)),3)={0;1}),""," juta")</definedName>
    <definedName name="juta3" localSheetId="1">" "&amp;INDEX('269_Marugame_Solo'!idxRatusan,--LEFT(TEXT(RIGHT('[2]Pos Log Serang 260721'!XFD1,9),REPT("0",9)),1)+1)&amp;" "&amp;IF((--MID(TEXT(RIGHT('[2]Pos Log Serang 260721'!XFD1,9),REPT("0",9)),2,2)+1)&lt;=20,IF(--LEFT(TEXT(RIGHT('[2]Pos Log Serang 260721'!XFD1,9),REPT("0",9)),3)=1," satu juta",INDEX('269_Marugame_Solo'!idxSatuSampaiDuaPuluh,--LEFT(TEXT(RIGHT('[2]Pos Log Serang 260721'!XFD1,8),REPT("0",8)),2)+1)),INDEX('269_Marugame_Solo'!idxSatuSampaiDuaPuluh,--LEFT(RIGHT('[2]Pos Log Serang 260721'!XFD1,8),1)+1)&amp;" puluh "&amp;INDEX('269_Marugame_Solo'!idxSatuSampaiDuaPuluh,--LEFT(RIGHT('[2]Pos Log Serang 260721'!XFD1,7),1)+1))&amp;IF(OR(LEN('[2]Pos Log Serang 260721'!XFD1)&lt;=6,--LEFT(TEXT(RIGHT('[2]Pos Log Serang 260721'!XFD1,9),REPT("0",9)),3)={0;1}),""," juta")</definedName>
    <definedName name="juta3" localSheetId="2">" "&amp;INDEX('270_Multitrans_Aceh'!idxRatusan,--LEFT(TEXT(RIGHT('[3]Pos Log Serang 260721'!XFD1,9),REPT("0",9)),1)+1)&amp;" "&amp;IF((--MID(TEXT(RIGHT('[3]Pos Log Serang 260721'!XFD1,9),REPT("0",9)),2,2)+1)&lt;=20,IF(--LEFT(TEXT(RIGHT('[3]Pos Log Serang 260721'!XFD1,9),REPT("0",9)),3)=1," satu juta",INDEX('270_Multitrans_Aceh'!idxSatuSampaiDuaPuluh,--LEFT(TEXT(RIGHT('[3]Pos Log Serang 260721'!XFD1,8),REPT("0",8)),2)+1)),INDEX('270_Multitrans_Aceh'!idxSatuSampaiDuaPuluh,--LEFT(RIGHT('[3]Pos Log Serang 260721'!XFD1,8),1)+1)&amp;" puluh "&amp;INDEX('270_Multitrans_Aceh'!idxSatuSampaiDuaPuluh,--LEFT(RIGHT('[3]Pos Log Serang 260721'!XFD1,7),1)+1))&amp;IF(OR(LEN('[3]Pos Log Serang 260721'!XFD1)&lt;=6,--LEFT(TEXT(RIGHT('[3]Pos Log Serang 260721'!XFD1,9),REPT("0",9)),3)={0;1}),""," juta")</definedName>
    <definedName name="juta3" localSheetId="3">" "&amp;INDEX('271_Link Pasifik_Singapore'!idxRatusan,--LEFT(TEXT(RIGHT('[2]Pos Log Serang 260721'!XFD1,9),REPT("0",9)),1)+1)&amp;" "&amp;IF((--MID(TEXT(RIGHT('[2]Pos Log Serang 260721'!XFD1,9),REPT("0",9)),2,2)+1)&lt;=20,IF(--LEFT(TEXT(RIGHT('[2]Pos Log Serang 260721'!XFD1,9),REPT("0",9)),3)=1," satu juta",INDEX('271_Link Pasifik_Singapore'!idxSatuSampaiDuaPuluh,--LEFT(TEXT(RIGHT('[2]Pos Log Serang 260721'!XFD1,8),REPT("0",8)),2)+1)),INDEX('271_Link Pasifik_Singapore'!idxSatuSampaiDuaPuluh,--LEFT(RIGHT('[2]Pos Log Serang 260721'!XFD1,8),1)+1)&amp;" puluh "&amp;INDEX('271_Link Pasifik_Singapore'!idxSatuSampaiDuaPuluh,--LEFT(RIGHT('[2]Pos Log Serang 260721'!XFD1,7),1)+1))&amp;IF(OR(LEN('[2]Pos Log Serang 260721'!XFD1)&lt;=6,--LEFT(TEXT(RIGHT('[2]Pos Log Serang 260721'!XFD1,9),REPT("0",9)),3)={0;1}),""," juta")</definedName>
    <definedName name="juta3" localSheetId="4">" "&amp;INDEX('272_Link Pasifik_Korea'!idxRatusan,--LEFT(TEXT(RIGHT('[2]Pos Log Serang 260721'!XFD1,9),REPT("0",9)),1)+1)&amp;" "&amp;IF((--MID(TEXT(RIGHT('[2]Pos Log Serang 260721'!XFD1,9),REPT("0",9)),2,2)+1)&lt;=20,IF(--LEFT(TEXT(RIGHT('[2]Pos Log Serang 260721'!XFD1,9),REPT("0",9)),3)=1," satu juta",INDEX('272_Link Pasifik_Korea'!idxSatuSampaiDuaPuluh,--LEFT(TEXT(RIGHT('[2]Pos Log Serang 260721'!XFD1,8),REPT("0",8)),2)+1)),INDEX('272_Link Pasifik_Korea'!idxSatuSampaiDuaPuluh,--LEFT(RIGHT('[2]Pos Log Serang 260721'!XFD1,8),1)+1)&amp;" puluh "&amp;INDEX('272_Link Pasifik_Korea'!idxSatuSampaiDuaPuluh,--LEFT(RIGHT('[2]Pos Log Serang 260721'!XFD1,7),1)+1))&amp;IF(OR(LEN('[2]Pos Log Serang 260721'!XFD1)&lt;=6,--LEFT(TEXT(RIGHT('[2]Pos Log Serang 260721'!XFD1,9),REPT("0",9)),3)={0;1}),""," juta")</definedName>
    <definedName name="juta3" localSheetId="5">" "&amp;INDEX('273_Link Pasifik_Vietnam'!idxRatusan,--LEFT(TEXT(RIGHT('[2]Pos Log Serang 260721'!XFD1,9),REPT("0",9)),1)+1)&amp;" "&amp;IF((--MID(TEXT(RIGHT('[2]Pos Log Serang 260721'!XFD1,9),REPT("0",9)),2,2)+1)&lt;=20,IF(--LEFT(TEXT(RIGHT('[2]Pos Log Serang 260721'!XFD1,9),REPT("0",9)),3)=1," satu juta",INDEX('273_Link Pasifik_Vietnam'!idxSatuSampaiDuaPuluh,--LEFT(TEXT(RIGHT('[2]Pos Log Serang 260721'!XFD1,8),REPT("0",8)),2)+1)),INDEX('273_Link Pasifik_Vietnam'!idxSatuSampaiDuaPuluh,--LEFT(RIGHT('[2]Pos Log Serang 260721'!XFD1,8),1)+1)&amp;" puluh "&amp;INDEX('273_Link Pasifik_Vietnam'!idxSatuSampaiDuaPuluh,--LEFT(RIGHT('[2]Pos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6">" "&amp;INDEX('274_Freyssinet_Bali'!idxRatusan,--LEFT(TEXT(RIGHT('[2]Pos Log Serang 260721'!XFD1,9),REPT("0",9)),1)+1)&amp;" "&amp;IF((--MID(TEXT(RIGHT('[2]Pos Log Serang 260721'!XFD1,9),REPT("0",9)),2,2)+1)&lt;=20,IF(--LEFT(TEXT(RIGHT('[2]Pos Log Serang 260721'!XFD1,9),REPT("0",9)),3)=1," satu juta",INDEX('274_Freyssinet_Bali'!idxSatuSampaiDuaPuluh,--LEFT(TEXT(RIGHT('[2]Pos Log Serang 260721'!XFD1,8),REPT("0",8)),2)+1)),INDEX('274_Freyssinet_Bali'!idxSatuSampaiDuaPuluh,--LEFT(RIGHT('[2]Pos Log Serang 260721'!XFD1,8),1)+1)&amp;" puluh "&amp;INDEX('274_Freyssinet_Bali'!idxSatuSampaiDuaPuluh,--LEFT(RIGHT('[2]Pos Log Serang 260721'!XFD1,7),1)+1))&amp;IF(OR(LEN('[2]Pos Log Serang 260721'!XFD1)&lt;=6,--LEFT(TEXT(RIGHT('[2]Pos Log Serang 260721'!XFD1,9),REPT("0",9)),3)={0;1}),""," juta")</definedName>
    <definedName name="juta3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juta")</definedName>
    <definedName name="juta4" localSheetId="0">" "&amp;INDEX('268_Marugame_Jogja'!idxRatusan,--LEFT(TEXT(RIGHT('[2]Pos Log Serang 260721'!XFD1,9),REPT("0",9)),1)+1)&amp;" "&amp;IF((--MID(TEXT(RIGHT('[2]Pos Log Serang 260721'!XFD1,9),REPT("0",9)),2,2)+1)&lt;=20,IF(--LEFT(TEXT(RIGHT('[2]Pos Log Serang 260721'!XFD1,9),REPT("0",9)),3)=1," satu juta / ",INDEX('268_Marugame_Jogja'!idxSatuSampaiDuaPuluh,--LEFT(TEXT(RIGHT('[2]Pos Log Serang 260721'!XFD1,8),REPT("0",8)),2)+1)),INDEX('268_Marugame_Jogja'!idxSatuSampaiDuaPuluh,--LEFT(RIGHT('[2]Pos Log Serang 260721'!XFD1,8),1)+1)&amp;" puluh "&amp;INDEX('268_Marugame_Jogja'!idxSatuSampaiDuaPuluh,--LEFT(RIGHT('[2]Pos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">" "&amp;INDEX('269_Marugame_Solo'!idxRatusan,--LEFT(TEXT(RIGHT('[2]Pos Log Serang 260721'!XFD1,9),REPT("0",9)),1)+1)&amp;" "&amp;IF((--MID(TEXT(RIGHT('[2]Pos Log Serang 260721'!XFD1,9),REPT("0",9)),2,2)+1)&lt;=20,IF(--LEFT(TEXT(RIGHT('[2]Pos Log Serang 260721'!XFD1,9),REPT("0",9)),3)=1," satu juta / ",INDEX('269_Marugame_Solo'!idxSatuSampaiDuaPuluh,--LEFT(TEXT(RIGHT('[2]Pos Log Serang 260721'!XFD1,8),REPT("0",8)),2)+1)),INDEX('269_Marugame_Solo'!idxSatuSampaiDuaPuluh,--LEFT(RIGHT('[2]Pos Log Serang 260721'!XFD1,8),1)+1)&amp;" puluh "&amp;INDEX('269_Marugame_Solo'!idxSatuSampaiDuaPuluh,--LEFT(RIGHT('[2]Pos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">" "&amp;INDEX('270_Multitrans_Aceh'!idxRatusan,--LEFT(TEXT(RIGHT('[3]Pos Log Serang 260721'!XFD1,9),REPT("0",9)),1)+1)&amp;" "&amp;IF((--MID(TEXT(RIGHT('[3]Pos Log Serang 260721'!XFD1,9),REPT("0",9)),2,2)+1)&lt;=20,IF(--LEFT(TEXT(RIGHT('[3]Pos Log Serang 260721'!XFD1,9),REPT("0",9)),3)=1," satu juta / ",INDEX('270_Multitrans_Aceh'!idxSatuSampaiDuaPuluh,--LEFT(TEXT(RIGHT('[3]Pos Log Serang 260721'!XFD1,8),REPT("0",8)),2)+1)),INDEX('270_Multitrans_Aceh'!idxSatuSampaiDuaPuluh,--LEFT(RIGHT('[3]Pos Log Serang 260721'!XFD1,8),1)+1)&amp;" puluh "&amp;INDEX('270_Multitrans_Aceh'!idxSatuSampaiDuaPuluh,--LEFT(RIGHT('[3]Pos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">" "&amp;INDEX('271_Link Pasifik_Singapore'!idxRatusan,--LEFT(TEXT(RIGHT('[2]Pos Log Serang 260721'!XFD1,9),REPT("0",9)),1)+1)&amp;" "&amp;IF((--MID(TEXT(RIGHT('[2]Pos Log Serang 260721'!XFD1,9),REPT("0",9)),2,2)+1)&lt;=20,IF(--LEFT(TEXT(RIGHT('[2]Pos Log Serang 260721'!XFD1,9),REPT("0",9)),3)=1," satu juta / ",INDEX('271_Link Pasifik_Singapore'!idxSatuSampaiDuaPuluh,--LEFT(TEXT(RIGHT('[2]Pos Log Serang 260721'!XFD1,8),REPT("0",8)),2)+1)),INDEX('271_Link Pasifik_Singapore'!idxSatuSampaiDuaPuluh,--LEFT(RIGHT('[2]Pos Log Serang 260721'!XFD1,8),1)+1)&amp;" puluh "&amp;INDEX('271_Link Pasifik_Singapore'!idxSatuSampaiDuaPuluh,--LEFT(RIGHT('[2]Pos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">" "&amp;INDEX('272_Link Pasifik_Korea'!idxRatusan,--LEFT(TEXT(RIGHT('[2]Pos Log Serang 260721'!XFD1,9),REPT("0",9)),1)+1)&amp;" "&amp;IF((--MID(TEXT(RIGHT('[2]Pos Log Serang 260721'!XFD1,9),REPT("0",9)),2,2)+1)&lt;=20,IF(--LEFT(TEXT(RIGHT('[2]Pos Log Serang 260721'!XFD1,9),REPT("0",9)),3)=1," satu juta / ",INDEX('272_Link Pasifik_Korea'!idxSatuSampaiDuaPuluh,--LEFT(TEXT(RIGHT('[2]Pos Log Serang 260721'!XFD1,8),REPT("0",8)),2)+1)),INDEX('272_Link Pasifik_Korea'!idxSatuSampaiDuaPuluh,--LEFT(RIGHT('[2]Pos Log Serang 260721'!XFD1,8),1)+1)&amp;" puluh "&amp;INDEX('272_Link Pasifik_Korea'!idxSatuSampaiDuaPuluh,--LEFT(RIGHT('[2]Pos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">" "&amp;INDEX('273_Link Pasifik_Vietnam'!idxRatusan,--LEFT(TEXT(RIGHT('[2]Pos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",INDEX('273_Link Pasifik_Vietnam'!idxSatuSampaiDuaPuluh,--LEFT(TEXT(RIGHT('[2]Pos Log Serang 260721'!XFD1,8),REPT("0",8)),2)+1)),INDEX('273_Link Pasifik_Vietnam'!idxSatuSampaiDuaPuluh,--LEFT(RIGHT('[2]Pos Log Serang 260721'!XFD1,8),1)+1)&amp;" puluh "&amp;INDEX('273_Link Pasifik_Vietnam'!idxSatuSampaiDuaPuluh,--LEFT(RIGHT('[2]Pos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">" "&amp;INDEX('274_Freyssinet_Bali'!idxRatusan,--LEFT(TEXT(RIGHT('[2]Pos Log Serang 260721'!XFD1,9),REPT("0",9)),1)+1)&amp;" "&amp;IF((--MID(TEXT(RIGHT('[2]Pos Log Serang 260721'!XFD1,9),REPT("0",9)),2,2)+1)&lt;=20,IF(--LEFT(TEXT(RIGHT('[2]Pos Log Serang 260721'!XFD1,9),REPT("0",9)),3)=1," satu juta / ",INDEX('274_Freyssinet_Bali'!idxSatuSampaiDuaPuluh,--LEFT(TEXT(RIGHT('[2]Pos Log Serang 260721'!XFD1,8),REPT("0",8)),2)+1)),INDEX('274_Freyssinet_Bali'!idxSatuSampaiDuaPuluh,--LEFT(RIGHT('[2]Pos Log Serang 260721'!XFD1,8),1)+1)&amp;" puluh "&amp;INDEX('274_Freyssinet_Bali'!idxSatuSampaiDuaPuluh,--LEFT(RIGHT('[2]Pos Log Serang 260721'!XFD1,7),1)+1))&amp;IF(OR(LEN('[2]Pos Log Serang 260721'!XFD1)&lt;=6,--LEFT(TEXT(RIGHT('[2]Pos Log Serang 260721'!XFD1,9),REPT("0",9)),3)={0;1}),""," juta / ")</definedName>
    <definedName name="juta4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 / 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 / ")</definedName>
    <definedName name="milyar" localSheetId="0">" "&amp;INDEX('268_Marugame_Jogja'!idxRatusan,--LEFT(TEXT(RIGHT([0]!nilai,12),REPT("0",12)),1)+1)&amp;" "&amp;IF((--MID(TEXT(RIGHT([0]!nilai,12),REPT("0",12)),2,2)+1)&lt;=20,IF(--LEFT(TEXT(RIGHT([0]!nilai,12),REPT("0",12)),3)=1," satu milyar",INDEX('268_Marugame_Jogja'!idxSatuSampaiDuaPuluh,--LEFT(TEXT(RIGHT([0]!nilai,11),REPT("0",11)),2)+1)),INDEX('268_Marugame_Jogja'!idxSatuSampaiDuaPuluh,--LEFT(RIGHT([0]!nilai,11),1)+1)&amp;" puluh "&amp;INDEX('268_Marugame_Jogja'!idxSatuSampaiDuaPuluh,--LEFT(RIGHT([0]!nilai,10),1)+1))&amp;IF(OR(LEN([0]!nilai)&lt;=9,--LEFT(TEXT(RIGHT([0]!nilai,12),REPT("0",12)),3)={0;1}),""," milyar")</definedName>
    <definedName name="milyar" localSheetId="1">" "&amp;INDEX('269_Marugame_Solo'!idxRatusan,--LEFT(TEXT(RIGHT([0]!nilai,12),REPT("0",12)),1)+1)&amp;" "&amp;IF((--MID(TEXT(RIGHT([0]!nilai,12),REPT("0",12)),2,2)+1)&lt;=20,IF(--LEFT(TEXT(RIGHT([0]!nilai,12),REPT("0",12)),3)=1," satu milyar",INDEX('269_Marugame_Solo'!idxSatuSampaiDuaPuluh,--LEFT(TEXT(RIGHT([0]!nilai,11),REPT("0",11)),2)+1)),INDEX('269_Marugame_Solo'!idxSatuSampaiDuaPuluh,--LEFT(RIGHT([0]!nilai,11),1)+1)&amp;" puluh "&amp;INDEX('269_Marugame_Solo'!idxSatuSampaiDuaPuluh,--LEFT(RIGHT([0]!nilai,10),1)+1))&amp;IF(OR(LEN([0]!nilai)&lt;=9,--LEFT(TEXT(RIGHT([0]!nilai,12),REPT("0",12)),3)={0;1}),""," milyar")</definedName>
    <definedName name="milyar" localSheetId="2">" "&amp;INDEX('270_Multitrans_Aceh'!idxRatusan,--LEFT(TEXT(RIGHT('270_Multitrans_Aceh'!nilai,12),REPT("0",12)),1)+1)&amp;" "&amp;IF((--MID(TEXT(RIGHT('270_Multitrans_Aceh'!nilai,12),REPT("0",12)),2,2)+1)&lt;=20,IF(--LEFT(TEXT(RIGHT('270_Multitrans_Aceh'!nilai,12),REPT("0",12)),3)=1," satu milyar",INDEX('270_Multitrans_Aceh'!idxSatuSampaiDuaPuluh,--LEFT(TEXT(RIGHT('270_Multitrans_Aceh'!nilai,11),REPT("0",11)),2)+1)),INDEX('270_Multitrans_Aceh'!idxSatuSampaiDuaPuluh,--LEFT(RIGHT('270_Multitrans_Aceh'!nilai,11),1)+1)&amp;" puluh "&amp;INDEX('270_Multitrans_Aceh'!idxSatuSampaiDuaPuluh,--LEFT(RIGHT('270_Multitrans_Aceh'!nilai,10),1)+1))&amp;IF(OR(LEN('270_Multitrans_Aceh'!nilai)&lt;=9,--LEFT(TEXT(RIGHT('270_Multitrans_Aceh'!nilai,12),REPT("0",12)),3)={0;1}),""," milyar")</definedName>
    <definedName name="milyar" localSheetId="3">" "&amp;INDEX('271_Link Pasifik_Singapore'!idxRatusan,--LEFT(TEXT(RIGHT([0]!nilai,12),REPT("0",12)),1)+1)&amp;" "&amp;IF((--MID(TEXT(RIGHT([0]!nilai,12),REPT("0",12)),2,2)+1)&lt;=20,IF(--LEFT(TEXT(RIGHT([0]!nilai,12),REPT("0",12)),3)=1," satu milyar",INDEX('271_Link Pasifik_Singapore'!idxSatuSampaiDuaPuluh,--LEFT(TEXT(RIGHT([0]!nilai,11),REPT("0",11)),2)+1)),INDEX('271_Link Pasifik_Singapore'!idxSatuSampaiDuaPuluh,--LEFT(RIGHT([0]!nilai,11),1)+1)&amp;" puluh "&amp;INDEX('271_Link Pasifik_Singapore'!idxSatuSampaiDuaPuluh,--LEFT(RIGHT([0]!nilai,10),1)+1))&amp;IF(OR(LEN([0]!nilai)&lt;=9,--LEFT(TEXT(RIGHT([0]!nilai,12),REPT("0",12)),3)={0;1}),""," milyar")</definedName>
    <definedName name="milyar" localSheetId="4">" "&amp;INDEX('272_Link Pasifik_Korea'!idxRatusan,--LEFT(TEXT(RIGHT([0]!nilai,12),REPT("0",12)),1)+1)&amp;" "&amp;IF((--MID(TEXT(RIGHT([0]!nilai,12),REPT("0",12)),2,2)+1)&lt;=20,IF(--LEFT(TEXT(RIGHT([0]!nilai,12),REPT("0",12)),3)=1," satu milyar",INDEX('272_Link Pasifik_Korea'!idxSatuSampaiDuaPuluh,--LEFT(TEXT(RIGHT([0]!nilai,11),REPT("0",11)),2)+1)),INDEX('272_Link Pasifik_Korea'!idxSatuSampaiDuaPuluh,--LEFT(RIGHT([0]!nilai,11),1)+1)&amp;" puluh "&amp;INDEX('272_Link Pasifik_Korea'!idxSatuSampaiDuaPuluh,--LEFT(RIGHT([0]!nilai,10),1)+1))&amp;IF(OR(LEN([0]!nilai)&lt;=9,--LEFT(TEXT(RIGHT([0]!nilai,12),REPT("0",12)),3)={0;1}),""," milyar")</definedName>
    <definedName name="milyar" localSheetId="5">" "&amp;INDEX('273_Link Pasifik_Vietnam'!idxRatusan,--LEFT(TEXT(RIGHT([0]!nilai,12),REPT("0",12)),1)+1)&amp;" "&amp;IF((--MID(TEXT(RIGHT([0]!nilai,12),REPT("0",12)),2,2)+1)&lt;=20,IF(--LEFT(TEXT(RIGHT([0]!nilai,12),REPT("0",12)),3)=1," satu milyar",INDEX('273_Link Pasifik_Vietnam'!idxSatuSampaiDuaPuluh,--LEFT(TEXT(RIGHT([0]!nilai,11),REPT("0",11)),2)+1)),INDEX('273_Link Pasifik_Vietnam'!idxSatuSampaiDuaPuluh,--LEFT(RIGHT([0]!nilai,11),1)+1)&amp;" puluh "&amp;INDEX('273_Link Pasifik_Vietnam'!idxSatuSampaiDuaPuluh,--LEFT(RIGHT([0]!nilai,10),1)+1))&amp;IF(OR(LEN([0]!nilai)&lt;=9,--LEFT(TEXT(RIGHT([0]!nilai,12),REPT("0",12)),3)={0;1}),""," milyar")</definedName>
    <definedName name="milyar" localSheetId="6">" "&amp;INDEX('274_Freyssinet_Bali'!idxRatusan,--LEFT(TEXT(RIGHT(nilai,12),REPT("0",12)),1)+1)&amp;" "&amp;IF((--MID(TEXT(RIGHT(nilai,12),REPT("0",12)),2,2)+1)&lt;=20,IF(--LEFT(TEXT(RIGHT(nilai,12),REPT("0",12)),3)=1," satu milyar",INDEX('274_Freyssinet_Bali'!idxSatuSampaiDuaPuluh,--LEFT(TEXT(RIGHT(nilai,11),REPT("0",11)),2)+1)),INDEX('274_Freyssinet_Bali'!idxSatuSampaiDuaPuluh,--LEFT(RIGHT(nilai,11),1)+1)&amp;" puluh "&amp;INDEX('274_Freyssinet_Bali'!idxSatuSampaiDuaPuluh,--LEFT(RIGHT(nilai,10),1)+1))&amp;IF(OR(LEN(nilai)&lt;=9,--LEFT(TEXT(RIGHT(nilai,12),REPT("0",12)),3)={0;1}),"","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0">" "&amp;INDEX('268_Marugame_Jogja'!idxRatusan,--LEFT(TEXT(RIGHT([0]!nilai,12),REPT("0",12)),1)+1)&amp;" "&amp;IF((--MID(TEXT(RIGHT([0]!nilai,12),REPT("0",12)),2,2)+1)&lt;=20,IF(--LEFT(TEXT(RIGHT([0]!nilai,12),REPT("0",12)),3)=1," satu milyar / ",INDEX('268_Marugame_Jogja'!idxSatuSampaiDuaPuluh,--LEFT(TEXT(RIGHT([0]!nilai,11),REPT("0",11)),2)+1)),INDEX('268_Marugame_Jogja'!idxSatuSampaiDuaPuluh,--LEFT(RIGHT([0]!nilai,11),1)+1)&amp;" puluh "&amp;INDEX('268_Marugame_Jogja'!idxSatuSampaiDuaPuluh,--LEFT(RIGHT([0]!nilai,10),1)+1))&amp;IF(OR(LEN([0]!nilai)&lt;=9,--LEFT(TEXT(RIGHT([0]!nilai,12),REPT("0",12)),3)={0;1}),""," milyar / ")</definedName>
    <definedName name="milyar2" localSheetId="1">" "&amp;INDEX('269_Marugame_Solo'!idxRatusan,--LEFT(TEXT(RIGHT([0]!nilai,12),REPT("0",12)),1)+1)&amp;" "&amp;IF((--MID(TEXT(RIGHT([0]!nilai,12),REPT("0",12)),2,2)+1)&lt;=20,IF(--LEFT(TEXT(RIGHT([0]!nilai,12),REPT("0",12)),3)=1," satu milyar / ",INDEX('269_Marugame_Solo'!idxSatuSampaiDuaPuluh,--LEFT(TEXT(RIGHT([0]!nilai,11),REPT("0",11)),2)+1)),INDEX('269_Marugame_Solo'!idxSatuSampaiDuaPuluh,--LEFT(RIGHT([0]!nilai,11),1)+1)&amp;" puluh "&amp;INDEX('269_Marugame_Solo'!idxSatuSampaiDuaPuluh,--LEFT(RIGHT([0]!nilai,10),1)+1))&amp;IF(OR(LEN([0]!nilai)&lt;=9,--LEFT(TEXT(RIGHT([0]!nilai,12),REPT("0",12)),3)={0;1}),""," milyar / ")</definedName>
    <definedName name="milyar2" localSheetId="2">" "&amp;INDEX('270_Multitrans_Aceh'!idxRatusan,--LEFT(TEXT(RIGHT('270_Multitrans_Aceh'!nilai,12),REPT("0",12)),1)+1)&amp;" "&amp;IF((--MID(TEXT(RIGHT('270_Multitrans_Aceh'!nilai,12),REPT("0",12)),2,2)+1)&lt;=20,IF(--LEFT(TEXT(RIGHT('270_Multitrans_Aceh'!nilai,12),REPT("0",12)),3)=1," satu milyar / ",INDEX('270_Multitrans_Aceh'!idxSatuSampaiDuaPuluh,--LEFT(TEXT(RIGHT('270_Multitrans_Aceh'!nilai,11),REPT("0",11)),2)+1)),INDEX('270_Multitrans_Aceh'!idxSatuSampaiDuaPuluh,--LEFT(RIGHT('270_Multitrans_Aceh'!nilai,11),1)+1)&amp;" puluh "&amp;INDEX('270_Multitrans_Aceh'!idxSatuSampaiDuaPuluh,--LEFT(RIGHT('270_Multitrans_Aceh'!nilai,10),1)+1))&amp;IF(OR(LEN('270_Multitrans_Aceh'!nilai)&lt;=9,--LEFT(TEXT(RIGHT('270_Multitrans_Aceh'!nilai,12),REPT("0",12)),3)={0;1}),""," milyar / ")</definedName>
    <definedName name="milyar2" localSheetId="3">" "&amp;INDEX('271_Link Pasifik_Singapore'!idxRatusan,--LEFT(TEXT(RIGHT([0]!nilai,12),REPT("0",12)),1)+1)&amp;" "&amp;IF((--MID(TEXT(RIGHT([0]!nilai,12),REPT("0",12)),2,2)+1)&lt;=20,IF(--LEFT(TEXT(RIGHT([0]!nilai,12),REPT("0",12)),3)=1," satu milyar / ",INDEX('271_Link Pasifik_Singapore'!idxSatuSampaiDuaPuluh,--LEFT(TEXT(RIGHT([0]!nilai,11),REPT("0",11)),2)+1)),INDEX('271_Link Pasifik_Singapore'!idxSatuSampaiDuaPuluh,--LEFT(RIGHT([0]!nilai,11),1)+1)&amp;" puluh "&amp;INDEX('271_Link Pasifik_Singapore'!idxSatuSampaiDuaPuluh,--LEFT(RIGHT([0]!nilai,10),1)+1))&amp;IF(OR(LEN([0]!nilai)&lt;=9,--LEFT(TEXT(RIGHT([0]!nilai,12),REPT("0",12)),3)={0;1}),""," milyar / ")</definedName>
    <definedName name="milyar2" localSheetId="4">" "&amp;INDEX('272_Link Pasifik_Korea'!idxRatusan,--LEFT(TEXT(RIGHT([0]!nilai,12),REPT("0",12)),1)+1)&amp;" "&amp;IF((--MID(TEXT(RIGHT([0]!nilai,12),REPT("0",12)),2,2)+1)&lt;=20,IF(--LEFT(TEXT(RIGHT([0]!nilai,12),REPT("0",12)),3)=1," satu milyar / ",INDEX('272_Link Pasifik_Korea'!idxSatuSampaiDuaPuluh,--LEFT(TEXT(RIGHT([0]!nilai,11),REPT("0",11)),2)+1)),INDEX('272_Link Pasifik_Korea'!idxSatuSampaiDuaPuluh,--LEFT(RIGHT([0]!nilai,11),1)+1)&amp;" puluh "&amp;INDEX('272_Link Pasifik_Korea'!idxSatuSampaiDuaPuluh,--LEFT(RIGHT([0]!nilai,10),1)+1))&amp;IF(OR(LEN([0]!nilai)&lt;=9,--LEFT(TEXT(RIGHT([0]!nilai,12),REPT("0",12)),3)={0;1}),""," milyar / ")</definedName>
    <definedName name="milyar2" localSheetId="5">" "&amp;INDEX('273_Link Pasifik_Vietnam'!idxRatusan,--LEFT(TEXT(RIGHT([0]!nilai,12),REPT("0",12)),1)+1)&amp;" "&amp;IF((--MID(TEXT(RIGHT([0]!nilai,12),REPT("0",12)),2,2)+1)&lt;=20,IF(--LEFT(TEXT(RIGHT([0]!nilai,12),REPT("0",12)),3)=1," satu milyar / ",INDEX('273_Link Pasifik_Vietnam'!idxSatuSampaiDuaPuluh,--LEFT(TEXT(RIGHT([0]!nilai,11),REPT("0",11)),2)+1)),INDEX('273_Link Pasifik_Vietnam'!idxSatuSampaiDuaPuluh,--LEFT(RIGHT([0]!nilai,11),1)+1)&amp;" puluh "&amp;INDEX('273_Link Pasifik_Vietnam'!idxSatuSampaiDuaPuluh,--LEFT(RIGHT([0]!nilai,10),1)+1))&amp;IF(OR(LEN([0]!nilai)&lt;=9,--LEFT(TEXT(RIGHT([0]!nilai,12),REPT("0",12)),3)={0;1}),""," milyar / ")</definedName>
    <definedName name="milyar2" localSheetId="6">" "&amp;INDEX('274_Freyssinet_Bali'!idxRatusan,--LEFT(TEXT(RIGHT(nilai,12),REPT("0",12)),1)+1)&amp;" "&amp;IF((--MID(TEXT(RIGHT(nilai,12),REPT("0",12)),2,2)+1)&lt;=20,IF(--LEFT(TEXT(RIGHT(nilai,12),REPT("0",12)),3)=1," satu milyar / ",INDEX('274_Freyssinet_Bali'!idxSatuSampaiDuaPuluh,--LEFT(TEXT(RIGHT(nilai,11),REPT("0",11)),2)+1)),INDEX('274_Freyssinet_Bali'!idxSatuSampaiDuaPuluh,--LEFT(RIGHT(nilai,11),1)+1)&amp;" puluh "&amp;INDEX('274_Freyssinet_Bali'!idxSatuSampaiDuaPuluh,--LEFT(RIGHT(nilai,10),1)+1))&amp;IF(OR(LEN(nilai)&lt;=9,--LEFT(TEXT(RIGHT(nilai,12),REPT("0",12)),3)={0;1}),"","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0">" "&amp;INDEX('268_Marugame_Jogja'!idxRatusan,--LEFT(TEXT(RIGHT('[2]Pos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milyar",INDEX('268_Marugame_Jogja'!idxSatuSampaiDuaPuluh,--LEFT(TEXT(RIGHT('[2]Pos Log Serang 260721'!XFD1,11),REPT("0",11)),2)+1)),INDEX('268_Marugame_Jogja'!idxSatuSampaiDuaPuluh,--LEFT(RIGHT('[2]Pos Log Serang 260721'!XFD1,11),1)+1)&amp;" puluh "&amp;INDEX('268_Marugame_Jogja'!idxSatuSampaiDuaPuluh,--LEFT(RIGHT('[2]Pos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">" "&amp;INDEX('269_Marugame_Solo'!idxRatusan,--LEFT(TEXT(RIGHT('[2]Pos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milyar",INDEX('269_Marugame_Solo'!idxSatuSampaiDuaPuluh,--LEFT(TEXT(RIGHT('[2]Pos Log Serang 260721'!XFD1,11),REPT("0",11)),2)+1)),INDEX('269_Marugame_Solo'!idxSatuSampaiDuaPuluh,--LEFT(RIGHT('[2]Pos Log Serang 260721'!XFD1,11),1)+1)&amp;" puluh "&amp;INDEX('269_Marugame_Solo'!idxSatuSampaiDuaPuluh,--LEFT(RIGHT('[2]Pos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">" "&amp;INDEX('270_Multitrans_Aceh'!idxRatusan,--LEFT(TEXT(RIGHT('[3]Pos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milyar",INDEX('270_Multitrans_Aceh'!idxSatuSampaiDuaPuluh,--LEFT(TEXT(RIGHT('[3]Pos Log Serang 260721'!XFD1,11),REPT("0",11)),2)+1)),INDEX('270_Multitrans_Aceh'!idxSatuSampaiDuaPuluh,--LEFT(RIGHT('[3]Pos Log Serang 260721'!XFD1,11),1)+1)&amp;" puluh "&amp;INDEX('270_Multitrans_Aceh'!idxSatuSampaiDuaPuluh,--LEFT(RIGHT('[3]Pos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">" "&amp;INDEX('271_Link Pasifik_Singapore'!idxRatusan,--LEFT(TEXT(RIGHT('[2]Pos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milyar",INDEX('271_Link Pasifik_Singapore'!idxSatuSampaiDuaPuluh,--LEFT(TEXT(RIGHT('[2]Pos Log Serang 260721'!XFD1,11),REPT("0",11)),2)+1)),INDEX('271_Link Pasifik_Singapore'!idxSatuSampaiDuaPuluh,--LEFT(RIGHT('[2]Pos Log Serang 260721'!XFD1,11),1)+1)&amp;" puluh "&amp;INDEX('271_Link Pasifik_Singapore'!idxSatuSampaiDuaPuluh,--LEFT(RIGHT('[2]Pos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">" "&amp;INDEX('272_Link Pasifik_Korea'!idxRatusan,--LEFT(TEXT(RIGHT('[2]Pos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milyar",INDEX('272_Link Pasifik_Korea'!idxSatuSampaiDuaPuluh,--LEFT(TEXT(RIGHT('[2]Pos Log Serang 260721'!XFD1,11),REPT("0",11)),2)+1)),INDEX('272_Link Pasifik_Korea'!idxSatuSampaiDuaPuluh,--LEFT(RIGHT('[2]Pos Log Serang 260721'!XFD1,11),1)+1)&amp;" puluh "&amp;INDEX('272_Link Pasifik_Korea'!idxSatuSampaiDuaPuluh,--LEFT(RIGHT('[2]Pos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">" "&amp;INDEX('273_Link Pasifik_Vietnam'!idxRatusan,--LEFT(TEXT(RIGHT('[2]Pos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milyar",INDEX('273_Link Pasifik_Vietnam'!idxSatuSampaiDuaPuluh,--LEFT(TEXT(RIGHT('[2]Pos Log Serang 260721'!XFD1,11),REPT("0",11)),2)+1)),INDEX('273_Link Pasifik_Vietnam'!idxSatuSampaiDuaPuluh,--LEFT(RIGHT('[2]Pos Log Serang 260721'!XFD1,11),1)+1)&amp;" puluh "&amp;INDEX('273_Link Pasifik_Vietnam'!idxSatuSampaiDuaPuluh,--LEFT(RIGHT('[2]Pos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">" "&amp;INDEX('274_Freyssinet_Bali'!idxRatusan,--LEFT(TEXT(RIGHT('[2]Pos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milyar",INDEX('274_Freyssinet_Bali'!idxSatuSampaiDuaPuluh,--LEFT(TEXT(RIGHT('[2]Pos Log Serang 260721'!XFD1,11),REPT("0",11)),2)+1)),INDEX('274_Freyssinet_Bali'!idxSatuSampaiDuaPuluh,--LEFT(RIGHT('[2]Pos Log Serang 260721'!XFD1,11),1)+1)&amp;" puluh "&amp;INDEX('274_Freyssinet_Bali'!idxSatuSampaiDuaPuluh,--LEFT(RIGHT('[2]Pos Log Serang 260721'!XFD1,10),1)+1))&amp;IF(OR(LEN('[2]Pos Log Serang 260721'!XFD1)&lt;=9,--LEFT(TEXT(RIGHT('[2]Pos Log Serang 260721'!XFD1,12),REPT("0",12)),3)={0;1}),""," milyar")</definedName>
    <definedName name="milyar3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milyar")</definedName>
    <definedName name="milyar4" localSheetId="0">" "&amp;INDEX('268_Marugame_Jogja'!idxRatusan,--LEFT(TEXT(RIGHT('[2]Pos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",INDEX('268_Marugame_Jogja'!idxSatuSampaiDuaPuluh,--LEFT(TEXT(RIGHT('[2]Pos Log Serang 260721'!XFD1,11),REPT("0",11)),2)+1)),INDEX('268_Marugame_Jogja'!idxSatuSampaiDuaPuluh,--LEFT(RIGHT('[2]Pos Log Serang 260721'!XFD1,11),1)+1)&amp;" puluh "&amp;INDEX('268_Marugame_Jogja'!idxSatuSampaiDuaPuluh,--LEFT(RIGHT('[2]Pos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">" "&amp;INDEX('269_Marugame_Solo'!idxRatusan,--LEFT(TEXT(RIGHT('[2]Pos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",INDEX('269_Marugame_Solo'!idxSatuSampaiDuaPuluh,--LEFT(TEXT(RIGHT('[2]Pos Log Serang 260721'!XFD1,11),REPT("0",11)),2)+1)),INDEX('269_Marugame_Solo'!idxSatuSampaiDuaPuluh,--LEFT(RIGHT('[2]Pos Log Serang 260721'!XFD1,11),1)+1)&amp;" puluh "&amp;INDEX('269_Marugame_Solo'!idxSatuSampaiDuaPuluh,--LEFT(RIGHT('[2]Pos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">" "&amp;INDEX('270_Multitrans_Aceh'!idxRatusan,--LEFT(TEXT(RIGHT('[3]Pos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",INDEX('270_Multitrans_Aceh'!idxSatuSampaiDuaPuluh,--LEFT(TEXT(RIGHT('[3]Pos Log Serang 260721'!XFD1,11),REPT("0",11)),2)+1)),INDEX('270_Multitrans_Aceh'!idxSatuSampaiDuaPuluh,--LEFT(RIGHT('[3]Pos Log Serang 260721'!XFD1,11),1)+1)&amp;" puluh "&amp;INDEX('270_Multitrans_Aceh'!idxSatuSampaiDuaPuluh,--LEFT(RIGHT('[3]Pos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">" "&amp;INDEX('271_Link Pasifik_Singapore'!idxRatusan,--LEFT(TEXT(RIGHT('[2]Pos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",INDEX('271_Link Pasifik_Singapore'!idxSatuSampaiDuaPuluh,--LEFT(TEXT(RIGHT('[2]Pos Log Serang 260721'!XFD1,11),REPT("0",11)),2)+1)),INDEX('271_Link Pasifik_Singapore'!idxSatuSampaiDuaPuluh,--LEFT(RIGHT('[2]Pos Log Serang 260721'!XFD1,11),1)+1)&amp;" puluh "&amp;INDEX('271_Link Pasifik_Singapore'!idxSatuSampaiDuaPuluh,--LEFT(RIGHT('[2]Pos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">" "&amp;INDEX('272_Link Pasifik_Korea'!idxRatusan,--LEFT(TEXT(RIGHT('[2]Pos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",INDEX('272_Link Pasifik_Korea'!idxSatuSampaiDuaPuluh,--LEFT(TEXT(RIGHT('[2]Pos Log Serang 260721'!XFD1,11),REPT("0",11)),2)+1)),INDEX('272_Link Pasifik_Korea'!idxSatuSampaiDuaPuluh,--LEFT(RIGHT('[2]Pos Log Serang 260721'!XFD1,11),1)+1)&amp;" puluh "&amp;INDEX('272_Link Pasifik_Korea'!idxSatuSampaiDuaPuluh,--LEFT(RIGHT('[2]Pos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">" "&amp;INDEX('273_Link Pasifik_Vietnam'!idxRatusan,--LEFT(TEXT(RIGHT('[2]Pos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",INDEX('273_Link Pasifik_Vietnam'!idxSatuSampaiDuaPuluh,--LEFT(TEXT(RIGHT('[2]Pos Log Serang 260721'!XFD1,11),REPT("0",11)),2)+1)),INDEX('273_Link Pasifik_Vietnam'!idxSatuSampaiDuaPuluh,--LEFT(RIGHT('[2]Pos Log Serang 260721'!XFD1,11),1)+1)&amp;" puluh "&amp;INDEX('273_Link Pasifik_Vietnam'!idxSatuSampaiDuaPuluh,--LEFT(RIGHT('[2]Pos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">" "&amp;INDEX('274_Freyssinet_Bali'!idxRatusan,--LEFT(TEXT(RIGHT('[2]Pos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",INDEX('274_Freyssinet_Bali'!idxSatuSampaiDuaPuluh,--LEFT(TEXT(RIGHT('[2]Pos Log Serang 260721'!XFD1,11),REPT("0",11)),2)+1)),INDEX('274_Freyssinet_Bali'!idxSatuSampaiDuaPuluh,--LEFT(RIGHT('[2]Pos Log Serang 260721'!XFD1,11),1)+1)&amp;" puluh "&amp;INDEX('274_Freyssinet_Bali'!idxSatuSampaiDuaPuluh,--LEFT(RIGHT('[2]Pos Log Serang 260721'!XFD1,10),1)+1))&amp;IF(OR(LEN('[2]Pos Log Serang 260721'!XFD1)&lt;=9,--LEFT(TEXT(RIGHT('[2]Pos Log Serang 260721'!XFD1,12),REPT("0",12)),3)={0;1}),""," milyar / ")</definedName>
    <definedName name="milyar4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 / ")</definedName>
    <definedName name="nilai" localSheetId="2">'[3]Pos Log Serang 260721'!$G$22</definedName>
    <definedName name="nilai">'[2]Pos Log Serang 260721'!$G$22</definedName>
    <definedName name="_xlnm.Print_Area" localSheetId="3">'271_Link Pasifik_Singapore'!$A$2:$J$43</definedName>
    <definedName name="_xlnm.Print_Area" localSheetId="4">'272_Link Pasifik_Korea'!$A$2:$J$43</definedName>
    <definedName name="_xlnm.Print_Area" localSheetId="5">'273_Link Pasifik_Vietnam'!$A$2:$J$43</definedName>
    <definedName name="ratus" localSheetId="0">" "&amp;INDEX('268_Marugame_Jogja'!idxRatusan,--LEFT(TEXT(RIGHT([0]!nilai,3),"000"),1)+1)&amp;" "&amp;IF(--RIGHT([0]!nilai,2)&lt;=20,INDEX('268_Marugame_Jogja'!idxSatuSampaiDuaPuluh,--LEFT(RIGHT([0]!nilai,2),2)+1),INDEX('268_Marugame_Jogja'!idxSatuSampaiDuaPuluh,--LEFT(RIGHT([0]!nilai,2),1)+1)&amp;" puluh "&amp;INDEX('268_Marugame_Jogja'!idxSatuSampaiDuaPuluh,--RIGHT([0]!nilai,1)+1))</definedName>
    <definedName name="ratus" localSheetId="1">" "&amp;INDEX('269_Marugame_Solo'!idxRatusan,--LEFT(TEXT(RIGHT([0]!nilai,3),"000"),1)+1)&amp;" "&amp;IF(--RIGHT([0]!nilai,2)&lt;=20,INDEX('269_Marugame_Solo'!idxSatuSampaiDuaPuluh,--LEFT(RIGHT([0]!nilai,2),2)+1),INDEX('269_Marugame_Solo'!idxSatuSampaiDuaPuluh,--LEFT(RIGHT([0]!nilai,2),1)+1)&amp;" puluh "&amp;INDEX('269_Marugame_Solo'!idxSatuSampaiDuaPuluh,--RIGHT([0]!nilai,1)+1))</definedName>
    <definedName name="ratus" localSheetId="2">" "&amp;INDEX('270_Multitrans_Aceh'!idxRatusan,--LEFT(TEXT(RIGHT('270_Multitrans_Aceh'!nilai,3),"000"),1)+1)&amp;" "&amp;IF(--RIGHT('270_Multitrans_Aceh'!nilai,2)&lt;=20,INDEX('270_Multitrans_Aceh'!idxSatuSampaiDuaPuluh,--LEFT(RIGHT('270_Multitrans_Aceh'!nilai,2),2)+1),INDEX('270_Multitrans_Aceh'!idxSatuSampaiDuaPuluh,--LEFT(RIGHT('270_Multitrans_Aceh'!nilai,2),1)+1)&amp;" puluh "&amp;INDEX('270_Multitrans_Aceh'!idxSatuSampaiDuaPuluh,--RIGHT('270_Multitrans_Aceh'!nilai,1)+1))</definedName>
    <definedName name="ratus" localSheetId="3">" "&amp;INDEX('271_Link Pasifik_Singapore'!idxRatusan,--LEFT(TEXT(RIGHT([0]!nilai,3),"000"),1)+1)&amp;" "&amp;IF(--RIGHT([0]!nilai,2)&lt;=20,INDEX('271_Link Pasifik_Singapore'!idxSatuSampaiDuaPuluh,--LEFT(RIGHT([0]!nilai,2),2)+1),INDEX('271_Link Pasifik_Singapore'!idxSatuSampaiDuaPuluh,--LEFT(RIGHT([0]!nilai,2),1)+1)&amp;" puluh "&amp;INDEX('271_Link Pasifik_Singapore'!idxSatuSampaiDuaPuluh,--RIGHT([0]!nilai,1)+1))</definedName>
    <definedName name="ratus" localSheetId="4">" "&amp;INDEX('272_Link Pasifik_Korea'!idxRatusan,--LEFT(TEXT(RIGHT([0]!nilai,3),"000"),1)+1)&amp;" "&amp;IF(--RIGHT([0]!nilai,2)&lt;=20,INDEX('272_Link Pasifik_Korea'!idxSatuSampaiDuaPuluh,--LEFT(RIGHT([0]!nilai,2),2)+1),INDEX('272_Link Pasifik_Korea'!idxSatuSampaiDuaPuluh,--LEFT(RIGHT([0]!nilai,2),1)+1)&amp;" puluh "&amp;INDEX('272_Link Pasifik_Korea'!idxSatuSampaiDuaPuluh,--RIGHT([0]!nilai,1)+1))</definedName>
    <definedName name="ratus" localSheetId="5">" "&amp;INDEX('273_Link Pasifik_Vietnam'!idxRatusan,--LEFT(TEXT(RIGHT([0]!nilai,3),"000"),1)+1)&amp;" "&amp;IF(--RIGHT([0]!nilai,2)&lt;=20,INDEX('273_Link Pasifik_Vietnam'!idxSatuSampaiDuaPuluh,--LEFT(RIGHT([0]!nilai,2),2)+1),INDEX('273_Link Pasifik_Vietnam'!idxSatuSampaiDuaPuluh,--LEFT(RIGHT([0]!nilai,2),1)+1)&amp;" puluh "&amp;INDEX('273_Link Pasifik_Vietnam'!idxSatuSampaiDuaPuluh,--RIGHT([0]!nilai,1)+1))</definedName>
    <definedName name="ratus" localSheetId="6">" "&amp;INDEX('274_Freyssinet_Bali'!idxRatusan,--LEFT(TEXT(RIGHT(nilai,3),"000"),1)+1)&amp;" "&amp;IF(--RIGHT(nilai,2)&lt;=20,INDEX('274_Freyssinet_Bali'!idxSatuSampaiDuaPuluh,--LEFT(RIGHT(nilai,2),2)+1),INDEX('274_Freyssinet_Bali'!idxSatuSampaiDuaPuluh,--LEFT(RIGHT(nilai,2),1)+1)&amp;" puluh "&amp;INDEX('274_Freyssinet_Bali'!idxSatuSampaiDuaPuluh,--RIGHT(nilai,1)+1))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0">" "&amp;INDEX('268_Marugame_Jogja'!idxRatusan,--LEFT(TEXT(RIGHT([0]!nilai,3),"000"),1)+1)&amp;" "&amp;IF(--RIGHT([0]!nilai,2)&lt;=20,INDEX('268_Marugame_Jogja'!idxSatuSampaiDuaPuluh,--LEFT(RIGHT([0]!nilai,2),2)+1),INDEX('268_Marugame_Jogja'!idxSatuSampaiDuaPuluh,--LEFT(RIGHT([0]!nilai,2),1)+1)&amp;" puluh "&amp;INDEX('268_Marugame_Jogja'!idxSatuSampaiDuaPuluh,--RIGHT([0]!nilai,1)+1))</definedName>
    <definedName name="ratus2" localSheetId="1">" "&amp;INDEX('269_Marugame_Solo'!idxRatusan,--LEFT(TEXT(RIGHT([0]!nilai,3),"000"),1)+1)&amp;" "&amp;IF(--RIGHT([0]!nilai,2)&lt;=20,INDEX('269_Marugame_Solo'!idxSatuSampaiDuaPuluh,--LEFT(RIGHT([0]!nilai,2),2)+1),INDEX('269_Marugame_Solo'!idxSatuSampaiDuaPuluh,--LEFT(RIGHT([0]!nilai,2),1)+1)&amp;" puluh "&amp;INDEX('269_Marugame_Solo'!idxSatuSampaiDuaPuluh,--RIGHT([0]!nilai,1)+1))</definedName>
    <definedName name="ratus2" localSheetId="2">" "&amp;INDEX('270_Multitrans_Aceh'!idxRatusan,--LEFT(TEXT(RIGHT('270_Multitrans_Aceh'!nilai,3),"000"),1)+1)&amp;" "&amp;IF(--RIGHT('270_Multitrans_Aceh'!nilai,2)&lt;=20,INDEX('270_Multitrans_Aceh'!idxSatuSampaiDuaPuluh,--LEFT(RIGHT('270_Multitrans_Aceh'!nilai,2),2)+1),INDEX('270_Multitrans_Aceh'!idxSatuSampaiDuaPuluh,--LEFT(RIGHT('270_Multitrans_Aceh'!nilai,2),1)+1)&amp;" puluh "&amp;INDEX('270_Multitrans_Aceh'!idxSatuSampaiDuaPuluh,--RIGHT('270_Multitrans_Aceh'!nilai,1)+1))</definedName>
    <definedName name="ratus2" localSheetId="3">" "&amp;INDEX('271_Link Pasifik_Singapore'!idxRatusan,--LEFT(TEXT(RIGHT([0]!nilai,3),"000"),1)+1)&amp;" "&amp;IF(--RIGHT([0]!nilai,2)&lt;=20,INDEX('271_Link Pasifik_Singapore'!idxSatuSampaiDuaPuluh,--LEFT(RIGHT([0]!nilai,2),2)+1),INDEX('271_Link Pasifik_Singapore'!idxSatuSampaiDuaPuluh,--LEFT(RIGHT([0]!nilai,2),1)+1)&amp;" puluh "&amp;INDEX('271_Link Pasifik_Singapore'!idxSatuSampaiDuaPuluh,--RIGHT([0]!nilai,1)+1))</definedName>
    <definedName name="ratus2" localSheetId="4">" "&amp;INDEX('272_Link Pasifik_Korea'!idxRatusan,--LEFT(TEXT(RIGHT([0]!nilai,3),"000"),1)+1)&amp;" "&amp;IF(--RIGHT([0]!nilai,2)&lt;=20,INDEX('272_Link Pasifik_Korea'!idxSatuSampaiDuaPuluh,--LEFT(RIGHT([0]!nilai,2),2)+1),INDEX('272_Link Pasifik_Korea'!idxSatuSampaiDuaPuluh,--LEFT(RIGHT([0]!nilai,2),1)+1)&amp;" puluh "&amp;INDEX('272_Link Pasifik_Korea'!idxSatuSampaiDuaPuluh,--RIGHT([0]!nilai,1)+1))</definedName>
    <definedName name="ratus2" localSheetId="5">" "&amp;INDEX('273_Link Pasifik_Vietnam'!idxRatusan,--LEFT(TEXT(RIGHT([0]!nilai,3),"000"),1)+1)&amp;" "&amp;IF(--RIGHT([0]!nilai,2)&lt;=20,INDEX('273_Link Pasifik_Vietnam'!idxSatuSampaiDuaPuluh,--LEFT(RIGHT([0]!nilai,2),2)+1),INDEX('273_Link Pasifik_Vietnam'!idxSatuSampaiDuaPuluh,--LEFT(RIGHT([0]!nilai,2),1)+1)&amp;" puluh "&amp;INDEX('273_Link Pasifik_Vietnam'!idxSatuSampaiDuaPuluh,--RIGHT([0]!nilai,1)+1))</definedName>
    <definedName name="ratus2" localSheetId="6">" "&amp;INDEX('274_Freyssinet_Bali'!idxRatusan,--LEFT(TEXT(RIGHT(nilai,3),"000"),1)+1)&amp;" "&amp;IF(--RIGHT(nilai,2)&lt;=20,INDEX('274_Freyssinet_Bali'!idxSatuSampaiDuaPuluh,--LEFT(RIGHT(nilai,2),2)+1),INDEX('274_Freyssinet_Bali'!idxSatuSampaiDuaPuluh,--LEFT(RIGHT(nilai,2),1)+1)&amp;" puluh "&amp;INDEX('274_Freyssinet_Bali'!idxSatuSampaiDuaPuluh,--RIGHT(nilai,1)+1))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0">" "&amp;INDEX('268_Marugame_Jogja'!idxRatusan,--LEFT(TEXT(RIGHT('[2]Pos Log Serang 260721'!XFD1,3),"000"),1)+1)&amp;" "&amp;IF(--RIGHT('[2]Pos Log Serang 260721'!XFD1,2)&lt;=20,INDEX('268_Marugame_Jogja'!idxSatuSampaiDuaPuluh,--LEFT(RIGHT('[2]Pos Log Serang 260721'!XFD1,2),2)+1),INDEX('268_Marugame_Jogja'!idxSatuSampaiDuaPuluh,--LEFT(RIGHT('[2]Pos Log Serang 260721'!XFD1,2),1)+1)&amp;" puluh "&amp;INDEX('268_Marugame_Jogja'!idxSatuSampaiDuaPuluh,--RIGHT('[2]Pos Log Serang 260721'!XFD1,1)+1))</definedName>
    <definedName name="ratus3" localSheetId="1">" "&amp;INDEX('269_Marugame_Solo'!idxRatusan,--LEFT(TEXT(RIGHT('[2]Pos Log Serang 260721'!XFD1,3),"000"),1)+1)&amp;" "&amp;IF(--RIGHT('[2]Pos Log Serang 260721'!XFD1,2)&lt;=20,INDEX('269_Marugame_Solo'!idxSatuSampaiDuaPuluh,--LEFT(RIGHT('[2]Pos Log Serang 260721'!XFD1,2),2)+1),INDEX('269_Marugame_Solo'!idxSatuSampaiDuaPuluh,--LEFT(RIGHT('[2]Pos Log Serang 260721'!XFD1,2),1)+1)&amp;" puluh "&amp;INDEX('269_Marugame_Solo'!idxSatuSampaiDuaPuluh,--RIGHT('[2]Pos Log Serang 260721'!XFD1,1)+1))</definedName>
    <definedName name="ratus3" localSheetId="2">" "&amp;INDEX('270_Multitrans_Aceh'!idxRatusan,--LEFT(TEXT(RIGHT('[3]Pos Log Serang 260721'!XFD1,3),"000"),1)+1)&amp;" "&amp;IF(--RIGHT('[3]Pos Log Serang 260721'!XFD1,2)&lt;=20,INDEX('270_Multitrans_Aceh'!idxSatuSampaiDuaPuluh,--LEFT(RIGHT('[3]Pos Log Serang 260721'!XFD1,2),2)+1),INDEX('270_Multitrans_Aceh'!idxSatuSampaiDuaPuluh,--LEFT(RIGHT('[3]Pos Log Serang 260721'!XFD1,2),1)+1)&amp;" puluh "&amp;INDEX('270_Multitrans_Aceh'!idxSatuSampaiDuaPuluh,--RIGHT('[3]Pos Log Serang 260721'!XFD1,1)+1))</definedName>
    <definedName name="ratus3" localSheetId="3">" "&amp;INDEX('271_Link Pasifik_Singapore'!idxRatusan,--LEFT(TEXT(RIGHT('[2]Pos Log Serang 260721'!XFD1,3),"000"),1)+1)&amp;" "&amp;IF(--RIGHT('[2]Pos Log Serang 260721'!XFD1,2)&lt;=20,INDEX('271_Link Pasifik_Singapore'!idxSatuSampaiDuaPuluh,--LEFT(RIGHT('[2]Pos Log Serang 260721'!XFD1,2),2)+1),INDEX('271_Link Pasifik_Singapore'!idxSatuSampaiDuaPuluh,--LEFT(RIGHT('[2]Pos Log Serang 260721'!XFD1,2),1)+1)&amp;" puluh "&amp;INDEX('271_Link Pasifik_Singapore'!idxSatuSampaiDuaPuluh,--RIGHT('[2]Pos Log Serang 260721'!XFD1,1)+1))</definedName>
    <definedName name="ratus3" localSheetId="4">" "&amp;INDEX('272_Link Pasifik_Korea'!idxRatusan,--LEFT(TEXT(RIGHT('[2]Pos Log Serang 260721'!XFD1,3),"000"),1)+1)&amp;" "&amp;IF(--RIGHT('[2]Pos Log Serang 260721'!XFD1,2)&lt;=20,INDEX('272_Link Pasifik_Korea'!idxSatuSampaiDuaPuluh,--LEFT(RIGHT('[2]Pos Log Serang 260721'!XFD1,2),2)+1),INDEX('272_Link Pasifik_Korea'!idxSatuSampaiDuaPuluh,--LEFT(RIGHT('[2]Pos Log Serang 260721'!XFD1,2),1)+1)&amp;" puluh "&amp;INDEX('272_Link Pasifik_Korea'!idxSatuSampaiDuaPuluh,--RIGHT('[2]Pos Log Serang 260721'!XFD1,1)+1))</definedName>
    <definedName name="ratus3" localSheetId="5">" "&amp;INDEX('273_Link Pasifik_Vietnam'!idxRatusan,--LEFT(TEXT(RIGHT('[2]Pos Log Serang 260721'!XFD1,3),"000"),1)+1)&amp;" "&amp;IF(--RIGHT('[2]Pos Log Serang 260721'!XFD1,2)&lt;=20,INDEX('273_Link Pasifik_Vietnam'!idxSatuSampaiDuaPuluh,--LEFT(RIGHT('[2]Pos Log Serang 260721'!XFD1,2),2)+1),INDEX('273_Link Pasifik_Vietnam'!idxSatuSampaiDuaPuluh,--LEFT(RIGHT('[2]Pos Log Serang 260721'!XFD1,2),1)+1)&amp;" puluh "&amp;INDEX('273_Link Pasifik_Vietnam'!idxSatuSampaiDuaPuluh,--RIGHT('[2]Pos Log Serang 260721'!XFD1,1)+1))</definedName>
    <definedName name="ratus3" localSheetId="6">" "&amp;INDEX('274_Freyssinet_Bali'!idxRatusan,--LEFT(TEXT(RIGHT('[2]Pos Log Serang 260721'!XFD1,3),"000"),1)+1)&amp;" "&amp;IF(--RIGHT('[2]Pos Log Serang 260721'!XFD1,2)&lt;=20,INDEX('274_Freyssinet_Bali'!idxSatuSampaiDuaPuluh,--LEFT(RIGHT('[2]Pos Log Serang 260721'!XFD1,2),2)+1),INDEX('274_Freyssinet_Bali'!idxSatuSampaiDuaPuluh,--LEFT(RIGHT('[2]Pos Log Serang 260721'!XFD1,2),1)+1)&amp;" puluh "&amp;INDEX('274_Freyssinet_Bali'!idxSatuSampaiDuaPuluh,--RIGHT('[2]Pos Log Serang 260721'!XFD1,1)+1))</definedName>
    <definedName name="ratus3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atus4" localSheetId="0">" "&amp;INDEX('268_Marugame_Jogja'!idxRatusan,--LEFT(TEXT(RIGHT('[2]Pos Log Serang 260721'!XFD1,3),"000"),1)+1)&amp;" "&amp;IF(--RIGHT('[2]Pos Log Serang 260721'!XFD1,2)&lt;=20,INDEX('268_Marugame_Jogja'!idxSatuSampaiDuaPuluh,--LEFT(RIGHT('[2]Pos Log Serang 260721'!XFD1,2),2)+1),INDEX('268_Marugame_Jogja'!idxSatuSampaiDuaPuluh,--LEFT(RIGHT('[2]Pos Log Serang 260721'!XFD1,2),1)+1)&amp;" puluh "&amp;INDEX('268_Marugame_Jogja'!idxSatuSampaiDuaPuluh,--RIGHT('[2]Pos Log Serang 260721'!XFD1,1)+1))</definedName>
    <definedName name="ratus4" localSheetId="1">" "&amp;INDEX('269_Marugame_Solo'!idxRatusan,--LEFT(TEXT(RIGHT('[2]Pos Log Serang 260721'!XFD1,3),"000"),1)+1)&amp;" "&amp;IF(--RIGHT('[2]Pos Log Serang 260721'!XFD1,2)&lt;=20,INDEX('269_Marugame_Solo'!idxSatuSampaiDuaPuluh,--LEFT(RIGHT('[2]Pos Log Serang 260721'!XFD1,2),2)+1),INDEX('269_Marugame_Solo'!idxSatuSampaiDuaPuluh,--LEFT(RIGHT('[2]Pos Log Serang 260721'!XFD1,2),1)+1)&amp;" puluh "&amp;INDEX('269_Marugame_Solo'!idxSatuSampaiDuaPuluh,--RIGHT('[2]Pos Log Serang 260721'!XFD1,1)+1))</definedName>
    <definedName name="ratus4" localSheetId="2">" "&amp;INDEX('270_Multitrans_Aceh'!idxRatusan,--LEFT(TEXT(RIGHT('[3]Pos Log Serang 260721'!XFD1,3),"000"),1)+1)&amp;" "&amp;IF(--RIGHT('[3]Pos Log Serang 260721'!XFD1,2)&lt;=20,INDEX('270_Multitrans_Aceh'!idxSatuSampaiDuaPuluh,--LEFT(RIGHT('[3]Pos Log Serang 260721'!XFD1,2),2)+1),INDEX('270_Multitrans_Aceh'!idxSatuSampaiDuaPuluh,--LEFT(RIGHT('[3]Pos Log Serang 260721'!XFD1,2),1)+1)&amp;" puluh "&amp;INDEX('270_Multitrans_Aceh'!idxSatuSampaiDuaPuluh,--RIGHT('[3]Pos Log Serang 260721'!XFD1,1)+1))</definedName>
    <definedName name="ratus4" localSheetId="3">" "&amp;INDEX('271_Link Pasifik_Singapore'!idxRatusan,--LEFT(TEXT(RIGHT('[2]Pos Log Serang 260721'!XFD1,3),"000"),1)+1)&amp;" "&amp;IF(--RIGHT('[2]Pos Log Serang 260721'!XFD1,2)&lt;=20,INDEX('271_Link Pasifik_Singapore'!idxSatuSampaiDuaPuluh,--LEFT(RIGHT('[2]Pos Log Serang 260721'!XFD1,2),2)+1),INDEX('271_Link Pasifik_Singapore'!idxSatuSampaiDuaPuluh,--LEFT(RIGHT('[2]Pos Log Serang 260721'!XFD1,2),1)+1)&amp;" puluh "&amp;INDEX('271_Link Pasifik_Singapore'!idxSatuSampaiDuaPuluh,--RIGHT('[2]Pos Log Serang 260721'!XFD1,1)+1))</definedName>
    <definedName name="ratus4" localSheetId="4">" "&amp;INDEX('272_Link Pasifik_Korea'!idxRatusan,--LEFT(TEXT(RIGHT('[2]Pos Log Serang 260721'!XFD1,3),"000"),1)+1)&amp;" "&amp;IF(--RIGHT('[2]Pos Log Serang 260721'!XFD1,2)&lt;=20,INDEX('272_Link Pasifik_Korea'!idxSatuSampaiDuaPuluh,--LEFT(RIGHT('[2]Pos Log Serang 260721'!XFD1,2),2)+1),INDEX('272_Link Pasifik_Korea'!idxSatuSampaiDuaPuluh,--LEFT(RIGHT('[2]Pos Log Serang 260721'!XFD1,2),1)+1)&amp;" puluh "&amp;INDEX('272_Link Pasifik_Korea'!idxSatuSampaiDuaPuluh,--RIGHT('[2]Pos Log Serang 260721'!XFD1,1)+1))</definedName>
    <definedName name="ratus4" localSheetId="5">" "&amp;INDEX('273_Link Pasifik_Vietnam'!idxRatusan,--LEFT(TEXT(RIGHT('[2]Pos Log Serang 260721'!XFD1,3),"000"),1)+1)&amp;" "&amp;IF(--RIGHT('[2]Pos Log Serang 260721'!XFD1,2)&lt;=20,INDEX('273_Link Pasifik_Vietnam'!idxSatuSampaiDuaPuluh,--LEFT(RIGHT('[2]Pos Log Serang 260721'!XFD1,2),2)+1),INDEX('273_Link Pasifik_Vietnam'!idxSatuSampaiDuaPuluh,--LEFT(RIGHT('[2]Pos Log Serang 260721'!XFD1,2),1)+1)&amp;" puluh "&amp;INDEX('273_Link Pasifik_Vietnam'!idxSatuSampaiDuaPuluh,--RIGHT('[2]Pos Log Serang 260721'!XFD1,1)+1))</definedName>
    <definedName name="ratus4" localSheetId="6">" "&amp;INDEX('274_Freyssinet_Bali'!idxRatusan,--LEFT(TEXT(RIGHT('[2]Pos Log Serang 260721'!XFD1,3),"000"),1)+1)&amp;" "&amp;IF(--RIGHT('[2]Pos Log Serang 260721'!XFD1,2)&lt;=20,INDEX('274_Freyssinet_Bali'!idxSatuSampaiDuaPuluh,--LEFT(RIGHT('[2]Pos Log Serang 260721'!XFD1,2),2)+1),INDEX('274_Freyssinet_Bali'!idxSatuSampaiDuaPuluh,--LEFT(RIGHT('[2]Pos Log Serang 260721'!XFD1,2),1)+1)&amp;" puluh "&amp;INDEX('274_Freyssinet_Bali'!idxSatuSampaiDuaPuluh,--RIGHT('[2]Pos Log Serang 260721'!XFD1,1)+1))</definedName>
    <definedName name="ratus4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ibu" localSheetId="0">" "&amp;INDEX('268_Marugame_Jogja'!idxRatusan,--LEFT(TEXT(RIGHT([0]!nilai,6),REPT("0",6)),1)+1)&amp;" "&amp;IF((--MID(TEXT(RIGHT([0]!nilai,6),REPT("0",6)),2,2)+1)&lt;=20,IF(--LEFT(TEXT(RIGHT([0]!nilai,6),REPT("0",6)),3)=1," seribu",INDEX('268_Marugame_Jogja'!idxSatuSampaiDuaPuluh,--LEFT(TEXT(RIGHT([0]!nilai,5),REPT("0",5)),2)+1)),INDEX('268_Marugame_Jogja'!idxSatuSampaiDuaPuluh,--LEFT(RIGHT([0]!nilai,5),1)+1)&amp;" puluh "&amp;INDEX('268_Marugame_Jogja'!idxSatuSampaiDuaPuluh,--LEFT(RIGHT([0]!nilai,4),1)+1))&amp;IF(OR(LEN([0]!nilai)&lt;=3,--LEFT(TEXT(RIGHT([0]!nilai,6),REPT("0",6)),3)={0;1}),""," ribu")</definedName>
    <definedName name="ribu" localSheetId="1">" "&amp;INDEX('269_Marugame_Solo'!idxRatusan,--LEFT(TEXT(RIGHT([0]!nilai,6),REPT("0",6)),1)+1)&amp;" "&amp;IF((--MID(TEXT(RIGHT([0]!nilai,6),REPT("0",6)),2,2)+1)&lt;=20,IF(--LEFT(TEXT(RIGHT([0]!nilai,6),REPT("0",6)),3)=1," seribu",INDEX('269_Marugame_Solo'!idxSatuSampaiDuaPuluh,--LEFT(TEXT(RIGHT([0]!nilai,5),REPT("0",5)),2)+1)),INDEX('269_Marugame_Solo'!idxSatuSampaiDuaPuluh,--LEFT(RIGHT([0]!nilai,5),1)+1)&amp;" puluh "&amp;INDEX('269_Marugame_Solo'!idxSatuSampaiDuaPuluh,--LEFT(RIGHT([0]!nilai,4),1)+1))&amp;IF(OR(LEN([0]!nilai)&lt;=3,--LEFT(TEXT(RIGHT([0]!nilai,6),REPT("0",6)),3)={0;1}),""," ribu")</definedName>
    <definedName name="ribu" localSheetId="2">" "&amp;INDEX('270_Multitrans_Aceh'!idxRatusan,--LEFT(TEXT(RIGHT('270_Multitrans_Aceh'!nilai,6),REPT("0",6)),1)+1)&amp;" "&amp;IF((--MID(TEXT(RIGHT('270_Multitrans_Aceh'!nilai,6),REPT("0",6)),2,2)+1)&lt;=20,IF(--LEFT(TEXT(RIGHT('270_Multitrans_Aceh'!nilai,6),REPT("0",6)),3)=1," seribu",INDEX('270_Multitrans_Aceh'!idxSatuSampaiDuaPuluh,--LEFT(TEXT(RIGHT('270_Multitrans_Aceh'!nilai,5),REPT("0",5)),2)+1)),INDEX('270_Multitrans_Aceh'!idxSatuSampaiDuaPuluh,--LEFT(RIGHT('270_Multitrans_Aceh'!nilai,5),1)+1)&amp;" puluh "&amp;INDEX('270_Multitrans_Aceh'!idxSatuSampaiDuaPuluh,--LEFT(RIGHT('270_Multitrans_Aceh'!nilai,4),1)+1))&amp;IF(OR(LEN('270_Multitrans_Aceh'!nilai)&lt;=3,--LEFT(TEXT(RIGHT('270_Multitrans_Aceh'!nilai,6),REPT("0",6)),3)={0;1}),""," ribu")</definedName>
    <definedName name="ribu" localSheetId="3">" "&amp;INDEX('271_Link Pasifik_Singapore'!idxRatusan,--LEFT(TEXT(RIGHT([0]!nilai,6),REPT("0",6)),1)+1)&amp;" "&amp;IF((--MID(TEXT(RIGHT([0]!nilai,6),REPT("0",6)),2,2)+1)&lt;=20,IF(--LEFT(TEXT(RIGHT([0]!nilai,6),REPT("0",6)),3)=1," seribu",INDEX('271_Link Pasifik_Singapore'!idxSatuSampaiDuaPuluh,--LEFT(TEXT(RIGHT([0]!nilai,5),REPT("0",5)),2)+1)),INDEX('271_Link Pasifik_Singapore'!idxSatuSampaiDuaPuluh,--LEFT(RIGHT([0]!nilai,5),1)+1)&amp;" puluh "&amp;INDEX('271_Link Pasifik_Singapore'!idxSatuSampaiDuaPuluh,--LEFT(RIGHT([0]!nilai,4),1)+1))&amp;IF(OR(LEN([0]!nilai)&lt;=3,--LEFT(TEXT(RIGHT([0]!nilai,6),REPT("0",6)),3)={0;1}),""," ribu")</definedName>
    <definedName name="ribu" localSheetId="4">" "&amp;INDEX('272_Link Pasifik_Korea'!idxRatusan,--LEFT(TEXT(RIGHT([0]!nilai,6),REPT("0",6)),1)+1)&amp;" "&amp;IF((--MID(TEXT(RIGHT([0]!nilai,6),REPT("0",6)),2,2)+1)&lt;=20,IF(--LEFT(TEXT(RIGHT([0]!nilai,6),REPT("0",6)),3)=1," seribu",INDEX('272_Link Pasifik_Korea'!idxSatuSampaiDuaPuluh,--LEFT(TEXT(RIGHT([0]!nilai,5),REPT("0",5)),2)+1)),INDEX('272_Link Pasifik_Korea'!idxSatuSampaiDuaPuluh,--LEFT(RIGHT([0]!nilai,5),1)+1)&amp;" puluh "&amp;INDEX('272_Link Pasifik_Korea'!idxSatuSampaiDuaPuluh,--LEFT(RIGHT([0]!nilai,4),1)+1))&amp;IF(OR(LEN([0]!nilai)&lt;=3,--LEFT(TEXT(RIGHT([0]!nilai,6),REPT("0",6)),3)={0;1}),""," ribu")</definedName>
    <definedName name="ribu" localSheetId="5">" "&amp;INDEX('273_Link Pasifik_Vietnam'!idxRatusan,--LEFT(TEXT(RIGHT([0]!nilai,6),REPT("0",6)),1)+1)&amp;" "&amp;IF((--MID(TEXT(RIGHT([0]!nilai,6),REPT("0",6)),2,2)+1)&lt;=20,IF(--LEFT(TEXT(RIGHT([0]!nilai,6),REPT("0",6)),3)=1," seribu",INDEX('273_Link Pasifik_Vietnam'!idxSatuSampaiDuaPuluh,--LEFT(TEXT(RIGHT([0]!nilai,5),REPT("0",5)),2)+1)),INDEX('273_Link Pasifik_Vietnam'!idxSatuSampaiDuaPuluh,--LEFT(RIGHT([0]!nilai,5),1)+1)&amp;" puluh "&amp;INDEX('273_Link Pasifik_Vietnam'!idxSatuSampaiDuaPuluh,--LEFT(RIGHT([0]!nilai,4),1)+1))&amp;IF(OR(LEN([0]!nilai)&lt;=3,--LEFT(TEXT(RIGHT([0]!nilai,6),REPT("0",6)),3)={0;1}),""," ribu")</definedName>
    <definedName name="ribu" localSheetId="6">" "&amp;INDEX('274_Freyssinet_Bali'!idxRatusan,--LEFT(TEXT(RIGHT(nilai,6),REPT("0",6)),1)+1)&amp;" "&amp;IF((--MID(TEXT(RIGHT(nilai,6),REPT("0",6)),2,2)+1)&lt;=20,IF(--LEFT(TEXT(RIGHT(nilai,6),REPT("0",6)),3)=1," seribu",INDEX('274_Freyssinet_Bali'!idxSatuSampaiDuaPuluh,--LEFT(TEXT(RIGHT(nilai,5),REPT("0",5)),2)+1)),INDEX('274_Freyssinet_Bali'!idxSatuSampaiDuaPuluh,--LEFT(RIGHT(nilai,5),1)+1)&amp;" puluh "&amp;INDEX('274_Freyssinet_Bali'!idxSatuSampaiDuaPuluh,--LEFT(RIGHT(nilai,4),1)+1))&amp;IF(OR(LEN(nilai)&lt;=3,--LEFT(TEXT(RIGHT(nilai,6),REPT("0",6)),3)={0;1}),"","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0">" "&amp;INDEX('268_Marugame_Jogja'!idxRatusan,--LEFT(TEXT(RIGHT([0]!nilai,6),REPT("0",6)),1)+1)&amp;" "&amp;IF((--MID(TEXT(RIGHT([0]!nilai,6),REPT("0",6)),2,2)+1)&lt;=20,IF(--LEFT(TEXT(RIGHT([0]!nilai,6),REPT("0",6)),3)=1," seribu / ",INDEX('268_Marugame_Jogja'!idxSatuSampaiDuaPuluh,--LEFT(TEXT(RIGHT([0]!nilai,5),REPT("0",5)),2)+1)),INDEX('268_Marugame_Jogja'!idxSatuSampaiDuaPuluh,--LEFT(RIGHT([0]!nilai,5),1)+1)&amp;" puluh "&amp;INDEX('268_Marugame_Jogja'!idxSatuSampaiDuaPuluh,--LEFT(RIGHT([0]!nilai,4),1)+1))&amp;IF(OR(LEN([0]!nilai)&lt;=3,--LEFT(TEXT(RIGHT([0]!nilai,6),REPT("0",6)),3)={0;1}),""," ribu / ")</definedName>
    <definedName name="ribu2" localSheetId="1">" "&amp;INDEX('269_Marugame_Solo'!idxRatusan,--LEFT(TEXT(RIGHT([0]!nilai,6),REPT("0",6)),1)+1)&amp;" "&amp;IF((--MID(TEXT(RIGHT([0]!nilai,6),REPT("0",6)),2,2)+1)&lt;=20,IF(--LEFT(TEXT(RIGHT([0]!nilai,6),REPT("0",6)),3)=1," seribu / ",INDEX('269_Marugame_Solo'!idxSatuSampaiDuaPuluh,--LEFT(TEXT(RIGHT([0]!nilai,5),REPT("0",5)),2)+1)),INDEX('269_Marugame_Solo'!idxSatuSampaiDuaPuluh,--LEFT(RIGHT([0]!nilai,5),1)+1)&amp;" puluh "&amp;INDEX('269_Marugame_Solo'!idxSatuSampaiDuaPuluh,--LEFT(RIGHT([0]!nilai,4),1)+1))&amp;IF(OR(LEN([0]!nilai)&lt;=3,--LEFT(TEXT(RIGHT([0]!nilai,6),REPT("0",6)),3)={0;1}),""," ribu / ")</definedName>
    <definedName name="ribu2" localSheetId="2">" "&amp;INDEX('270_Multitrans_Aceh'!idxRatusan,--LEFT(TEXT(RIGHT('270_Multitrans_Aceh'!nilai,6),REPT("0",6)),1)+1)&amp;" "&amp;IF((--MID(TEXT(RIGHT('270_Multitrans_Aceh'!nilai,6),REPT("0",6)),2,2)+1)&lt;=20,IF(--LEFT(TEXT(RIGHT('270_Multitrans_Aceh'!nilai,6),REPT("0",6)),3)=1," seribu / ",INDEX('270_Multitrans_Aceh'!idxSatuSampaiDuaPuluh,--LEFT(TEXT(RIGHT('270_Multitrans_Aceh'!nilai,5),REPT("0",5)),2)+1)),INDEX('270_Multitrans_Aceh'!idxSatuSampaiDuaPuluh,--LEFT(RIGHT('270_Multitrans_Aceh'!nilai,5),1)+1)&amp;" puluh "&amp;INDEX('270_Multitrans_Aceh'!idxSatuSampaiDuaPuluh,--LEFT(RIGHT('270_Multitrans_Aceh'!nilai,4),1)+1))&amp;IF(OR(LEN('270_Multitrans_Aceh'!nilai)&lt;=3,--LEFT(TEXT(RIGHT('270_Multitrans_Aceh'!nilai,6),REPT("0",6)),3)={0;1}),""," ribu / ")</definedName>
    <definedName name="ribu2" localSheetId="3">" "&amp;INDEX('271_Link Pasifik_Singapore'!idxRatusan,--LEFT(TEXT(RIGHT([0]!nilai,6),REPT("0",6)),1)+1)&amp;" "&amp;IF((--MID(TEXT(RIGHT([0]!nilai,6),REPT("0",6)),2,2)+1)&lt;=20,IF(--LEFT(TEXT(RIGHT([0]!nilai,6),REPT("0",6)),3)=1," seribu / ",INDEX('271_Link Pasifik_Singapore'!idxSatuSampaiDuaPuluh,--LEFT(TEXT(RIGHT([0]!nilai,5),REPT("0",5)),2)+1)),INDEX('271_Link Pasifik_Singapore'!idxSatuSampaiDuaPuluh,--LEFT(RIGHT([0]!nilai,5),1)+1)&amp;" puluh "&amp;INDEX('271_Link Pasifik_Singapore'!idxSatuSampaiDuaPuluh,--LEFT(RIGHT([0]!nilai,4),1)+1))&amp;IF(OR(LEN([0]!nilai)&lt;=3,--LEFT(TEXT(RIGHT([0]!nilai,6),REPT("0",6)),3)={0;1}),""," ribu / ")</definedName>
    <definedName name="ribu2" localSheetId="4">" "&amp;INDEX('272_Link Pasifik_Korea'!idxRatusan,--LEFT(TEXT(RIGHT([0]!nilai,6),REPT("0",6)),1)+1)&amp;" "&amp;IF((--MID(TEXT(RIGHT([0]!nilai,6),REPT("0",6)),2,2)+1)&lt;=20,IF(--LEFT(TEXT(RIGHT([0]!nilai,6),REPT("0",6)),3)=1," seribu / ",INDEX('272_Link Pasifik_Korea'!idxSatuSampaiDuaPuluh,--LEFT(TEXT(RIGHT([0]!nilai,5),REPT("0",5)),2)+1)),INDEX('272_Link Pasifik_Korea'!idxSatuSampaiDuaPuluh,--LEFT(RIGHT([0]!nilai,5),1)+1)&amp;" puluh "&amp;INDEX('272_Link Pasifik_Korea'!idxSatuSampaiDuaPuluh,--LEFT(RIGHT([0]!nilai,4),1)+1))&amp;IF(OR(LEN([0]!nilai)&lt;=3,--LEFT(TEXT(RIGHT([0]!nilai,6),REPT("0",6)),3)={0;1}),""," ribu / ")</definedName>
    <definedName name="ribu2" localSheetId="5">" "&amp;INDEX('273_Link Pasifik_Vietnam'!idxRatusan,--LEFT(TEXT(RIGHT([0]!nilai,6),REPT("0",6)),1)+1)&amp;" "&amp;IF((--MID(TEXT(RIGHT([0]!nilai,6),REPT("0",6)),2,2)+1)&lt;=20,IF(--LEFT(TEXT(RIGHT([0]!nilai,6),REPT("0",6)),3)=1," seribu / ",INDEX('273_Link Pasifik_Vietnam'!idxSatuSampaiDuaPuluh,--LEFT(TEXT(RIGHT([0]!nilai,5),REPT("0",5)),2)+1)),INDEX('273_Link Pasifik_Vietnam'!idxSatuSampaiDuaPuluh,--LEFT(RIGHT([0]!nilai,5),1)+1)&amp;" puluh "&amp;INDEX('273_Link Pasifik_Vietnam'!idxSatuSampaiDuaPuluh,--LEFT(RIGHT([0]!nilai,4),1)+1))&amp;IF(OR(LEN([0]!nilai)&lt;=3,--LEFT(TEXT(RIGHT([0]!nilai,6),REPT("0",6)),3)={0;1}),""," ribu / ")</definedName>
    <definedName name="ribu2" localSheetId="6">" "&amp;INDEX('274_Freyssinet_Bali'!idxRatusan,--LEFT(TEXT(RIGHT(nilai,6),REPT("0",6)),1)+1)&amp;" "&amp;IF((--MID(TEXT(RIGHT(nilai,6),REPT("0",6)),2,2)+1)&lt;=20,IF(--LEFT(TEXT(RIGHT(nilai,6),REPT("0",6)),3)=1," seribu / ",INDEX('274_Freyssinet_Bali'!idxSatuSampaiDuaPuluh,--LEFT(TEXT(RIGHT(nilai,5),REPT("0",5)),2)+1)),INDEX('274_Freyssinet_Bali'!idxSatuSampaiDuaPuluh,--LEFT(RIGHT(nilai,5),1)+1)&amp;" puluh "&amp;INDEX('274_Freyssinet_Bali'!idxSatuSampaiDuaPuluh,--LEFT(RIGHT(nilai,4),1)+1))&amp;IF(OR(LEN(nilai)&lt;=3,--LEFT(TEXT(RIGHT(nilai,6),REPT("0",6)),3)={0;1}),"","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0">" "&amp;INDEX('268_Marugame_Jogja'!idxRatusan,--LEFT(TEXT(RIGHT('[2]Pos Log Serang 260721'!XFD1,6),REPT("0",6)),1)+1)&amp;" "&amp;IF((--MID(TEXT(RIGHT('[2]Pos Log Serang 260721'!XFD1,6),REPT("0",6)),2,2)+1)&lt;=20,IF(--LEFT(TEXT(RIGHT('[2]Pos Log Serang 260721'!XFD1,6),REPT("0",6)),3)=1," seribu",INDEX('268_Marugame_Jogja'!idxSatuSampaiDuaPuluh,--LEFT(TEXT(RIGHT('[2]Pos Log Serang 260721'!XFD1,5),REPT("0",5)),2)+1)),INDEX('268_Marugame_Jogja'!idxSatuSampaiDuaPuluh,--LEFT(RIGHT('[2]Pos Log Serang 260721'!XFD1,5),1)+1)&amp;" puluh "&amp;INDEX('268_Marugame_Jogja'!idxSatuSampaiDuaPuluh,--LEFT(RIGHT('[2]Pos Log Serang 260721'!XFD1,4),1)+1))&amp;IF(OR(LEN('[2]Pos Log Serang 260721'!XFD1)&lt;=3,--LEFT(TEXT(RIGHT('[2]Pos Log Serang 260721'!XFD1,6),REPT("0",6)),3)={0;1}),""," ribu")</definedName>
    <definedName name="ribu3" localSheetId="1">" "&amp;INDEX('269_Marugame_Solo'!idxRatusan,--LEFT(TEXT(RIGHT('[2]Pos Log Serang 260721'!XFD1,6),REPT("0",6)),1)+1)&amp;" "&amp;IF((--MID(TEXT(RIGHT('[2]Pos Log Serang 260721'!XFD1,6),REPT("0",6)),2,2)+1)&lt;=20,IF(--LEFT(TEXT(RIGHT('[2]Pos Log Serang 260721'!XFD1,6),REPT("0",6)),3)=1," seribu",INDEX('269_Marugame_Solo'!idxSatuSampaiDuaPuluh,--LEFT(TEXT(RIGHT('[2]Pos Log Serang 260721'!XFD1,5),REPT("0",5)),2)+1)),INDEX('269_Marugame_Solo'!idxSatuSampaiDuaPuluh,--LEFT(RIGHT('[2]Pos Log Serang 260721'!XFD1,5),1)+1)&amp;" puluh "&amp;INDEX('269_Marugame_Solo'!idxSatuSampaiDuaPuluh,--LEFT(RIGHT('[2]Pos Log Serang 260721'!XFD1,4),1)+1))&amp;IF(OR(LEN('[2]Pos Log Serang 260721'!XFD1)&lt;=3,--LEFT(TEXT(RIGHT('[2]Pos Log Serang 260721'!XFD1,6),REPT("0",6)),3)={0;1}),""," ribu")</definedName>
    <definedName name="ribu3" localSheetId="2">" "&amp;INDEX('270_Multitrans_Aceh'!idxRatusan,--LEFT(TEXT(RIGHT('[3]Pos Log Serang 260721'!XFD1,6),REPT("0",6)),1)+1)&amp;" "&amp;IF((--MID(TEXT(RIGHT('[3]Pos Log Serang 260721'!XFD1,6),REPT("0",6)),2,2)+1)&lt;=20,IF(--LEFT(TEXT(RIGHT('[3]Pos Log Serang 260721'!XFD1,6),REPT("0",6)),3)=1," seribu",INDEX('270_Multitrans_Aceh'!idxSatuSampaiDuaPuluh,--LEFT(TEXT(RIGHT('[3]Pos Log Serang 260721'!XFD1,5),REPT("0",5)),2)+1)),INDEX('270_Multitrans_Aceh'!idxSatuSampaiDuaPuluh,--LEFT(RIGHT('[3]Pos Log Serang 260721'!XFD1,5),1)+1)&amp;" puluh "&amp;INDEX('270_Multitrans_Aceh'!idxSatuSampaiDuaPuluh,--LEFT(RIGHT('[3]Pos Log Serang 260721'!XFD1,4),1)+1))&amp;IF(OR(LEN('[3]Pos Log Serang 260721'!XFD1)&lt;=3,--LEFT(TEXT(RIGHT('[3]Pos Log Serang 260721'!XFD1,6),REPT("0",6)),3)={0;1}),""," ribu")</definedName>
    <definedName name="ribu3" localSheetId="3">" "&amp;INDEX('271_Link Pasifik_Singapore'!idxRatusan,--LEFT(TEXT(RIGHT('[2]Pos Log Serang 260721'!XFD1,6),REPT("0",6)),1)+1)&amp;" "&amp;IF((--MID(TEXT(RIGHT('[2]Pos Log Serang 260721'!XFD1,6),REPT("0",6)),2,2)+1)&lt;=20,IF(--LEFT(TEXT(RIGHT('[2]Pos Log Serang 260721'!XFD1,6),REPT("0",6)),3)=1," seribu",INDEX('271_Link Pasifik_Singapore'!idxSatuSampaiDuaPuluh,--LEFT(TEXT(RIGHT('[2]Pos Log Serang 260721'!XFD1,5),REPT("0",5)),2)+1)),INDEX('271_Link Pasifik_Singapore'!idxSatuSampaiDuaPuluh,--LEFT(RIGHT('[2]Pos Log Serang 260721'!XFD1,5),1)+1)&amp;" puluh "&amp;INDEX('271_Link Pasifik_Singapore'!idxSatuSampaiDuaPuluh,--LEFT(RIGHT('[2]Pos Log Serang 260721'!XFD1,4),1)+1))&amp;IF(OR(LEN('[2]Pos Log Serang 260721'!XFD1)&lt;=3,--LEFT(TEXT(RIGHT('[2]Pos Log Serang 260721'!XFD1,6),REPT("0",6)),3)={0;1}),""," ribu")</definedName>
    <definedName name="ribu3" localSheetId="4">" "&amp;INDEX('272_Link Pasifik_Korea'!idxRatusan,--LEFT(TEXT(RIGHT('[2]Pos Log Serang 260721'!XFD1,6),REPT("0",6)),1)+1)&amp;" "&amp;IF((--MID(TEXT(RIGHT('[2]Pos Log Serang 260721'!XFD1,6),REPT("0",6)),2,2)+1)&lt;=20,IF(--LEFT(TEXT(RIGHT('[2]Pos Log Serang 260721'!XFD1,6),REPT("0",6)),3)=1," seribu",INDEX('272_Link Pasifik_Korea'!idxSatuSampaiDuaPuluh,--LEFT(TEXT(RIGHT('[2]Pos Log Serang 260721'!XFD1,5),REPT("0",5)),2)+1)),INDEX('272_Link Pasifik_Korea'!idxSatuSampaiDuaPuluh,--LEFT(RIGHT('[2]Pos Log Serang 260721'!XFD1,5),1)+1)&amp;" puluh "&amp;INDEX('272_Link Pasifik_Korea'!idxSatuSampaiDuaPuluh,--LEFT(RIGHT('[2]Pos Log Serang 260721'!XFD1,4),1)+1))&amp;IF(OR(LEN('[2]Pos Log Serang 260721'!XFD1)&lt;=3,--LEFT(TEXT(RIGHT('[2]Pos Log Serang 260721'!XFD1,6),REPT("0",6)),3)={0;1}),""," ribu")</definedName>
    <definedName name="ribu3" localSheetId="5">" "&amp;INDEX('273_Link Pasifik_Vietnam'!idxRatusan,--LEFT(TEXT(RIGHT('[2]Pos Log Serang 260721'!XFD1,6),REPT("0",6)),1)+1)&amp;" "&amp;IF((--MID(TEXT(RIGHT('[2]Pos Log Serang 260721'!XFD1,6),REPT("0",6)),2,2)+1)&lt;=20,IF(--LEFT(TEXT(RIGHT('[2]Pos Log Serang 260721'!XFD1,6),REPT("0",6)),3)=1," seribu",INDEX('273_Link Pasifik_Vietnam'!idxSatuSampaiDuaPuluh,--LEFT(TEXT(RIGHT('[2]Pos Log Serang 260721'!XFD1,5),REPT("0",5)),2)+1)),INDEX('273_Link Pasifik_Vietnam'!idxSatuSampaiDuaPuluh,--LEFT(RIGHT('[2]Pos Log Serang 260721'!XFD1,5),1)+1)&amp;" puluh "&amp;INDEX('273_Link Pasifik_Vietnam'!idxSatuSampaiDuaPuluh,--LEFT(RIGHT('[2]Pos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6">" "&amp;INDEX('274_Freyssinet_Bali'!idxRatusan,--LEFT(TEXT(RIGHT('[2]Pos Log Serang 260721'!XFD1,6),REPT("0",6)),1)+1)&amp;" "&amp;IF((--MID(TEXT(RIGHT('[2]Pos Log Serang 260721'!XFD1,6),REPT("0",6)),2,2)+1)&lt;=20,IF(--LEFT(TEXT(RIGHT('[2]Pos Log Serang 260721'!XFD1,6),REPT("0",6)),3)=1," seribu",INDEX('274_Freyssinet_Bali'!idxSatuSampaiDuaPuluh,--LEFT(TEXT(RIGHT('[2]Pos Log Serang 260721'!XFD1,5),REPT("0",5)),2)+1)),INDEX('274_Freyssinet_Bali'!idxSatuSampaiDuaPuluh,--LEFT(RIGHT('[2]Pos Log Serang 260721'!XFD1,5),1)+1)&amp;" puluh "&amp;INDEX('274_Freyssinet_Bali'!idxSatuSampaiDuaPuluh,--LEFT(RIGHT('[2]Pos Log Serang 260721'!XFD1,4),1)+1))&amp;IF(OR(LEN('[2]Pos Log Serang 260721'!XFD1)&lt;=3,--LEFT(TEXT(RIGHT('[2]Pos Log Serang 260721'!XFD1,6),REPT("0",6)),3)={0;1}),""," ribu")</definedName>
    <definedName name="ribu3">" "&amp;INDEX(idxRatusan,--LEFT(TEXT(RIGHT('[2]Pos Log Serang 260721'!XFD1,6),REPT("0",6)),1)+1)&amp;" "&amp;IF((--MID(TEXT(RIGHT('[2]Pos Log Serang 260721'!XFD1,6),REPT("0",6)),2,2)+1)&lt;=20,IF(--LEFT(TEXT(RIGHT('[2]Pos Log Serang 260721'!XFD1,6),REPT("0",6)),3)=1," seribu",INDEX(idxSatuSampaiDuaPuluh,--LEFT(TEXT(RIGHT('[2]Pos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ribu")</definedName>
    <definedName name="ribu4" localSheetId="0">" "&amp;INDEX('268_Marugame_Jogja'!idxRatusan,--LEFT(TEXT(RIGHT('[2]Pos Log Serang 260721'!XFD1,6),REPT("0",6)),1)+1)&amp;" "&amp;IF((--MID(TEXT(RIGHT('[2]Pos Log Serang 260721'!XFD1,6),REPT("0",6)),2,2)+1)&lt;=20,IF(--LEFT(TEXT(RIGHT('[2]Pos Log Serang 260721'!XFD1,6),REPT("0",6)),3)=1," seribu / ",INDEX('268_Marugame_Jogja'!idxSatuSampaiDuaPuluh,--LEFT(TEXT(RIGHT('[2]Pos Log Serang 260721'!XFD1,5),REPT("0",5)),2)+1)),INDEX('268_Marugame_Jogja'!idxSatuSampaiDuaPuluh,--LEFT(RIGHT('[2]Pos Log Serang 260721'!XFD1,5),1)+1)&amp;" puluh "&amp;INDEX('268_Marugame_Jogja'!idxSatuSampaiDuaPuluh,--LEFT(RIGHT('[2]Pos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">" "&amp;INDEX('269_Marugame_Solo'!idxRatusan,--LEFT(TEXT(RIGHT('[2]Pos Log Serang 260721'!XFD1,6),REPT("0",6)),1)+1)&amp;" "&amp;IF((--MID(TEXT(RIGHT('[2]Pos Log Serang 260721'!XFD1,6),REPT("0",6)),2,2)+1)&lt;=20,IF(--LEFT(TEXT(RIGHT('[2]Pos Log Serang 260721'!XFD1,6),REPT("0",6)),3)=1," seribu / ",INDEX('269_Marugame_Solo'!idxSatuSampaiDuaPuluh,--LEFT(TEXT(RIGHT('[2]Pos Log Serang 260721'!XFD1,5),REPT("0",5)),2)+1)),INDEX('269_Marugame_Solo'!idxSatuSampaiDuaPuluh,--LEFT(RIGHT('[2]Pos Log Serang 260721'!XFD1,5),1)+1)&amp;" puluh "&amp;INDEX('269_Marugame_Solo'!idxSatuSampaiDuaPuluh,--LEFT(RIGHT('[2]Pos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">" "&amp;INDEX('270_Multitrans_Aceh'!idxRatusan,--LEFT(TEXT(RIGHT('[3]Pos Log Serang 260721'!XFD1,6),REPT("0",6)),1)+1)&amp;" "&amp;IF((--MID(TEXT(RIGHT('[3]Pos Log Serang 260721'!XFD1,6),REPT("0",6)),2,2)+1)&lt;=20,IF(--LEFT(TEXT(RIGHT('[3]Pos Log Serang 260721'!XFD1,6),REPT("0",6)),3)=1," seribu / ",INDEX('270_Multitrans_Aceh'!idxSatuSampaiDuaPuluh,--LEFT(TEXT(RIGHT('[3]Pos Log Serang 260721'!XFD1,5),REPT("0",5)),2)+1)),INDEX('270_Multitrans_Aceh'!idxSatuSampaiDuaPuluh,--LEFT(RIGHT('[3]Pos Log Serang 260721'!XFD1,5),1)+1)&amp;" puluh "&amp;INDEX('270_Multitrans_Aceh'!idxSatuSampaiDuaPuluh,--LEFT(RIGHT('[3]Pos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">" "&amp;INDEX('271_Link Pasifik_Singapore'!idxRatusan,--LEFT(TEXT(RIGHT('[2]Pos Log Serang 260721'!XFD1,6),REPT("0",6)),1)+1)&amp;" "&amp;IF((--MID(TEXT(RIGHT('[2]Pos Log Serang 260721'!XFD1,6),REPT("0",6)),2,2)+1)&lt;=20,IF(--LEFT(TEXT(RIGHT('[2]Pos Log Serang 260721'!XFD1,6),REPT("0",6)),3)=1," seribu / ",INDEX('271_Link Pasifik_Singapore'!idxSatuSampaiDuaPuluh,--LEFT(TEXT(RIGHT('[2]Pos Log Serang 260721'!XFD1,5),REPT("0",5)),2)+1)),INDEX('271_Link Pasifik_Singapore'!idxSatuSampaiDuaPuluh,--LEFT(RIGHT('[2]Pos Log Serang 260721'!XFD1,5),1)+1)&amp;" puluh "&amp;INDEX('271_Link Pasifik_Singapore'!idxSatuSampaiDuaPuluh,--LEFT(RIGHT('[2]Pos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">" "&amp;INDEX('272_Link Pasifik_Korea'!idxRatusan,--LEFT(TEXT(RIGHT('[2]Pos Log Serang 260721'!XFD1,6),REPT("0",6)),1)+1)&amp;" "&amp;IF((--MID(TEXT(RIGHT('[2]Pos Log Serang 260721'!XFD1,6),REPT("0",6)),2,2)+1)&lt;=20,IF(--LEFT(TEXT(RIGHT('[2]Pos Log Serang 260721'!XFD1,6),REPT("0",6)),3)=1," seribu / ",INDEX('272_Link Pasifik_Korea'!idxSatuSampaiDuaPuluh,--LEFT(TEXT(RIGHT('[2]Pos Log Serang 260721'!XFD1,5),REPT("0",5)),2)+1)),INDEX('272_Link Pasifik_Korea'!idxSatuSampaiDuaPuluh,--LEFT(RIGHT('[2]Pos Log Serang 260721'!XFD1,5),1)+1)&amp;" puluh "&amp;INDEX('272_Link Pasifik_Korea'!idxSatuSampaiDuaPuluh,--LEFT(RIGHT('[2]Pos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">" "&amp;INDEX('273_Link Pasifik_Vietnam'!idxRatusan,--LEFT(TEXT(RIGHT('[2]Pos Log Serang 260721'!XFD1,6),REPT("0",6)),1)+1)&amp;" "&amp;IF((--MID(TEXT(RIGHT('[2]Pos Log Serang 260721'!XFD1,6),REPT("0",6)),2,2)+1)&lt;=20,IF(--LEFT(TEXT(RIGHT('[2]Pos Log Serang 260721'!XFD1,6),REPT("0",6)),3)=1," seribu / ",INDEX('273_Link Pasifik_Vietnam'!idxSatuSampaiDuaPuluh,--LEFT(TEXT(RIGHT('[2]Pos Log Serang 260721'!XFD1,5),REPT("0",5)),2)+1)),INDEX('273_Link Pasifik_Vietnam'!idxSatuSampaiDuaPuluh,--LEFT(RIGHT('[2]Pos Log Serang 260721'!XFD1,5),1)+1)&amp;" puluh "&amp;INDEX('273_Link Pasifik_Vietnam'!idxSatuSampaiDuaPuluh,--LEFT(RIGHT('[2]Pos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">" "&amp;INDEX('274_Freyssinet_Bali'!idxRatusan,--LEFT(TEXT(RIGHT('[2]Pos Log Serang 260721'!XFD1,6),REPT("0",6)),1)+1)&amp;" "&amp;IF((--MID(TEXT(RIGHT('[2]Pos Log Serang 260721'!XFD1,6),REPT("0",6)),2,2)+1)&lt;=20,IF(--LEFT(TEXT(RIGHT('[2]Pos Log Serang 260721'!XFD1,6),REPT("0",6)),3)=1," seribu / ",INDEX('274_Freyssinet_Bali'!idxSatuSampaiDuaPuluh,--LEFT(TEXT(RIGHT('[2]Pos Log Serang 260721'!XFD1,5),REPT("0",5)),2)+1)),INDEX('274_Freyssinet_Bali'!idxSatuSampaiDuaPuluh,--LEFT(RIGHT('[2]Pos Log Serang 260721'!XFD1,5),1)+1)&amp;" puluh "&amp;INDEX('274_Freyssinet_Bali'!idxSatuSampaiDuaPuluh,--LEFT(RIGHT('[2]Pos Log Serang 260721'!XFD1,4),1)+1))&amp;IF(OR(LEN('[2]Pos Log Serang 260721'!XFD1)&lt;=3,--LEFT(TEXT(RIGHT('[2]Pos Log Serang 260721'!XFD1,6),REPT("0",6)),3)={0;1}),""," ribu / ")</definedName>
    <definedName name="ribu4">" "&amp;INDEX(idxRatusan,--LEFT(TEXT(RIGHT('[2]Pos Log Serang 260721'!XFD1,6),REPT("0",6)),1)+1)&amp;" "&amp;IF((--MID(TEXT(RIGHT('[2]Pos Log Serang 260721'!XFD1,6),REPT("0",6)),2,2)+1)&lt;=20,IF(--LEFT(TEXT(RIGHT('[2]Pos Log Serang 260721'!XFD1,6),REPT("0",6)),3)=1," seribu / 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 / ")</definedName>
    <definedName name="terbilang" localSheetId="0">IF([0]!nilai=0,"nol",IF(TYPE([0]!nilai)=1,IF(MOD([0]!nilai,INT([0]!nilai))=0,TRIM('268_Marugame_Jogja'!milyar&amp;'268_Marugame_Jogja'!juta&amp;'268_Marugame_Jogja'!ribu&amp;'268_Marugame_Jogja'!ratus),"ANGKA HARUS BILANGAN BULAT!"),"DATA TIDAK BOLEH BERTIPE TEKS!"))</definedName>
    <definedName name="terbilang" localSheetId="1">IF([0]!nilai=0,"nol",IF(TYPE([0]!nilai)=1,IF(MOD([0]!nilai,INT([0]!nilai))=0,TRIM('269_Marugame_Solo'!milyar&amp;'269_Marugame_Solo'!juta&amp;'269_Marugame_Solo'!ribu&amp;'269_Marugame_Solo'!ratus),"ANGKA HARUS BILANGAN BULAT!"),"DATA TIDAK BOLEH BERTIPE TEKS!"))</definedName>
    <definedName name="terbilang" localSheetId="2">IF('270_Multitrans_Aceh'!nilai=0,"nol",IF(TYPE('270_Multitrans_Aceh'!nilai)=1,IF(MOD('270_Multitrans_Aceh'!nilai,INT('270_Multitrans_Aceh'!nilai))=0,TRIM('270_Multitrans_Aceh'!milyar&amp;'270_Multitrans_Aceh'!juta&amp;'270_Multitrans_Aceh'!ribu&amp;'270_Multitrans_Aceh'!ratus),"ANGKA HARUS BILANGAN BULAT!"),"DATA TIDAK BOLEH BERTIPE TEKS!"))</definedName>
    <definedName name="terbilang" localSheetId="3">IF([0]!nilai=0,"nol",IF(TYPE([0]!nilai)=1,IF(MOD([0]!nilai,INT([0]!nilai))=0,TRIM('271_Link Pasifik_Singapore'!milyar&amp;'271_Link Pasifik_Singapore'!juta&amp;'271_Link Pasifik_Singapore'!ribu&amp;'271_Link Pasifik_Singapore'!ratus),"ANGKA HARUS BILANGAN BULAT!"),"DATA TIDAK BOLEH BERTIPE TEKS!"))</definedName>
    <definedName name="terbilang" localSheetId="4">IF([0]!nilai=0,"nol",IF(TYPE([0]!nilai)=1,IF(MOD([0]!nilai,INT([0]!nilai))=0,TRIM('272_Link Pasifik_Korea'!milyar&amp;'272_Link Pasifik_Korea'!juta&amp;'272_Link Pasifik_Korea'!ribu&amp;'272_Link Pasifik_Korea'!ratus),"ANGKA HARUS BILANGAN BULAT!"),"DATA TIDAK BOLEH BERTIPE TEKS!"))</definedName>
    <definedName name="terbilang" localSheetId="5">IF([0]!nilai=0,"nol",IF(TYPE([0]!nilai)=1,IF(MOD([0]!nilai,INT([0]!nilai))=0,TRIM('273_Link Pasifik_Vietnam'!milyar&amp;'273_Link Pasifik_Vietnam'!juta&amp;'273_Link Pasifik_Vietnam'!ribu&amp;'273_Link Pasifik_Vietnam'!ratus),"ANGKA HARUS BILANGAN BULAT!"),"DATA TIDAK BOLEH BERTIPE TEKS!"))</definedName>
    <definedName name="terbilang" localSheetId="6">IF(nilai=0,"nol",IF(TYPE(nilai)=1,IF(MOD(nilai,INT(nilai))=0,TRIM('274_Freyssinet_Bali'!milyar&amp;'274_Freyssinet_Bali'!juta&amp;'274_Freyssinet_Bali'!ribu&amp;'274_Freyssinet_Bali'!ratus),"ANGKA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0">TRIM(IF((MID('268_Marugame_Jogja'!trbl2,LEN('268_Marugame_Jogja'!trbl2),1))="/",LEFT('268_Marugame_Jogja'!trbl2,LEN('268_Marugame_Jogja'!trbl2)-1),'268_Marugame_Jogja'!trbl2))</definedName>
    <definedName name="terbilang2" localSheetId="1">TRIM(IF((MID('269_Marugame_Solo'!trbl2,LEN('269_Marugame_Solo'!trbl2),1))="/",LEFT('269_Marugame_Solo'!trbl2,LEN('269_Marugame_Solo'!trbl2)-1),'269_Marugame_Solo'!trbl2))</definedName>
    <definedName name="terbilang2" localSheetId="2">TRIM(IF((MID('270_Multitrans_Aceh'!trbl2,LEN('270_Multitrans_Aceh'!trbl2),1))="/",LEFT('270_Multitrans_Aceh'!trbl2,LEN('270_Multitrans_Aceh'!trbl2)-1),'270_Multitrans_Aceh'!trbl2))</definedName>
    <definedName name="terbilang2" localSheetId="3">TRIM(IF((MID('271_Link Pasifik_Singapore'!trbl2,LEN('271_Link Pasifik_Singapore'!trbl2),1))="/",LEFT('271_Link Pasifik_Singapore'!trbl2,LEN('271_Link Pasifik_Singapore'!trbl2)-1),'271_Link Pasifik_Singapore'!trbl2))</definedName>
    <definedName name="terbilang2" localSheetId="4">TRIM(IF((MID('272_Link Pasifik_Korea'!trbl2,LEN('272_Link Pasifik_Korea'!trbl2),1))="/",LEFT('272_Link Pasifik_Korea'!trbl2,LEN('272_Link Pasifik_Korea'!trbl2)-1),'272_Link Pasifik_Korea'!trbl2))</definedName>
    <definedName name="terbilang2" localSheetId="5">TRIM(IF((MID('273_Link Pasifik_Vietnam'!trbl2,LEN('273_Link Pasifik_Vietnam'!trbl2),1))="/",LEFT('273_Link Pasifik_Vietnam'!trbl2,LEN('273_Link Pasifik_Vietnam'!trbl2)-1),'273_Link Pasifik_Vietnam'!trbl2))</definedName>
    <definedName name="terbilang2" localSheetId="6">TRIM(IF((MID('274_Freyssinet_Bali'!trbl2,LEN('274_Freyssinet_Bali'!trbl2),1))="/",LEFT('274_Freyssinet_Bali'!trbl2,LEN('274_Freyssinet_Bali'!trbl2)-1),'274_Freyssinet_Bali'!trbl2))</definedName>
    <definedName name="terbilang2">TRIM(IF((MID(trbl2,LEN(trbl2),1))="/",LEFT(trbl2,LEN(trbl2)-1),trbl2))</definedName>
    <definedName name="terbilang3" localSheetId="0">IF('[2]Pos Log Serang 260721'!XFD1=0,"nol",IF(TYPE('[2]Pos Log Serang 260721'!XFD1)=1,IF(MOD('[2]Pos Log Serang 260721'!XFD1,INT('[2]Pos Log Serang 260721'!XFD1))=0,TRIM('268_Marugame_Jogja'!milyar3&amp;'268_Marugame_Jogja'!juta3&amp;'268_Marugame_Jogja'!ribu3&amp;'268_Marugame_Jogja'!ratus3),"ANGKA HARUS BILANGAN BULAT!"),"DATA TIDAK BOLEH BERTIPE TEKS!"))</definedName>
    <definedName name="terbilang3" localSheetId="1">IF('[2]Pos Log Serang 260721'!XFD1=0,"nol",IF(TYPE('[2]Pos Log Serang 260721'!XFD1)=1,IF(MOD('[2]Pos Log Serang 260721'!XFD1,INT('[2]Pos Log Serang 260721'!XFD1))=0,TRIM('269_Marugame_Solo'!milyar3&amp;'269_Marugame_Solo'!juta3&amp;'269_Marugame_Solo'!ribu3&amp;'269_Marugame_Solo'!ratus3),"ANGKA HARUS BILANGAN BULAT!"),"DATA TIDAK BOLEH BERTIPE TEKS!"))</definedName>
    <definedName name="terbilang3" localSheetId="2">IF('[3]Pos Log Serang 260721'!XFD1=0,"nol",IF(TYPE('[3]Pos Log Serang 260721'!XFD1)=1,IF(MOD('[3]Pos Log Serang 260721'!XFD1,INT('[3]Pos Log Serang 260721'!XFD1))=0,TRIM('270_Multitrans_Aceh'!milyar3&amp;'270_Multitrans_Aceh'!juta3&amp;'270_Multitrans_Aceh'!ribu3&amp;'270_Multitrans_Aceh'!ratus3),"ANGKA HARUS BILANGAN BULAT!"),"DATA TIDAK BOLEH BERTIPE TEKS!"))</definedName>
    <definedName name="terbilang3" localSheetId="3">IF('[2]Pos Log Serang 260721'!XFD1=0,"nol",IF(TYPE('[2]Pos Log Serang 260721'!XFD1)=1,IF(MOD('[2]Pos Log Serang 260721'!XFD1,INT('[2]Pos Log Serang 260721'!XFD1))=0,TRIM('271_Link Pasifik_Singapore'!milyar3&amp;'271_Link Pasifik_Singapore'!juta3&amp;'271_Link Pasifik_Singapore'!ribu3&amp;'271_Link Pasifik_Singapore'!ratus3),"ANGKA HARUS BILANGAN BULAT!"),"DATA TIDAK BOLEH BERTIPE TEKS!"))</definedName>
    <definedName name="terbilang3" localSheetId="4">IF('[2]Pos Log Serang 260721'!XFD1=0,"nol",IF(TYPE('[2]Pos Log Serang 260721'!XFD1)=1,IF(MOD('[2]Pos Log Serang 260721'!XFD1,INT('[2]Pos Log Serang 260721'!XFD1))=0,TRIM('272_Link Pasifik_Korea'!milyar3&amp;'272_Link Pasifik_Korea'!juta3&amp;'272_Link Pasifik_Korea'!ribu3&amp;'272_Link Pasifik_Korea'!ratus3),"ANGKA HARUS BILANGAN BULAT!"),"DATA TIDAK BOLEH BERTIPE TEKS!"))</definedName>
    <definedName name="terbilang3" localSheetId="5">IF('[2]Pos Log Serang 260721'!XFD1=0,"nol",IF(TYPE('[2]Pos Log Serang 260721'!XFD1)=1,IF(MOD('[2]Pos Log Serang 260721'!XFD1,INT('[2]Pos Log Serang 260721'!XFD1))=0,TRIM('273_Link Pasifik_Vietnam'!milyar3&amp;'273_Link Pasifik_Vietnam'!juta3&amp;'273_Link Pasifik_Vietnam'!ribu3&amp;'273_Link Pasifik_Vietnam'!ratus3),"ANGKA HARUS BILANGAN BULAT!"),"DATA TIDAK BOLEH BERTIPE TEKS!"))</definedName>
    <definedName name="terbilang3" localSheetId="6">IF('[2]Pos Log Serang 260721'!XFD1=0,"nol",IF(TYPE('[2]Pos Log Serang 260721'!XFD1)=1,IF(MOD('[2]Pos Log Serang 260721'!XFD1,INT('[2]Pos Log Serang 260721'!XFD1))=0,TRIM('274_Freyssinet_Bali'!milyar3&amp;'274_Freyssinet_Bali'!juta3&amp;'274_Freyssinet_Bali'!ribu3&amp;'274_Freyssinet_Bali'!ratus3),"ANGKA HARUS BILANGAN BULAT!"),"DATA TIDAK BOLEH BERTIPE TEKS!"))</definedName>
    <definedName name="terbilang3">IF('[2]Pos Log Serang 260721'!XFD1=0,"nol",IF(TYPE('[2]Pos Log Serang 260721'!XFD1)=1,IF(MOD('[2]Pos Log Serang 260721'!XFD1,INT('[2]Pos Log Serang 260721'!XFD1))=0,TRIM(milyar3&amp;juta3&amp;ribu3&amp;ratus3),"ANGKA HARUS BILANGAN BULAT!"),"DATA TIDAK BOLEH BERTIPE TEKS!"))</definedName>
    <definedName name="terbilang4" localSheetId="0">TRIM(IF((MID('268_Marugame_Jogja'!trbl4,LEN('268_Marugame_Jogja'!trbl4),1))="/",LEFT('268_Marugame_Jogja'!trbl4,LEN('268_Marugame_Jogja'!trbl4)-1),'268_Marugame_Jogja'!trbl4))</definedName>
    <definedName name="terbilang4" localSheetId="1">TRIM(IF((MID('269_Marugame_Solo'!trbl4,LEN('269_Marugame_Solo'!trbl4),1))="/",LEFT('269_Marugame_Solo'!trbl4,LEN('269_Marugame_Solo'!trbl4)-1),'269_Marugame_Solo'!trbl4))</definedName>
    <definedName name="terbilang4" localSheetId="2">TRIM(IF((MID('270_Multitrans_Aceh'!trbl4,LEN('270_Multitrans_Aceh'!trbl4),1))="/",LEFT('270_Multitrans_Aceh'!trbl4,LEN('270_Multitrans_Aceh'!trbl4)-1),'270_Multitrans_Aceh'!trbl4))</definedName>
    <definedName name="terbilang4" localSheetId="3">TRIM(IF((MID('271_Link Pasifik_Singapore'!trbl4,LEN('271_Link Pasifik_Singapore'!trbl4),1))="/",LEFT('271_Link Pasifik_Singapore'!trbl4,LEN('271_Link Pasifik_Singapore'!trbl4)-1),'271_Link Pasifik_Singapore'!trbl4))</definedName>
    <definedName name="terbilang4" localSheetId="4">TRIM(IF((MID('272_Link Pasifik_Korea'!trbl4,LEN('272_Link Pasifik_Korea'!trbl4),1))="/",LEFT('272_Link Pasifik_Korea'!trbl4,LEN('272_Link Pasifik_Korea'!trbl4)-1),'272_Link Pasifik_Korea'!trbl4))</definedName>
    <definedName name="terbilang4" localSheetId="5">TRIM(IF((MID('273_Link Pasifik_Vietnam'!trbl4,LEN('273_Link Pasifik_Vietnam'!trbl4),1))="/",LEFT('273_Link Pasifik_Vietnam'!trbl4,LEN('273_Link Pasifik_Vietnam'!trbl4)-1),'273_Link Pasifik_Vietnam'!trbl4))</definedName>
    <definedName name="terbilang4" localSheetId="6">TRIM(IF((MID('274_Freyssinet_Bali'!trbl4,LEN('274_Freyssinet_Bali'!trbl4),1))="/",LEFT('274_Freyssinet_Bali'!trbl4,LEN('274_Freyssinet_Bali'!trbl4)-1),'274_Freyssinet_Bali'!trbl4))</definedName>
    <definedName name="terbilang4">TRIM(IF((MID(trbl4,LEN(trbl4),1))="/",LEFT(trbl4,LEN(trbl4)-1),trbl4))</definedName>
    <definedName name="trbl2" localSheetId="0">IF([0]!nilai=0,"nol",IF(TYPE([0]!nilai)=1,IF(MOD([0]!nilai,INT([0]!nilai))=0,TRIM('268_Marugame_Jogja'!milyar2&amp;'268_Marugame_Jogja'!juta2&amp;'268_Marugame_Jogja'!ribu2&amp;'268_Marugame_Jogja'!ratus2),"ANGKA HARUS BILANGAN BULAT!"),"DATA TIDAK BOLEH BERTIPE TEKS!"))</definedName>
    <definedName name="trbl2" localSheetId="1">IF([0]!nilai=0,"nol",IF(TYPE([0]!nilai)=1,IF(MOD([0]!nilai,INT([0]!nilai))=0,TRIM('269_Marugame_Solo'!milyar2&amp;'269_Marugame_Solo'!juta2&amp;'269_Marugame_Solo'!ribu2&amp;'269_Marugame_Solo'!ratus2),"ANGKA HARUS BILANGAN BULAT!"),"DATA TIDAK BOLEH BERTIPE TEKS!"))</definedName>
    <definedName name="trbl2" localSheetId="2">IF('270_Multitrans_Aceh'!nilai=0,"nol",IF(TYPE('270_Multitrans_Aceh'!nilai)=1,IF(MOD('270_Multitrans_Aceh'!nilai,INT('270_Multitrans_Aceh'!nilai))=0,TRIM('270_Multitrans_Aceh'!milyar2&amp;'270_Multitrans_Aceh'!juta2&amp;'270_Multitrans_Aceh'!ribu2&amp;'270_Multitrans_Aceh'!ratus2),"ANGKA HARUS BILANGAN BULAT!"),"DATA TIDAK BOLEH BERTIPE TEKS!"))</definedName>
    <definedName name="trbl2" localSheetId="3">IF([0]!nilai=0,"nol",IF(TYPE([0]!nilai)=1,IF(MOD([0]!nilai,INT([0]!nilai))=0,TRIM('271_Link Pasifik_Singapore'!milyar2&amp;'271_Link Pasifik_Singapore'!juta2&amp;'271_Link Pasifik_Singapore'!ribu2&amp;'271_Link Pasifik_Singapore'!ratus2),"ANGKA HARUS BILANGAN BULAT!"),"DATA TIDAK BOLEH BERTIPE TEKS!"))</definedName>
    <definedName name="trbl2" localSheetId="4">IF([0]!nilai=0,"nol",IF(TYPE([0]!nilai)=1,IF(MOD([0]!nilai,INT([0]!nilai))=0,TRIM('272_Link Pasifik_Korea'!milyar2&amp;'272_Link Pasifik_Korea'!juta2&amp;'272_Link Pasifik_Korea'!ribu2&amp;'272_Link Pasifik_Korea'!ratus2),"ANGKA HARUS BILANGAN BULAT!"),"DATA TIDAK BOLEH BERTIPE TEKS!"))</definedName>
    <definedName name="trbl2" localSheetId="5">IF([0]!nilai=0,"nol",IF(TYPE([0]!nilai)=1,IF(MOD([0]!nilai,INT([0]!nilai))=0,TRIM('273_Link Pasifik_Vietnam'!milyar2&amp;'273_Link Pasifik_Vietnam'!juta2&amp;'273_Link Pasifik_Vietnam'!ribu2&amp;'273_Link Pasifik_Vietnam'!ratus2),"ANGKA HARUS BILANGAN BULAT!"),"DATA TIDAK BOLEH BERTIPE TEKS!"))</definedName>
    <definedName name="trbl2" localSheetId="6">IF(nilai=0,"nol",IF(TYPE(nilai)=1,IF(MOD(nilai,INT(nilai))=0,TRIM('274_Freyssinet_Bali'!milyar2&amp;'274_Freyssinet_Bali'!juta2&amp;'274_Freyssinet_Bali'!ribu2&amp;'274_Freyssinet_Bali'!ratus2),"ANGKA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0">IF('[2]Pos Log Serang 260721'!XFD1=0,"nol",IF(TYPE('[2]Pos Log Serang 260721'!XFD1)=1,IF(MOD('[2]Pos Log Serang 260721'!XFD1,INT('[2]Pos Log Serang 260721'!XFD1))=0,TRIM('268_Marugame_Jogja'!milyar4&amp;'268_Marugame_Jogja'!juta4&amp;'268_Marugame_Jogja'!ribu4&amp;'268_Marugame_Jogja'!ratus4),"ANGKA HARUS BILANGAN BULAT!"),"DATA TIDAK BOLEH BERTIPE TEKS!"))</definedName>
    <definedName name="trbl4" localSheetId="1">IF('[2]Pos Log Serang 260721'!XFD1=0,"nol",IF(TYPE('[2]Pos Log Serang 260721'!XFD1)=1,IF(MOD('[2]Pos Log Serang 260721'!XFD1,INT('[2]Pos Log Serang 260721'!XFD1))=0,TRIM('269_Marugame_Solo'!milyar4&amp;'269_Marugame_Solo'!juta4&amp;'269_Marugame_Solo'!ribu4&amp;'269_Marugame_Solo'!ratus4),"ANGKA HARUS BILANGAN BULAT!"),"DATA TIDAK BOLEH BERTIPE TEKS!"))</definedName>
    <definedName name="trbl4" localSheetId="2">IF('[3]Pos Log Serang 260721'!XFD1=0,"nol",IF(TYPE('[3]Pos Log Serang 260721'!XFD1)=1,IF(MOD('[3]Pos Log Serang 260721'!XFD1,INT('[3]Pos Log Serang 260721'!XFD1))=0,TRIM('270_Multitrans_Aceh'!milyar4&amp;'270_Multitrans_Aceh'!juta4&amp;'270_Multitrans_Aceh'!ribu4&amp;'270_Multitrans_Aceh'!ratus4),"ANGKA HARUS BILANGAN BULAT!"),"DATA TIDAK BOLEH BERTIPE TEKS!"))</definedName>
    <definedName name="trbl4" localSheetId="3">IF('[2]Pos Log Serang 260721'!XFD1=0,"nol",IF(TYPE('[2]Pos Log Serang 260721'!XFD1)=1,IF(MOD('[2]Pos Log Serang 260721'!XFD1,INT('[2]Pos Log Serang 260721'!XFD1))=0,TRIM('271_Link Pasifik_Singapore'!milyar4&amp;'271_Link Pasifik_Singapore'!juta4&amp;'271_Link Pasifik_Singapore'!ribu4&amp;'271_Link Pasifik_Singapore'!ratus4),"ANGKA HARUS BILANGAN BULAT!"),"DATA TIDAK BOLEH BERTIPE TEKS!"))</definedName>
    <definedName name="trbl4" localSheetId="4">IF('[2]Pos Log Serang 260721'!XFD1=0,"nol",IF(TYPE('[2]Pos Log Serang 260721'!XFD1)=1,IF(MOD('[2]Pos Log Serang 260721'!XFD1,INT('[2]Pos Log Serang 260721'!XFD1))=0,TRIM('272_Link Pasifik_Korea'!milyar4&amp;'272_Link Pasifik_Korea'!juta4&amp;'272_Link Pasifik_Korea'!ribu4&amp;'272_Link Pasifik_Korea'!ratus4),"ANGKA HARUS BILANGAN BULAT!"),"DATA TIDAK BOLEH BERTIPE TEKS!"))</definedName>
    <definedName name="trbl4" localSheetId="5">IF('[2]Pos Log Serang 260721'!XFD1=0,"nol",IF(TYPE('[2]Pos Log Serang 260721'!XFD1)=1,IF(MOD('[2]Pos Log Serang 260721'!XFD1,INT('[2]Pos Log Serang 260721'!XFD1))=0,TRIM('273_Link Pasifik_Vietnam'!milyar4&amp;'273_Link Pasifik_Vietnam'!juta4&amp;'273_Link Pasifik_Vietnam'!ribu4&amp;'273_Link Pasifik_Vietnam'!ratus4),"ANGKA HARUS BILANGAN BULAT!"),"DATA TIDAK BOLEH BERTIPE TEKS!"))</definedName>
    <definedName name="trbl4" localSheetId="6">IF('[2]Pos Log Serang 260721'!XFD1=0,"nol",IF(TYPE('[2]Pos Log Serang 260721'!XFD1)=1,IF(MOD('[2]Pos Log Serang 260721'!XFD1,INT('[2]Pos Log Serang 260721'!XFD1))=0,TRIM('274_Freyssinet_Bali'!milyar4&amp;'274_Freyssinet_Bali'!juta4&amp;'274_Freyssinet_Bali'!ribu4&amp;'274_Freyssinet_Bali'!ratus4),"ANGKA HARUS BILANGAN BULAT!"),"DATA TIDAK BOLEH BERTIPE TEKS!"))</definedName>
    <definedName name="trbl4">IF('[2]Pos Log Serang 260721'!XFD1=0,"nol",IF(TYPE('[2]Pos Log Serang 260721'!XFD1)=1,IF(MOD('[2]Pos Log Serang 260721'!XFD1,INT('[2]Pos Log Serang 260721'!XFD1))=0,TRIM(milyar4&amp;juta4&amp;ribu4&amp;ratus4),"ANGKA HARUS BILANGAN BULAT!"),"DATA TIDAK BOLEH BERTIPE TEKS!"))</definedName>
  </definedNames>
  <calcPr calcId="152511"/>
</workbook>
</file>

<file path=xl/calcChain.xml><?xml version="1.0" encoding="utf-8"?>
<calcChain xmlns="http://schemas.openxmlformats.org/spreadsheetml/2006/main">
  <c r="I35" i="8" l="1"/>
  <c r="J20" i="8"/>
  <c r="J21" i="8" s="1"/>
  <c r="J23" i="8" l="1"/>
  <c r="J24" i="8"/>
  <c r="I36" i="7"/>
  <c r="J20" i="7"/>
  <c r="J21" i="7" s="1"/>
  <c r="I36" i="6"/>
  <c r="J20" i="6"/>
  <c r="J21" i="6" s="1"/>
  <c r="I36" i="5"/>
  <c r="J20" i="5"/>
  <c r="J21" i="5" s="1"/>
  <c r="J25" i="8" l="1"/>
  <c r="J23" i="7"/>
  <c r="J24" i="7"/>
  <c r="J25" i="7" s="1"/>
  <c r="J24" i="6"/>
  <c r="J23" i="6"/>
  <c r="J25" i="6" s="1"/>
  <c r="J23" i="5"/>
  <c r="J24" i="5"/>
  <c r="I24" i="4"/>
  <c r="J25" i="5" l="1"/>
  <c r="H37" i="4"/>
  <c r="I22" i="4"/>
  <c r="I21" i="4"/>
  <c r="I26" i="4" l="1"/>
  <c r="I25" i="4"/>
  <c r="H37" i="3"/>
  <c r="H23" i="3"/>
  <c r="H25" i="3" s="1"/>
  <c r="K20" i="3"/>
  <c r="I19" i="3"/>
  <c r="I21" i="3" s="1"/>
  <c r="K20" i="2"/>
  <c r="I23" i="3" l="1"/>
  <c r="I25" i="3" s="1"/>
  <c r="I24" i="3"/>
  <c r="H37" i="2"/>
  <c r="H23" i="2"/>
  <c r="H25" i="2" s="1"/>
  <c r="I19" i="2"/>
  <c r="I21" i="2" s="1"/>
  <c r="I24" i="2" l="1"/>
  <c r="I23" i="2"/>
  <c r="I25" i="2" s="1"/>
</calcChain>
</file>

<file path=xl/sharedStrings.xml><?xml version="1.0" encoding="utf-8"?>
<sst xmlns="http://schemas.openxmlformats.org/spreadsheetml/2006/main" count="350" uniqueCount="99">
  <si>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</si>
  <si>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</si>
  <si>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</si>
  <si>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</si>
  <si>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</si>
  <si>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</si>
  <si>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</si>
  <si>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</si>
  <si>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PT. Sriboga Marugame Indonesia</t>
  </si>
  <si>
    <t>Invoice No</t>
  </si>
  <si>
    <t>:</t>
  </si>
  <si>
    <t>Invoice Date</t>
  </si>
  <si>
    <t>Due Date</t>
  </si>
  <si>
    <t>Unit</t>
  </si>
  <si>
    <t xml:space="preserve">: </t>
  </si>
  <si>
    <t>CDD</t>
  </si>
  <si>
    <t>Attn</t>
  </si>
  <si>
    <t>:  Finance Dept</t>
  </si>
  <si>
    <t>JO</t>
  </si>
  <si>
    <t>NO</t>
  </si>
  <si>
    <t>DATE</t>
  </si>
  <si>
    <t>AWB</t>
  </si>
  <si>
    <t>DESCRIPTION</t>
  </si>
  <si>
    <t>DESNATION</t>
  </si>
  <si>
    <t>COLLY</t>
  </si>
  <si>
    <t>UNIT PRICE</t>
  </si>
  <si>
    <t>AMOUNT</t>
  </si>
  <si>
    <t>Jogja</t>
  </si>
  <si>
    <t>SUB TOTAL</t>
  </si>
  <si>
    <t>PPN 1,1%</t>
  </si>
  <si>
    <t>PPh 23 2%</t>
  </si>
  <si>
    <t xml:space="preserve"> </t>
  </si>
  <si>
    <t>Total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</si>
  <si>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Enam Ratus Tujuh Puluh Lima Ribu Delapan Ratus Enam Belas Rupiah.</t>
    </r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</si>
  <si>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</si>
  <si>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</si>
  <si>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</si>
  <si>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</si>
  <si>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</si>
  <si>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</si>
  <si>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 xml:space="preserve"> 07 Mei 2022</t>
  </si>
  <si>
    <t xml:space="preserve"> 07 Juni 2022</t>
  </si>
  <si>
    <t>0969</t>
  </si>
  <si>
    <t xml:space="preserve"> 268/PCI/K1/V/22</t>
  </si>
  <si>
    <t>Pengiriman Barang Tujuan M065 Marugame Hartono Mall Jogja</t>
  </si>
  <si>
    <t>Pengiriman Barang Tujuan M029 Marugame Ambarukmo Plaza</t>
  </si>
  <si>
    <t xml:space="preserve"> 269/PCI/K1/V/22</t>
  </si>
  <si>
    <t>0968</t>
  </si>
  <si>
    <t>Pengiriman Barang Tujuan M045 Marugame Solo Paragon Mall</t>
  </si>
  <si>
    <t>Pengiriman Barang Tujuan R011 Marugame Kitchen Jogja City Mall</t>
  </si>
  <si>
    <t>Solo</t>
  </si>
  <si>
    <t>: PT. MULTISTRAN ENGINEERING</t>
  </si>
  <si>
    <t xml:space="preserve">  Ciputat Indah Permai Blok A-1 </t>
  </si>
  <si>
    <t xml:space="preserve">  Jl. Ir. H Juanda No. 50 Ciputat 15419</t>
  </si>
  <si>
    <t>UNIT</t>
  </si>
  <si>
    <t xml:space="preserve">Bekasi, </t>
  </si>
  <si>
    <t xml:space="preserve"> 270/PCI/K1/V/22</t>
  </si>
  <si>
    <t xml:space="preserve"> 7 Mei 2022</t>
  </si>
  <si>
    <t xml:space="preserve"> 7 Juni 2022</t>
  </si>
  <si>
    <t>0996</t>
  </si>
  <si>
    <t>Trucking Pengiriman Barang                                 BP 9096 DF Tujuan Aceh</t>
  </si>
  <si>
    <t>Aceh</t>
  </si>
  <si>
    <t>PPN 1,1 %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</si>
  <si>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Juta Delapan Ratus Sebelas Ribu Rupiah.</t>
    </r>
  </si>
  <si>
    <t>: PT Link Pasifik</t>
  </si>
  <si>
    <t xml:space="preserve">  Jl. Gading Batavia N Jakarta No. 14310 RT. 10 RW. 7</t>
  </si>
  <si>
    <t xml:space="preserve">  Kelapa Gading - Jakarta 14240</t>
  </si>
  <si>
    <t>KG</t>
  </si>
  <si>
    <t>PPn 1,1%</t>
  </si>
  <si>
    <t>PPh Pasal 23 2%</t>
  </si>
  <si>
    <t xml:space="preserve"> 271/PCI/K1/V/22</t>
  </si>
  <si>
    <t>1010</t>
  </si>
  <si>
    <t>Singapore</t>
  </si>
  <si>
    <t>Pengiriman Barang Tujuan Ecolab Singapore                (AWB No. 9904276185 )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</si>
  <si>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Satu Juta Tiga Ratus Delapan Puluh Tujuh Ribu Empat Ratus Rupiah.</t>
    </r>
  </si>
  <si>
    <t xml:space="preserve"> 272/PCI/K1/V/22</t>
  </si>
  <si>
    <t>1009</t>
  </si>
  <si>
    <t>Pengiriman Barang Tujuan Ecolab Korea                       (AWB No. 5451185633)</t>
  </si>
  <si>
    <t>Korea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</si>
  <si>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Satu Juta Delapan Ratus Delapan Puluh Dua Ribu Sembilan Ratus Rupiah.</t>
    </r>
  </si>
  <si>
    <t xml:space="preserve"> 273/PCI/K1/V/22</t>
  </si>
  <si>
    <t>1011</t>
  </si>
  <si>
    <t>Pengiriman Barang Tujuan Ecolab Vietnam                       (AWB No. 5763451341)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</si>
  <si>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Satu Juta Enam Ratus Delapan Puluh Empat Ribu Tujuh Ratus Rupiah.</t>
    </r>
  </si>
  <si>
    <t>:  PT. Freyssinet Total Technology</t>
  </si>
  <si>
    <t xml:space="preserve">   Metropolitan Tower 9th Floor,</t>
  </si>
  <si>
    <t xml:space="preserve">   JL. R.A. Kartini Kav. 14, Cilandak</t>
  </si>
  <si>
    <t xml:space="preserve">   Jakarta 12430 </t>
  </si>
  <si>
    <t>NO. PO</t>
  </si>
  <si>
    <t>QTY</t>
  </si>
  <si>
    <t xml:space="preserve"> 274/PCI/K1/V/22</t>
  </si>
  <si>
    <t xml:space="preserve"> 09 Mei 2022</t>
  </si>
  <si>
    <t xml:space="preserve"> 09 Juni 2022</t>
  </si>
  <si>
    <t>0955</t>
  </si>
  <si>
    <t>Trucking Pengiriman Barang Tujuan Bali</t>
  </si>
  <si>
    <t>Bali</t>
  </si>
  <si>
    <t>017/FTT/PO/IV/2022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</si>
  <si>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Tiga Belas Juta Dua Puluh Empat Ribu Tujuh Ratus Tiga Belas Rupiah.</t>
    </r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</si>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</sst>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[$-421]dd\ mmmm\ yyyy;@"/>
    <numFmt numFmtId="167" formatCode="dd/mm/yy;@"/>
    <numFmt numFmtId="168" formatCode="[$-409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1" applyFont="1"/>
    <xf numFmtId="0" fontId="3" fillId="0" borderId="0" xfId="1" applyFont="1"/>
    <xf numFmtId="164" fontId="3" fillId="0" borderId="0" xfId="2" applyNumberFormat="1" applyFont="1"/>
    <xf numFmtId="0" fontId="4" fillId="0" borderId="0" xfId="1" applyFont="1"/>
    <xf numFmtId="0" fontId="3" fillId="0" borderId="1" xfId="1" applyFont="1" applyBorder="1"/>
    <xf numFmtId="164" fontId="3" fillId="0" borderId="1" xfId="2" applyNumberFormat="1" applyFont="1" applyBorder="1"/>
    <xf numFmtId="164" fontId="3" fillId="0" borderId="0" xfId="2" applyNumberFormat="1" applyFont="1" applyAlignment="1">
      <alignment horizontal="center"/>
    </xf>
    <xf numFmtId="0" fontId="6" fillId="0" borderId="0" xfId="1" applyFont="1"/>
    <xf numFmtId="165" fontId="3" fillId="0" borderId="0" xfId="1" quotePrefix="1" applyNumberFormat="1" applyFont="1"/>
    <xf numFmtId="0" fontId="2" fillId="0" borderId="0" xfId="1" quotePrefix="1" applyFont="1"/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1" xfId="1" quotePrefix="1" applyNumberFormat="1" applyFont="1" applyFill="1" applyBorder="1" applyAlignment="1">
      <alignment horizontal="center" vertical="center" wrapText="1"/>
    </xf>
    <xf numFmtId="164" fontId="3" fillId="3" borderId="11" xfId="2" applyNumberFormat="1" applyFont="1" applyFill="1" applyBorder="1" applyAlignment="1">
      <alignment horizontal="center" vertical="center" wrapText="1"/>
    </xf>
    <xf numFmtId="0" fontId="3" fillId="3" borderId="12" xfId="2" applyNumberFormat="1" applyFont="1" applyFill="1" applyBorder="1" applyAlignment="1">
      <alignment horizontal="center" vertical="center" wrapText="1"/>
    </xf>
    <xf numFmtId="41" fontId="3" fillId="0" borderId="22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42" fontId="3" fillId="0" borderId="0" xfId="1" applyNumberFormat="1" applyFont="1" applyAlignment="1">
      <alignment horizontal="center" vertical="center"/>
    </xf>
    <xf numFmtId="164" fontId="2" fillId="0" borderId="0" xfId="2" applyNumberFormat="1" applyFont="1" applyAlignment="1">
      <alignment horizontal="left" vertical="center"/>
    </xf>
    <xf numFmtId="41" fontId="3" fillId="0" borderId="0" xfId="1" applyNumberFormat="1" applyFont="1"/>
    <xf numFmtId="164" fontId="2" fillId="0" borderId="1" xfId="2" applyNumberFormat="1" applyFont="1" applyBorder="1"/>
    <xf numFmtId="42" fontId="3" fillId="0" borderId="1" xfId="1" applyNumberFormat="1" applyFont="1" applyBorder="1" applyAlignment="1">
      <alignment horizontal="center" vertical="center"/>
    </xf>
    <xf numFmtId="164" fontId="2" fillId="0" borderId="0" xfId="2" applyNumberFormat="1" applyFont="1"/>
    <xf numFmtId="42" fontId="2" fillId="0" borderId="0" xfId="1" applyNumberFormat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2" fillId="0" borderId="0" xfId="1" applyFont="1" applyBorder="1"/>
    <xf numFmtId="0" fontId="3" fillId="0" borderId="0" xfId="1" applyFont="1" applyBorder="1"/>
    <xf numFmtId="0" fontId="9" fillId="0" borderId="0" xfId="1" applyFont="1" applyAlignment="1">
      <alignment horizontal="left"/>
    </xf>
    <xf numFmtId="0" fontId="3" fillId="0" borderId="0" xfId="1" applyFont="1" applyBorder="1" applyAlignment="1">
      <alignment horizontal="left"/>
    </xf>
    <xf numFmtId="0" fontId="9" fillId="0" borderId="0" xfId="1" quotePrefix="1" applyFont="1" applyAlignment="1">
      <alignment horizontal="left"/>
    </xf>
    <xf numFmtId="0" fontId="2" fillId="0" borderId="0" xfId="1" quotePrefix="1" applyFont="1" applyBorder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quotePrefix="1" applyFont="1" applyAlignment="1">
      <alignment horizontal="left"/>
    </xf>
    <xf numFmtId="0" fontId="3" fillId="0" borderId="0" xfId="1" applyFont="1" applyAlignment="1">
      <alignment horizontal="right"/>
    </xf>
    <xf numFmtId="164" fontId="3" fillId="3" borderId="23" xfId="2" applyNumberFormat="1" applyFont="1" applyFill="1" applyBorder="1" applyAlignment="1">
      <alignment horizontal="center" vertical="center" wrapText="1"/>
    </xf>
    <xf numFmtId="0" fontId="10" fillId="0" borderId="0" xfId="1" applyFont="1"/>
    <xf numFmtId="165" fontId="2" fillId="0" borderId="0" xfId="1" quotePrefix="1" applyNumberFormat="1" applyFont="1"/>
    <xf numFmtId="0" fontId="3" fillId="0" borderId="0" xfId="1" applyFont="1" applyAlignment="1"/>
    <xf numFmtId="165" fontId="3" fillId="0" borderId="0" xfId="1" applyNumberFormat="1" applyFont="1"/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167" fontId="3" fillId="3" borderId="11" xfId="1" quotePrefix="1" applyNumberFormat="1" applyFont="1" applyFill="1" applyBorder="1" applyAlignment="1">
      <alignment horizontal="center" vertical="center"/>
    </xf>
    <xf numFmtId="0" fontId="3" fillId="3" borderId="11" xfId="1" quotePrefix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2" xfId="2" applyNumberFormat="1" applyFont="1" applyFill="1" applyBorder="1" applyAlignment="1">
      <alignment horizontal="center" vertical="center"/>
    </xf>
    <xf numFmtId="164" fontId="3" fillId="3" borderId="15" xfId="1" applyNumberFormat="1" applyFont="1" applyFill="1" applyBorder="1" applyAlignment="1">
      <alignment horizontal="center" vertical="center"/>
    </xf>
    <xf numFmtId="164" fontId="2" fillId="0" borderId="1" xfId="2" applyNumberFormat="1" applyFont="1" applyBorder="1" applyAlignment="1">
      <alignment horizontal="left" vertical="center"/>
    </xf>
    <xf numFmtId="0" fontId="11" fillId="0" borderId="0" xfId="1" applyFont="1"/>
    <xf numFmtId="0" fontId="12" fillId="0" borderId="0" xfId="1" applyFont="1"/>
    <xf numFmtId="0" fontId="12" fillId="0" borderId="0" xfId="1" applyFont="1" applyAlignment="1">
      <alignment horizontal="left"/>
    </xf>
    <xf numFmtId="0" fontId="12" fillId="0" borderId="0" xfId="1" quotePrefix="1" applyFont="1" applyAlignment="1">
      <alignment horizontal="left"/>
    </xf>
    <xf numFmtId="0" fontId="2" fillId="0" borderId="0" xfId="1" applyFont="1" applyBorder="1" applyAlignment="1">
      <alignment horizontal="left"/>
    </xf>
    <xf numFmtId="0" fontId="3" fillId="0" borderId="0" xfId="1" quotePrefix="1" applyFont="1" applyAlignment="1">
      <alignment horizontal="left"/>
    </xf>
    <xf numFmtId="0" fontId="2" fillId="0" borderId="0" xfId="1" applyFont="1" applyAlignment="1">
      <alignment horizontal="center" vertical="center"/>
    </xf>
    <xf numFmtId="0" fontId="13" fillId="0" borderId="0" xfId="1" applyFont="1"/>
    <xf numFmtId="0" fontId="1" fillId="0" borderId="0" xfId="1"/>
    <xf numFmtId="164" fontId="0" fillId="0" borderId="0" xfId="2" applyNumberFormat="1" applyFont="1"/>
    <xf numFmtId="0" fontId="1" fillId="0" borderId="1" xfId="1" applyBorder="1"/>
    <xf numFmtId="164" fontId="0" fillId="0" borderId="1" xfId="2" applyNumberFormat="1" applyFont="1" applyBorder="1"/>
    <xf numFmtId="164" fontId="0" fillId="0" borderId="0" xfId="2" applyNumberFormat="1" applyFont="1" applyAlignment="1">
      <alignment horizontal="center"/>
    </xf>
    <xf numFmtId="0" fontId="1" fillId="0" borderId="0" xfId="1" applyAlignment="1"/>
    <xf numFmtId="165" fontId="13" fillId="0" borderId="0" xfId="1" quotePrefix="1" applyNumberFormat="1" applyFont="1" applyAlignment="1">
      <alignment horizontal="left"/>
    </xf>
    <xf numFmtId="165" fontId="1" fillId="0" borderId="0" xfId="1" applyNumberFormat="1" applyAlignment="1">
      <alignment horizontal="left"/>
    </xf>
    <xf numFmtId="0" fontId="13" fillId="2" borderId="5" xfId="1" applyFont="1" applyFill="1" applyBorder="1" applyAlignment="1">
      <alignment horizontal="center"/>
    </xf>
    <xf numFmtId="0" fontId="13" fillId="2" borderId="6" xfId="1" applyFont="1" applyFill="1" applyBorder="1" applyAlignment="1">
      <alignment horizontal="center"/>
    </xf>
    <xf numFmtId="0" fontId="13" fillId="2" borderId="9" xfId="1" applyFont="1" applyFill="1" applyBorder="1" applyAlignment="1">
      <alignment horizontal="center"/>
    </xf>
    <xf numFmtId="0" fontId="1" fillId="3" borderId="24" xfId="1" applyFill="1" applyBorder="1" applyAlignment="1">
      <alignment horizontal="center" vertical="center"/>
    </xf>
    <xf numFmtId="168" fontId="1" fillId="3" borderId="23" xfId="1" quotePrefix="1" applyNumberFormat="1" applyFill="1" applyBorder="1" applyAlignment="1">
      <alignment horizontal="center" vertical="center"/>
    </xf>
    <xf numFmtId="0" fontId="1" fillId="3" borderId="23" xfId="1" quotePrefix="1" applyNumberFormat="1" applyFill="1" applyBorder="1" applyAlignment="1">
      <alignment horizontal="center" vertical="center" wrapText="1"/>
    </xf>
    <xf numFmtId="0" fontId="1" fillId="3" borderId="11" xfId="1" quotePrefix="1" applyFill="1" applyBorder="1" applyAlignment="1">
      <alignment horizontal="center" vertical="center"/>
    </xf>
    <xf numFmtId="164" fontId="1" fillId="3" borderId="27" xfId="1" applyNumberFormat="1" applyFill="1" applyBorder="1" applyAlignment="1">
      <alignment vertical="center"/>
    </xf>
    <xf numFmtId="42" fontId="13" fillId="0" borderId="22" xfId="1" applyNumberFormat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42" fontId="1" fillId="0" borderId="0" xfId="1" applyNumberForma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164" fontId="13" fillId="0" borderId="0" xfId="2" applyNumberFormat="1" applyFont="1" applyAlignment="1">
      <alignment horizontal="left" vertical="center"/>
    </xf>
    <xf numFmtId="164" fontId="13" fillId="0" borderId="1" xfId="2" applyNumberFormat="1" applyFont="1" applyBorder="1" applyAlignment="1">
      <alignment horizontal="left" vertical="center"/>
    </xf>
    <xf numFmtId="42" fontId="1" fillId="0" borderId="1" xfId="1" applyNumberFormat="1" applyBorder="1" applyAlignment="1">
      <alignment horizontal="center" vertical="center"/>
    </xf>
    <xf numFmtId="164" fontId="13" fillId="0" borderId="0" xfId="2" applyNumberFormat="1" applyFont="1"/>
    <xf numFmtId="42" fontId="13" fillId="0" borderId="0" xfId="1" applyNumberFormat="1" applyFont="1"/>
    <xf numFmtId="0" fontId="13" fillId="0" borderId="0" xfId="1" applyFont="1" applyAlignment="1">
      <alignment vertical="center"/>
    </xf>
    <xf numFmtId="0" fontId="16" fillId="0" borderId="0" xfId="1" applyFont="1"/>
    <xf numFmtId="0" fontId="13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3" fillId="0" borderId="0" xfId="1" quotePrefix="1" applyFont="1" applyAlignment="1">
      <alignment horizontal="left"/>
    </xf>
    <xf numFmtId="0" fontId="1" fillId="0" borderId="0" xfId="1" applyAlignment="1">
      <alignment horizontal="right"/>
    </xf>
    <xf numFmtId="0" fontId="0" fillId="3" borderId="23" xfId="1" applyFont="1" applyFill="1" applyBorder="1" applyAlignment="1">
      <alignment horizontal="center" vertical="center" wrapText="1"/>
    </xf>
    <xf numFmtId="0" fontId="17" fillId="0" borderId="0" xfId="1" applyFont="1"/>
    <xf numFmtId="164" fontId="17" fillId="0" borderId="0" xfId="2" applyNumberFormat="1" applyFont="1"/>
    <xf numFmtId="0" fontId="17" fillId="0" borderId="1" xfId="1" applyFont="1" applyBorder="1"/>
    <xf numFmtId="164" fontId="17" fillId="0" borderId="1" xfId="2" applyNumberFormat="1" applyFont="1" applyBorder="1"/>
    <xf numFmtId="164" fontId="17" fillId="0" borderId="0" xfId="2" applyNumberFormat="1" applyFont="1" applyAlignment="1">
      <alignment horizontal="center"/>
    </xf>
    <xf numFmtId="0" fontId="17" fillId="0" borderId="0" xfId="1" applyFont="1" applyAlignment="1"/>
    <xf numFmtId="165" fontId="12" fillId="0" borderId="0" xfId="1" quotePrefix="1" applyNumberFormat="1" applyFont="1"/>
    <xf numFmtId="165" fontId="17" fillId="0" borderId="0" xfId="1" applyNumberFormat="1" applyFont="1"/>
    <xf numFmtId="0" fontId="12" fillId="2" borderId="5" xfId="1" applyFont="1" applyFill="1" applyBorder="1" applyAlignment="1">
      <alignment horizontal="center"/>
    </xf>
    <xf numFmtId="0" fontId="12" fillId="2" borderId="6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17" fillId="3" borderId="24" xfId="1" applyFont="1" applyFill="1" applyBorder="1" applyAlignment="1">
      <alignment horizontal="center" vertical="center"/>
    </xf>
    <xf numFmtId="15" fontId="17" fillId="3" borderId="23" xfId="1" quotePrefix="1" applyNumberFormat="1" applyFont="1" applyFill="1" applyBorder="1" applyAlignment="1">
      <alignment horizontal="center" vertical="center"/>
    </xf>
    <xf numFmtId="0" fontId="17" fillId="3" borderId="23" xfId="1" quotePrefix="1" applyNumberFormat="1" applyFont="1" applyFill="1" applyBorder="1" applyAlignment="1">
      <alignment horizontal="center" vertical="center" wrapText="1"/>
    </xf>
    <xf numFmtId="0" fontId="17" fillId="3" borderId="23" xfId="1" applyFont="1" applyFill="1" applyBorder="1" applyAlignment="1">
      <alignment horizontal="center" vertical="center" wrapText="1"/>
    </xf>
    <xf numFmtId="0" fontId="1" fillId="0" borderId="23" xfId="1" applyBorder="1" applyAlignment="1">
      <alignment horizontal="center" vertical="center"/>
    </xf>
    <xf numFmtId="164" fontId="17" fillId="3" borderId="15" xfId="1" applyNumberFormat="1" applyFont="1" applyFill="1" applyBorder="1" applyAlignment="1">
      <alignment horizontal="center" vertical="center"/>
    </xf>
    <xf numFmtId="42" fontId="12" fillId="0" borderId="22" xfId="1" applyNumberFormat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17" fillId="0" borderId="0" xfId="2" applyNumberFormat="1" applyFont="1" applyAlignment="1">
      <alignment horizontal="center" vertical="center"/>
    </xf>
    <xf numFmtId="42" fontId="17" fillId="0" borderId="0" xfId="1" applyNumberFormat="1" applyFont="1" applyAlignment="1">
      <alignment horizontal="center" vertical="center"/>
    </xf>
    <xf numFmtId="164" fontId="12" fillId="0" borderId="0" xfId="2" applyNumberFormat="1" applyFont="1"/>
    <xf numFmtId="42" fontId="12" fillId="0" borderId="0" xfId="1" applyNumberFormat="1" applyFont="1"/>
    <xf numFmtId="0" fontId="17" fillId="0" borderId="0" xfId="1" applyFont="1" applyAlignment="1">
      <alignment horizontal="left"/>
    </xf>
    <xf numFmtId="0" fontId="17" fillId="0" borderId="0" xfId="1" quotePrefix="1" applyFont="1" applyAlignment="1">
      <alignment horizontal="left"/>
    </xf>
    <xf numFmtId="0" fontId="17" fillId="0" borderId="0" xfId="1" applyFont="1" applyAlignment="1">
      <alignment horizontal="right"/>
    </xf>
    <xf numFmtId="165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64" fontId="3" fillId="0" borderId="13" xfId="2" applyNumberFormat="1" applyFont="1" applyBorder="1" applyAlignment="1">
      <alignment horizontal="center" vertical="center"/>
    </xf>
    <xf numFmtId="164" fontId="3" fillId="0" borderId="14" xfId="2" applyNumberFormat="1" applyFont="1" applyBorder="1" applyAlignment="1">
      <alignment horizontal="center" vertical="center"/>
    </xf>
    <xf numFmtId="164" fontId="3" fillId="0" borderId="16" xfId="2" applyNumberFormat="1" applyFont="1" applyBorder="1" applyAlignment="1">
      <alignment horizontal="center" vertical="center"/>
    </xf>
    <xf numFmtId="164" fontId="3" fillId="0" borderId="17" xfId="2" applyNumberFormat="1" applyFont="1" applyBorder="1" applyAlignment="1">
      <alignment horizontal="center" vertical="center"/>
    </xf>
    <xf numFmtId="164" fontId="3" fillId="0" borderId="15" xfId="2" applyNumberFormat="1" applyFont="1" applyBorder="1" applyAlignment="1">
      <alignment horizontal="center" vertical="center"/>
    </xf>
    <xf numFmtId="164" fontId="3" fillId="0" borderId="18" xfId="2" applyNumberFormat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5" fontId="3" fillId="3" borderId="23" xfId="1" quotePrefix="1" applyNumberFormat="1" applyFont="1" applyFill="1" applyBorder="1" applyAlignment="1">
      <alignment horizontal="center" vertical="center"/>
    </xf>
    <xf numFmtId="15" fontId="3" fillId="3" borderId="12" xfId="1" quotePrefix="1" applyNumberFormat="1" applyFont="1" applyFill="1" applyBorder="1" applyAlignment="1">
      <alignment horizontal="center" vertical="center"/>
    </xf>
    <xf numFmtId="164" fontId="3" fillId="3" borderId="23" xfId="2" applyNumberFormat="1" applyFont="1" applyFill="1" applyBorder="1" applyAlignment="1">
      <alignment horizontal="center" vertical="center" wrapText="1"/>
    </xf>
    <xf numFmtId="164" fontId="3" fillId="3" borderId="12" xfId="2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164" fontId="2" fillId="2" borderId="7" xfId="2" applyNumberFormat="1" applyFont="1" applyFill="1" applyBorder="1" applyAlignment="1">
      <alignment horizontal="center"/>
    </xf>
    <xf numFmtId="164" fontId="2" fillId="2" borderId="8" xfId="2" applyNumberFormat="1" applyFont="1" applyFill="1" applyBorder="1" applyAlignment="1">
      <alignment horizontal="center"/>
    </xf>
    <xf numFmtId="166" fontId="3" fillId="0" borderId="0" xfId="1" applyNumberFormat="1" applyFont="1" applyAlignment="1">
      <alignment horizontal="center"/>
    </xf>
    <xf numFmtId="0" fontId="14" fillId="0" borderId="2" xfId="1" applyFont="1" applyBorder="1" applyAlignment="1">
      <alignment horizontal="center"/>
    </xf>
    <xf numFmtId="0" fontId="14" fillId="0" borderId="3" xfId="1" applyFont="1" applyBorder="1" applyAlignment="1">
      <alignment horizontal="center"/>
    </xf>
    <xf numFmtId="0" fontId="14" fillId="0" borderId="4" xfId="1" applyFont="1" applyBorder="1" applyAlignment="1">
      <alignment horizontal="center"/>
    </xf>
    <xf numFmtId="164" fontId="13" fillId="2" borderId="7" xfId="2" applyNumberFormat="1" applyFont="1" applyFill="1" applyBorder="1" applyAlignment="1">
      <alignment horizontal="center"/>
    </xf>
    <xf numFmtId="164" fontId="13" fillId="2" borderId="8" xfId="2" applyNumberFormat="1" applyFont="1" applyFill="1" applyBorder="1" applyAlignment="1">
      <alignment horizontal="center"/>
    </xf>
    <xf numFmtId="41" fontId="0" fillId="0" borderId="25" xfId="2" applyNumberFormat="1" applyFont="1" applyBorder="1" applyAlignment="1">
      <alignment horizontal="center" vertical="center"/>
    </xf>
    <xf numFmtId="41" fontId="0" fillId="0" borderId="26" xfId="2" applyNumberFormat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165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18" fillId="0" borderId="2" xfId="1" applyFont="1" applyBorder="1" applyAlignment="1">
      <alignment horizontal="center"/>
    </xf>
    <xf numFmtId="0" fontId="18" fillId="0" borderId="3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164" fontId="12" fillId="2" borderId="7" xfId="2" applyNumberFormat="1" applyFont="1" applyFill="1" applyBorder="1" applyAlignment="1">
      <alignment horizontal="center"/>
    </xf>
    <xf numFmtId="164" fontId="12" fillId="2" borderId="8" xfId="2" applyNumberFormat="1" applyFont="1" applyFill="1" applyBorder="1" applyAlignment="1">
      <alignment horizontal="center"/>
    </xf>
    <xf numFmtId="164" fontId="17" fillId="3" borderId="25" xfId="1" applyNumberFormat="1" applyFont="1" applyFill="1" applyBorder="1" applyAlignment="1">
      <alignment horizontal="center" vertical="center"/>
    </xf>
    <xf numFmtId="164" fontId="17" fillId="3" borderId="26" xfId="1" applyNumberFormat="1" applyFont="1" applyFill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0" fontId="17" fillId="0" borderId="0" xfId="1" applyFont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10</xdr:col>
      <xdr:colOff>219075</xdr:colOff>
      <xdr:row>24</xdr:row>
      <xdr:rowOff>161925</xdr:rowOff>
    </xdr:from>
    <xdr:to>
      <xdr:col>13</xdr:col>
      <xdr:colOff>384225</xdr:colOff>
      <xdr:row>32</xdr:row>
      <xdr:rowOff>18576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6210300"/>
          <a:ext cx="2298750" cy="1456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10</xdr:col>
      <xdr:colOff>219075</xdr:colOff>
      <xdr:row>24</xdr:row>
      <xdr:rowOff>161925</xdr:rowOff>
    </xdr:from>
    <xdr:to>
      <xdr:col>13</xdr:col>
      <xdr:colOff>384225</xdr:colOff>
      <xdr:row>32</xdr:row>
      <xdr:rowOff>18576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6210300"/>
          <a:ext cx="2298750" cy="14568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323850</xdr:colOff>
      <xdr:row>1</xdr:row>
      <xdr:rowOff>136713</xdr:rowOff>
    </xdr:from>
    <xdr:ext cx="2333625" cy="1162050"/>
    <xdr:pic>
      <xdr:nvPicPr>
        <xdr:cNvPr id="2" name="Picture 1">
          <a:extLst>
            <a:ext uri="{FF2B5EF4-FFF2-40B4-BE49-F238E27FC236}">
              <a16:creationId xmlns=""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336738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104775</xdr:colOff>
      <xdr:row>37</xdr:row>
      <xdr:rowOff>161925</xdr:rowOff>
    </xdr:from>
    <xdr:ext cx="2514600" cy="117807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8401050"/>
          <a:ext cx="2514600" cy="117807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590550</xdr:colOff>
      <xdr:row>31</xdr:row>
      <xdr:rowOff>133350</xdr:rowOff>
    </xdr:from>
    <xdr:ext cx="1981200" cy="1104900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677227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10</xdr:col>
      <xdr:colOff>409576</xdr:colOff>
      <xdr:row>46</xdr:row>
      <xdr:rowOff>165072</xdr:rowOff>
    </xdr:from>
    <xdr:to>
      <xdr:col>14</xdr:col>
      <xdr:colOff>400050</xdr:colOff>
      <xdr:row>52</xdr:row>
      <xdr:rowOff>152042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1" y="9690072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35</xdr:row>
      <xdr:rowOff>184001</xdr:rowOff>
    </xdr:from>
    <xdr:to>
      <xdr:col>15</xdr:col>
      <xdr:colOff>361950</xdr:colOff>
      <xdr:row>42</xdr:row>
      <xdr:rowOff>28574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7603976"/>
          <a:ext cx="2514600" cy="1178073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24</xdr:row>
      <xdr:rowOff>142875</xdr:rowOff>
    </xdr:from>
    <xdr:to>
      <xdr:col>14</xdr:col>
      <xdr:colOff>374700</xdr:colOff>
      <xdr:row>32</xdr:row>
      <xdr:rowOff>161451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5543550"/>
          <a:ext cx="2298750" cy="14568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590550</xdr:colOff>
      <xdr:row>31</xdr:row>
      <xdr:rowOff>133350</xdr:rowOff>
    </xdr:from>
    <xdr:ext cx="1981200" cy="1104900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677227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10</xdr:col>
      <xdr:colOff>409576</xdr:colOff>
      <xdr:row>46</xdr:row>
      <xdr:rowOff>165072</xdr:rowOff>
    </xdr:from>
    <xdr:to>
      <xdr:col>14</xdr:col>
      <xdr:colOff>400050</xdr:colOff>
      <xdr:row>52</xdr:row>
      <xdr:rowOff>152042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1" y="9690072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35</xdr:row>
      <xdr:rowOff>184001</xdr:rowOff>
    </xdr:from>
    <xdr:to>
      <xdr:col>15</xdr:col>
      <xdr:colOff>361950</xdr:colOff>
      <xdr:row>42</xdr:row>
      <xdr:rowOff>28574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7603976"/>
          <a:ext cx="2514600" cy="1178073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21</xdr:row>
      <xdr:rowOff>9525</xdr:rowOff>
    </xdr:from>
    <xdr:to>
      <xdr:col>15</xdr:col>
      <xdr:colOff>431850</xdr:colOff>
      <xdr:row>29</xdr:row>
      <xdr:rowOff>66201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5" y="4848225"/>
          <a:ext cx="2298750" cy="14568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590550</xdr:colOff>
      <xdr:row>31</xdr:row>
      <xdr:rowOff>133350</xdr:rowOff>
    </xdr:from>
    <xdr:ext cx="1981200" cy="1104900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677227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10</xdr:col>
      <xdr:colOff>409576</xdr:colOff>
      <xdr:row>46</xdr:row>
      <xdr:rowOff>165072</xdr:rowOff>
    </xdr:from>
    <xdr:to>
      <xdr:col>14</xdr:col>
      <xdr:colOff>400050</xdr:colOff>
      <xdr:row>52</xdr:row>
      <xdr:rowOff>152042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1" y="9690072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35</xdr:row>
      <xdr:rowOff>184001</xdr:rowOff>
    </xdr:from>
    <xdr:to>
      <xdr:col>15</xdr:col>
      <xdr:colOff>361950</xdr:colOff>
      <xdr:row>42</xdr:row>
      <xdr:rowOff>28574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7603976"/>
          <a:ext cx="2514600" cy="117807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25</xdr:row>
      <xdr:rowOff>38100</xdr:rowOff>
    </xdr:from>
    <xdr:to>
      <xdr:col>14</xdr:col>
      <xdr:colOff>241350</xdr:colOff>
      <xdr:row>33</xdr:row>
      <xdr:rowOff>47151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5629275"/>
          <a:ext cx="2298750" cy="14568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171450</xdr:colOff>
      <xdr:row>41</xdr:row>
      <xdr:rowOff>47625</xdr:rowOff>
    </xdr:from>
    <xdr:to>
      <xdr:col>16</xdr:col>
      <xdr:colOff>381000</xdr:colOff>
      <xdr:row>48</xdr:row>
      <xdr:rowOff>57958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8791575"/>
          <a:ext cx="2038350" cy="1353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Users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Users\DEDE\2021\INVOICE\KWITANSI\kwitan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ida\IDA\DEDE\2021\INVOICE\KWITANSI\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22" workbookViewId="0">
      <selection activeCell="M18" sqref="M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6" t="s">
        <v>6</v>
      </c>
      <c r="B10" s="127"/>
      <c r="C10" s="127"/>
      <c r="D10" s="127"/>
      <c r="E10" s="127"/>
      <c r="F10" s="127"/>
      <c r="G10" s="127"/>
      <c r="H10" s="127"/>
      <c r="I10" s="128"/>
    </row>
    <row r="12" spans="1:9" x14ac:dyDescent="0.25">
      <c r="A12" s="2" t="s">
        <v>7</v>
      </c>
      <c r="B12" s="2" t="s">
        <v>8</v>
      </c>
      <c r="G12" s="3" t="s">
        <v>9</v>
      </c>
      <c r="H12" s="7" t="s">
        <v>10</v>
      </c>
      <c r="I12" s="8" t="s">
        <v>43</v>
      </c>
    </row>
    <row r="13" spans="1:9" x14ac:dyDescent="0.25">
      <c r="G13" s="3" t="s">
        <v>11</v>
      </c>
      <c r="H13" s="7" t="s">
        <v>10</v>
      </c>
      <c r="I13" s="9" t="s">
        <v>40</v>
      </c>
    </row>
    <row r="14" spans="1:9" x14ac:dyDescent="0.25">
      <c r="G14" s="3" t="s">
        <v>12</v>
      </c>
      <c r="H14" s="7" t="s">
        <v>10</v>
      </c>
      <c r="I14" s="9" t="s">
        <v>41</v>
      </c>
    </row>
    <row r="15" spans="1:9" x14ac:dyDescent="0.25">
      <c r="G15" s="3" t="s">
        <v>13</v>
      </c>
      <c r="H15" s="7" t="s">
        <v>14</v>
      </c>
      <c r="I15" s="2" t="s">
        <v>15</v>
      </c>
    </row>
    <row r="16" spans="1:9" x14ac:dyDescent="0.25">
      <c r="A16" s="2" t="s">
        <v>16</v>
      </c>
      <c r="B16" s="8" t="s">
        <v>17</v>
      </c>
      <c r="C16" s="8"/>
      <c r="G16" s="3" t="s">
        <v>18</v>
      </c>
      <c r="H16" s="7" t="s">
        <v>14</v>
      </c>
      <c r="I16" s="10" t="s">
        <v>42</v>
      </c>
    </row>
    <row r="17" spans="1:17" ht="16.5" thickBot="1" x14ac:dyDescent="0.3"/>
    <row r="18" spans="1:17" ht="20.100000000000001" customHeight="1" x14ac:dyDescent="0.25">
      <c r="A18" s="11" t="s">
        <v>19</v>
      </c>
      <c r="B18" s="12" t="s">
        <v>20</v>
      </c>
      <c r="C18" s="12" t="s">
        <v>21</v>
      </c>
      <c r="D18" s="12" t="s">
        <v>22</v>
      </c>
      <c r="E18" s="12" t="s">
        <v>23</v>
      </c>
      <c r="F18" s="13" t="s">
        <v>24</v>
      </c>
      <c r="G18" s="129" t="s">
        <v>25</v>
      </c>
      <c r="H18" s="130"/>
      <c r="I18" s="15" t="s">
        <v>26</v>
      </c>
    </row>
    <row r="19" spans="1:17" ht="53.25" customHeight="1" x14ac:dyDescent="0.25">
      <c r="A19" s="16">
        <v>1</v>
      </c>
      <c r="B19" s="141">
        <v>44670</v>
      </c>
      <c r="C19" s="17">
        <v>402293</v>
      </c>
      <c r="D19" s="18" t="s">
        <v>45</v>
      </c>
      <c r="E19" s="143" t="s">
        <v>27</v>
      </c>
      <c r="F19" s="19">
        <v>143</v>
      </c>
      <c r="G19" s="131">
        <v>3709199</v>
      </c>
      <c r="H19" s="132"/>
      <c r="I19" s="135">
        <f>G19</f>
        <v>3709199</v>
      </c>
    </row>
    <row r="20" spans="1:17" ht="53.25" customHeight="1" x14ac:dyDescent="0.25">
      <c r="A20" s="16">
        <v>2</v>
      </c>
      <c r="B20" s="142"/>
      <c r="C20" s="17">
        <v>402294</v>
      </c>
      <c r="D20" s="18" t="s">
        <v>44</v>
      </c>
      <c r="E20" s="144"/>
      <c r="F20" s="19">
        <v>40</v>
      </c>
      <c r="G20" s="133"/>
      <c r="H20" s="134"/>
      <c r="I20" s="136"/>
      <c r="K20" s="2">
        <f>3750000/1.011</f>
        <v>3709198.81305638</v>
      </c>
    </row>
    <row r="21" spans="1:17" ht="25.5" customHeight="1" thickBot="1" x14ac:dyDescent="0.3">
      <c r="A21" s="137" t="s">
        <v>28</v>
      </c>
      <c r="B21" s="138"/>
      <c r="C21" s="138"/>
      <c r="D21" s="138"/>
      <c r="E21" s="138"/>
      <c r="F21" s="138"/>
      <c r="G21" s="138"/>
      <c r="H21" s="139"/>
      <c r="I21" s="20">
        <f>SUM(I19)</f>
        <v>3709199</v>
      </c>
    </row>
    <row r="22" spans="1:17" x14ac:dyDescent="0.25">
      <c r="A22" s="140"/>
      <c r="B22" s="140"/>
      <c r="C22" s="21"/>
      <c r="D22" s="21"/>
      <c r="E22" s="21"/>
      <c r="F22" s="21"/>
      <c r="G22" s="22"/>
      <c r="H22" s="22"/>
      <c r="I22" s="23"/>
    </row>
    <row r="23" spans="1:17" x14ac:dyDescent="0.25">
      <c r="A23" s="21"/>
      <c r="B23" s="21"/>
      <c r="C23" s="21"/>
      <c r="D23" s="21"/>
      <c r="E23" s="21"/>
      <c r="F23" s="21"/>
      <c r="G23" s="24" t="s">
        <v>29</v>
      </c>
      <c r="H23" s="25" t="e">
        <f>#REF!*1%</f>
        <v>#REF!</v>
      </c>
      <c r="I23" s="23">
        <f>I21*1.1%</f>
        <v>40801.189000000006</v>
      </c>
    </row>
    <row r="24" spans="1:17" ht="16.5" thickBot="1" x14ac:dyDescent="0.3">
      <c r="E24" s="1"/>
      <c r="F24" s="1"/>
      <c r="G24" s="26" t="s">
        <v>30</v>
      </c>
      <c r="H24" s="27">
        <v>0</v>
      </c>
      <c r="I24" s="27">
        <f>I21*2%</f>
        <v>74183.98</v>
      </c>
      <c r="Q24" s="2" t="s">
        <v>31</v>
      </c>
    </row>
    <row r="25" spans="1:17" x14ac:dyDescent="0.25">
      <c r="E25" s="1"/>
      <c r="F25" s="1"/>
      <c r="G25" s="28" t="s">
        <v>32</v>
      </c>
      <c r="H25" s="29" t="e">
        <f>H21+H23</f>
        <v>#REF!</v>
      </c>
      <c r="I25" s="29">
        <f>I21+I23-I24</f>
        <v>3675816.2089999998</v>
      </c>
    </row>
    <row r="26" spans="1:17" x14ac:dyDescent="0.25">
      <c r="E26" s="1"/>
      <c r="F26" s="1"/>
      <c r="G26" s="28"/>
      <c r="H26" s="29"/>
      <c r="I26" s="29"/>
    </row>
    <row r="27" spans="1:17" x14ac:dyDescent="0.25">
      <c r="A27" s="1" t="s">
        <v>33</v>
      </c>
      <c r="D27" s="1"/>
      <c r="E27" s="1"/>
      <c r="F27" s="1"/>
      <c r="G27" s="28"/>
      <c r="H27" s="28"/>
      <c r="I27" s="29"/>
    </row>
    <row r="28" spans="1:17" x14ac:dyDescent="0.25">
      <c r="A28" s="30"/>
      <c r="D28" s="1"/>
      <c r="E28" s="1"/>
      <c r="F28" s="1"/>
      <c r="G28" s="28"/>
      <c r="H28" s="28"/>
      <c r="I28" s="29"/>
    </row>
    <row r="29" spans="1:17" x14ac:dyDescent="0.25">
      <c r="D29" s="1"/>
      <c r="E29" s="1"/>
      <c r="F29" s="1"/>
      <c r="G29" s="28"/>
      <c r="H29" s="28"/>
      <c r="I29" s="29"/>
    </row>
    <row r="30" spans="1:17" x14ac:dyDescent="0.25">
      <c r="A30" s="31" t="s">
        <v>34</v>
      </c>
    </row>
    <row r="31" spans="1:17" x14ac:dyDescent="0.25">
      <c r="A31" s="32" t="s">
        <v>35</v>
      </c>
      <c r="B31" s="33"/>
      <c r="C31" s="33"/>
      <c r="D31" s="34"/>
      <c r="E31" s="34"/>
      <c r="F31" s="34"/>
    </row>
    <row r="32" spans="1:17" x14ac:dyDescent="0.25">
      <c r="A32" s="32" t="s">
        <v>36</v>
      </c>
      <c r="B32" s="33"/>
      <c r="C32" s="33"/>
      <c r="D32" s="34"/>
      <c r="E32" s="34"/>
      <c r="F32" s="34"/>
    </row>
    <row r="33" spans="1:9" x14ac:dyDescent="0.25">
      <c r="A33" s="35" t="s">
        <v>37</v>
      </c>
      <c r="B33" s="36"/>
      <c r="C33" s="36"/>
      <c r="D33" s="34"/>
      <c r="E33" s="34"/>
      <c r="F33" s="34"/>
    </row>
    <row r="34" spans="1:9" x14ac:dyDescent="0.25">
      <c r="A34" s="37" t="s">
        <v>0</v>
      </c>
      <c r="B34" s="38"/>
      <c r="C34" s="38"/>
      <c r="D34" s="34"/>
      <c r="E34" s="34"/>
      <c r="F34" s="34"/>
    </row>
    <row r="35" spans="1:9" x14ac:dyDescent="0.25">
      <c r="A35" s="39"/>
      <c r="B35" s="39"/>
      <c r="C35" s="39"/>
    </row>
    <row r="36" spans="1:9" x14ac:dyDescent="0.25">
      <c r="A36" s="40"/>
      <c r="B36" s="40"/>
      <c r="C36" s="40"/>
    </row>
    <row r="37" spans="1:9" x14ac:dyDescent="0.25">
      <c r="G37" s="41" t="s">
        <v>38</v>
      </c>
      <c r="H37" s="123" t="str">
        <f>+I13</f>
        <v xml:space="preserve"> 07 Mei 2022</v>
      </c>
      <c r="I37" s="124"/>
    </row>
    <row r="40" spans="1:9" ht="18" customHeight="1" x14ac:dyDescent="0.25"/>
    <row r="41" spans="1:9" ht="17.25" customHeight="1" x14ac:dyDescent="0.25"/>
    <row r="43" spans="1:9" x14ac:dyDescent="0.25">
      <c r="G43" s="125" t="s">
        <v>39</v>
      </c>
      <c r="H43" s="125"/>
      <c r="I43" s="125"/>
    </row>
  </sheetData>
  <mergeCells count="10">
    <mergeCell ref="H37:I37"/>
    <mergeCell ref="G43:I43"/>
    <mergeCell ref="A10:I10"/>
    <mergeCell ref="G18:H18"/>
    <mergeCell ref="G19:H20"/>
    <mergeCell ref="I19:I20"/>
    <mergeCell ref="A21:H21"/>
    <mergeCell ref="A22:B22"/>
    <mergeCell ref="B19:B20"/>
    <mergeCell ref="E19:E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9" workbookViewId="0">
      <selection activeCell="K19" sqref="K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0" width="9.140625" style="2"/>
    <col min="11" max="11" width="13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6" t="s">
        <v>6</v>
      </c>
      <c r="B10" s="127"/>
      <c r="C10" s="127"/>
      <c r="D10" s="127"/>
      <c r="E10" s="127"/>
      <c r="F10" s="127"/>
      <c r="G10" s="127"/>
      <c r="H10" s="127"/>
      <c r="I10" s="128"/>
    </row>
    <row r="12" spans="1:9" x14ac:dyDescent="0.25">
      <c r="A12" s="2" t="s">
        <v>7</v>
      </c>
      <c r="B12" s="2" t="s">
        <v>8</v>
      </c>
      <c r="G12" s="3" t="s">
        <v>9</v>
      </c>
      <c r="H12" s="7" t="s">
        <v>10</v>
      </c>
      <c r="I12" s="8" t="s">
        <v>46</v>
      </c>
    </row>
    <row r="13" spans="1:9" x14ac:dyDescent="0.25">
      <c r="G13" s="3" t="s">
        <v>11</v>
      </c>
      <c r="H13" s="7" t="s">
        <v>10</v>
      </c>
      <c r="I13" s="9" t="s">
        <v>40</v>
      </c>
    </row>
    <row r="14" spans="1:9" x14ac:dyDescent="0.25">
      <c r="G14" s="3" t="s">
        <v>12</v>
      </c>
      <c r="H14" s="7" t="s">
        <v>10</v>
      </c>
      <c r="I14" s="9" t="s">
        <v>41</v>
      </c>
    </row>
    <row r="15" spans="1:9" x14ac:dyDescent="0.25">
      <c r="G15" s="3" t="s">
        <v>13</v>
      </c>
      <c r="H15" s="7" t="s">
        <v>14</v>
      </c>
      <c r="I15" s="2" t="s">
        <v>15</v>
      </c>
    </row>
    <row r="16" spans="1:9" x14ac:dyDescent="0.25">
      <c r="A16" s="2" t="s">
        <v>16</v>
      </c>
      <c r="B16" s="8" t="s">
        <v>17</v>
      </c>
      <c r="C16" s="8"/>
      <c r="G16" s="3" t="s">
        <v>18</v>
      </c>
      <c r="H16" s="7" t="s">
        <v>14</v>
      </c>
      <c r="I16" s="10" t="s">
        <v>47</v>
      </c>
    </row>
    <row r="17" spans="1:17" ht="16.5" thickBot="1" x14ac:dyDescent="0.3"/>
    <row r="18" spans="1:17" ht="20.100000000000001" customHeight="1" x14ac:dyDescent="0.25">
      <c r="A18" s="11" t="s">
        <v>19</v>
      </c>
      <c r="B18" s="12" t="s">
        <v>20</v>
      </c>
      <c r="C18" s="12" t="s">
        <v>21</v>
      </c>
      <c r="D18" s="12" t="s">
        <v>22</v>
      </c>
      <c r="E18" s="12" t="s">
        <v>23</v>
      </c>
      <c r="F18" s="14" t="s">
        <v>24</v>
      </c>
      <c r="G18" s="129" t="s">
        <v>25</v>
      </c>
      <c r="H18" s="130"/>
      <c r="I18" s="15" t="s">
        <v>26</v>
      </c>
    </row>
    <row r="19" spans="1:17" ht="53.25" customHeight="1" x14ac:dyDescent="0.25">
      <c r="A19" s="16">
        <v>1</v>
      </c>
      <c r="B19" s="141">
        <v>44670</v>
      </c>
      <c r="C19" s="17">
        <v>402291</v>
      </c>
      <c r="D19" s="18" t="s">
        <v>48</v>
      </c>
      <c r="E19" s="42" t="s">
        <v>50</v>
      </c>
      <c r="F19" s="19">
        <v>151</v>
      </c>
      <c r="G19" s="131">
        <v>3709199</v>
      </c>
      <c r="H19" s="132"/>
      <c r="I19" s="135">
        <f>G19</f>
        <v>3709199</v>
      </c>
    </row>
    <row r="20" spans="1:17" ht="53.25" customHeight="1" x14ac:dyDescent="0.25">
      <c r="A20" s="16">
        <v>2</v>
      </c>
      <c r="B20" s="142"/>
      <c r="C20" s="17">
        <v>402292</v>
      </c>
      <c r="D20" s="18" t="s">
        <v>49</v>
      </c>
      <c r="E20" s="18" t="s">
        <v>27</v>
      </c>
      <c r="F20" s="19">
        <v>95</v>
      </c>
      <c r="G20" s="133"/>
      <c r="H20" s="134"/>
      <c r="I20" s="136"/>
      <c r="K20" s="2">
        <f>3750000/1.011</f>
        <v>3709198.81305638</v>
      </c>
    </row>
    <row r="21" spans="1:17" ht="25.5" customHeight="1" thickBot="1" x14ac:dyDescent="0.3">
      <c r="A21" s="137" t="s">
        <v>28</v>
      </c>
      <c r="B21" s="138"/>
      <c r="C21" s="138"/>
      <c r="D21" s="138"/>
      <c r="E21" s="138"/>
      <c r="F21" s="138"/>
      <c r="G21" s="138"/>
      <c r="H21" s="139"/>
      <c r="I21" s="20">
        <f>SUM(I19)</f>
        <v>3709199</v>
      </c>
    </row>
    <row r="22" spans="1:17" x14ac:dyDescent="0.25">
      <c r="A22" s="140"/>
      <c r="B22" s="140"/>
      <c r="C22" s="21"/>
      <c r="D22" s="21"/>
      <c r="E22" s="21"/>
      <c r="F22" s="21"/>
      <c r="G22" s="22"/>
      <c r="H22" s="22"/>
      <c r="I22" s="23"/>
    </row>
    <row r="23" spans="1:17" x14ac:dyDescent="0.25">
      <c r="A23" s="21"/>
      <c r="B23" s="21"/>
      <c r="C23" s="21"/>
      <c r="D23" s="21"/>
      <c r="E23" s="21"/>
      <c r="F23" s="21"/>
      <c r="G23" s="24" t="s">
        <v>29</v>
      </c>
      <c r="H23" s="25" t="e">
        <f>#REF!*1%</f>
        <v>#REF!</v>
      </c>
      <c r="I23" s="23">
        <f>I21*1.1%</f>
        <v>40801.189000000006</v>
      </c>
    </row>
    <row r="24" spans="1:17" ht="16.5" thickBot="1" x14ac:dyDescent="0.3">
      <c r="E24" s="1"/>
      <c r="F24" s="1"/>
      <c r="G24" s="26" t="s">
        <v>30</v>
      </c>
      <c r="H24" s="27">
        <v>0</v>
      </c>
      <c r="I24" s="27">
        <f>I21*2%</f>
        <v>74183.98</v>
      </c>
      <c r="Q24" s="2" t="s">
        <v>31</v>
      </c>
    </row>
    <row r="25" spans="1:17" x14ac:dyDescent="0.25">
      <c r="E25" s="1"/>
      <c r="F25" s="1"/>
      <c r="G25" s="28" t="s">
        <v>32</v>
      </c>
      <c r="H25" s="29" t="e">
        <f>H21+H23</f>
        <v>#REF!</v>
      </c>
      <c r="I25" s="29">
        <f>I21+I23-I24</f>
        <v>3675816.2089999998</v>
      </c>
    </row>
    <row r="26" spans="1:17" x14ac:dyDescent="0.25">
      <c r="E26" s="1"/>
      <c r="F26" s="1"/>
      <c r="G26" s="28"/>
      <c r="H26" s="29"/>
      <c r="I26" s="29"/>
    </row>
    <row r="27" spans="1:17" x14ac:dyDescent="0.25">
      <c r="A27" s="1" t="s">
        <v>33</v>
      </c>
      <c r="D27" s="1"/>
      <c r="E27" s="1"/>
      <c r="F27" s="1"/>
      <c r="G27" s="28"/>
      <c r="H27" s="28"/>
      <c r="I27" s="29"/>
    </row>
    <row r="28" spans="1:17" x14ac:dyDescent="0.25">
      <c r="A28" s="30"/>
      <c r="D28" s="1"/>
      <c r="E28" s="1"/>
      <c r="F28" s="1"/>
      <c r="G28" s="28"/>
      <c r="H28" s="28"/>
      <c r="I28" s="29"/>
    </row>
    <row r="29" spans="1:17" x14ac:dyDescent="0.25">
      <c r="D29" s="1"/>
      <c r="E29" s="1"/>
      <c r="F29" s="1"/>
      <c r="G29" s="28"/>
      <c r="H29" s="28"/>
      <c r="I29" s="29"/>
    </row>
    <row r="30" spans="1:17" x14ac:dyDescent="0.25">
      <c r="A30" s="31" t="s">
        <v>34</v>
      </c>
    </row>
    <row r="31" spans="1:17" x14ac:dyDescent="0.25">
      <c r="A31" s="32" t="s">
        <v>35</v>
      </c>
      <c r="B31" s="33"/>
      <c r="C31" s="33"/>
      <c r="D31" s="34"/>
      <c r="E31" s="34"/>
      <c r="F31" s="34"/>
    </row>
    <row r="32" spans="1:17" x14ac:dyDescent="0.25">
      <c r="A32" s="32" t="s">
        <v>36</v>
      </c>
      <c r="B32" s="33"/>
      <c r="C32" s="33"/>
      <c r="D32" s="34"/>
      <c r="E32" s="34"/>
      <c r="F32" s="34"/>
    </row>
    <row r="33" spans="1:9" x14ac:dyDescent="0.25">
      <c r="A33" s="35" t="s">
        <v>37</v>
      </c>
      <c r="B33" s="36"/>
      <c r="C33" s="36"/>
      <c r="D33" s="34"/>
      <c r="E33" s="34"/>
      <c r="F33" s="34"/>
    </row>
    <row r="34" spans="1:9" x14ac:dyDescent="0.25">
      <c r="A34" s="37" t="s">
        <v>0</v>
      </c>
      <c r="B34" s="38"/>
      <c r="C34" s="38"/>
      <c r="D34" s="34"/>
      <c r="E34" s="34"/>
      <c r="F34" s="34"/>
    </row>
    <row r="35" spans="1:9" x14ac:dyDescent="0.25">
      <c r="A35" s="39"/>
      <c r="B35" s="39"/>
      <c r="C35" s="39"/>
    </row>
    <row r="36" spans="1:9" x14ac:dyDescent="0.25">
      <c r="A36" s="40"/>
      <c r="B36" s="40"/>
      <c r="C36" s="40"/>
    </row>
    <row r="37" spans="1:9" x14ac:dyDescent="0.25">
      <c r="G37" s="41" t="s">
        <v>38</v>
      </c>
      <c r="H37" s="123" t="str">
        <f>+I13</f>
        <v xml:space="preserve"> 07 Mei 2022</v>
      </c>
      <c r="I37" s="124"/>
    </row>
    <row r="40" spans="1:9" ht="18" customHeight="1" x14ac:dyDescent="0.25"/>
    <row r="41" spans="1:9" ht="17.25" customHeight="1" x14ac:dyDescent="0.25"/>
    <row r="43" spans="1:9" x14ac:dyDescent="0.25">
      <c r="G43" s="125" t="s">
        <v>39</v>
      </c>
      <c r="H43" s="125"/>
      <c r="I43" s="125"/>
    </row>
  </sheetData>
  <mergeCells count="9">
    <mergeCell ref="A21:H21"/>
    <mergeCell ref="A22:B22"/>
    <mergeCell ref="H37:I37"/>
    <mergeCell ref="G43:I43"/>
    <mergeCell ref="A10:I10"/>
    <mergeCell ref="G18:H18"/>
    <mergeCell ref="B19:B20"/>
    <mergeCell ref="G19:H20"/>
    <mergeCell ref="I19:I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opLeftCell="A25" workbookViewId="0">
      <selection activeCell="L33" sqref="L33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42578125" style="2" customWidth="1"/>
    <col min="4" max="4" width="26" style="2" customWidth="1"/>
    <col min="5" max="5" width="13.28515625" style="2" customWidth="1"/>
    <col min="6" max="6" width="6.85546875" style="2" customWidth="1"/>
    <col min="7" max="7" width="13.85546875" style="3" customWidth="1"/>
    <col min="8" max="8" width="1.28515625" style="3" customWidth="1"/>
    <col min="9" max="9" width="18.5703125" style="2" customWidth="1"/>
    <col min="10" max="16" width="9.140625" style="2"/>
    <col min="17" max="17" width="9.42578125" style="2" customWidth="1"/>
    <col min="18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  <c r="B3" s="43"/>
    </row>
    <row r="4" spans="1:9" x14ac:dyDescent="0.25">
      <c r="A4" s="4" t="s">
        <v>2</v>
      </c>
      <c r="B4" s="43"/>
    </row>
    <row r="5" spans="1:9" x14ac:dyDescent="0.25">
      <c r="A5" s="4" t="s">
        <v>3</v>
      </c>
      <c r="B5" s="43"/>
    </row>
    <row r="6" spans="1:9" x14ac:dyDescent="0.25">
      <c r="A6" s="4" t="s">
        <v>4</v>
      </c>
      <c r="B6" s="43"/>
    </row>
    <row r="7" spans="1:9" x14ac:dyDescent="0.25">
      <c r="A7" s="4" t="s">
        <v>5</v>
      </c>
      <c r="B7" s="43"/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6.25" customHeight="1" thickBot="1" x14ac:dyDescent="0.3">
      <c r="A10" s="126" t="s">
        <v>6</v>
      </c>
      <c r="B10" s="127"/>
      <c r="C10" s="127"/>
      <c r="D10" s="127"/>
      <c r="E10" s="127"/>
      <c r="F10" s="127"/>
      <c r="G10" s="127"/>
      <c r="H10" s="127"/>
      <c r="I10" s="128"/>
    </row>
    <row r="12" spans="1:9" x14ac:dyDescent="0.25">
      <c r="A12" s="2" t="s">
        <v>7</v>
      </c>
      <c r="B12" s="2" t="s">
        <v>51</v>
      </c>
      <c r="G12" s="3" t="s">
        <v>9</v>
      </c>
      <c r="H12" s="7" t="s">
        <v>10</v>
      </c>
      <c r="I12" s="8" t="s">
        <v>56</v>
      </c>
    </row>
    <row r="13" spans="1:9" x14ac:dyDescent="0.25">
      <c r="B13" s="2" t="s">
        <v>52</v>
      </c>
      <c r="G13" s="3" t="s">
        <v>11</v>
      </c>
      <c r="H13" s="7" t="s">
        <v>10</v>
      </c>
      <c r="I13" s="9" t="s">
        <v>57</v>
      </c>
    </row>
    <row r="14" spans="1:9" x14ac:dyDescent="0.25">
      <c r="B14" s="2" t="s">
        <v>53</v>
      </c>
      <c r="G14" s="3" t="s">
        <v>12</v>
      </c>
      <c r="H14" s="7" t="s">
        <v>10</v>
      </c>
      <c r="I14" s="9" t="s">
        <v>58</v>
      </c>
    </row>
    <row r="15" spans="1:9" x14ac:dyDescent="0.25">
      <c r="G15" s="3" t="s">
        <v>13</v>
      </c>
      <c r="H15" s="7" t="s">
        <v>10</v>
      </c>
      <c r="I15" s="9" t="s">
        <v>15</v>
      </c>
    </row>
    <row r="16" spans="1:9" x14ac:dyDescent="0.25">
      <c r="G16" s="3" t="s">
        <v>18</v>
      </c>
      <c r="H16" s="3" t="s">
        <v>14</v>
      </c>
      <c r="I16" s="44" t="s">
        <v>59</v>
      </c>
    </row>
    <row r="17" spans="1:15" x14ac:dyDescent="0.25">
      <c r="B17" s="45"/>
      <c r="C17" s="45"/>
      <c r="D17" s="45"/>
      <c r="I17" s="46"/>
      <c r="O17" s="2" t="s">
        <v>31</v>
      </c>
    </row>
    <row r="18" spans="1:15" x14ac:dyDescent="0.25">
      <c r="A18" s="2" t="s">
        <v>16</v>
      </c>
      <c r="B18" s="2" t="s">
        <v>17</v>
      </c>
    </row>
    <row r="19" spans="1:15" ht="16.5" thickBot="1" x14ac:dyDescent="0.3">
      <c r="F19" s="34"/>
    </row>
    <row r="20" spans="1:15" ht="20.100000000000001" customHeight="1" x14ac:dyDescent="0.25">
      <c r="A20" s="47" t="s">
        <v>19</v>
      </c>
      <c r="B20" s="48" t="s">
        <v>20</v>
      </c>
      <c r="C20" s="48" t="s">
        <v>21</v>
      </c>
      <c r="D20" s="48" t="s">
        <v>22</v>
      </c>
      <c r="E20" s="48" t="s">
        <v>23</v>
      </c>
      <c r="F20" s="48" t="s">
        <v>54</v>
      </c>
      <c r="G20" s="146" t="s">
        <v>25</v>
      </c>
      <c r="H20" s="147"/>
      <c r="I20" s="49" t="s">
        <v>26</v>
      </c>
    </row>
    <row r="21" spans="1:15" ht="55.5" customHeight="1" x14ac:dyDescent="0.25">
      <c r="A21" s="16">
        <v>1</v>
      </c>
      <c r="B21" s="50">
        <v>44672</v>
      </c>
      <c r="C21" s="51"/>
      <c r="D21" s="52" t="s">
        <v>60</v>
      </c>
      <c r="E21" s="18" t="s">
        <v>61</v>
      </c>
      <c r="F21" s="53">
        <v>1</v>
      </c>
      <c r="G21" s="131">
        <v>21000000</v>
      </c>
      <c r="H21" s="132"/>
      <c r="I21" s="54">
        <f>+G21</f>
        <v>21000000</v>
      </c>
    </row>
    <row r="22" spans="1:15" ht="25.5" customHeight="1" thickBot="1" x14ac:dyDescent="0.3">
      <c r="A22" s="137" t="s">
        <v>28</v>
      </c>
      <c r="B22" s="138"/>
      <c r="C22" s="138"/>
      <c r="D22" s="138"/>
      <c r="E22" s="138"/>
      <c r="F22" s="138"/>
      <c r="G22" s="138"/>
      <c r="H22" s="139"/>
      <c r="I22" s="20">
        <f>I21</f>
        <v>21000000</v>
      </c>
    </row>
    <row r="23" spans="1:15" x14ac:dyDescent="0.25">
      <c r="A23" s="140"/>
      <c r="B23" s="140"/>
      <c r="C23" s="140"/>
      <c r="D23" s="140"/>
      <c r="E23" s="21"/>
      <c r="F23" s="21"/>
      <c r="G23" s="22"/>
      <c r="H23" s="22"/>
      <c r="I23" s="23"/>
    </row>
    <row r="24" spans="1:15" x14ac:dyDescent="0.25">
      <c r="A24" s="21"/>
      <c r="B24" s="21"/>
      <c r="C24" s="21"/>
      <c r="D24" s="21"/>
      <c r="E24" s="21"/>
      <c r="F24" s="21"/>
      <c r="G24" s="24" t="s">
        <v>62</v>
      </c>
      <c r="H24" s="24"/>
      <c r="I24" s="23">
        <f>I22*1.1%</f>
        <v>231000.00000000003</v>
      </c>
    </row>
    <row r="25" spans="1:15" ht="16.5" thickBot="1" x14ac:dyDescent="0.3">
      <c r="A25" s="21"/>
      <c r="B25" s="21"/>
      <c r="C25" s="21"/>
      <c r="D25" s="21"/>
      <c r="E25" s="21"/>
      <c r="F25" s="21"/>
      <c r="G25" s="55" t="s">
        <v>30</v>
      </c>
      <c r="H25" s="55"/>
      <c r="I25" s="27">
        <f>I22*2%</f>
        <v>420000</v>
      </c>
    </row>
    <row r="26" spans="1:15" x14ac:dyDescent="0.25">
      <c r="E26" s="1"/>
      <c r="F26" s="1"/>
      <c r="G26" s="28" t="s">
        <v>32</v>
      </c>
      <c r="H26" s="28"/>
      <c r="I26" s="29">
        <f>I22+I24-I25</f>
        <v>20811000</v>
      </c>
    </row>
    <row r="27" spans="1:15" x14ac:dyDescent="0.25">
      <c r="A27" s="1" t="s">
        <v>63</v>
      </c>
      <c r="E27" s="1"/>
      <c r="F27" s="1"/>
      <c r="G27" s="28"/>
      <c r="H27" s="28"/>
      <c r="I27" s="29"/>
    </row>
    <row r="28" spans="1:15" x14ac:dyDescent="0.25">
      <c r="A28" s="30"/>
      <c r="E28" s="1"/>
      <c r="F28" s="1"/>
      <c r="G28" s="28"/>
      <c r="H28" s="28"/>
      <c r="I28" s="29"/>
    </row>
    <row r="29" spans="1:15" x14ac:dyDescent="0.25">
      <c r="E29" s="1"/>
      <c r="F29" s="1"/>
      <c r="G29" s="28"/>
      <c r="H29" s="28"/>
      <c r="I29" s="29"/>
    </row>
    <row r="30" spans="1:15" x14ac:dyDescent="0.25">
      <c r="A30" s="56" t="s">
        <v>34</v>
      </c>
    </row>
    <row r="31" spans="1:15" x14ac:dyDescent="0.25">
      <c r="A31" s="57" t="s">
        <v>35</v>
      </c>
      <c r="B31" s="33"/>
      <c r="C31" s="33"/>
      <c r="D31" s="33"/>
      <c r="E31" s="34"/>
    </row>
    <row r="32" spans="1:15" x14ac:dyDescent="0.25">
      <c r="A32" s="58" t="s">
        <v>36</v>
      </c>
      <c r="B32" s="33"/>
      <c r="C32" s="33"/>
      <c r="D32" s="34"/>
      <c r="E32" s="34"/>
    </row>
    <row r="33" spans="1:9" x14ac:dyDescent="0.25">
      <c r="A33" s="59" t="s">
        <v>37</v>
      </c>
      <c r="B33" s="36"/>
      <c r="C33" s="36"/>
      <c r="D33" s="60"/>
      <c r="E33" s="34"/>
    </row>
    <row r="34" spans="1:9" x14ac:dyDescent="0.25">
      <c r="A34" s="57" t="s">
        <v>0</v>
      </c>
      <c r="B34" s="38"/>
      <c r="C34" s="38"/>
      <c r="D34" s="36"/>
      <c r="E34" s="34"/>
    </row>
    <row r="35" spans="1:9" x14ac:dyDescent="0.25">
      <c r="A35" s="39"/>
      <c r="B35" s="39"/>
      <c r="C35" s="39"/>
      <c r="D35" s="39"/>
    </row>
    <row r="36" spans="1:9" x14ac:dyDescent="0.25">
      <c r="A36" s="40"/>
      <c r="B36" s="40"/>
      <c r="C36" s="40"/>
      <c r="D36" s="61"/>
    </row>
    <row r="37" spans="1:9" x14ac:dyDescent="0.25">
      <c r="G37" s="41" t="s">
        <v>55</v>
      </c>
      <c r="H37" s="148" t="str">
        <f>+I13</f>
        <v xml:space="preserve"> 7 Mei 2022</v>
      </c>
      <c r="I37" s="148"/>
    </row>
    <row r="44" spans="1:9" x14ac:dyDescent="0.25">
      <c r="G44" s="145" t="s">
        <v>39</v>
      </c>
      <c r="H44" s="145"/>
      <c r="I44" s="145"/>
    </row>
  </sheetData>
  <mergeCells count="7">
    <mergeCell ref="G44:I44"/>
    <mergeCell ref="A10:I10"/>
    <mergeCell ref="G20:H20"/>
    <mergeCell ref="G21:H21"/>
    <mergeCell ref="A22:H22"/>
    <mergeCell ref="A23:D23"/>
    <mergeCell ref="H37:I37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22" workbookViewId="0">
      <selection activeCell="N20" sqref="N20"/>
    </sheetView>
  </sheetViews>
  <sheetFormatPr defaultRowHeight="15" x14ac:dyDescent="0.25"/>
  <cols>
    <col min="1" max="1" width="4.85546875" style="64" customWidth="1"/>
    <col min="2" max="2" width="10.28515625" style="64" customWidth="1"/>
    <col min="3" max="3" width="8.7109375" style="64" customWidth="1"/>
    <col min="4" max="4" width="24" style="64" customWidth="1"/>
    <col min="5" max="5" width="12.7109375" style="64" customWidth="1"/>
    <col min="6" max="6" width="6" style="64" customWidth="1"/>
    <col min="7" max="7" width="5.140625" style="64" customWidth="1"/>
    <col min="8" max="8" width="13.28515625" style="65" customWidth="1"/>
    <col min="9" max="9" width="1.5703125" style="65" customWidth="1"/>
    <col min="10" max="10" width="18.140625" style="64" customWidth="1"/>
    <col min="11" max="16384" width="9.140625" style="64"/>
  </cols>
  <sheetData>
    <row r="2" spans="1:16" x14ac:dyDescent="0.25">
      <c r="A2" s="63" t="s">
        <v>0</v>
      </c>
      <c r="B2" s="63"/>
      <c r="C2" s="63"/>
    </row>
    <row r="3" spans="1:16" x14ac:dyDescent="0.25">
      <c r="A3" s="4" t="s">
        <v>1</v>
      </c>
      <c r="B3" s="43"/>
      <c r="C3" s="43"/>
    </row>
    <row r="4" spans="1:16" x14ac:dyDescent="0.25">
      <c r="A4" s="4" t="s">
        <v>2</v>
      </c>
      <c r="B4" s="43"/>
      <c r="C4" s="43"/>
    </row>
    <row r="5" spans="1:16" x14ac:dyDescent="0.25">
      <c r="A5" s="4" t="s">
        <v>3</v>
      </c>
      <c r="B5" s="43"/>
      <c r="C5" s="43"/>
    </row>
    <row r="6" spans="1:16" x14ac:dyDescent="0.25">
      <c r="A6" s="4" t="s">
        <v>4</v>
      </c>
      <c r="B6" s="43"/>
      <c r="C6" s="43"/>
      <c r="D6" s="43"/>
    </row>
    <row r="7" spans="1:16" x14ac:dyDescent="0.25">
      <c r="A7" s="4" t="s">
        <v>5</v>
      </c>
      <c r="B7" s="43"/>
      <c r="C7" s="43"/>
      <c r="D7" s="43"/>
    </row>
    <row r="9" spans="1:16" ht="15.75" thickBot="1" x14ac:dyDescent="0.3">
      <c r="A9" s="66"/>
      <c r="B9" s="66"/>
      <c r="C9" s="66"/>
      <c r="D9" s="66"/>
      <c r="E9" s="66"/>
      <c r="F9" s="66"/>
      <c r="G9" s="66"/>
      <c r="H9" s="67"/>
      <c r="I9" s="67"/>
      <c r="J9" s="66"/>
    </row>
    <row r="10" spans="1:16" ht="24" thickBot="1" x14ac:dyDescent="0.4">
      <c r="A10" s="149" t="s">
        <v>6</v>
      </c>
      <c r="B10" s="150"/>
      <c r="C10" s="150"/>
      <c r="D10" s="150"/>
      <c r="E10" s="150"/>
      <c r="F10" s="150"/>
      <c r="G10" s="150"/>
      <c r="H10" s="150"/>
      <c r="I10" s="150"/>
      <c r="J10" s="151"/>
    </row>
    <row r="12" spans="1:16" ht="15.75" x14ac:dyDescent="0.25">
      <c r="A12" s="64" t="s">
        <v>7</v>
      </c>
      <c r="B12" s="64" t="s">
        <v>64</v>
      </c>
      <c r="H12" s="65" t="s">
        <v>9</v>
      </c>
      <c r="I12" s="68" t="s">
        <v>10</v>
      </c>
      <c r="J12" s="8" t="s">
        <v>70</v>
      </c>
    </row>
    <row r="13" spans="1:16" ht="15.75" x14ac:dyDescent="0.25">
      <c r="B13" s="69" t="s">
        <v>65</v>
      </c>
      <c r="C13" s="69"/>
      <c r="E13" s="69"/>
      <c r="H13" s="65" t="s">
        <v>11</v>
      </c>
      <c r="I13" s="68" t="s">
        <v>10</v>
      </c>
      <c r="J13" s="9" t="s">
        <v>57</v>
      </c>
      <c r="P13" s="64" t="s">
        <v>31</v>
      </c>
    </row>
    <row r="14" spans="1:16" ht="15.75" x14ac:dyDescent="0.25">
      <c r="B14" s="69" t="s">
        <v>66</v>
      </c>
      <c r="C14" s="69"/>
      <c r="E14" s="69"/>
      <c r="H14" s="65" t="s">
        <v>12</v>
      </c>
      <c r="I14" s="68" t="s">
        <v>10</v>
      </c>
      <c r="J14" s="9" t="s">
        <v>58</v>
      </c>
    </row>
    <row r="15" spans="1:16" x14ac:dyDescent="0.25">
      <c r="B15" s="69"/>
      <c r="C15" s="69"/>
      <c r="E15" s="69"/>
      <c r="H15" s="65" t="s">
        <v>18</v>
      </c>
      <c r="I15" s="65" t="s">
        <v>10</v>
      </c>
      <c r="J15" s="70" t="s">
        <v>71</v>
      </c>
    </row>
    <row r="16" spans="1:16" x14ac:dyDescent="0.25">
      <c r="B16" s="69"/>
      <c r="C16" s="69"/>
      <c r="E16" s="69"/>
      <c r="J16" s="71"/>
    </row>
    <row r="17" spans="1:10" x14ac:dyDescent="0.25">
      <c r="A17" s="64" t="s">
        <v>16</v>
      </c>
      <c r="B17" s="64" t="s">
        <v>17</v>
      </c>
    </row>
    <row r="18" spans="1:10" ht="11.25" customHeight="1" thickBot="1" x14ac:dyDescent="0.3"/>
    <row r="19" spans="1:10" x14ac:dyDescent="0.25">
      <c r="A19" s="72" t="s">
        <v>19</v>
      </c>
      <c r="B19" s="73" t="s">
        <v>20</v>
      </c>
      <c r="C19" s="73" t="s">
        <v>21</v>
      </c>
      <c r="D19" s="73" t="s">
        <v>22</v>
      </c>
      <c r="E19" s="73" t="s">
        <v>23</v>
      </c>
      <c r="F19" s="73" t="s">
        <v>24</v>
      </c>
      <c r="G19" s="73" t="s">
        <v>67</v>
      </c>
      <c r="H19" s="152" t="s">
        <v>25</v>
      </c>
      <c r="I19" s="153"/>
      <c r="J19" s="74" t="s">
        <v>26</v>
      </c>
    </row>
    <row r="20" spans="1:10" ht="58.5" customHeight="1" x14ac:dyDescent="0.25">
      <c r="A20" s="75">
        <v>1</v>
      </c>
      <c r="B20" s="76">
        <v>44673</v>
      </c>
      <c r="C20" s="77">
        <v>404937</v>
      </c>
      <c r="D20" s="96" t="s">
        <v>73</v>
      </c>
      <c r="E20" s="96" t="s">
        <v>72</v>
      </c>
      <c r="F20" s="78">
        <v>1</v>
      </c>
      <c r="G20" s="78">
        <v>3</v>
      </c>
      <c r="H20" s="154">
        <v>1400000</v>
      </c>
      <c r="I20" s="155"/>
      <c r="J20" s="79">
        <f>H20</f>
        <v>1400000</v>
      </c>
    </row>
    <row r="21" spans="1:10" ht="29.25" customHeight="1" thickBot="1" x14ac:dyDescent="0.3">
      <c r="A21" s="156" t="s">
        <v>28</v>
      </c>
      <c r="B21" s="157"/>
      <c r="C21" s="157"/>
      <c r="D21" s="157"/>
      <c r="E21" s="157"/>
      <c r="F21" s="157"/>
      <c r="G21" s="157"/>
      <c r="H21" s="157"/>
      <c r="I21" s="158"/>
      <c r="J21" s="80">
        <f>J20</f>
        <v>1400000</v>
      </c>
    </row>
    <row r="22" spans="1:10" ht="8.25" customHeight="1" x14ac:dyDescent="0.25">
      <c r="A22" s="159"/>
      <c r="B22" s="159"/>
      <c r="C22" s="159"/>
      <c r="D22" s="159"/>
      <c r="E22" s="159"/>
      <c r="F22" s="81"/>
      <c r="G22" s="81"/>
      <c r="H22" s="82"/>
      <c r="I22" s="82"/>
      <c r="J22" s="83"/>
    </row>
    <row r="23" spans="1:10" ht="18" customHeight="1" x14ac:dyDescent="0.25">
      <c r="A23" s="84"/>
      <c r="B23" s="84"/>
      <c r="C23" s="84"/>
      <c r="D23" s="84"/>
      <c r="E23" s="84"/>
      <c r="F23" s="81"/>
      <c r="G23" s="81"/>
      <c r="H23" s="85" t="s">
        <v>68</v>
      </c>
      <c r="I23" s="82"/>
      <c r="J23" s="83">
        <f>J21*1.1%</f>
        <v>15400.000000000002</v>
      </c>
    </row>
    <row r="24" spans="1:10" ht="18" customHeight="1" thickBot="1" x14ac:dyDescent="0.3">
      <c r="A24" s="81"/>
      <c r="B24" s="81"/>
      <c r="C24" s="81"/>
      <c r="D24" s="81"/>
      <c r="E24" s="81"/>
      <c r="F24" s="81"/>
      <c r="G24" s="81"/>
      <c r="H24" s="86" t="s">
        <v>69</v>
      </c>
      <c r="I24" s="86"/>
      <c r="J24" s="87">
        <f>J21*2%</f>
        <v>28000</v>
      </c>
    </row>
    <row r="25" spans="1:10" x14ac:dyDescent="0.25">
      <c r="F25" s="63"/>
      <c r="G25" s="63"/>
      <c r="H25" s="88" t="s">
        <v>32</v>
      </c>
      <c r="I25" s="88"/>
      <c r="J25" s="89">
        <f>J21+J23-J24</f>
        <v>1387400</v>
      </c>
    </row>
    <row r="26" spans="1:10" ht="7.5" customHeight="1" x14ac:dyDescent="0.25">
      <c r="F26" s="63"/>
      <c r="G26" s="63"/>
      <c r="H26" s="88"/>
      <c r="I26" s="88"/>
      <c r="J26" s="89"/>
    </row>
    <row r="27" spans="1:10" ht="21" customHeight="1" x14ac:dyDescent="0.25">
      <c r="A27" s="90" t="s">
        <v>74</v>
      </c>
      <c r="B27" s="63"/>
      <c r="C27" s="63"/>
      <c r="F27" s="63"/>
      <c r="G27" s="63"/>
      <c r="H27" s="88"/>
      <c r="I27" s="88"/>
      <c r="J27" s="89"/>
    </row>
    <row r="28" spans="1:10" ht="6.75" customHeight="1" x14ac:dyDescent="0.25">
      <c r="F28" s="63"/>
      <c r="G28" s="63"/>
      <c r="H28" s="88"/>
      <c r="I28" s="88"/>
      <c r="J28" s="89"/>
    </row>
    <row r="29" spans="1:10" ht="15.75" x14ac:dyDescent="0.25">
      <c r="A29" s="31" t="s">
        <v>34</v>
      </c>
      <c r="B29" s="91"/>
      <c r="C29" s="91"/>
      <c r="D29" s="91"/>
    </row>
    <row r="30" spans="1:10" ht="15.75" x14ac:dyDescent="0.25">
      <c r="A30" s="32" t="s">
        <v>35</v>
      </c>
      <c r="B30" s="63"/>
      <c r="C30" s="63"/>
      <c r="D30" s="63"/>
    </row>
    <row r="31" spans="1:10" ht="15.75" x14ac:dyDescent="0.25">
      <c r="A31" s="32" t="s">
        <v>36</v>
      </c>
      <c r="B31" s="63"/>
      <c r="C31" s="63"/>
      <c r="D31" s="63"/>
    </row>
    <row r="32" spans="1:10" ht="15.75" x14ac:dyDescent="0.25">
      <c r="A32" s="35" t="s">
        <v>37</v>
      </c>
      <c r="B32" s="92"/>
      <c r="C32" s="92"/>
      <c r="D32" s="93"/>
    </row>
    <row r="33" spans="1:10" ht="15.75" x14ac:dyDescent="0.25">
      <c r="A33" s="37" t="s">
        <v>0</v>
      </c>
      <c r="B33" s="94"/>
      <c r="C33" s="94"/>
      <c r="D33" s="94"/>
    </row>
    <row r="34" spans="1:10" x14ac:dyDescent="0.25">
      <c r="A34" s="93"/>
      <c r="B34" s="93"/>
      <c r="C34" s="93"/>
      <c r="D34" s="93"/>
    </row>
    <row r="35" spans="1:10" x14ac:dyDescent="0.25">
      <c r="A35" s="94"/>
      <c r="B35" s="94"/>
      <c r="C35" s="94"/>
      <c r="D35" s="94"/>
    </row>
    <row r="36" spans="1:10" x14ac:dyDescent="0.25">
      <c r="H36" s="95" t="s">
        <v>38</v>
      </c>
      <c r="I36" s="160" t="str">
        <f>+J13</f>
        <v xml:space="preserve"> 7 Mei 2022</v>
      </c>
      <c r="J36" s="161"/>
    </row>
    <row r="43" spans="1:10" ht="15.75" x14ac:dyDescent="0.25">
      <c r="H43" s="125" t="s">
        <v>39</v>
      </c>
      <c r="I43" s="125"/>
      <c r="J43" s="125"/>
    </row>
  </sheetData>
  <mergeCells count="7">
    <mergeCell ref="H43:J43"/>
    <mergeCell ref="A10:J10"/>
    <mergeCell ref="H19:I19"/>
    <mergeCell ref="H20:I20"/>
    <mergeCell ref="A21:I21"/>
    <mergeCell ref="A22:E22"/>
    <mergeCell ref="I36:J36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22" workbookViewId="0">
      <selection activeCell="A28" sqref="A28"/>
    </sheetView>
  </sheetViews>
  <sheetFormatPr defaultRowHeight="15" x14ac:dyDescent="0.25"/>
  <cols>
    <col min="1" max="1" width="4.85546875" style="64" customWidth="1"/>
    <col min="2" max="2" width="10.28515625" style="64" customWidth="1"/>
    <col min="3" max="3" width="8.7109375" style="64" customWidth="1"/>
    <col min="4" max="4" width="24" style="64" customWidth="1"/>
    <col min="5" max="5" width="12.7109375" style="64" customWidth="1"/>
    <col min="6" max="6" width="6" style="64" customWidth="1"/>
    <col min="7" max="7" width="5.140625" style="64" customWidth="1"/>
    <col min="8" max="8" width="13.28515625" style="65" customWidth="1"/>
    <col min="9" max="9" width="1.5703125" style="65" customWidth="1"/>
    <col min="10" max="10" width="18.140625" style="64" customWidth="1"/>
    <col min="11" max="16384" width="9.140625" style="64"/>
  </cols>
  <sheetData>
    <row r="2" spans="1:16" x14ac:dyDescent="0.25">
      <c r="A2" s="63" t="s">
        <v>0</v>
      </c>
      <c r="B2" s="63"/>
      <c r="C2" s="63"/>
    </row>
    <row r="3" spans="1:16" x14ac:dyDescent="0.25">
      <c r="A3" s="4" t="s">
        <v>1</v>
      </c>
      <c r="B3" s="43"/>
      <c r="C3" s="43"/>
    </row>
    <row r="4" spans="1:16" x14ac:dyDescent="0.25">
      <c r="A4" s="4" t="s">
        <v>2</v>
      </c>
      <c r="B4" s="43"/>
      <c r="C4" s="43"/>
    </row>
    <row r="5" spans="1:16" x14ac:dyDescent="0.25">
      <c r="A5" s="4" t="s">
        <v>3</v>
      </c>
      <c r="B5" s="43"/>
      <c r="C5" s="43"/>
    </row>
    <row r="6" spans="1:16" x14ac:dyDescent="0.25">
      <c r="A6" s="4" t="s">
        <v>4</v>
      </c>
      <c r="B6" s="43"/>
      <c r="C6" s="43"/>
      <c r="D6" s="43"/>
    </row>
    <row r="7" spans="1:16" x14ac:dyDescent="0.25">
      <c r="A7" s="4" t="s">
        <v>5</v>
      </c>
      <c r="B7" s="43"/>
      <c r="C7" s="43"/>
      <c r="D7" s="43"/>
    </row>
    <row r="9" spans="1:16" ht="15.75" thickBot="1" x14ac:dyDescent="0.3">
      <c r="A9" s="66"/>
      <c r="B9" s="66"/>
      <c r="C9" s="66"/>
      <c r="D9" s="66"/>
      <c r="E9" s="66"/>
      <c r="F9" s="66"/>
      <c r="G9" s="66"/>
      <c r="H9" s="67"/>
      <c r="I9" s="67"/>
      <c r="J9" s="66"/>
    </row>
    <row r="10" spans="1:16" ht="24" thickBot="1" x14ac:dyDescent="0.4">
      <c r="A10" s="149" t="s">
        <v>6</v>
      </c>
      <c r="B10" s="150"/>
      <c r="C10" s="150"/>
      <c r="D10" s="150"/>
      <c r="E10" s="150"/>
      <c r="F10" s="150"/>
      <c r="G10" s="150"/>
      <c r="H10" s="150"/>
      <c r="I10" s="150"/>
      <c r="J10" s="151"/>
    </row>
    <row r="12" spans="1:16" ht="15.75" x14ac:dyDescent="0.25">
      <c r="A12" s="64" t="s">
        <v>7</v>
      </c>
      <c r="B12" s="64" t="s">
        <v>64</v>
      </c>
      <c r="H12" s="65" t="s">
        <v>9</v>
      </c>
      <c r="I12" s="68" t="s">
        <v>10</v>
      </c>
      <c r="J12" s="8" t="s">
        <v>75</v>
      </c>
    </row>
    <row r="13" spans="1:16" ht="15.75" x14ac:dyDescent="0.25">
      <c r="B13" s="69" t="s">
        <v>65</v>
      </c>
      <c r="C13" s="69"/>
      <c r="E13" s="69"/>
      <c r="H13" s="65" t="s">
        <v>11</v>
      </c>
      <c r="I13" s="68" t="s">
        <v>10</v>
      </c>
      <c r="J13" s="9" t="s">
        <v>57</v>
      </c>
      <c r="P13" s="64" t="s">
        <v>31</v>
      </c>
    </row>
    <row r="14" spans="1:16" ht="15.75" x14ac:dyDescent="0.25">
      <c r="B14" s="69" t="s">
        <v>66</v>
      </c>
      <c r="C14" s="69"/>
      <c r="E14" s="69"/>
      <c r="H14" s="65" t="s">
        <v>12</v>
      </c>
      <c r="I14" s="68" t="s">
        <v>10</v>
      </c>
      <c r="J14" s="9" t="s">
        <v>58</v>
      </c>
    </row>
    <row r="15" spans="1:16" x14ac:dyDescent="0.25">
      <c r="B15" s="69"/>
      <c r="C15" s="69"/>
      <c r="E15" s="69"/>
      <c r="H15" s="65" t="s">
        <v>18</v>
      </c>
      <c r="I15" s="65" t="s">
        <v>10</v>
      </c>
      <c r="J15" s="70" t="s">
        <v>76</v>
      </c>
    </row>
    <row r="16" spans="1:16" x14ac:dyDescent="0.25">
      <c r="B16" s="69"/>
      <c r="C16" s="69"/>
      <c r="E16" s="69"/>
      <c r="J16" s="71"/>
    </row>
    <row r="17" spans="1:10" x14ac:dyDescent="0.25">
      <c r="A17" s="64" t="s">
        <v>16</v>
      </c>
      <c r="B17" s="64" t="s">
        <v>17</v>
      </c>
    </row>
    <row r="18" spans="1:10" ht="11.25" customHeight="1" thickBot="1" x14ac:dyDescent="0.3"/>
    <row r="19" spans="1:10" x14ac:dyDescent="0.25">
      <c r="A19" s="72" t="s">
        <v>19</v>
      </c>
      <c r="B19" s="73" t="s">
        <v>20</v>
      </c>
      <c r="C19" s="73" t="s">
        <v>21</v>
      </c>
      <c r="D19" s="73" t="s">
        <v>22</v>
      </c>
      <c r="E19" s="73" t="s">
        <v>23</v>
      </c>
      <c r="F19" s="73" t="s">
        <v>24</v>
      </c>
      <c r="G19" s="73" t="s">
        <v>67</v>
      </c>
      <c r="H19" s="152" t="s">
        <v>25</v>
      </c>
      <c r="I19" s="153"/>
      <c r="J19" s="74" t="s">
        <v>26</v>
      </c>
    </row>
    <row r="20" spans="1:10" ht="58.5" customHeight="1" x14ac:dyDescent="0.25">
      <c r="A20" s="75">
        <v>1</v>
      </c>
      <c r="B20" s="76">
        <v>44673</v>
      </c>
      <c r="C20" s="77">
        <v>404939</v>
      </c>
      <c r="D20" s="96" t="s">
        <v>77</v>
      </c>
      <c r="E20" s="96" t="s">
        <v>78</v>
      </c>
      <c r="F20" s="78">
        <v>1</v>
      </c>
      <c r="G20" s="78">
        <v>3</v>
      </c>
      <c r="H20" s="154">
        <v>1900000</v>
      </c>
      <c r="I20" s="155"/>
      <c r="J20" s="79">
        <f>H20</f>
        <v>1900000</v>
      </c>
    </row>
    <row r="21" spans="1:10" ht="29.25" customHeight="1" thickBot="1" x14ac:dyDescent="0.3">
      <c r="A21" s="156" t="s">
        <v>28</v>
      </c>
      <c r="B21" s="157"/>
      <c r="C21" s="157"/>
      <c r="D21" s="157"/>
      <c r="E21" s="157"/>
      <c r="F21" s="157"/>
      <c r="G21" s="157"/>
      <c r="H21" s="157"/>
      <c r="I21" s="158"/>
      <c r="J21" s="80">
        <f>J20</f>
        <v>1900000</v>
      </c>
    </row>
    <row r="22" spans="1:10" ht="8.25" customHeight="1" x14ac:dyDescent="0.25">
      <c r="A22" s="159"/>
      <c r="B22" s="159"/>
      <c r="C22" s="159"/>
      <c r="D22" s="159"/>
      <c r="E22" s="159"/>
      <c r="F22" s="81"/>
      <c r="G22" s="81"/>
      <c r="H22" s="82"/>
      <c r="I22" s="82"/>
      <c r="J22" s="83"/>
    </row>
    <row r="23" spans="1:10" ht="18" customHeight="1" x14ac:dyDescent="0.25">
      <c r="A23" s="84"/>
      <c r="B23" s="84"/>
      <c r="C23" s="84"/>
      <c r="D23" s="84"/>
      <c r="E23" s="84"/>
      <c r="F23" s="81"/>
      <c r="G23" s="81"/>
      <c r="H23" s="85" t="s">
        <v>68</v>
      </c>
      <c r="I23" s="82"/>
      <c r="J23" s="83">
        <f>J21*1.1%</f>
        <v>20900.000000000004</v>
      </c>
    </row>
    <row r="24" spans="1:10" ht="18" customHeight="1" thickBot="1" x14ac:dyDescent="0.3">
      <c r="A24" s="81"/>
      <c r="B24" s="81"/>
      <c r="C24" s="81"/>
      <c r="D24" s="81"/>
      <c r="E24" s="81"/>
      <c r="F24" s="81"/>
      <c r="G24" s="81"/>
      <c r="H24" s="86" t="s">
        <v>69</v>
      </c>
      <c r="I24" s="86"/>
      <c r="J24" s="87">
        <f>J21*2%</f>
        <v>38000</v>
      </c>
    </row>
    <row r="25" spans="1:10" x14ac:dyDescent="0.25">
      <c r="F25" s="63"/>
      <c r="G25" s="63"/>
      <c r="H25" s="88" t="s">
        <v>32</v>
      </c>
      <c r="I25" s="88"/>
      <c r="J25" s="89">
        <f>J21+J23-J24</f>
        <v>1882900</v>
      </c>
    </row>
    <row r="26" spans="1:10" ht="7.5" customHeight="1" x14ac:dyDescent="0.25">
      <c r="F26" s="63"/>
      <c r="G26" s="63"/>
      <c r="H26" s="88"/>
      <c r="I26" s="88"/>
      <c r="J26" s="89"/>
    </row>
    <row r="27" spans="1:10" ht="21" customHeight="1" x14ac:dyDescent="0.25">
      <c r="A27" s="90" t="s">
        <v>79</v>
      </c>
      <c r="B27" s="63"/>
      <c r="C27" s="63"/>
      <c r="F27" s="63"/>
      <c r="G27" s="63"/>
      <c r="H27" s="88"/>
      <c r="I27" s="88"/>
      <c r="J27" s="89"/>
    </row>
    <row r="28" spans="1:10" ht="6.75" customHeight="1" x14ac:dyDescent="0.25">
      <c r="F28" s="63"/>
      <c r="G28" s="63"/>
      <c r="H28" s="88"/>
      <c r="I28" s="88"/>
      <c r="J28" s="89"/>
    </row>
    <row r="29" spans="1:10" ht="15.75" x14ac:dyDescent="0.25">
      <c r="A29" s="31" t="s">
        <v>34</v>
      </c>
      <c r="B29" s="91"/>
      <c r="C29" s="91"/>
      <c r="D29" s="91"/>
    </row>
    <row r="30" spans="1:10" ht="15.75" x14ac:dyDescent="0.25">
      <c r="A30" s="32" t="s">
        <v>35</v>
      </c>
      <c r="B30" s="63"/>
      <c r="C30" s="63"/>
      <c r="D30" s="63"/>
    </row>
    <row r="31" spans="1:10" ht="15.75" x14ac:dyDescent="0.25">
      <c r="A31" s="32" t="s">
        <v>36</v>
      </c>
      <c r="B31" s="63"/>
      <c r="C31" s="63"/>
      <c r="D31" s="63"/>
    </row>
    <row r="32" spans="1:10" ht="15.75" x14ac:dyDescent="0.25">
      <c r="A32" s="35" t="s">
        <v>37</v>
      </c>
      <c r="B32" s="92"/>
      <c r="C32" s="92"/>
      <c r="D32" s="93"/>
    </row>
    <row r="33" spans="1:10" ht="15.75" x14ac:dyDescent="0.25">
      <c r="A33" s="37" t="s">
        <v>0</v>
      </c>
      <c r="B33" s="94"/>
      <c r="C33" s="94"/>
      <c r="D33" s="94"/>
    </row>
    <row r="34" spans="1:10" x14ac:dyDescent="0.25">
      <c r="A34" s="93"/>
      <c r="B34" s="93"/>
      <c r="C34" s="93"/>
      <c r="D34" s="93"/>
    </row>
    <row r="35" spans="1:10" x14ac:dyDescent="0.25">
      <c r="A35" s="94"/>
      <c r="B35" s="94"/>
      <c r="C35" s="94"/>
      <c r="D35" s="94"/>
    </row>
    <row r="36" spans="1:10" x14ac:dyDescent="0.25">
      <c r="H36" s="95" t="s">
        <v>38</v>
      </c>
      <c r="I36" s="160" t="str">
        <f>+J13</f>
        <v xml:space="preserve"> 7 Mei 2022</v>
      </c>
      <c r="J36" s="161"/>
    </row>
    <row r="43" spans="1:10" ht="15.75" x14ac:dyDescent="0.25">
      <c r="H43" s="125" t="s">
        <v>39</v>
      </c>
      <c r="I43" s="125"/>
      <c r="J43" s="125"/>
    </row>
  </sheetData>
  <mergeCells count="7">
    <mergeCell ref="H43:J43"/>
    <mergeCell ref="A10:J10"/>
    <mergeCell ref="H19:I19"/>
    <mergeCell ref="H20:I20"/>
    <mergeCell ref="A21:I21"/>
    <mergeCell ref="A22:E22"/>
    <mergeCell ref="I36:J36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abSelected="1" topLeftCell="A4" workbookViewId="0">
      <selection activeCell="A21" sqref="A21:I21"/>
    </sheetView>
  </sheetViews>
  <sheetFormatPr defaultRowHeight="15" x14ac:dyDescent="0.25"/>
  <cols>
    <col min="1" max="1" width="4.85546875" style="64" customWidth="1"/>
    <col min="2" max="2" width="10.28515625" style="64" customWidth="1"/>
    <col min="3" max="3" width="8.7109375" style="64" customWidth="1"/>
    <col min="4" max="4" width="24" style="64" customWidth="1"/>
    <col min="5" max="5" width="12.7109375" style="64" customWidth="1"/>
    <col min="6" max="6" width="6" style="64" customWidth="1"/>
    <col min="7" max="7" width="5.140625" style="64" customWidth="1"/>
    <col min="8" max="8" width="13.28515625" style="65" customWidth="1"/>
    <col min="9" max="9" width="1.5703125" style="65" customWidth="1"/>
    <col min="10" max="10" width="18.140625" style="64" customWidth="1"/>
    <col min="11" max="16384" width="9.140625" style="64"/>
  </cols>
  <sheetData>
    <row r="2" spans="1:16" x14ac:dyDescent="0.25">
      <c r="A2" s="63" t="s">
        <v>0</v>
      </c>
      <c r="B2" s="63"/>
      <c r="C2" s="63"/>
    </row>
    <row r="3" spans="1:16" x14ac:dyDescent="0.25">
      <c r="A3" s="4" t="s">
        <v>1</v>
      </c>
      <c r="B3" s="43"/>
      <c r="C3" s="43"/>
    </row>
    <row r="4" spans="1:16" x14ac:dyDescent="0.25">
      <c r="A4" s="4" t="s">
        <v>2</v>
      </c>
      <c r="B4" s="43"/>
      <c r="C4" s="43"/>
    </row>
    <row r="5" spans="1:16" x14ac:dyDescent="0.25">
      <c r="A5" s="4" t="s">
        <v>3</v>
      </c>
      <c r="B5" s="43"/>
      <c r="C5" s="43"/>
    </row>
    <row r="6" spans="1:16" x14ac:dyDescent="0.25">
      <c r="A6" s="4" t="s">
        <v>4</v>
      </c>
      <c r="B6" s="43"/>
      <c r="C6" s="43"/>
      <c r="D6" s="43"/>
    </row>
    <row r="7" spans="1:16" x14ac:dyDescent="0.25">
      <c r="A7" s="4" t="s">
        <v>5</v>
      </c>
      <c r="B7" s="43"/>
      <c r="C7" s="43"/>
      <c r="D7" s="43"/>
    </row>
    <row r="9" spans="1:16" ht="15.75" thickBot="1" x14ac:dyDescent="0.3">
      <c r="A9" s="66"/>
      <c r="B9" s="66"/>
      <c r="C9" s="66"/>
      <c r="D9" s="66"/>
      <c r="E9" s="66"/>
      <c r="F9" s="66"/>
      <c r="G9" s="66"/>
      <c r="H9" s="67"/>
      <c r="I9" s="67"/>
      <c r="J9" s="66"/>
    </row>
    <row r="10" spans="1:16" ht="24" thickBot="1" x14ac:dyDescent="0.4">
      <c r="A10" s="149" t="s">
        <v>6</v>
      </c>
      <c r="B10" s="150"/>
      <c r="C10" s="150"/>
      <c r="D10" s="150"/>
      <c r="E10" s="150"/>
      <c r="F10" s="150"/>
      <c r="G10" s="150"/>
      <c r="H10" s="150"/>
      <c r="I10" s="150"/>
      <c r="J10" s="151"/>
    </row>
    <row r="12" spans="1:16" ht="15.75" x14ac:dyDescent="0.25">
      <c r="A12" s="64" t="s">
        <v>7</v>
      </c>
      <c r="B12" s="64" t="s">
        <v>64</v>
      </c>
      <c r="H12" s="65" t="s">
        <v>9</v>
      </c>
      <c r="I12" s="68" t="s">
        <v>10</v>
      </c>
      <c r="J12" s="8" t="s">
        <v>80</v>
      </c>
    </row>
    <row r="13" spans="1:16" ht="15.75" x14ac:dyDescent="0.25">
      <c r="B13" s="69" t="s">
        <v>65</v>
      </c>
      <c r="C13" s="69"/>
      <c r="E13" s="69"/>
      <c r="H13" s="65" t="s">
        <v>11</v>
      </c>
      <c r="I13" s="68" t="s">
        <v>10</v>
      </c>
      <c r="J13" s="9" t="s">
        <v>57</v>
      </c>
      <c r="P13" s="64" t="s">
        <v>31</v>
      </c>
    </row>
    <row r="14" spans="1:16" ht="15.75" x14ac:dyDescent="0.25">
      <c r="B14" s="69" t="s">
        <v>66</v>
      </c>
      <c r="C14" s="69"/>
      <c r="E14" s="69"/>
      <c r="H14" s="65" t="s">
        <v>12</v>
      </c>
      <c r="I14" s="68" t="s">
        <v>10</v>
      </c>
      <c r="J14" s="9" t="s">
        <v>58</v>
      </c>
    </row>
    <row r="15" spans="1:16" x14ac:dyDescent="0.25">
      <c r="B15" s="69"/>
      <c r="C15" s="69"/>
      <c r="E15" s="69"/>
      <c r="H15" s="65" t="s">
        <v>18</v>
      </c>
      <c r="I15" s="65" t="s">
        <v>10</v>
      </c>
      <c r="J15" s="70" t="s">
        <v>81</v>
      </c>
    </row>
    <row r="16" spans="1:16" x14ac:dyDescent="0.25">
      <c r="B16" s="69"/>
      <c r="C16" s="69"/>
      <c r="E16" s="69"/>
      <c r="J16" s="71"/>
    </row>
    <row r="17" spans="1:10" x14ac:dyDescent="0.25">
      <c r="A17" s="64" t="s">
        <v>16</v>
      </c>
      <c r="B17" s="64" t="s">
        <v>17</v>
      </c>
    </row>
    <row r="18" spans="1:10" ht="11.25" customHeight="1" thickBot="1" x14ac:dyDescent="0.3"/>
    <row r="19" spans="1:10" x14ac:dyDescent="0.25">
      <c r="A19" s="72" t="s">
        <v>19</v>
      </c>
      <c r="B19" s="73" t="s">
        <v>20</v>
      </c>
      <c r="C19" s="73" t="s">
        <v>21</v>
      </c>
      <c r="D19" s="73" t="s">
        <v>22</v>
      </c>
      <c r="E19" s="73" t="s">
        <v>23</v>
      </c>
      <c r="F19" s="73" t="s">
        <v>24</v>
      </c>
      <c r="G19" s="73" t="s">
        <v>67</v>
      </c>
      <c r="H19" s="152" t="s">
        <v>25</v>
      </c>
      <c r="I19" s="153"/>
      <c r="J19" s="74" t="s">
        <v>26</v>
      </c>
    </row>
    <row r="20" spans="1:10" ht="58.5" customHeight="1" x14ac:dyDescent="0.25">
      <c r="A20" s="75">
        <v>1</v>
      </c>
      <c r="B20" s="76">
        <v>44673</v>
      </c>
      <c r="C20" s="77">
        <v>404938</v>
      </c>
      <c r="D20" s="96" t="s">
        <v>82</v>
      </c>
      <c r="E20" s="96" t="s">
        <v>98</v>
      </c>
      <c r="F20" s="78">
        <v>1</v>
      </c>
      <c r="G20" s="78">
        <v>3</v>
      </c>
      <c r="H20" s="154">
        <v>1700000</v>
      </c>
      <c r="I20" s="155"/>
      <c r="J20" s="79">
        <f>H20</f>
        <v>1700000</v>
      </c>
    </row>
    <row r="21" spans="1:10" ht="29.25" customHeight="1" thickBot="1" x14ac:dyDescent="0.3">
      <c r="A21" s="156" t="s">
        <v>28</v>
      </c>
      <c r="B21" s="157"/>
      <c r="C21" s="157"/>
      <c r="D21" s="157"/>
      <c r="E21" s="157"/>
      <c r="F21" s="157"/>
      <c r="G21" s="157"/>
      <c r="H21" s="157"/>
      <c r="I21" s="158"/>
      <c r="J21" s="80">
        <f>J20</f>
        <v>1700000</v>
      </c>
    </row>
    <row r="22" spans="1:10" ht="8.25" customHeight="1" x14ac:dyDescent="0.25">
      <c r="A22" s="159"/>
      <c r="B22" s="159"/>
      <c r="C22" s="159"/>
      <c r="D22" s="159"/>
      <c r="E22" s="159"/>
      <c r="F22" s="81"/>
      <c r="G22" s="81"/>
      <c r="H22" s="82"/>
      <c r="I22" s="82"/>
      <c r="J22" s="83"/>
    </row>
    <row r="23" spans="1:10" ht="18" customHeight="1" x14ac:dyDescent="0.25">
      <c r="A23" s="84"/>
      <c r="B23" s="84"/>
      <c r="C23" s="84"/>
      <c r="D23" s="84"/>
      <c r="E23" s="84"/>
      <c r="F23" s="81"/>
      <c r="G23" s="81"/>
      <c r="H23" s="85" t="s">
        <v>68</v>
      </c>
      <c r="I23" s="82"/>
      <c r="J23" s="83">
        <f>J21*1.1%</f>
        <v>18700.000000000004</v>
      </c>
    </row>
    <row r="24" spans="1:10" ht="18" customHeight="1" thickBot="1" x14ac:dyDescent="0.3">
      <c r="A24" s="81"/>
      <c r="B24" s="81"/>
      <c r="C24" s="81"/>
      <c r="D24" s="81"/>
      <c r="E24" s="81"/>
      <c r="F24" s="81"/>
      <c r="G24" s="81"/>
      <c r="H24" s="86" t="s">
        <v>69</v>
      </c>
      <c r="I24" s="86"/>
      <c r="J24" s="87">
        <f>J21*2%</f>
        <v>34000</v>
      </c>
    </row>
    <row r="25" spans="1:10" x14ac:dyDescent="0.25">
      <c r="F25" s="63"/>
      <c r="G25" s="63"/>
      <c r="H25" s="88" t="s">
        <v>32</v>
      </c>
      <c r="I25" s="88"/>
      <c r="J25" s="89">
        <f>J21+J23-J24</f>
        <v>1684700</v>
      </c>
    </row>
    <row r="26" spans="1:10" ht="7.5" customHeight="1" x14ac:dyDescent="0.25">
      <c r="F26" s="63"/>
      <c r="G26" s="63"/>
      <c r="H26" s="88"/>
      <c r="I26" s="88"/>
      <c r="J26" s="89"/>
    </row>
    <row r="27" spans="1:10" ht="21" customHeight="1" x14ac:dyDescent="0.25">
      <c r="A27" s="90" t="s">
        <v>83</v>
      </c>
      <c r="B27" s="63"/>
      <c r="C27" s="63"/>
      <c r="F27" s="63"/>
      <c r="G27" s="63"/>
      <c r="H27" s="88"/>
      <c r="I27" s="88"/>
      <c r="J27" s="89"/>
    </row>
    <row r="28" spans="1:10" ht="6.75" customHeight="1" x14ac:dyDescent="0.25">
      <c r="F28" s="63"/>
      <c r="G28" s="63"/>
      <c r="H28" s="88"/>
      <c r="I28" s="88"/>
      <c r="J28" s="89"/>
    </row>
    <row r="29" spans="1:10" ht="15.75" x14ac:dyDescent="0.25">
      <c r="A29" s="31" t="s">
        <v>34</v>
      </c>
      <c r="B29" s="91"/>
      <c r="C29" s="91"/>
      <c r="D29" s="91"/>
    </row>
    <row r="30" spans="1:10" ht="15.75" x14ac:dyDescent="0.25">
      <c r="A30" s="32" t="s">
        <v>35</v>
      </c>
      <c r="B30" s="63"/>
      <c r="C30" s="63"/>
      <c r="D30" s="63"/>
    </row>
    <row r="31" spans="1:10" ht="15.75" x14ac:dyDescent="0.25">
      <c r="A31" s="32" t="s">
        <v>36</v>
      </c>
      <c r="B31" s="63"/>
      <c r="C31" s="63"/>
      <c r="D31" s="63"/>
    </row>
    <row r="32" spans="1:10" ht="15.75" x14ac:dyDescent="0.25">
      <c r="A32" s="35" t="s">
        <v>37</v>
      </c>
      <c r="B32" s="92"/>
      <c r="C32" s="92"/>
      <c r="D32" s="93"/>
    </row>
    <row r="33" spans="1:10" ht="15.75" x14ac:dyDescent="0.25">
      <c r="A33" s="37" t="s">
        <v>0</v>
      </c>
      <c r="B33" s="94"/>
      <c r="C33" s="94"/>
      <c r="D33" s="94"/>
    </row>
    <row r="34" spans="1:10" x14ac:dyDescent="0.25">
      <c r="A34" s="93"/>
      <c r="B34" s="93"/>
      <c r="C34" s="93"/>
      <c r="D34" s="93"/>
    </row>
    <row r="35" spans="1:10" x14ac:dyDescent="0.25">
      <c r="A35" s="94"/>
      <c r="B35" s="94"/>
      <c r="C35" s="94"/>
      <c r="D35" s="94"/>
    </row>
    <row r="36" spans="1:10" x14ac:dyDescent="0.25">
      <c r="H36" s="95" t="s">
        <v>38</v>
      </c>
      <c r="I36" s="160" t="str">
        <f>+J13</f>
        <v xml:space="preserve"> 7 Mei 2022</v>
      </c>
      <c r="J36" s="161"/>
    </row>
    <row r="43" spans="1:10" ht="15.75" x14ac:dyDescent="0.25">
      <c r="H43" s="125" t="s">
        <v>39</v>
      </c>
      <c r="I43" s="125"/>
      <c r="J43" s="125"/>
    </row>
  </sheetData>
  <mergeCells count="7">
    <mergeCell ref="H43:J43"/>
    <mergeCell ref="A10:J10"/>
    <mergeCell ref="H19:I19"/>
    <mergeCell ref="H20:I20"/>
    <mergeCell ref="A21:I21"/>
    <mergeCell ref="A22:E22"/>
    <mergeCell ref="I36:J36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3" workbookViewId="0">
      <selection activeCell="A27" sqref="A27"/>
    </sheetView>
  </sheetViews>
  <sheetFormatPr defaultRowHeight="15" x14ac:dyDescent="0.25"/>
  <cols>
    <col min="1" max="1" width="4.42578125" style="97" customWidth="1"/>
    <col min="2" max="2" width="9.7109375" style="97" customWidth="1"/>
    <col min="3" max="3" width="9" style="97" customWidth="1"/>
    <col min="4" max="4" width="11.7109375" style="97" customWidth="1"/>
    <col min="5" max="5" width="21.85546875" style="97" customWidth="1"/>
    <col min="6" max="6" width="12" style="97" customWidth="1"/>
    <col min="7" max="7" width="4.85546875" style="97" customWidth="1"/>
    <col min="8" max="8" width="13.5703125" style="98" customWidth="1"/>
    <col min="9" max="9" width="1.42578125" style="98" customWidth="1"/>
    <col min="10" max="10" width="18" style="97" customWidth="1"/>
    <col min="11" max="16384" width="9.140625" style="97"/>
  </cols>
  <sheetData>
    <row r="2" spans="1:16" ht="15.75" x14ac:dyDescent="0.25">
      <c r="A2" s="1" t="s">
        <v>0</v>
      </c>
      <c r="B2" s="57"/>
      <c r="C2" s="57"/>
      <c r="D2" s="57"/>
    </row>
    <row r="3" spans="1:16" x14ac:dyDescent="0.25">
      <c r="A3" s="4" t="s">
        <v>1</v>
      </c>
      <c r="B3" s="4"/>
      <c r="C3" s="4"/>
      <c r="D3" s="4"/>
    </row>
    <row r="4" spans="1:16" x14ac:dyDescent="0.25">
      <c r="A4" s="4" t="s">
        <v>2</v>
      </c>
      <c r="B4" s="4"/>
      <c r="C4" s="4"/>
      <c r="D4" s="4"/>
    </row>
    <row r="5" spans="1:16" x14ac:dyDescent="0.25">
      <c r="A5" s="4" t="s">
        <v>3</v>
      </c>
      <c r="B5" s="4"/>
      <c r="C5" s="4"/>
      <c r="D5" s="4"/>
    </row>
    <row r="6" spans="1:16" x14ac:dyDescent="0.25">
      <c r="A6" s="4" t="s">
        <v>4</v>
      </c>
      <c r="B6" s="4"/>
      <c r="C6" s="4"/>
      <c r="D6" s="4"/>
    </row>
    <row r="7" spans="1:16" x14ac:dyDescent="0.25">
      <c r="A7" s="4" t="s">
        <v>5</v>
      </c>
      <c r="B7" s="4"/>
      <c r="C7" s="4"/>
      <c r="D7" s="4"/>
    </row>
    <row r="9" spans="1:16" ht="15.75" thickBot="1" x14ac:dyDescent="0.3">
      <c r="A9" s="99"/>
      <c r="B9" s="99"/>
      <c r="C9" s="99"/>
      <c r="D9" s="99"/>
      <c r="E9" s="99"/>
      <c r="F9" s="99"/>
      <c r="G9" s="99"/>
      <c r="H9" s="100"/>
      <c r="I9" s="100"/>
      <c r="J9" s="99"/>
    </row>
    <row r="10" spans="1:16" ht="24" thickBot="1" x14ac:dyDescent="0.4">
      <c r="A10" s="162" t="s">
        <v>6</v>
      </c>
      <c r="B10" s="163"/>
      <c r="C10" s="163"/>
      <c r="D10" s="163"/>
      <c r="E10" s="163"/>
      <c r="F10" s="163"/>
      <c r="G10" s="163"/>
      <c r="H10" s="163"/>
      <c r="I10" s="163"/>
      <c r="J10" s="164"/>
    </row>
    <row r="12" spans="1:16" ht="15.75" x14ac:dyDescent="0.25">
      <c r="A12" s="97" t="s">
        <v>7</v>
      </c>
      <c r="B12" s="97" t="s">
        <v>84</v>
      </c>
      <c r="H12" s="98" t="s">
        <v>9</v>
      </c>
      <c r="I12" s="101" t="s">
        <v>10</v>
      </c>
      <c r="J12" s="8" t="s">
        <v>90</v>
      </c>
    </row>
    <row r="13" spans="1:16" ht="15.75" x14ac:dyDescent="0.25">
      <c r="B13" s="102" t="s">
        <v>85</v>
      </c>
      <c r="C13" s="102"/>
      <c r="D13" s="102"/>
      <c r="E13" s="102"/>
      <c r="F13" s="102"/>
      <c r="H13" s="98" t="s">
        <v>11</v>
      </c>
      <c r="I13" s="101" t="s">
        <v>10</v>
      </c>
      <c r="J13" s="9" t="s">
        <v>91</v>
      </c>
      <c r="P13" s="97" t="s">
        <v>31</v>
      </c>
    </row>
    <row r="14" spans="1:16" ht="15.75" x14ac:dyDescent="0.25">
      <c r="B14" s="102" t="s">
        <v>86</v>
      </c>
      <c r="C14" s="102"/>
      <c r="D14" s="102"/>
      <c r="E14" s="102"/>
      <c r="F14" s="102"/>
      <c r="H14" s="98" t="s">
        <v>12</v>
      </c>
      <c r="I14" s="101" t="s">
        <v>10</v>
      </c>
      <c r="J14" s="9" t="s">
        <v>92</v>
      </c>
    </row>
    <row r="15" spans="1:16" x14ac:dyDescent="0.25">
      <c r="B15" s="102" t="s">
        <v>87</v>
      </c>
      <c r="C15" s="102"/>
      <c r="D15" s="102"/>
      <c r="E15" s="102"/>
      <c r="F15" s="102"/>
      <c r="H15" s="98" t="s">
        <v>18</v>
      </c>
      <c r="I15" s="98" t="s">
        <v>10</v>
      </c>
      <c r="J15" s="103" t="s">
        <v>93</v>
      </c>
    </row>
    <row r="16" spans="1:16" x14ac:dyDescent="0.25">
      <c r="B16" s="102"/>
      <c r="C16" s="102"/>
      <c r="D16" s="102"/>
      <c r="E16" s="102"/>
      <c r="F16" s="102"/>
      <c r="J16" s="104"/>
    </row>
    <row r="17" spans="1:10" x14ac:dyDescent="0.25">
      <c r="A17" s="97" t="s">
        <v>16</v>
      </c>
      <c r="B17" s="97" t="s">
        <v>17</v>
      </c>
      <c r="H17" s="97"/>
      <c r="I17" s="97"/>
    </row>
    <row r="18" spans="1:10" ht="15.75" thickBot="1" x14ac:dyDescent="0.3"/>
    <row r="19" spans="1:10" ht="15.75" x14ac:dyDescent="0.25">
      <c r="A19" s="105" t="s">
        <v>19</v>
      </c>
      <c r="B19" s="106" t="s">
        <v>20</v>
      </c>
      <c r="C19" s="106" t="s">
        <v>21</v>
      </c>
      <c r="D19" s="106" t="s">
        <v>88</v>
      </c>
      <c r="E19" s="48" t="s">
        <v>22</v>
      </c>
      <c r="F19" s="48" t="s">
        <v>23</v>
      </c>
      <c r="G19" s="106" t="s">
        <v>89</v>
      </c>
      <c r="H19" s="165" t="s">
        <v>25</v>
      </c>
      <c r="I19" s="166"/>
      <c r="J19" s="107" t="s">
        <v>26</v>
      </c>
    </row>
    <row r="20" spans="1:10" ht="63.75" customHeight="1" x14ac:dyDescent="0.25">
      <c r="A20" s="108">
        <v>1</v>
      </c>
      <c r="B20" s="109">
        <v>44669</v>
      </c>
      <c r="C20" s="110"/>
      <c r="D20" s="110" t="s">
        <v>96</v>
      </c>
      <c r="E20" s="111" t="s">
        <v>94</v>
      </c>
      <c r="F20" s="111" t="s">
        <v>95</v>
      </c>
      <c r="G20" s="112">
        <v>1</v>
      </c>
      <c r="H20" s="167">
        <v>13143000</v>
      </c>
      <c r="I20" s="168"/>
      <c r="J20" s="113">
        <f>+G20*H20</f>
        <v>13143000</v>
      </c>
    </row>
    <row r="21" spans="1:10" ht="22.5" customHeight="1" thickBot="1" x14ac:dyDescent="0.3">
      <c r="A21" s="169" t="s">
        <v>28</v>
      </c>
      <c r="B21" s="170"/>
      <c r="C21" s="170"/>
      <c r="D21" s="170"/>
      <c r="E21" s="170"/>
      <c r="F21" s="170"/>
      <c r="G21" s="170"/>
      <c r="H21" s="170"/>
      <c r="I21" s="171"/>
      <c r="J21" s="114">
        <f>SUM(J20:J20)</f>
        <v>13143000</v>
      </c>
    </row>
    <row r="22" spans="1:10" x14ac:dyDescent="0.25">
      <c r="A22" s="172"/>
      <c r="B22" s="172"/>
      <c r="C22" s="172"/>
      <c r="D22" s="172"/>
      <c r="E22" s="172"/>
      <c r="F22" s="115"/>
      <c r="G22" s="115"/>
      <c r="H22" s="116"/>
      <c r="I22" s="116"/>
      <c r="J22" s="117"/>
    </row>
    <row r="23" spans="1:10" s="2" customFormat="1" ht="15.75" x14ac:dyDescent="0.25">
      <c r="A23" s="62"/>
      <c r="B23" s="62"/>
      <c r="C23" s="62"/>
      <c r="D23" s="62"/>
      <c r="E23" s="62"/>
      <c r="F23" s="62"/>
      <c r="G23" s="62"/>
      <c r="H23" s="24" t="s">
        <v>62</v>
      </c>
      <c r="I23" s="24"/>
      <c r="J23" s="23">
        <f>J21*1.1%</f>
        <v>144573</v>
      </c>
    </row>
    <row r="24" spans="1:10" s="2" customFormat="1" ht="16.5" thickBot="1" x14ac:dyDescent="0.3">
      <c r="A24" s="62"/>
      <c r="B24" s="62"/>
      <c r="C24" s="62"/>
      <c r="D24" s="62"/>
      <c r="E24" s="62"/>
      <c r="F24" s="62"/>
      <c r="G24" s="62"/>
      <c r="H24" s="55" t="s">
        <v>30</v>
      </c>
      <c r="I24" s="55"/>
      <c r="J24" s="27">
        <f>J21*2%</f>
        <v>262860</v>
      </c>
    </row>
    <row r="25" spans="1:10" s="2" customFormat="1" ht="15.75" x14ac:dyDescent="0.25">
      <c r="E25" s="1"/>
      <c r="F25" s="1"/>
      <c r="G25" s="1"/>
      <c r="H25" s="28" t="s">
        <v>32</v>
      </c>
      <c r="I25" s="28"/>
      <c r="J25" s="29">
        <f>J21+J23-J24</f>
        <v>13024713</v>
      </c>
    </row>
    <row r="26" spans="1:10" x14ac:dyDescent="0.25">
      <c r="A26" s="57" t="s">
        <v>97</v>
      </c>
      <c r="B26" s="57"/>
      <c r="C26" s="57"/>
      <c r="D26" s="57"/>
      <c r="G26" s="57"/>
      <c r="H26" s="118"/>
      <c r="I26" s="118"/>
      <c r="J26" s="119"/>
    </row>
    <row r="27" spans="1:10" x14ac:dyDescent="0.25">
      <c r="G27" s="57"/>
      <c r="H27" s="118"/>
      <c r="I27" s="118"/>
      <c r="J27" s="119"/>
    </row>
    <row r="28" spans="1:10" x14ac:dyDescent="0.25">
      <c r="A28" s="56" t="s">
        <v>34</v>
      </c>
    </row>
    <row r="29" spans="1:10" x14ac:dyDescent="0.25">
      <c r="A29" s="57" t="s">
        <v>35</v>
      </c>
      <c r="B29" s="57"/>
      <c r="C29" s="57"/>
      <c r="D29" s="57"/>
      <c r="E29" s="57"/>
      <c r="F29" s="57"/>
    </row>
    <row r="30" spans="1:10" x14ac:dyDescent="0.25">
      <c r="A30" s="58" t="s">
        <v>36</v>
      </c>
      <c r="B30" s="57"/>
      <c r="C30" s="57"/>
      <c r="D30" s="57"/>
    </row>
    <row r="31" spans="1:10" x14ac:dyDescent="0.25">
      <c r="A31" s="59" t="s">
        <v>37</v>
      </c>
      <c r="B31" s="58"/>
      <c r="C31" s="58"/>
      <c r="D31" s="58"/>
      <c r="E31" s="58"/>
      <c r="F31" s="58"/>
    </row>
    <row r="32" spans="1:10" x14ac:dyDescent="0.25">
      <c r="A32" s="57" t="s">
        <v>0</v>
      </c>
      <c r="B32" s="59"/>
      <c r="C32" s="59"/>
      <c r="D32" s="59"/>
      <c r="E32" s="120"/>
      <c r="F32" s="120"/>
    </row>
    <row r="33" spans="1:10" x14ac:dyDescent="0.25">
      <c r="A33" s="120"/>
      <c r="B33" s="120"/>
      <c r="C33" s="120"/>
      <c r="D33" s="120"/>
      <c r="E33" s="120"/>
      <c r="F33" s="120"/>
    </row>
    <row r="34" spans="1:10" x14ac:dyDescent="0.25">
      <c r="A34" s="59"/>
      <c r="B34" s="59"/>
      <c r="C34" s="59"/>
      <c r="D34" s="59"/>
      <c r="E34" s="121"/>
      <c r="F34" s="121"/>
    </row>
    <row r="35" spans="1:10" x14ac:dyDescent="0.25">
      <c r="H35" s="122" t="s">
        <v>55</v>
      </c>
      <c r="I35" s="173" t="str">
        <f>+J13</f>
        <v xml:space="preserve"> 09 Mei 2022</v>
      </c>
      <c r="J35" s="174"/>
    </row>
    <row r="43" spans="1:10" ht="15.75" x14ac:dyDescent="0.25">
      <c r="H43" s="125" t="s">
        <v>39</v>
      </c>
      <c r="I43" s="125"/>
      <c r="J43" s="125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268_Marugame_Jogja</vt:lpstr>
      <vt:lpstr>269_Marugame_Solo</vt:lpstr>
      <vt:lpstr>270_Multitrans_Aceh</vt:lpstr>
      <vt:lpstr>271_Link Pasifik_Singapore</vt:lpstr>
      <vt:lpstr>272_Link Pasifik_Korea</vt:lpstr>
      <vt:lpstr>273_Link Pasifik_Vietnam</vt:lpstr>
      <vt:lpstr>274_Freyssinet_Bali</vt:lpstr>
      <vt:lpstr>Sheet1</vt:lpstr>
      <vt:lpstr>'271_Link Pasifik_Singapore'!Print_Area</vt:lpstr>
      <vt:lpstr>'272_Link Pasifik_Korea'!Print_Area</vt:lpstr>
      <vt:lpstr>'273_Link Pasifik_Vietnam'!Print_Area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2022-05-09T04:12:59Z</dcterms:modified>
</cp:coreProperties>
</file>