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Performa IGM\"/>
    </mc:Choice>
  </mc:AlternateContent>
  <bookViews>
    <workbookView xWindow="0" yWindow="0" windowWidth="28800" windowHeight="12435" firstSheet="2" activeTab="4"/>
  </bookViews>
  <sheets>
    <sheet name="350_DwiRantau_DP_Aceh" sheetId="2" r:id="rId1"/>
    <sheet name="001_IPA_IGM_Jawa Tengah" sheetId="3" r:id="rId2"/>
    <sheet name="005_IPA_IGM_Jawa Mix" sheetId="4" r:id="rId3"/>
    <sheet name="006_IPA_IGM_solo&amp;jogja" sheetId="5" r:id="rId4"/>
    <sheet name="007_IPA_IGM_Mix" sheetId="6" r:id="rId5"/>
    <sheet name="Sheet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6" l="1"/>
  <c r="J22" i="6" l="1"/>
  <c r="J21" i="6" l="1"/>
  <c r="J37" i="6"/>
  <c r="J20" i="6"/>
  <c r="J19" i="6"/>
  <c r="J25" i="6" l="1"/>
  <c r="J21" i="5"/>
  <c r="J35" i="5"/>
  <c r="J20" i="5"/>
  <c r="J19" i="5"/>
  <c r="J27" i="6" l="1"/>
  <c r="J23" i="5"/>
  <c r="J36" i="4"/>
  <c r="J24" i="5" l="1"/>
  <c r="J25" i="5" s="1"/>
  <c r="J20" i="4"/>
  <c r="J21" i="4"/>
  <c r="J19" i="4"/>
  <c r="J22" i="4" s="1"/>
  <c r="J25" i="4" l="1"/>
  <c r="J24" i="4" l="1"/>
  <c r="J26" i="4" s="1"/>
  <c r="I25" i="3" l="1"/>
  <c r="I22" i="3"/>
  <c r="I19" i="3" l="1"/>
  <c r="I20" i="3" s="1"/>
  <c r="H35" i="3"/>
  <c r="H35" i="2" l="1"/>
  <c r="I19" i="2"/>
  <c r="I20" i="2" s="1"/>
  <c r="I24" i="2" s="1"/>
  <c r="I23" i="2" l="1"/>
  <c r="I25" i="2" s="1"/>
</calcChain>
</file>

<file path=xl/sharedStrings.xml><?xml version="1.0" encoding="utf-8"?>
<sst xmlns="http://schemas.openxmlformats.org/spreadsheetml/2006/main" count="252" uniqueCount="92">
  <si>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</si>
  <si>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</si>
  <si>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</si>
  <si>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</si>
  <si>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</si>
  <si>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</si>
  <si>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To</t>
  </si>
  <si>
    <t>: PT. Dwi Rantau Persada</t>
  </si>
  <si>
    <t>Invoice No</t>
  </si>
  <si>
    <t>:</t>
  </si>
  <si>
    <t>Wisma Horoen No.2E Jl. Raya Pasar Minggu</t>
  </si>
  <si>
    <t>Invoice Date</t>
  </si>
  <si>
    <t>Jakarta 12780</t>
  </si>
  <si>
    <t>Due Date</t>
  </si>
  <si>
    <t xml:space="preserve"> </t>
  </si>
  <si>
    <t>Attn</t>
  </si>
  <si>
    <t>:  Finance Dept</t>
  </si>
  <si>
    <t>NO</t>
  </si>
  <si>
    <t>DATE</t>
  </si>
  <si>
    <t>DESCRIPTION</t>
  </si>
  <si>
    <t>DESNATION</t>
  </si>
  <si>
    <t>QTY</t>
  </si>
  <si>
    <t>UNIT PRICE</t>
  </si>
  <si>
    <t>AMOUNT</t>
  </si>
  <si>
    <t>Pengiriman Barang Tujuan Jakarta - Aceh</t>
  </si>
  <si>
    <t>Sumatera Barat</t>
  </si>
  <si>
    <t>1 Unit</t>
  </si>
  <si>
    <t>SUB TOTAL</t>
  </si>
  <si>
    <t>PPN 1 %</t>
  </si>
  <si>
    <t>DP   40%</t>
  </si>
  <si>
    <t>Pelunasan 60%</t>
  </si>
  <si>
    <t>Total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</si>
  <si>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Tujuh Juta Empat Ratus Ribu Rupiah.</t>
    </r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</si>
  <si>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</si>
  <si>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</si>
  <si>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</si>
  <si>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</si>
  <si>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</si>
  <si>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</si>
  <si>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 xml:space="preserve"> 12 November 20</t>
  </si>
  <si>
    <t>INVOICE PERFORMA</t>
  </si>
  <si>
    <t>13/11/20</t>
  </si>
  <si>
    <t>PO</t>
  </si>
  <si>
    <t>006</t>
  </si>
  <si>
    <t xml:space="preserve"> 010/PCI/XI/20</t>
  </si>
  <si>
    <t xml:space="preserve"> 001/PCI-IPA/V/21</t>
  </si>
  <si>
    <t xml:space="preserve"> 17 Mei  2021</t>
  </si>
  <si>
    <t>: PT. Indofarma Global Medika</t>
  </si>
  <si>
    <t xml:space="preserve"> Jl. Indofarma No. 1 Cibitung </t>
  </si>
  <si>
    <t>Cikarang Barat, Bekasi 17530</t>
  </si>
  <si>
    <t>Pengiriman Barang Tujuan BKKBN Prov. Jawa Tengah</t>
  </si>
  <si>
    <t>Jawa Tengah</t>
  </si>
  <si>
    <t xml:space="preserve">DP   </t>
  </si>
  <si>
    <t xml:space="preserve">Pelunasan 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</si>
  <si>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Juta Enam Ratus Dua Puluh Enam Ribu Rupiah.</t>
    </r>
  </si>
  <si>
    <t>BKI032210038752</t>
  </si>
  <si>
    <t>PENGIRIMAN BARANG TUJUAN PT INDOFARMA GLOBAL DENPASAR</t>
  </si>
  <si>
    <t>DPSPCI0078 - DENPASAR</t>
  </si>
  <si>
    <t>BKI032210038760</t>
  </si>
  <si>
    <t>PENGIRIMAN BARANG TUJUAN PT INDOFARMA GLOBAL SERANG</t>
  </si>
  <si>
    <t>DPSPCI0095 - SERANG</t>
  </si>
  <si>
    <t>BKI032210038778</t>
  </si>
  <si>
    <t>PENGIRIMAN BARANG TUJUAN PT INDOFARMA GLOBAL TEGAL</t>
  </si>
  <si>
    <t>SRGPCI0273 - TEGAL</t>
  </si>
  <si>
    <t>PPN 1%</t>
  </si>
  <si>
    <t>PPh 23 2%</t>
  </si>
  <si>
    <t>AWB</t>
  </si>
  <si>
    <t>COLLY</t>
  </si>
  <si>
    <t>KG</t>
  </si>
  <si>
    <t xml:space="preserve"> 005/PCI-IPA/XI/21</t>
  </si>
  <si>
    <t xml:space="preserve"> 05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</si>
  <si>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Ribu Tujuh Ratus Tujuh Puluh Rupiah.</t>
    </r>
  </si>
  <si>
    <t xml:space="preserve"> 006/PCI-IPA/XI/21</t>
  </si>
  <si>
    <t xml:space="preserve"> 25 November 21</t>
  </si>
  <si>
    <t>PENGIRIMAN BARANG TUJUAN PT INDOFARMA GLOBAL SOLO</t>
  </si>
  <si>
    <t>SOLO</t>
  </si>
  <si>
    <t>YOGYAKARTA</t>
  </si>
  <si>
    <t>PENGIRIMAN BARANG TUJUAN PT INDOFARMA GLOBAL JOGJA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</si>
  <si>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Puluh Delapan Ribu Lima Belas Rupiah.</t>
    </r>
  </si>
  <si>
    <t xml:space="preserve"> 007/PCI-IPA/XII/21</t>
  </si>
  <si>
    <t xml:space="preserve"> 28 Desember 21</t>
  </si>
  <si>
    <t>JO</t>
  </si>
  <si>
    <t>0672</t>
  </si>
  <si>
    <t>PENGIRIMAN BARANG TUJUAN INDOFARMA SURABAYA</t>
  </si>
  <si>
    <t>PENGIRIMAN BARANG TUJUAN INDOFARMA SOLO</t>
  </si>
  <si>
    <t>PENGIRIMAN BARANG TUJUAN INDOFARMA  DENPASAR</t>
  </si>
  <si>
    <t>PENGIRIMAN BARANG TUJUAN INDOFARMA SEMARANG</t>
  </si>
  <si>
    <t>SURABAYA</t>
  </si>
  <si>
    <t>DENPASAR</t>
  </si>
  <si>
    <t>SEMARANG</t>
  </si>
  <si>
    <t>Discount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</si>
  <si>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Puluh Tiga Ribu Seratus Dua Puluh Lima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</si>
</sst>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167" fontId="3" fillId="0" borderId="0" xfId="0" applyNumberFormat="1" applyFont="1"/>
    <xf numFmtId="0" fontId="3" fillId="0" borderId="0" xfId="0" applyFont="1" applyAlignment="1"/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0" xfId="0" applyFont="1"/>
    <xf numFmtId="0" fontId="7" fillId="3" borderId="10" xfId="0" applyFont="1" applyFill="1" applyBorder="1" applyAlignment="1">
      <alignment horizontal="center" vertical="center"/>
    </xf>
    <xf numFmtId="15" fontId="7" fillId="3" borderId="11" xfId="0" quotePrefix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 wrapText="1"/>
    </xf>
    <xf numFmtId="0" fontId="7" fillId="3" borderId="11" xfId="1" applyNumberFormat="1" applyFont="1" applyFill="1" applyBorder="1" applyAlignment="1">
      <alignment horizontal="center" vertical="center"/>
    </xf>
    <xf numFmtId="166" fontId="7" fillId="0" borderId="14" xfId="1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8" fontId="2" fillId="0" borderId="0" xfId="0" applyNumberFormat="1" applyFont="1" applyAlignment="1">
      <alignment horizontal="center" vertical="center"/>
    </xf>
    <xf numFmtId="166" fontId="2" fillId="0" borderId="1" xfId="1" applyNumberFormat="1" applyFont="1" applyBorder="1"/>
    <xf numFmtId="168" fontId="3" fillId="0" borderId="1" xfId="0" quotePrefix="1" applyNumberFormat="1" applyFont="1" applyBorder="1" applyAlignment="1">
      <alignment horizontal="center" vertical="center"/>
    </xf>
    <xf numFmtId="9" fontId="3" fillId="0" borderId="0" xfId="0" applyNumberFormat="1" applyFont="1"/>
    <xf numFmtId="166" fontId="2" fillId="0" borderId="0" xfId="1" applyNumberFormat="1" applyFont="1"/>
    <xf numFmtId="168" fontId="2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5" fontId="7" fillId="3" borderId="11" xfId="0" quotePrefix="1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6" fontId="7" fillId="3" borderId="11" xfId="2" applyNumberFormat="1" applyFont="1" applyFill="1" applyBorder="1" applyAlignment="1">
      <alignment horizontal="center" vertical="center" wrapText="1"/>
    </xf>
    <xf numFmtId="0" fontId="7" fillId="3" borderId="19" xfId="2" applyNumberFormat="1" applyFont="1" applyFill="1" applyBorder="1" applyAlignment="1">
      <alignment horizontal="center" vertical="center" wrapText="1"/>
    </xf>
    <xf numFmtId="0" fontId="7" fillId="3" borderId="19" xfId="2" applyNumberFormat="1" applyFont="1" applyFill="1" applyBorder="1" applyAlignment="1">
      <alignment horizontal="center" vertical="center"/>
    </xf>
    <xf numFmtId="166" fontId="7" fillId="0" borderId="14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6" fontId="6" fillId="0" borderId="0" xfId="2" applyNumberFormat="1" applyFont="1" applyAlignment="1">
      <alignment horizontal="left" vertical="center"/>
    </xf>
    <xf numFmtId="164" fontId="7" fillId="0" borderId="0" xfId="0" applyNumberFormat="1" applyFont="1"/>
    <xf numFmtId="0" fontId="6" fillId="0" borderId="0" xfId="0" applyFont="1"/>
    <xf numFmtId="166" fontId="6" fillId="0" borderId="1" xfId="2" applyNumberFormat="1" applyFont="1" applyBorder="1"/>
    <xf numFmtId="168" fontId="7" fillId="0" borderId="1" xfId="0" applyNumberFormat="1" applyFont="1" applyBorder="1" applyAlignment="1">
      <alignment horizontal="center" vertical="center"/>
    </xf>
    <xf numFmtId="166" fontId="6" fillId="0" borderId="0" xfId="2" applyNumberFormat="1" applyFont="1"/>
    <xf numFmtId="168" fontId="6" fillId="0" borderId="0" xfId="0" applyNumberFormat="1" applyFont="1"/>
    <xf numFmtId="0" fontId="6" fillId="2" borderId="7" xfId="0" applyFont="1" applyFill="1" applyBorder="1" applyAlignment="1">
      <alignment horizontal="center" vertical="center"/>
    </xf>
    <xf numFmtId="0" fontId="3" fillId="0" borderId="0" xfId="0" applyFont="1" applyBorder="1"/>
    <xf numFmtId="166" fontId="3" fillId="0" borderId="0" xfId="1" applyNumberFormat="1" applyFont="1" applyBorder="1"/>
    <xf numFmtId="0" fontId="2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3" borderId="11" xfId="0" quotePrefix="1" applyNumberFormat="1" applyFont="1" applyFill="1" applyBorder="1" applyAlignment="1">
      <alignment horizontal="center" vertical="center" wrapText="1"/>
    </xf>
    <xf numFmtId="166" fontId="7" fillId="3" borderId="11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0" borderId="0" xfId="0" quotePrefix="1" applyFont="1"/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7" fillId="0" borderId="12" xfId="1" applyNumberFormat="1" applyFont="1" applyBorder="1" applyAlignment="1">
      <alignment horizontal="center" vertical="center"/>
    </xf>
    <xf numFmtId="166" fontId="7" fillId="0" borderId="13" xfId="1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0" fontId="6" fillId="0" borderId="16" xfId="0" quotePrefix="1" applyFont="1" applyBorder="1" applyAlignment="1">
      <alignment horizontal="center" vertical="center"/>
    </xf>
    <xf numFmtId="0" fontId="6" fillId="0" borderId="17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6" fontId="7" fillId="0" borderId="12" xfId="2" applyNumberFormat="1" applyFont="1" applyBorder="1" applyAlignment="1">
      <alignment horizontal="center" vertical="center"/>
    </xf>
    <xf numFmtId="166" fontId="7" fillId="0" borderId="13" xfId="2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2041155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35</xdr:row>
      <xdr:rowOff>104775</xdr:rowOff>
    </xdr:from>
    <xdr:to>
      <xdr:col>14</xdr:col>
      <xdr:colOff>104215</xdr:colOff>
      <xdr:row>41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7675" y="7753350"/>
          <a:ext cx="1933015" cy="1123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117105</xdr:colOff>
      <xdr:row>1</xdr:row>
      <xdr:rowOff>73400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0480" y="27342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228600</xdr:colOff>
      <xdr:row>35</xdr:row>
      <xdr:rowOff>76200</xdr:rowOff>
    </xdr:from>
    <xdr:to>
      <xdr:col>8</xdr:col>
      <xdr:colOff>990040</xdr:colOff>
      <xdr:row>41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7743825"/>
          <a:ext cx="1933015" cy="1123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117105</xdr:colOff>
      <xdr:row>1</xdr:row>
      <xdr:rowOff>73400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0480" y="27342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190500</xdr:colOff>
      <xdr:row>35</xdr:row>
      <xdr:rowOff>180975</xdr:rowOff>
    </xdr:from>
    <xdr:to>
      <xdr:col>10</xdr:col>
      <xdr:colOff>447674</xdr:colOff>
      <xdr:row>41</xdr:row>
      <xdr:rowOff>110795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9334500"/>
          <a:ext cx="2428874" cy="1129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345705</xdr:colOff>
      <xdr:row>1</xdr:row>
      <xdr:rowOff>73400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6205" y="27342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190500</xdr:colOff>
      <xdr:row>34</xdr:row>
      <xdr:rowOff>180975</xdr:rowOff>
    </xdr:from>
    <xdr:to>
      <xdr:col>10</xdr:col>
      <xdr:colOff>390524</xdr:colOff>
      <xdr:row>40</xdr:row>
      <xdr:rowOff>110795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8934450"/>
          <a:ext cx="2428874" cy="11299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345705</xdr:colOff>
      <xdr:row>1</xdr:row>
      <xdr:rowOff>73400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7630" y="27342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190500</xdr:colOff>
      <xdr:row>36</xdr:row>
      <xdr:rowOff>180975</xdr:rowOff>
    </xdr:from>
    <xdr:to>
      <xdr:col>10</xdr:col>
      <xdr:colOff>390524</xdr:colOff>
      <xdr:row>42</xdr:row>
      <xdr:rowOff>110795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8258175"/>
          <a:ext cx="2428874" cy="1129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3" workbookViewId="0">
      <selection activeCell="L8" sqref="L8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8.42578125" style="2" customWidth="1"/>
    <col min="4" max="4" width="26.28515625" style="2" customWidth="1"/>
    <col min="5" max="5" width="12.140625" style="2" customWidth="1"/>
    <col min="6" max="6" width="6" style="2" customWidth="1"/>
    <col min="7" max="7" width="15.42578125" style="3" customWidth="1"/>
    <col min="8" max="8" width="2.140625" style="3" customWidth="1"/>
    <col min="9" max="9" width="17" style="2" customWidth="1"/>
    <col min="10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</row>
    <row r="4" spans="1:15" x14ac:dyDescent="0.25">
      <c r="A4" s="4" t="s">
        <v>2</v>
      </c>
    </row>
    <row r="5" spans="1:15" x14ac:dyDescent="0.25">
      <c r="A5" s="4" t="s">
        <v>3</v>
      </c>
    </row>
    <row r="6" spans="1:15" x14ac:dyDescent="0.25">
      <c r="A6" s="4" t="s">
        <v>4</v>
      </c>
    </row>
    <row r="7" spans="1:15" x14ac:dyDescent="0.25">
      <c r="A7" s="4" t="s">
        <v>5</v>
      </c>
    </row>
    <row r="9" spans="1:15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5" ht="25.5" customHeight="1" thickBot="1" x14ac:dyDescent="0.3">
      <c r="A10" s="72" t="s">
        <v>40</v>
      </c>
      <c r="B10" s="73"/>
      <c r="C10" s="73"/>
      <c r="D10" s="73"/>
      <c r="E10" s="73"/>
      <c r="F10" s="73"/>
      <c r="G10" s="73"/>
      <c r="H10" s="73"/>
      <c r="I10" s="74"/>
    </row>
    <row r="12" spans="1:15" x14ac:dyDescent="0.25">
      <c r="A12" s="2" t="s">
        <v>6</v>
      </c>
      <c r="B12" s="2" t="s">
        <v>7</v>
      </c>
      <c r="G12" s="3" t="s">
        <v>8</v>
      </c>
      <c r="H12" s="3" t="s">
        <v>9</v>
      </c>
      <c r="I12" s="2" t="s">
        <v>44</v>
      </c>
    </row>
    <row r="13" spans="1:15" x14ac:dyDescent="0.25">
      <c r="B13" s="2" t="s">
        <v>10</v>
      </c>
      <c r="G13" s="3" t="s">
        <v>11</v>
      </c>
      <c r="H13" s="3" t="s">
        <v>9</v>
      </c>
      <c r="I13" s="7" t="s">
        <v>39</v>
      </c>
    </row>
    <row r="14" spans="1:15" x14ac:dyDescent="0.25">
      <c r="B14" s="8" t="s">
        <v>12</v>
      </c>
      <c r="C14" s="8"/>
      <c r="D14" s="8"/>
      <c r="E14" s="8"/>
      <c r="G14" s="3" t="s">
        <v>13</v>
      </c>
      <c r="H14" s="3" t="s">
        <v>9</v>
      </c>
      <c r="O14" s="2" t="s">
        <v>14</v>
      </c>
    </row>
    <row r="15" spans="1:15" x14ac:dyDescent="0.25">
      <c r="B15" s="8"/>
      <c r="C15" s="8"/>
      <c r="D15" s="8"/>
      <c r="E15" s="8"/>
    </row>
    <row r="16" spans="1:15" x14ac:dyDescent="0.25">
      <c r="A16" s="2" t="s">
        <v>15</v>
      </c>
      <c r="B16" s="2" t="s">
        <v>16</v>
      </c>
    </row>
    <row r="17" spans="1:18" ht="16.5" thickBot="1" x14ac:dyDescent="0.3"/>
    <row r="18" spans="1:18" s="12" customFormat="1" ht="20.100000000000001" customHeight="1" x14ac:dyDescent="0.25">
      <c r="A18" s="9" t="s">
        <v>17</v>
      </c>
      <c r="B18" s="10" t="s">
        <v>18</v>
      </c>
      <c r="C18" s="10" t="s">
        <v>42</v>
      </c>
      <c r="D18" s="10" t="s">
        <v>19</v>
      </c>
      <c r="E18" s="10" t="s">
        <v>20</v>
      </c>
      <c r="F18" s="10" t="s">
        <v>21</v>
      </c>
      <c r="G18" s="75" t="s">
        <v>22</v>
      </c>
      <c r="H18" s="76"/>
      <c r="I18" s="11" t="s">
        <v>23</v>
      </c>
    </row>
    <row r="19" spans="1:18" s="12" customFormat="1" ht="41.25" customHeight="1" x14ac:dyDescent="0.25">
      <c r="A19" s="13">
        <v>1</v>
      </c>
      <c r="B19" s="14" t="s">
        <v>41</v>
      </c>
      <c r="C19" s="14" t="s">
        <v>43</v>
      </c>
      <c r="D19" s="15" t="s">
        <v>24</v>
      </c>
      <c r="E19" s="15" t="s">
        <v>25</v>
      </c>
      <c r="F19" s="16" t="s">
        <v>26</v>
      </c>
      <c r="G19" s="77">
        <v>18500000</v>
      </c>
      <c r="H19" s="78"/>
      <c r="I19" s="17">
        <f>G19</f>
        <v>18500000</v>
      </c>
    </row>
    <row r="20" spans="1:18" s="12" customFormat="1" ht="25.5" customHeight="1" thickBot="1" x14ac:dyDescent="0.3">
      <c r="A20" s="79" t="s">
        <v>27</v>
      </c>
      <c r="B20" s="80"/>
      <c r="C20" s="80"/>
      <c r="D20" s="80"/>
      <c r="E20" s="80"/>
      <c r="F20" s="80"/>
      <c r="G20" s="80"/>
      <c r="H20" s="81"/>
      <c r="I20" s="18">
        <f>+I19</f>
        <v>18500000</v>
      </c>
    </row>
    <row r="21" spans="1:18" x14ac:dyDescent="0.25">
      <c r="A21" s="82"/>
      <c r="B21" s="82"/>
      <c r="C21" s="82"/>
      <c r="D21" s="82"/>
      <c r="E21" s="82"/>
      <c r="F21" s="19"/>
      <c r="G21" s="20"/>
      <c r="H21" s="20"/>
      <c r="I21" s="21"/>
    </row>
    <row r="22" spans="1:18" x14ac:dyDescent="0.25">
      <c r="A22" s="19"/>
      <c r="B22" s="19"/>
      <c r="C22" s="19"/>
      <c r="D22" s="19"/>
      <c r="E22" s="19"/>
      <c r="F22" s="19"/>
      <c r="G22" s="22" t="s">
        <v>28</v>
      </c>
      <c r="H22" s="22"/>
      <c r="I22" s="21">
        <v>0</v>
      </c>
    </row>
    <row r="23" spans="1:18" x14ac:dyDescent="0.25">
      <c r="A23" s="19"/>
      <c r="B23" s="19"/>
      <c r="C23" s="19"/>
      <c r="D23" s="19"/>
      <c r="E23" s="19"/>
      <c r="F23" s="19"/>
      <c r="G23" s="22" t="s">
        <v>29</v>
      </c>
      <c r="H23" s="22"/>
      <c r="I23" s="23">
        <f>+I20*40%</f>
        <v>7400000</v>
      </c>
    </row>
    <row r="24" spans="1:18" ht="16.5" thickBot="1" x14ac:dyDescent="0.3">
      <c r="F24" s="1"/>
      <c r="G24" s="24" t="s">
        <v>30</v>
      </c>
      <c r="H24" s="24"/>
      <c r="I24" s="25">
        <f>+I20*60%</f>
        <v>11100000</v>
      </c>
      <c r="J24" s="26"/>
      <c r="R24" s="2" t="s">
        <v>14</v>
      </c>
    </row>
    <row r="25" spans="1:18" x14ac:dyDescent="0.25">
      <c r="F25" s="1"/>
      <c r="G25" s="27" t="s">
        <v>31</v>
      </c>
      <c r="H25" s="27"/>
      <c r="I25" s="28">
        <f>+I23</f>
        <v>7400000</v>
      </c>
    </row>
    <row r="26" spans="1:18" x14ac:dyDescent="0.25">
      <c r="A26" s="1" t="s">
        <v>32</v>
      </c>
      <c r="F26" s="1"/>
      <c r="G26" s="27"/>
      <c r="H26" s="27"/>
      <c r="I26" s="28"/>
    </row>
    <row r="27" spans="1:18" x14ac:dyDescent="0.25">
      <c r="F27" s="1"/>
      <c r="G27" s="27"/>
      <c r="H27" s="27"/>
      <c r="I27" s="28"/>
    </row>
    <row r="28" spans="1:18" x14ac:dyDescent="0.25">
      <c r="A28" s="29" t="s">
        <v>33</v>
      </c>
      <c r="B28" s="29"/>
      <c r="C28" s="29"/>
      <c r="D28" s="29"/>
      <c r="E28" s="29"/>
    </row>
    <row r="29" spans="1:18" x14ac:dyDescent="0.25">
      <c r="A29" s="1" t="s">
        <v>34</v>
      </c>
      <c r="B29" s="1"/>
      <c r="C29" s="1"/>
      <c r="D29" s="1"/>
      <c r="E29" s="1"/>
    </row>
    <row r="30" spans="1:18" x14ac:dyDescent="0.25">
      <c r="A30" s="1" t="s">
        <v>35</v>
      </c>
      <c r="B30" s="1"/>
      <c r="C30" s="1"/>
      <c r="D30" s="1"/>
    </row>
    <row r="31" spans="1:18" x14ac:dyDescent="0.25">
      <c r="A31" s="30" t="s">
        <v>36</v>
      </c>
      <c r="B31" s="31"/>
      <c r="C31" s="31"/>
      <c r="D31" s="31"/>
      <c r="E31" s="30"/>
    </row>
    <row r="32" spans="1:18" x14ac:dyDescent="0.25">
      <c r="A32" s="32" t="s">
        <v>0</v>
      </c>
      <c r="B32" s="32"/>
      <c r="C32" s="32"/>
      <c r="D32" s="32"/>
      <c r="E32" s="31"/>
    </row>
    <row r="33" spans="1:9" x14ac:dyDescent="0.25">
      <c r="A33" s="31"/>
      <c r="B33" s="31"/>
      <c r="C33" s="31"/>
      <c r="D33" s="31"/>
      <c r="E33" s="31"/>
    </row>
    <row r="34" spans="1:9" x14ac:dyDescent="0.25">
      <c r="A34" s="32"/>
      <c r="B34" s="32"/>
      <c r="C34" s="32"/>
      <c r="D34" s="32"/>
      <c r="E34" s="33"/>
    </row>
    <row r="35" spans="1:9" x14ac:dyDescent="0.25">
      <c r="G35" s="34" t="s">
        <v>37</v>
      </c>
      <c r="H35" s="83" t="str">
        <f>+I13</f>
        <v xml:space="preserve"> 12 November 20</v>
      </c>
      <c r="I35" s="84"/>
    </row>
    <row r="43" spans="1:9" x14ac:dyDescent="0.25">
      <c r="G43" s="71" t="s">
        <v>38</v>
      </c>
      <c r="H43" s="71"/>
      <c r="I43" s="71"/>
    </row>
  </sheetData>
  <mergeCells count="7">
    <mergeCell ref="G43:I43"/>
    <mergeCell ref="A10:I10"/>
    <mergeCell ref="G18:H18"/>
    <mergeCell ref="G19:H19"/>
    <mergeCell ref="A20:H20"/>
    <mergeCell ref="A21:E21"/>
    <mergeCell ref="H35:I35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6" workbookViewId="0">
      <selection activeCell="D22" sqref="D22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8.42578125" style="2" customWidth="1"/>
    <col min="4" max="4" width="26.28515625" style="2" customWidth="1"/>
    <col min="5" max="5" width="12.140625" style="2" customWidth="1"/>
    <col min="6" max="6" width="6" style="2" customWidth="1"/>
    <col min="7" max="7" width="15.42578125" style="3" customWidth="1"/>
    <col min="8" max="8" width="2.140625" style="3" customWidth="1"/>
    <col min="9" max="9" width="17" style="2" customWidth="1"/>
    <col min="10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</row>
    <row r="4" spans="1:15" x14ac:dyDescent="0.25">
      <c r="A4" s="4" t="s">
        <v>2</v>
      </c>
    </row>
    <row r="5" spans="1:15" x14ac:dyDescent="0.25">
      <c r="A5" s="4" t="s">
        <v>3</v>
      </c>
    </row>
    <row r="6" spans="1:15" x14ac:dyDescent="0.25">
      <c r="A6" s="4" t="s">
        <v>4</v>
      </c>
    </row>
    <row r="7" spans="1:15" x14ac:dyDescent="0.25">
      <c r="A7" s="4" t="s">
        <v>5</v>
      </c>
    </row>
    <row r="9" spans="1:15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5" ht="25.5" customHeight="1" thickBot="1" x14ac:dyDescent="0.3">
      <c r="A10" s="72" t="s">
        <v>40</v>
      </c>
      <c r="B10" s="73"/>
      <c r="C10" s="73"/>
      <c r="D10" s="73"/>
      <c r="E10" s="73"/>
      <c r="F10" s="73"/>
      <c r="G10" s="73"/>
      <c r="H10" s="73"/>
      <c r="I10" s="74"/>
    </row>
    <row r="12" spans="1:15" x14ac:dyDescent="0.25">
      <c r="A12" s="2" t="s">
        <v>6</v>
      </c>
      <c r="B12" s="2" t="s">
        <v>47</v>
      </c>
      <c r="G12" s="3" t="s">
        <v>8</v>
      </c>
      <c r="H12" s="3" t="s">
        <v>9</v>
      </c>
      <c r="I12" s="2" t="s">
        <v>45</v>
      </c>
    </row>
    <row r="13" spans="1:15" x14ac:dyDescent="0.25">
      <c r="B13" s="2" t="s">
        <v>48</v>
      </c>
      <c r="G13" s="3" t="s">
        <v>11</v>
      </c>
      <c r="H13" s="3" t="s">
        <v>9</v>
      </c>
      <c r="I13" s="7" t="s">
        <v>46</v>
      </c>
    </row>
    <row r="14" spans="1:15" x14ac:dyDescent="0.25">
      <c r="B14" s="8" t="s">
        <v>49</v>
      </c>
      <c r="C14" s="8"/>
      <c r="D14" s="8"/>
      <c r="E14" s="8"/>
      <c r="G14" s="3" t="s">
        <v>13</v>
      </c>
      <c r="H14" s="3" t="s">
        <v>9</v>
      </c>
      <c r="O14" s="2" t="s">
        <v>14</v>
      </c>
    </row>
    <row r="15" spans="1:15" x14ac:dyDescent="0.25">
      <c r="B15" s="8"/>
      <c r="C15" s="8"/>
      <c r="D15" s="8"/>
      <c r="E15" s="8"/>
    </row>
    <row r="16" spans="1:15" x14ac:dyDescent="0.25">
      <c r="A16" s="2" t="s">
        <v>15</v>
      </c>
      <c r="B16" s="2" t="s">
        <v>16</v>
      </c>
    </row>
    <row r="17" spans="1:18" ht="16.5" thickBot="1" x14ac:dyDescent="0.3"/>
    <row r="18" spans="1:18" s="12" customFormat="1" ht="20.100000000000001" customHeight="1" x14ac:dyDescent="0.25">
      <c r="A18" s="9" t="s">
        <v>17</v>
      </c>
      <c r="B18" s="10" t="s">
        <v>18</v>
      </c>
      <c r="C18" s="10" t="s">
        <v>42</v>
      </c>
      <c r="D18" s="10" t="s">
        <v>19</v>
      </c>
      <c r="E18" s="10" t="s">
        <v>20</v>
      </c>
      <c r="F18" s="10" t="s">
        <v>21</v>
      </c>
      <c r="G18" s="75" t="s">
        <v>22</v>
      </c>
      <c r="H18" s="76"/>
      <c r="I18" s="11" t="s">
        <v>23</v>
      </c>
    </row>
    <row r="19" spans="1:18" s="12" customFormat="1" ht="58.5" customHeight="1" x14ac:dyDescent="0.25">
      <c r="A19" s="13">
        <v>1</v>
      </c>
      <c r="B19" s="14">
        <v>44312</v>
      </c>
      <c r="C19" s="14"/>
      <c r="D19" s="15" t="s">
        <v>50</v>
      </c>
      <c r="E19" s="15" t="s">
        <v>51</v>
      </c>
      <c r="F19" s="16">
        <v>3696</v>
      </c>
      <c r="G19" s="77">
        <v>2600000</v>
      </c>
      <c r="H19" s="78"/>
      <c r="I19" s="17">
        <f>G19</f>
        <v>2600000</v>
      </c>
    </row>
    <row r="20" spans="1:18" s="12" customFormat="1" ht="25.5" customHeight="1" thickBot="1" x14ac:dyDescent="0.3">
      <c r="A20" s="79" t="s">
        <v>27</v>
      </c>
      <c r="B20" s="80"/>
      <c r="C20" s="80"/>
      <c r="D20" s="80"/>
      <c r="E20" s="80"/>
      <c r="F20" s="80"/>
      <c r="G20" s="80"/>
      <c r="H20" s="81"/>
      <c r="I20" s="18">
        <f>+I19</f>
        <v>2600000</v>
      </c>
    </row>
    <row r="21" spans="1:18" x14ac:dyDescent="0.25">
      <c r="A21" s="82"/>
      <c r="B21" s="82"/>
      <c r="C21" s="82"/>
      <c r="D21" s="82"/>
      <c r="E21" s="82"/>
      <c r="F21" s="19"/>
      <c r="G21" s="20"/>
      <c r="H21" s="20"/>
      <c r="I21" s="21"/>
    </row>
    <row r="22" spans="1:18" x14ac:dyDescent="0.25">
      <c r="A22" s="35"/>
      <c r="B22" s="35"/>
      <c r="C22" s="35"/>
      <c r="D22" s="35"/>
      <c r="E22" s="35"/>
      <c r="F22" s="35"/>
      <c r="G22" s="22" t="s">
        <v>28</v>
      </c>
      <c r="H22" s="22"/>
      <c r="I22" s="21">
        <f>I20*1%</f>
        <v>26000</v>
      </c>
    </row>
    <row r="23" spans="1:18" x14ac:dyDescent="0.25">
      <c r="A23" s="19"/>
      <c r="B23" s="19"/>
      <c r="C23" s="19"/>
      <c r="D23" s="19"/>
      <c r="E23" s="19"/>
      <c r="F23" s="19"/>
      <c r="G23" s="22" t="s">
        <v>52</v>
      </c>
      <c r="H23" s="22"/>
      <c r="I23" s="23">
        <v>0</v>
      </c>
    </row>
    <row r="24" spans="1:18" ht="16.5" thickBot="1" x14ac:dyDescent="0.3">
      <c r="F24" s="1"/>
      <c r="G24" s="24" t="s">
        <v>53</v>
      </c>
      <c r="H24" s="24"/>
      <c r="I24" s="25">
        <v>0</v>
      </c>
      <c r="J24" s="26"/>
      <c r="R24" s="2" t="s">
        <v>14</v>
      </c>
    </row>
    <row r="25" spans="1:18" x14ac:dyDescent="0.25">
      <c r="F25" s="1"/>
      <c r="G25" s="27" t="s">
        <v>31</v>
      </c>
      <c r="H25" s="27"/>
      <c r="I25" s="28">
        <f>I20+I22</f>
        <v>2626000</v>
      </c>
    </row>
    <row r="26" spans="1:18" x14ac:dyDescent="0.25">
      <c r="A26" s="1" t="s">
        <v>54</v>
      </c>
      <c r="F26" s="1"/>
      <c r="G26" s="27"/>
      <c r="H26" s="27"/>
      <c r="I26" s="28"/>
    </row>
    <row r="27" spans="1:18" x14ac:dyDescent="0.25">
      <c r="F27" s="1"/>
      <c r="G27" s="27"/>
      <c r="H27" s="27"/>
      <c r="I27" s="28"/>
    </row>
    <row r="28" spans="1:18" x14ac:dyDescent="0.25">
      <c r="A28" s="29" t="s">
        <v>33</v>
      </c>
      <c r="B28" s="29"/>
      <c r="C28" s="29"/>
      <c r="D28" s="29"/>
      <c r="E28" s="29"/>
    </row>
    <row r="29" spans="1:18" x14ac:dyDescent="0.25">
      <c r="A29" s="1" t="s">
        <v>34</v>
      </c>
      <c r="B29" s="1"/>
      <c r="C29" s="1"/>
      <c r="D29" s="1"/>
      <c r="E29" s="1"/>
    </row>
    <row r="30" spans="1:18" x14ac:dyDescent="0.25">
      <c r="A30" s="1" t="s">
        <v>35</v>
      </c>
      <c r="B30" s="1"/>
      <c r="C30" s="1"/>
      <c r="D30" s="1"/>
    </row>
    <row r="31" spans="1:18" x14ac:dyDescent="0.25">
      <c r="A31" s="30" t="s">
        <v>36</v>
      </c>
      <c r="B31" s="31"/>
      <c r="C31" s="31"/>
      <c r="D31" s="31"/>
      <c r="E31" s="30"/>
    </row>
    <row r="32" spans="1:18" x14ac:dyDescent="0.25">
      <c r="A32" s="32" t="s">
        <v>0</v>
      </c>
      <c r="B32" s="32"/>
      <c r="C32" s="32"/>
      <c r="D32" s="32"/>
      <c r="E32" s="31"/>
    </row>
    <row r="33" spans="1:9" x14ac:dyDescent="0.25">
      <c r="A33" s="31"/>
      <c r="B33" s="31"/>
      <c r="C33" s="31"/>
      <c r="D33" s="31"/>
      <c r="E33" s="31"/>
    </row>
    <row r="34" spans="1:9" x14ac:dyDescent="0.25">
      <c r="A34" s="32"/>
      <c r="B34" s="32"/>
      <c r="C34" s="32"/>
      <c r="D34" s="32"/>
      <c r="E34" s="33"/>
    </row>
    <row r="35" spans="1:9" x14ac:dyDescent="0.25">
      <c r="G35" s="34" t="s">
        <v>37</v>
      </c>
      <c r="H35" s="83" t="str">
        <f>+I13</f>
        <v xml:space="preserve"> 17 Mei  2021</v>
      </c>
      <c r="I35" s="84"/>
    </row>
    <row r="43" spans="1:9" x14ac:dyDescent="0.25">
      <c r="G43" s="71" t="s">
        <v>38</v>
      </c>
      <c r="H43" s="71"/>
      <c r="I43" s="71"/>
    </row>
  </sheetData>
  <mergeCells count="7">
    <mergeCell ref="G43:I43"/>
    <mergeCell ref="A10:I10"/>
    <mergeCell ref="G18:H18"/>
    <mergeCell ref="G19:H19"/>
    <mergeCell ref="A20:H20"/>
    <mergeCell ref="A21:E21"/>
    <mergeCell ref="H35:I35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0" workbookViewId="0">
      <selection activeCell="L35" sqref="L35"/>
    </sheetView>
  </sheetViews>
  <sheetFormatPr defaultRowHeight="15.75" x14ac:dyDescent="0.25"/>
  <cols>
    <col min="1" max="1" width="4.85546875" style="2" customWidth="1"/>
    <col min="2" max="3" width="10.140625" style="2" customWidth="1"/>
    <col min="4" max="4" width="23" style="2" customWidth="1"/>
    <col min="5" max="5" width="12.140625" style="2" customWidth="1"/>
    <col min="6" max="6" width="6" style="2" customWidth="1"/>
    <col min="7" max="7" width="5.140625" style="3" customWidth="1"/>
    <col min="8" max="8" width="14.28515625" style="2" customWidth="1"/>
    <col min="9" max="9" width="1.140625" style="2" customWidth="1"/>
    <col min="10" max="10" width="17.140625" style="2" customWidth="1"/>
    <col min="11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</row>
    <row r="4" spans="1:15" x14ac:dyDescent="0.25">
      <c r="A4" s="4" t="s">
        <v>2</v>
      </c>
    </row>
    <row r="5" spans="1:15" x14ac:dyDescent="0.25">
      <c r="A5" s="4" t="s">
        <v>3</v>
      </c>
    </row>
    <row r="6" spans="1:15" x14ac:dyDescent="0.25">
      <c r="A6" s="4" t="s">
        <v>4</v>
      </c>
    </row>
    <row r="7" spans="1:15" x14ac:dyDescent="0.25">
      <c r="A7" s="4" t="s">
        <v>5</v>
      </c>
    </row>
    <row r="9" spans="1:15" ht="16.5" thickBot="1" x14ac:dyDescent="0.3">
      <c r="A9" s="56"/>
      <c r="B9" s="56"/>
      <c r="C9" s="56"/>
      <c r="D9" s="56"/>
      <c r="E9" s="56"/>
      <c r="F9" s="56"/>
      <c r="G9" s="57"/>
      <c r="H9" s="56"/>
      <c r="I9" s="56"/>
    </row>
    <row r="10" spans="1:15" ht="25.5" customHeight="1" thickBot="1" x14ac:dyDescent="0.3">
      <c r="A10" s="72" t="s">
        <v>40</v>
      </c>
      <c r="B10" s="73"/>
      <c r="C10" s="73"/>
      <c r="D10" s="73"/>
      <c r="E10" s="73"/>
      <c r="F10" s="73"/>
      <c r="G10" s="73"/>
      <c r="H10" s="73"/>
      <c r="I10" s="73"/>
      <c r="J10" s="74"/>
    </row>
    <row r="12" spans="1:15" x14ac:dyDescent="0.25">
      <c r="A12" s="2" t="s">
        <v>6</v>
      </c>
      <c r="B12" s="2" t="s">
        <v>47</v>
      </c>
      <c r="H12" s="3" t="s">
        <v>8</v>
      </c>
      <c r="I12" s="2" t="s">
        <v>9</v>
      </c>
      <c r="J12" s="2" t="s">
        <v>69</v>
      </c>
    </row>
    <row r="13" spans="1:15" x14ac:dyDescent="0.25">
      <c r="B13" s="2" t="s">
        <v>48</v>
      </c>
      <c r="H13" s="3" t="s">
        <v>11</v>
      </c>
      <c r="I13" s="2" t="s">
        <v>9</v>
      </c>
      <c r="J13" s="7" t="s">
        <v>70</v>
      </c>
    </row>
    <row r="14" spans="1:15" x14ac:dyDescent="0.25">
      <c r="B14" s="8" t="s">
        <v>49</v>
      </c>
      <c r="C14" s="8"/>
      <c r="D14" s="8"/>
      <c r="E14" s="8"/>
      <c r="H14" s="3" t="s">
        <v>13</v>
      </c>
      <c r="I14" s="2" t="s">
        <v>9</v>
      </c>
      <c r="O14" s="2" t="s">
        <v>14</v>
      </c>
    </row>
    <row r="15" spans="1:15" x14ac:dyDescent="0.25">
      <c r="B15" s="8"/>
      <c r="C15" s="8"/>
      <c r="D15" s="8"/>
      <c r="E15" s="8"/>
    </row>
    <row r="16" spans="1:15" x14ac:dyDescent="0.25">
      <c r="A16" s="2" t="s">
        <v>15</v>
      </c>
      <c r="B16" s="2" t="s">
        <v>16</v>
      </c>
    </row>
    <row r="17" spans="1:18" ht="16.5" thickBot="1" x14ac:dyDescent="0.3"/>
    <row r="18" spans="1:18" s="12" customFormat="1" ht="20.100000000000001" customHeight="1" x14ac:dyDescent="0.25">
      <c r="A18" s="9" t="s">
        <v>17</v>
      </c>
      <c r="B18" s="10" t="s">
        <v>18</v>
      </c>
      <c r="C18" s="10" t="s">
        <v>66</v>
      </c>
      <c r="D18" s="10" t="s">
        <v>19</v>
      </c>
      <c r="E18" s="10" t="s">
        <v>20</v>
      </c>
      <c r="F18" s="55" t="s">
        <v>67</v>
      </c>
      <c r="G18" s="10" t="s">
        <v>68</v>
      </c>
      <c r="H18" s="91" t="s">
        <v>22</v>
      </c>
      <c r="I18" s="92"/>
      <c r="J18" s="11" t="s">
        <v>23</v>
      </c>
    </row>
    <row r="19" spans="1:18" s="12" customFormat="1" ht="53.25" customHeight="1" x14ac:dyDescent="0.25">
      <c r="A19" s="13">
        <v>1</v>
      </c>
      <c r="B19" s="14">
        <v>44495</v>
      </c>
      <c r="C19" s="39" t="s">
        <v>55</v>
      </c>
      <c r="D19" s="40" t="s">
        <v>56</v>
      </c>
      <c r="E19" s="41" t="s">
        <v>57</v>
      </c>
      <c r="F19" s="42">
        <v>9</v>
      </c>
      <c r="G19" s="43">
        <v>100</v>
      </c>
      <c r="H19" s="89">
        <v>3000</v>
      </c>
      <c r="I19" s="90"/>
      <c r="J19" s="44">
        <f>G19*H19</f>
        <v>300000</v>
      </c>
    </row>
    <row r="20" spans="1:18" s="12" customFormat="1" ht="53.25" customHeight="1" x14ac:dyDescent="0.25">
      <c r="A20" s="13">
        <v>2</v>
      </c>
      <c r="B20" s="14">
        <v>44495</v>
      </c>
      <c r="C20" s="39" t="s">
        <v>58</v>
      </c>
      <c r="D20" s="40" t="s">
        <v>59</v>
      </c>
      <c r="E20" s="41" t="s">
        <v>60</v>
      </c>
      <c r="F20" s="42">
        <v>26</v>
      </c>
      <c r="G20" s="43">
        <v>192</v>
      </c>
      <c r="H20" s="89">
        <v>6500</v>
      </c>
      <c r="I20" s="90"/>
      <c r="J20" s="44">
        <f t="shared" ref="J20:J21" si="0">G20*H20</f>
        <v>1248000</v>
      </c>
    </row>
    <row r="21" spans="1:18" s="12" customFormat="1" ht="53.25" customHeight="1" x14ac:dyDescent="0.25">
      <c r="A21" s="13">
        <v>3</v>
      </c>
      <c r="B21" s="14">
        <v>44495</v>
      </c>
      <c r="C21" s="39" t="s">
        <v>61</v>
      </c>
      <c r="D21" s="40" t="s">
        <v>62</v>
      </c>
      <c r="E21" s="41" t="s">
        <v>63</v>
      </c>
      <c r="F21" s="42">
        <v>49</v>
      </c>
      <c r="G21" s="43">
        <v>450</v>
      </c>
      <c r="H21" s="89">
        <v>1500</v>
      </c>
      <c r="I21" s="90"/>
      <c r="J21" s="44">
        <f t="shared" si="0"/>
        <v>675000</v>
      </c>
    </row>
    <row r="22" spans="1:18" s="12" customFormat="1" ht="25.5" customHeight="1" thickBot="1" x14ac:dyDescent="0.3">
      <c r="A22" s="86" t="s">
        <v>27</v>
      </c>
      <c r="B22" s="87"/>
      <c r="C22" s="87"/>
      <c r="D22" s="87"/>
      <c r="E22" s="87"/>
      <c r="F22" s="87"/>
      <c r="G22" s="87"/>
      <c r="H22" s="87"/>
      <c r="I22" s="88"/>
      <c r="J22" s="18">
        <f>SUM(J19:J21)</f>
        <v>2223000</v>
      </c>
    </row>
    <row r="23" spans="1:18" s="12" customFormat="1" x14ac:dyDescent="0.25">
      <c r="A23" s="85"/>
      <c r="B23" s="85"/>
      <c r="C23" s="45"/>
      <c r="D23" s="45"/>
      <c r="E23" s="45"/>
      <c r="F23" s="45"/>
      <c r="G23" s="45"/>
      <c r="H23" s="46"/>
      <c r="I23" s="46"/>
      <c r="J23" s="47"/>
    </row>
    <row r="24" spans="1:18" s="12" customFormat="1" x14ac:dyDescent="0.25">
      <c r="A24" s="45"/>
      <c r="B24" s="45"/>
      <c r="C24" s="45"/>
      <c r="D24" s="45"/>
      <c r="E24" s="45"/>
      <c r="F24" s="45"/>
      <c r="H24" s="48" t="s">
        <v>64</v>
      </c>
      <c r="I24" s="49"/>
      <c r="J24" s="47">
        <f>J22*1%</f>
        <v>22230</v>
      </c>
    </row>
    <row r="25" spans="1:18" s="12" customFormat="1" ht="16.5" thickBot="1" x14ac:dyDescent="0.3">
      <c r="E25" s="50"/>
      <c r="F25" s="50"/>
      <c r="H25" s="51" t="s">
        <v>65</v>
      </c>
      <c r="I25" s="52"/>
      <c r="J25" s="52">
        <f>J22*2%</f>
        <v>44460</v>
      </c>
      <c r="R25" s="12" t="s">
        <v>14</v>
      </c>
    </row>
    <row r="26" spans="1:18" s="12" customFormat="1" x14ac:dyDescent="0.25">
      <c r="E26" s="50"/>
      <c r="F26" s="50"/>
      <c r="H26" s="53" t="s">
        <v>31</v>
      </c>
      <c r="I26" s="54"/>
      <c r="J26" s="54">
        <f>J22+J24-J25</f>
        <v>2200770</v>
      </c>
    </row>
    <row r="27" spans="1:18" s="12" customFormat="1" x14ac:dyDescent="0.25">
      <c r="E27" s="50"/>
      <c r="F27" s="50"/>
      <c r="H27" s="54"/>
      <c r="I27" s="54"/>
      <c r="J27" s="54"/>
    </row>
    <row r="28" spans="1:18" s="12" customFormat="1" x14ac:dyDescent="0.25">
      <c r="A28" s="50" t="s">
        <v>71</v>
      </c>
      <c r="D28" s="50"/>
      <c r="E28" s="50"/>
      <c r="F28" s="50"/>
      <c r="G28" s="50"/>
      <c r="H28" s="53"/>
      <c r="I28" s="53"/>
      <c r="J28" s="54"/>
    </row>
    <row r="29" spans="1:18" x14ac:dyDescent="0.25">
      <c r="F29" s="1"/>
      <c r="G29" s="27"/>
      <c r="H29" s="28"/>
      <c r="I29" s="28"/>
    </row>
    <row r="30" spans="1:18" x14ac:dyDescent="0.25">
      <c r="A30" s="29" t="s">
        <v>33</v>
      </c>
      <c r="B30" s="29"/>
      <c r="C30" s="29"/>
      <c r="D30" s="29"/>
      <c r="E30" s="29"/>
    </row>
    <row r="31" spans="1:18" x14ac:dyDescent="0.25">
      <c r="A31" s="1" t="s">
        <v>34</v>
      </c>
      <c r="B31" s="1"/>
      <c r="C31" s="1"/>
      <c r="D31" s="1"/>
      <c r="E31" s="1"/>
    </row>
    <row r="32" spans="1:18" x14ac:dyDescent="0.25">
      <c r="A32" s="1" t="s">
        <v>35</v>
      </c>
      <c r="B32" s="1"/>
      <c r="C32" s="1"/>
      <c r="D32" s="1"/>
    </row>
    <row r="33" spans="1:10" x14ac:dyDescent="0.25">
      <c r="A33" s="30" t="s">
        <v>36</v>
      </c>
      <c r="B33" s="31"/>
      <c r="C33" s="31"/>
      <c r="D33" s="31"/>
      <c r="E33" s="30"/>
    </row>
    <row r="34" spans="1:10" x14ac:dyDescent="0.25">
      <c r="A34" s="32" t="s">
        <v>0</v>
      </c>
      <c r="B34" s="32"/>
      <c r="C34" s="32"/>
      <c r="D34" s="32"/>
      <c r="E34" s="31"/>
    </row>
    <row r="35" spans="1:10" x14ac:dyDescent="0.25">
      <c r="A35" s="31"/>
      <c r="B35" s="31"/>
      <c r="C35" s="31"/>
      <c r="D35" s="31"/>
      <c r="E35" s="31"/>
    </row>
    <row r="36" spans="1:10" x14ac:dyDescent="0.25">
      <c r="H36" s="34" t="s">
        <v>37</v>
      </c>
      <c r="I36" s="38"/>
      <c r="J36" s="37" t="str">
        <f>J13</f>
        <v xml:space="preserve"> 05 November 21</v>
      </c>
    </row>
    <row r="42" spans="1:10" x14ac:dyDescent="0.25">
      <c r="H42" s="71" t="s">
        <v>38</v>
      </c>
      <c r="I42" s="71"/>
      <c r="J42" s="71"/>
    </row>
    <row r="44" spans="1:10" x14ac:dyDescent="0.25">
      <c r="I44" s="36"/>
    </row>
  </sheetData>
  <mergeCells count="8">
    <mergeCell ref="H42:J42"/>
    <mergeCell ref="A23:B23"/>
    <mergeCell ref="A10:J10"/>
    <mergeCell ref="A22:I22"/>
    <mergeCell ref="H21:I21"/>
    <mergeCell ref="H20:I20"/>
    <mergeCell ref="H19:I19"/>
    <mergeCell ref="H18:I18"/>
  </mergeCells>
  <printOptions horizontalCentered="1"/>
  <pageMargins left="0.51181102362204722" right="0.39370078740157483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0" workbookViewId="0">
      <selection activeCell="N19" sqref="N19"/>
    </sheetView>
  </sheetViews>
  <sheetFormatPr defaultRowHeight="15.75" x14ac:dyDescent="0.25"/>
  <cols>
    <col min="1" max="1" width="4.140625" style="2" customWidth="1"/>
    <col min="2" max="2" width="10.42578125" style="2" customWidth="1"/>
    <col min="3" max="3" width="8.85546875" style="2" customWidth="1"/>
    <col min="4" max="4" width="23" style="2" customWidth="1"/>
    <col min="5" max="5" width="13.140625" style="2" customWidth="1"/>
    <col min="6" max="6" width="6" style="2" customWidth="1"/>
    <col min="7" max="7" width="5.140625" style="3" customWidth="1"/>
    <col min="8" max="8" width="14.28515625" style="2" customWidth="1"/>
    <col min="9" max="9" width="1.140625" style="2" customWidth="1"/>
    <col min="10" max="10" width="18" style="2" customWidth="1"/>
    <col min="11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</row>
    <row r="4" spans="1:15" x14ac:dyDescent="0.25">
      <c r="A4" s="4" t="s">
        <v>2</v>
      </c>
    </row>
    <row r="5" spans="1:15" x14ac:dyDescent="0.25">
      <c r="A5" s="4" t="s">
        <v>3</v>
      </c>
    </row>
    <row r="6" spans="1:15" x14ac:dyDescent="0.25">
      <c r="A6" s="4" t="s">
        <v>4</v>
      </c>
    </row>
    <row r="7" spans="1:15" x14ac:dyDescent="0.25">
      <c r="A7" s="4" t="s">
        <v>5</v>
      </c>
    </row>
    <row r="9" spans="1:15" ht="16.5" thickBot="1" x14ac:dyDescent="0.3">
      <c r="A9" s="56"/>
      <c r="B9" s="56"/>
      <c r="C9" s="56"/>
      <c r="D9" s="56"/>
      <c r="E9" s="56"/>
      <c r="F9" s="56"/>
      <c r="G9" s="57"/>
      <c r="H9" s="56"/>
      <c r="I9" s="56"/>
    </row>
    <row r="10" spans="1:15" ht="25.5" customHeight="1" thickBot="1" x14ac:dyDescent="0.3">
      <c r="A10" s="72" t="s">
        <v>40</v>
      </c>
      <c r="B10" s="73"/>
      <c r="C10" s="73"/>
      <c r="D10" s="73"/>
      <c r="E10" s="73"/>
      <c r="F10" s="73"/>
      <c r="G10" s="73"/>
      <c r="H10" s="73"/>
      <c r="I10" s="73"/>
      <c r="J10" s="74"/>
    </row>
    <row r="12" spans="1:15" x14ac:dyDescent="0.25">
      <c r="A12" s="2" t="s">
        <v>6</v>
      </c>
      <c r="B12" s="2" t="s">
        <v>47</v>
      </c>
      <c r="H12" s="3" t="s">
        <v>8</v>
      </c>
      <c r="I12" s="2" t="s">
        <v>9</v>
      </c>
      <c r="J12" s="2" t="s">
        <v>72</v>
      </c>
    </row>
    <row r="13" spans="1:15" x14ac:dyDescent="0.25">
      <c r="B13" s="2" t="s">
        <v>48</v>
      </c>
      <c r="H13" s="3" t="s">
        <v>11</v>
      </c>
      <c r="I13" s="2" t="s">
        <v>9</v>
      </c>
      <c r="J13" s="7" t="s">
        <v>73</v>
      </c>
    </row>
    <row r="14" spans="1:15" x14ac:dyDescent="0.25">
      <c r="B14" s="8" t="s">
        <v>49</v>
      </c>
      <c r="C14" s="8"/>
      <c r="D14" s="8"/>
      <c r="E14" s="8"/>
      <c r="H14" s="3" t="s">
        <v>13</v>
      </c>
      <c r="I14" s="2" t="s">
        <v>9</v>
      </c>
      <c r="O14" s="2" t="s">
        <v>14</v>
      </c>
    </row>
    <row r="15" spans="1:15" x14ac:dyDescent="0.25">
      <c r="B15" s="8"/>
      <c r="C15" s="8"/>
      <c r="D15" s="8"/>
      <c r="E15" s="8"/>
    </row>
    <row r="16" spans="1:15" x14ac:dyDescent="0.25">
      <c r="A16" s="2" t="s">
        <v>15</v>
      </c>
      <c r="B16" s="2" t="s">
        <v>16</v>
      </c>
    </row>
    <row r="17" spans="1:18" ht="16.5" thickBot="1" x14ac:dyDescent="0.3"/>
    <row r="18" spans="1:18" s="12" customFormat="1" ht="20.100000000000001" customHeight="1" x14ac:dyDescent="0.25">
      <c r="A18" s="9" t="s">
        <v>17</v>
      </c>
      <c r="B18" s="10" t="s">
        <v>18</v>
      </c>
      <c r="C18" s="10" t="s">
        <v>66</v>
      </c>
      <c r="D18" s="10" t="s">
        <v>19</v>
      </c>
      <c r="E18" s="10" t="s">
        <v>20</v>
      </c>
      <c r="F18" s="62" t="s">
        <v>67</v>
      </c>
      <c r="G18" s="10" t="s">
        <v>68</v>
      </c>
      <c r="H18" s="91" t="s">
        <v>22</v>
      </c>
      <c r="I18" s="92"/>
      <c r="J18" s="11" t="s">
        <v>23</v>
      </c>
    </row>
    <row r="19" spans="1:18" s="12" customFormat="1" ht="53.25" customHeight="1" x14ac:dyDescent="0.25">
      <c r="A19" s="13">
        <v>1</v>
      </c>
      <c r="B19" s="14">
        <v>44496</v>
      </c>
      <c r="C19" s="63">
        <v>403871</v>
      </c>
      <c r="D19" s="40" t="s">
        <v>74</v>
      </c>
      <c r="E19" s="41" t="s">
        <v>75</v>
      </c>
      <c r="F19" s="42">
        <v>70</v>
      </c>
      <c r="G19" s="43">
        <v>299</v>
      </c>
      <c r="H19" s="89">
        <v>1500</v>
      </c>
      <c r="I19" s="90"/>
      <c r="J19" s="44">
        <f>G19*H19</f>
        <v>448500</v>
      </c>
    </row>
    <row r="20" spans="1:18" s="12" customFormat="1" ht="53.25" customHeight="1" x14ac:dyDescent="0.25">
      <c r="A20" s="13">
        <v>2</v>
      </c>
      <c r="B20" s="14">
        <v>44495</v>
      </c>
      <c r="C20" s="63">
        <v>403906</v>
      </c>
      <c r="D20" s="40" t="s">
        <v>77</v>
      </c>
      <c r="E20" s="64" t="s">
        <v>76</v>
      </c>
      <c r="F20" s="42">
        <v>28</v>
      </c>
      <c r="G20" s="43">
        <v>300</v>
      </c>
      <c r="H20" s="89">
        <v>2000</v>
      </c>
      <c r="I20" s="90"/>
      <c r="J20" s="44">
        <f t="shared" ref="J20" si="0">G20*H20</f>
        <v>600000</v>
      </c>
    </row>
    <row r="21" spans="1:18" s="12" customFormat="1" ht="25.5" customHeight="1" thickBot="1" x14ac:dyDescent="0.3">
      <c r="A21" s="86" t="s">
        <v>27</v>
      </c>
      <c r="B21" s="87"/>
      <c r="C21" s="87"/>
      <c r="D21" s="87"/>
      <c r="E21" s="87"/>
      <c r="F21" s="87"/>
      <c r="G21" s="87"/>
      <c r="H21" s="87"/>
      <c r="I21" s="88"/>
      <c r="J21" s="18">
        <f>SUM(J19:J20)</f>
        <v>1048500</v>
      </c>
    </row>
    <row r="22" spans="1:18" s="12" customFormat="1" x14ac:dyDescent="0.25">
      <c r="A22" s="85"/>
      <c r="B22" s="85"/>
      <c r="C22" s="61"/>
      <c r="D22" s="61"/>
      <c r="E22" s="61"/>
      <c r="F22" s="61"/>
      <c r="G22" s="61"/>
      <c r="H22" s="46"/>
      <c r="I22" s="46"/>
      <c r="J22" s="47"/>
    </row>
    <row r="23" spans="1:18" s="12" customFormat="1" x14ac:dyDescent="0.25">
      <c r="A23" s="61"/>
      <c r="B23" s="61"/>
      <c r="C23" s="61"/>
      <c r="D23" s="61"/>
      <c r="E23" s="61"/>
      <c r="F23" s="61"/>
      <c r="H23" s="48" t="s">
        <v>64</v>
      </c>
      <c r="I23" s="49"/>
      <c r="J23" s="47">
        <f>J21*1%</f>
        <v>10485</v>
      </c>
    </row>
    <row r="24" spans="1:18" s="12" customFormat="1" ht="16.5" thickBot="1" x14ac:dyDescent="0.3">
      <c r="E24" s="50"/>
      <c r="F24" s="50"/>
      <c r="H24" s="51" t="s">
        <v>65</v>
      </c>
      <c r="I24" s="52"/>
      <c r="J24" s="52">
        <f>J21*2%</f>
        <v>20970</v>
      </c>
      <c r="R24" s="12" t="s">
        <v>14</v>
      </c>
    </row>
    <row r="25" spans="1:18" s="12" customFormat="1" x14ac:dyDescent="0.25">
      <c r="E25" s="50"/>
      <c r="F25" s="50"/>
      <c r="H25" s="53" t="s">
        <v>31</v>
      </c>
      <c r="I25" s="54"/>
      <c r="J25" s="54">
        <f>J21+J23-J24</f>
        <v>1038015</v>
      </c>
    </row>
    <row r="26" spans="1:18" s="12" customFormat="1" x14ac:dyDescent="0.25">
      <c r="E26" s="50"/>
      <c r="F26" s="50"/>
      <c r="H26" s="54"/>
      <c r="I26" s="54"/>
      <c r="J26" s="54"/>
    </row>
    <row r="27" spans="1:18" s="12" customFormat="1" x14ac:dyDescent="0.25">
      <c r="A27" s="50" t="s">
        <v>78</v>
      </c>
      <c r="D27" s="50"/>
      <c r="E27" s="50"/>
      <c r="F27" s="50"/>
      <c r="G27" s="50"/>
      <c r="H27" s="53"/>
      <c r="I27" s="53"/>
      <c r="J27" s="54"/>
    </row>
    <row r="28" spans="1:18" x14ac:dyDescent="0.25">
      <c r="F28" s="1"/>
      <c r="G28" s="27"/>
      <c r="H28" s="28"/>
      <c r="I28" s="28"/>
    </row>
    <row r="29" spans="1:18" x14ac:dyDescent="0.25">
      <c r="A29" s="29" t="s">
        <v>33</v>
      </c>
      <c r="B29" s="29"/>
      <c r="C29" s="29"/>
      <c r="D29" s="29"/>
      <c r="E29" s="29"/>
    </row>
    <row r="30" spans="1:18" x14ac:dyDescent="0.25">
      <c r="A30" s="1" t="s">
        <v>34</v>
      </c>
      <c r="B30" s="1"/>
      <c r="C30" s="1"/>
      <c r="D30" s="1"/>
      <c r="E30" s="1"/>
    </row>
    <row r="31" spans="1:18" x14ac:dyDescent="0.25">
      <c r="A31" s="1" t="s">
        <v>35</v>
      </c>
      <c r="B31" s="1"/>
      <c r="C31" s="1"/>
      <c r="D31" s="1"/>
    </row>
    <row r="32" spans="1:18" x14ac:dyDescent="0.25">
      <c r="A32" s="30" t="s">
        <v>36</v>
      </c>
      <c r="B32" s="31"/>
      <c r="C32" s="31"/>
      <c r="D32" s="31"/>
      <c r="E32" s="30"/>
    </row>
    <row r="33" spans="1:10" x14ac:dyDescent="0.25">
      <c r="A33" s="32" t="s">
        <v>0</v>
      </c>
      <c r="B33" s="32"/>
      <c r="C33" s="32"/>
      <c r="D33" s="32"/>
      <c r="E33" s="31"/>
    </row>
    <row r="34" spans="1:10" x14ac:dyDescent="0.25">
      <c r="A34" s="31"/>
      <c r="B34" s="31"/>
      <c r="C34" s="31"/>
      <c r="D34" s="31"/>
      <c r="E34" s="31"/>
    </row>
    <row r="35" spans="1:10" x14ac:dyDescent="0.25">
      <c r="H35" s="34" t="s">
        <v>37</v>
      </c>
      <c r="I35" s="60"/>
      <c r="J35" s="59" t="str">
        <f>J13</f>
        <v xml:space="preserve"> 25 November 21</v>
      </c>
    </row>
    <row r="41" spans="1:10" x14ac:dyDescent="0.25">
      <c r="H41" s="71" t="s">
        <v>38</v>
      </c>
      <c r="I41" s="71"/>
      <c r="J41" s="71"/>
    </row>
    <row r="43" spans="1:10" x14ac:dyDescent="0.25">
      <c r="I43" s="58"/>
    </row>
  </sheetData>
  <mergeCells count="7">
    <mergeCell ref="A22:B22"/>
    <mergeCell ref="H41:J41"/>
    <mergeCell ref="A10:J10"/>
    <mergeCell ref="H18:I18"/>
    <mergeCell ref="H19:I19"/>
    <mergeCell ref="H20:I20"/>
    <mergeCell ref="A21:I21"/>
  </mergeCells>
  <printOptions horizontalCentered="1"/>
  <pageMargins left="0.51181102362204722" right="0.39370078740157483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abSelected="1" topLeftCell="A8" workbookViewId="0">
      <selection activeCell="P15" sqref="P15"/>
    </sheetView>
  </sheetViews>
  <sheetFormatPr defaultRowHeight="15.75" x14ac:dyDescent="0.25"/>
  <cols>
    <col min="1" max="1" width="4.140625" style="2" customWidth="1"/>
    <col min="2" max="2" width="10.42578125" style="2" customWidth="1"/>
    <col min="3" max="3" width="8.85546875" style="2" customWidth="1"/>
    <col min="4" max="4" width="23" style="2" customWidth="1"/>
    <col min="5" max="5" width="13.140625" style="2" customWidth="1"/>
    <col min="6" max="6" width="6" style="2" customWidth="1"/>
    <col min="7" max="7" width="5.140625" style="3" customWidth="1"/>
    <col min="8" max="8" width="14.28515625" style="2" customWidth="1"/>
    <col min="9" max="9" width="1.140625" style="2" customWidth="1"/>
    <col min="10" max="10" width="18" style="2" customWidth="1"/>
    <col min="11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</row>
    <row r="4" spans="1:15" x14ac:dyDescent="0.25">
      <c r="A4" s="4" t="s">
        <v>2</v>
      </c>
    </row>
    <row r="5" spans="1:15" x14ac:dyDescent="0.25">
      <c r="A5" s="4" t="s">
        <v>3</v>
      </c>
    </row>
    <row r="6" spans="1:15" x14ac:dyDescent="0.25">
      <c r="A6" s="4" t="s">
        <v>4</v>
      </c>
    </row>
    <row r="7" spans="1:15" x14ac:dyDescent="0.25">
      <c r="A7" s="4" t="s">
        <v>5</v>
      </c>
    </row>
    <row r="9" spans="1:15" ht="16.5" thickBot="1" x14ac:dyDescent="0.3">
      <c r="A9" s="56"/>
      <c r="B9" s="56"/>
      <c r="C9" s="56"/>
      <c r="D9" s="56"/>
      <c r="E9" s="56"/>
      <c r="F9" s="56"/>
      <c r="G9" s="57"/>
      <c r="H9" s="56"/>
      <c r="I9" s="56"/>
    </row>
    <row r="10" spans="1:15" ht="25.5" customHeight="1" thickBot="1" x14ac:dyDescent="0.3">
      <c r="A10" s="72" t="s">
        <v>40</v>
      </c>
      <c r="B10" s="73"/>
      <c r="C10" s="73"/>
      <c r="D10" s="73"/>
      <c r="E10" s="73"/>
      <c r="F10" s="73"/>
      <c r="G10" s="73"/>
      <c r="H10" s="73"/>
      <c r="I10" s="73"/>
      <c r="J10" s="74"/>
    </row>
    <row r="12" spans="1:15" x14ac:dyDescent="0.25">
      <c r="A12" s="2" t="s">
        <v>6</v>
      </c>
      <c r="B12" s="2" t="s">
        <v>47</v>
      </c>
      <c r="H12" s="3" t="s">
        <v>8</v>
      </c>
      <c r="I12" s="2" t="s">
        <v>9</v>
      </c>
      <c r="J12" s="2" t="s">
        <v>79</v>
      </c>
    </row>
    <row r="13" spans="1:15" x14ac:dyDescent="0.25">
      <c r="B13" s="2" t="s">
        <v>48</v>
      </c>
      <c r="H13" s="3" t="s">
        <v>11</v>
      </c>
      <c r="I13" s="2" t="s">
        <v>9</v>
      </c>
      <c r="J13" s="7" t="s">
        <v>80</v>
      </c>
    </row>
    <row r="14" spans="1:15" x14ac:dyDescent="0.25">
      <c r="B14" s="8" t="s">
        <v>49</v>
      </c>
      <c r="C14" s="8"/>
      <c r="D14" s="8"/>
      <c r="E14" s="8"/>
      <c r="H14" s="3" t="s">
        <v>13</v>
      </c>
      <c r="I14" s="2" t="s">
        <v>9</v>
      </c>
      <c r="J14" s="7" t="s">
        <v>80</v>
      </c>
      <c r="O14" s="2" t="s">
        <v>14</v>
      </c>
    </row>
    <row r="15" spans="1:15" x14ac:dyDescent="0.25">
      <c r="B15" s="8"/>
      <c r="C15" s="8"/>
      <c r="D15" s="8"/>
      <c r="E15" s="8"/>
      <c r="H15" s="2" t="s">
        <v>81</v>
      </c>
      <c r="I15" s="2" t="s">
        <v>9</v>
      </c>
      <c r="J15" s="70" t="s">
        <v>82</v>
      </c>
    </row>
    <row r="16" spans="1:15" x14ac:dyDescent="0.25">
      <c r="A16" s="2" t="s">
        <v>15</v>
      </c>
      <c r="B16" s="2" t="s">
        <v>16</v>
      </c>
    </row>
    <row r="17" spans="1:18" ht="16.5" thickBot="1" x14ac:dyDescent="0.3"/>
    <row r="18" spans="1:18" s="12" customFormat="1" ht="20.100000000000001" customHeight="1" x14ac:dyDescent="0.25">
      <c r="A18" s="9" t="s">
        <v>17</v>
      </c>
      <c r="B18" s="10" t="s">
        <v>18</v>
      </c>
      <c r="C18" s="10" t="s">
        <v>66</v>
      </c>
      <c r="D18" s="10" t="s">
        <v>19</v>
      </c>
      <c r="E18" s="10" t="s">
        <v>20</v>
      </c>
      <c r="F18" s="69" t="s">
        <v>67</v>
      </c>
      <c r="G18" s="10" t="s">
        <v>68</v>
      </c>
      <c r="H18" s="91" t="s">
        <v>22</v>
      </c>
      <c r="I18" s="92"/>
      <c r="J18" s="11" t="s">
        <v>23</v>
      </c>
    </row>
    <row r="19" spans="1:18" s="12" customFormat="1" ht="45.75" customHeight="1" x14ac:dyDescent="0.25">
      <c r="A19" s="13">
        <v>1</v>
      </c>
      <c r="B19" s="14">
        <v>44545</v>
      </c>
      <c r="C19" s="63">
        <v>402852</v>
      </c>
      <c r="D19" s="40" t="s">
        <v>83</v>
      </c>
      <c r="E19" s="41" t="s">
        <v>87</v>
      </c>
      <c r="F19" s="42">
        <v>29</v>
      </c>
      <c r="G19" s="43">
        <v>250</v>
      </c>
      <c r="H19" s="89">
        <v>1200</v>
      </c>
      <c r="I19" s="90"/>
      <c r="J19" s="44">
        <f>G19*H19</f>
        <v>300000</v>
      </c>
    </row>
    <row r="20" spans="1:18" s="12" customFormat="1" ht="45.75" customHeight="1" x14ac:dyDescent="0.25">
      <c r="A20" s="13">
        <v>2</v>
      </c>
      <c r="B20" s="14">
        <v>44545</v>
      </c>
      <c r="C20" s="63">
        <v>402854</v>
      </c>
      <c r="D20" s="40" t="s">
        <v>84</v>
      </c>
      <c r="E20" s="64" t="s">
        <v>75</v>
      </c>
      <c r="F20" s="42">
        <v>13</v>
      </c>
      <c r="G20" s="43">
        <v>250</v>
      </c>
      <c r="H20" s="89">
        <v>1500</v>
      </c>
      <c r="I20" s="90"/>
      <c r="J20" s="44">
        <f t="shared" ref="J20" si="0">G20*H20</f>
        <v>375000</v>
      </c>
    </row>
    <row r="21" spans="1:18" s="12" customFormat="1" ht="45.75" customHeight="1" x14ac:dyDescent="0.25">
      <c r="A21" s="13">
        <v>3</v>
      </c>
      <c r="B21" s="14">
        <v>44545</v>
      </c>
      <c r="C21" s="63">
        <v>402853</v>
      </c>
      <c r="D21" s="40" t="s">
        <v>85</v>
      </c>
      <c r="E21" s="64" t="s">
        <v>88</v>
      </c>
      <c r="F21" s="42">
        <v>37</v>
      </c>
      <c r="G21" s="43">
        <v>275</v>
      </c>
      <c r="H21" s="89">
        <v>3000</v>
      </c>
      <c r="I21" s="90"/>
      <c r="J21" s="44">
        <f t="shared" ref="J21" si="1">G21*H21</f>
        <v>825000</v>
      </c>
    </row>
    <row r="22" spans="1:18" s="12" customFormat="1" ht="45.75" customHeight="1" x14ac:dyDescent="0.25">
      <c r="A22" s="13">
        <v>4</v>
      </c>
      <c r="B22" s="14">
        <v>44545</v>
      </c>
      <c r="C22" s="63">
        <v>402851</v>
      </c>
      <c r="D22" s="40" t="s">
        <v>86</v>
      </c>
      <c r="E22" s="64" t="s">
        <v>89</v>
      </c>
      <c r="F22" s="42">
        <v>37</v>
      </c>
      <c r="G22" s="43">
        <v>450</v>
      </c>
      <c r="H22" s="89">
        <v>1250</v>
      </c>
      <c r="I22" s="90"/>
      <c r="J22" s="44">
        <f t="shared" ref="J22" si="2">G22*H22</f>
        <v>562500</v>
      </c>
    </row>
    <row r="23" spans="1:18" s="12" customFormat="1" ht="25.5" customHeight="1" thickBot="1" x14ac:dyDescent="0.3">
      <c r="A23" s="86" t="s">
        <v>27</v>
      </c>
      <c r="B23" s="87"/>
      <c r="C23" s="87"/>
      <c r="D23" s="87"/>
      <c r="E23" s="87"/>
      <c r="F23" s="87"/>
      <c r="G23" s="87"/>
      <c r="H23" s="87"/>
      <c r="I23" s="88"/>
      <c r="J23" s="18">
        <f>SUM(J19:J22)</f>
        <v>2062500</v>
      </c>
    </row>
    <row r="24" spans="1:18" s="12" customFormat="1" x14ac:dyDescent="0.25">
      <c r="A24" s="85"/>
      <c r="B24" s="85"/>
      <c r="C24" s="68"/>
      <c r="D24" s="68"/>
      <c r="E24" s="68"/>
      <c r="F24" s="68"/>
      <c r="G24" s="68"/>
      <c r="H24" s="46"/>
      <c r="I24" s="46"/>
      <c r="J24" s="47"/>
    </row>
    <row r="25" spans="1:18" s="12" customFormat="1" x14ac:dyDescent="0.25">
      <c r="A25" s="68"/>
      <c r="B25" s="68"/>
      <c r="C25" s="68"/>
      <c r="D25" s="68"/>
      <c r="E25" s="68"/>
      <c r="F25" s="68"/>
      <c r="H25" s="48" t="s">
        <v>64</v>
      </c>
      <c r="I25" s="49"/>
      <c r="J25" s="47">
        <f>J23*1%</f>
        <v>20625</v>
      </c>
    </row>
    <row r="26" spans="1:18" s="12" customFormat="1" ht="16.5" thickBot="1" x14ac:dyDescent="0.3">
      <c r="E26" s="50"/>
      <c r="F26" s="50"/>
      <c r="H26" s="51" t="s">
        <v>90</v>
      </c>
      <c r="I26" s="52"/>
      <c r="J26" s="52">
        <v>0</v>
      </c>
      <c r="R26" s="12" t="s">
        <v>14</v>
      </c>
    </row>
    <row r="27" spans="1:18" s="12" customFormat="1" x14ac:dyDescent="0.25">
      <c r="E27" s="50"/>
      <c r="F27" s="50"/>
      <c r="H27" s="53" t="s">
        <v>31</v>
      </c>
      <c r="I27" s="54"/>
      <c r="J27" s="54">
        <f>J23+J25-J26</f>
        <v>2083125</v>
      </c>
    </row>
    <row r="28" spans="1:18" s="12" customFormat="1" x14ac:dyDescent="0.25">
      <c r="E28" s="50"/>
      <c r="F28" s="50"/>
      <c r="H28" s="54"/>
      <c r="I28" s="54"/>
      <c r="J28" s="54"/>
    </row>
    <row r="29" spans="1:18" s="12" customFormat="1" x14ac:dyDescent="0.25">
      <c r="A29" s="50" t="s">
        <v>91</v>
      </c>
      <c r="D29" s="50"/>
      <c r="E29" s="50"/>
      <c r="F29" s="50"/>
      <c r="G29" s="50"/>
      <c r="H29" s="53"/>
      <c r="I29" s="53"/>
      <c r="J29" s="54"/>
    </row>
    <row r="30" spans="1:18" x14ac:dyDescent="0.25">
      <c r="F30" s="1"/>
      <c r="G30" s="27"/>
      <c r="H30" s="28"/>
      <c r="I30" s="28"/>
    </row>
    <row r="31" spans="1:18" x14ac:dyDescent="0.25">
      <c r="A31" s="29" t="s">
        <v>33</v>
      </c>
      <c r="B31" s="29"/>
      <c r="C31" s="29"/>
      <c r="D31" s="29"/>
      <c r="E31" s="29"/>
    </row>
    <row r="32" spans="1:18" x14ac:dyDescent="0.25">
      <c r="A32" s="1" t="s">
        <v>34</v>
      </c>
      <c r="B32" s="1"/>
      <c r="C32" s="1"/>
      <c r="D32" s="1"/>
      <c r="E32" s="1"/>
    </row>
    <row r="33" spans="1:10" x14ac:dyDescent="0.25">
      <c r="A33" s="1" t="s">
        <v>35</v>
      </c>
      <c r="B33" s="1"/>
      <c r="C33" s="1"/>
      <c r="D33" s="1"/>
    </row>
    <row r="34" spans="1:10" x14ac:dyDescent="0.25">
      <c r="A34" s="30" t="s">
        <v>36</v>
      </c>
      <c r="B34" s="31"/>
      <c r="C34" s="31"/>
      <c r="D34" s="31"/>
      <c r="E34" s="30"/>
    </row>
    <row r="35" spans="1:10" x14ac:dyDescent="0.25">
      <c r="A35" s="32" t="s">
        <v>0</v>
      </c>
      <c r="B35" s="32"/>
      <c r="C35" s="32"/>
      <c r="D35" s="32"/>
      <c r="E35" s="31"/>
    </row>
    <row r="36" spans="1:10" x14ac:dyDescent="0.25">
      <c r="A36" s="31"/>
      <c r="B36" s="31"/>
      <c r="C36" s="31"/>
      <c r="D36" s="31"/>
      <c r="E36" s="31"/>
    </row>
    <row r="37" spans="1:10" x14ac:dyDescent="0.25">
      <c r="H37" s="34" t="s">
        <v>37</v>
      </c>
      <c r="I37" s="67"/>
      <c r="J37" s="66" t="str">
        <f>J13</f>
        <v xml:space="preserve"> 28 Desember 21</v>
      </c>
    </row>
    <row r="43" spans="1:10" x14ac:dyDescent="0.25">
      <c r="H43" s="71" t="s">
        <v>38</v>
      </c>
      <c r="I43" s="71"/>
      <c r="J43" s="71"/>
    </row>
    <row r="45" spans="1:10" x14ac:dyDescent="0.25">
      <c r="I45" s="65"/>
    </row>
  </sheetData>
  <mergeCells count="9">
    <mergeCell ref="H43:J43"/>
    <mergeCell ref="H21:I21"/>
    <mergeCell ref="H22:I22"/>
    <mergeCell ref="A10:J10"/>
    <mergeCell ref="H18:I18"/>
    <mergeCell ref="H19:I19"/>
    <mergeCell ref="H20:I20"/>
    <mergeCell ref="A23:I23"/>
    <mergeCell ref="A24:B24"/>
  </mergeCells>
  <printOptions horizontalCentered="1"/>
  <pageMargins left="0.51181102362204722" right="0.39370078740157483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4" sqref="M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350_DwiRantau_DP_Aceh</vt:lpstr>
      <vt:lpstr>001_IPA_IGM_Jawa Tengah</vt:lpstr>
      <vt:lpstr>005_IPA_IGM_Jawa Mix</vt:lpstr>
      <vt:lpstr>006_IPA_IGM_solo&amp;jogja</vt:lpstr>
      <vt:lpstr>007_IPA_IGM_Mix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2022-01-06T03:57:24Z</cp:lastPrinted>
  <dcterms:created xsi:type="dcterms:W3CDTF">2020-11-12T10:03:49Z</dcterms:created>
  <dcterms:modified xsi:type="dcterms:W3CDTF">2022-01-06T03:58:45Z</dcterms:modified>
</cp:coreProperties>
</file>