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320" activeTab="3"/>
  </bookViews>
  <sheets>
    <sheet name="001_Sicepat_Batam" sheetId="86" r:id="rId1"/>
    <sheet name="BKI032210023804" sheetId="87" r:id="rId2"/>
    <sheet name="BKI032210023812" sheetId="88" r:id="rId3"/>
    <sheet name="BKI032210024224" sheetId="89" r:id="rId4"/>
    <sheet name="BKI032210024778" sheetId="91" r:id="rId5"/>
    <sheet name="BKI032210024232" sheetId="9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86" l="1"/>
  <c r="O11" i="90"/>
  <c r="O26" i="91"/>
  <c r="O17" i="89"/>
  <c r="O12" i="88"/>
  <c r="O12" i="87"/>
  <c r="O25" i="91"/>
  <c r="O24" i="91"/>
  <c r="O23" i="91"/>
  <c r="O22" i="91"/>
  <c r="O21" i="91"/>
  <c r="O20" i="91"/>
  <c r="O19" i="91"/>
  <c r="O18" i="91"/>
  <c r="O17" i="91"/>
  <c r="O16" i="91"/>
  <c r="O15" i="91"/>
  <c r="O14" i="91"/>
  <c r="O13" i="91"/>
  <c r="O12" i="91"/>
  <c r="O11" i="91"/>
  <c r="O10" i="91"/>
  <c r="O9" i="91"/>
  <c r="O8" i="91"/>
  <c r="O7" i="91"/>
  <c r="O6" i="91"/>
  <c r="O10" i="90"/>
  <c r="O9" i="90"/>
  <c r="O8" i="90"/>
  <c r="O6" i="90"/>
  <c r="O5" i="90"/>
  <c r="O16" i="89"/>
  <c r="O15" i="89"/>
  <c r="O14" i="89"/>
  <c r="O13" i="89"/>
  <c r="O12" i="89"/>
  <c r="O11" i="89"/>
  <c r="O10" i="89"/>
  <c r="O8" i="89"/>
  <c r="O7" i="89"/>
  <c r="O6" i="89"/>
  <c r="O5" i="89"/>
  <c r="O11" i="88"/>
  <c r="O10" i="88"/>
  <c r="O9" i="88"/>
  <c r="O8" i="88"/>
  <c r="O7" i="88"/>
  <c r="O6" i="88"/>
  <c r="O5" i="88"/>
  <c r="O28" i="91" l="1"/>
  <c r="O31" i="91" s="1"/>
  <c r="O13" i="90"/>
  <c r="O16" i="90" s="1"/>
  <c r="O19" i="89"/>
  <c r="O22" i="89" s="1"/>
  <c r="O14" i="88"/>
  <c r="O17" i="88" s="1"/>
  <c r="O11" i="87"/>
  <c r="O10" i="87"/>
  <c r="O9" i="87"/>
  <c r="O8" i="87"/>
  <c r="O7" i="87"/>
  <c r="O6" i="87"/>
  <c r="O5" i="87"/>
  <c r="O14" i="87" l="1"/>
  <c r="O17" i="87" s="1"/>
  <c r="J19" i="86"/>
  <c r="J18" i="86"/>
  <c r="J20" i="86" l="1"/>
  <c r="J21" i="86"/>
  <c r="J22" i="86"/>
  <c r="I39" i="86" l="1"/>
  <c r="I26" i="86"/>
  <c r="I25" i="86"/>
  <c r="I28" i="86" s="1"/>
  <c r="J25" i="86" l="1"/>
  <c r="J28" i="86" s="1"/>
</calcChain>
</file>

<file path=xl/sharedStrings.xml><?xml version="1.0" encoding="utf-8"?>
<sst xmlns="http://schemas.openxmlformats.org/spreadsheetml/2006/main" count="326" uniqueCount="132">
  <si>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</si>
  <si>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</si>
  <si>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</si>
  <si>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</si>
  <si>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</si>
  <si>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</si>
  <si>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To</t>
  </si>
  <si>
    <t>Invoice No</t>
  </si>
  <si>
    <t>:</t>
  </si>
  <si>
    <t>Invoice Date</t>
  </si>
  <si>
    <t>Due Date</t>
  </si>
  <si>
    <t>-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</si>
  <si>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</si>
  <si>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</si>
  <si>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</si>
  <si>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</si>
  <si>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</si>
  <si>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</si>
  <si>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</si>
  <si>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</si>
  <si>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</si>
  <si>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</si>
  <si>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</si>
  <si>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</si>
  <si>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DP</t>
  </si>
  <si>
    <t>Pelunasan</t>
  </si>
  <si>
    <t xml:space="preserve"> </t>
  </si>
  <si>
    <t>Total</t>
  </si>
  <si>
    <t>Payment Instructions</t>
  </si>
  <si>
    <t>Pay Cheque or Transfer to :</t>
  </si>
  <si>
    <t>BANK CENTRAL ASIA (BCA)</t>
  </si>
  <si>
    <t>521-1322-455</t>
  </si>
  <si>
    <t>Dede Komalasari</t>
  </si>
  <si>
    <t>PPN 1%</t>
  </si>
  <si>
    <t>Bekasi,</t>
  </si>
  <si>
    <t xml:space="preserve"> 10 Juli 2021</t>
  </si>
  <si>
    <t>: PT. Sicepat Express Indonesia</t>
  </si>
  <si>
    <t>BKI032210023804</t>
  </si>
  <si>
    <t>BKI032210023812</t>
  </si>
  <si>
    <t>BKI032210024224</t>
  </si>
  <si>
    <t>BKI032210024232</t>
  </si>
  <si>
    <t>BKI032210024778</t>
  </si>
  <si>
    <t>BATAM KOTA</t>
  </si>
  <si>
    <t>SICEPAT EXPRESBATAMORCHARD         (SORTATION)</t>
  </si>
  <si>
    <t>PERFORMA INVOICE</t>
  </si>
  <si>
    <t xml:space="preserve"> 001/PCI/K1/VII/21</t>
  </si>
  <si>
    <t>No</t>
  </si>
  <si>
    <t>Tanggal Pick Up</t>
  </si>
  <si>
    <t xml:space="preserve">Tanggal </t>
  </si>
  <si>
    <t>No AWB</t>
  </si>
  <si>
    <t>Consignee</t>
  </si>
  <si>
    <t>Items</t>
  </si>
  <si>
    <t>Coly/</t>
  </si>
  <si>
    <t>Detail Volume</t>
  </si>
  <si>
    <t xml:space="preserve">Kg </t>
  </si>
  <si>
    <t xml:space="preserve">kg </t>
  </si>
  <si>
    <t xml:space="preserve">Berat </t>
  </si>
  <si>
    <t>Jalan</t>
  </si>
  <si>
    <t>Qty</t>
  </si>
  <si>
    <t>P</t>
  </si>
  <si>
    <t>L</t>
  </si>
  <si>
    <t>T</t>
  </si>
  <si>
    <t>Volume</t>
  </si>
  <si>
    <t>Actual</t>
  </si>
  <si>
    <t>Di Tagih</t>
  </si>
  <si>
    <t>Paket</t>
  </si>
  <si>
    <t>Rate</t>
  </si>
  <si>
    <t>Amount</t>
  </si>
  <si>
    <t>(Rp)</t>
  </si>
  <si>
    <t>DMD/2107/02/KIZG8125</t>
  </si>
  <si>
    <t>GSK210702OGR348</t>
  </si>
  <si>
    <t>GSK210702TBM596</t>
  </si>
  <si>
    <t>GSK210702PSV049</t>
  </si>
  <si>
    <t>GSK210702NOF348</t>
  </si>
  <si>
    <t>GSK210702TVR305</t>
  </si>
  <si>
    <t>GSK210702MLD681</t>
  </si>
  <si>
    <t>GSK210702CWY385</t>
  </si>
  <si>
    <t>DMD/2107/03/OIQT5391</t>
  </si>
  <si>
    <r>
      <t>(Rp/Kg</t>
    </r>
    <r>
      <rPr>
        <b/>
        <sz val="10"/>
        <color theme="1"/>
        <rFont val="Calibri"/>
        <family val="2"/>
      </rPr>
      <t>)</t>
    </r>
  </si>
  <si>
    <t>GSK210702YLJ645</t>
  </si>
  <si>
    <t>GSK210703RBV294</t>
  </si>
  <si>
    <t>GSK210703UXI209</t>
  </si>
  <si>
    <t>GSK210703UPG038</t>
  </si>
  <si>
    <t>GSK210703UJL039</t>
  </si>
  <si>
    <t>GSK210703UKD254</t>
  </si>
  <si>
    <t>GSK210703WBA742</t>
  </si>
  <si>
    <t>PCI</t>
  </si>
  <si>
    <t>DMD/2107/04/CZPK6401</t>
  </si>
  <si>
    <t>DMD/2107/04/SBNC1457</t>
  </si>
  <si>
    <t>GSK210704ESK489</t>
  </si>
  <si>
    <t>GSK210704OVT213</t>
  </si>
  <si>
    <t>GSK210704ROT904</t>
  </si>
  <si>
    <t>GSK210704CKM823</t>
  </si>
  <si>
    <t>GSK210704UKP387</t>
  </si>
  <si>
    <t>GSK210704LDR918</t>
  </si>
  <si>
    <t>GSK210704MCI306</t>
  </si>
  <si>
    <t>GSK210704BDW374</t>
  </si>
  <si>
    <t>GSK210704KBY261</t>
  </si>
  <si>
    <t>GSK210704MQX354</t>
  </si>
  <si>
    <t>GSK210704JSU973</t>
  </si>
  <si>
    <t>DMD/2107/05/ZWNB5908</t>
  </si>
  <si>
    <t>DMD/2107/05/GKXE1860</t>
  </si>
  <si>
    <t>GSK210703YWC730</t>
  </si>
  <si>
    <t>GSK210704GKY246</t>
  </si>
  <si>
    <t>GSK210704GNR047</t>
  </si>
  <si>
    <t>GSK210705YAV950</t>
  </si>
  <si>
    <t>GSK210705XDJ483</t>
  </si>
  <si>
    <t>DMD/2107/06/UXQH9204</t>
  </si>
  <si>
    <t>DMD/2107/06/FEIW1546</t>
  </si>
  <si>
    <t>GSK210703DWH321</t>
  </si>
  <si>
    <t>GSK210703JKA728</t>
  </si>
  <si>
    <t>GSK210704ICQ129</t>
  </si>
  <si>
    <t>GSK210704OVK786</t>
  </si>
  <si>
    <t>GSK210704GVM097</t>
  </si>
  <si>
    <t>GSK210706HLK682</t>
  </si>
  <si>
    <t>GSK210706BJQ657</t>
  </si>
  <si>
    <t>GSK210706YKT910</t>
  </si>
  <si>
    <t>GSK210706KTW734</t>
  </si>
  <si>
    <t>GSK210706RQA485</t>
  </si>
  <si>
    <t>GSK210706YPQ049</t>
  </si>
  <si>
    <t>GSK210706VEL562</t>
  </si>
  <si>
    <t>GSK210706JTL489</t>
  </si>
  <si>
    <t>GSK210706FND703</t>
  </si>
  <si>
    <t>GSK210706GDF476</t>
  </si>
  <si>
    <t>GSK210706PET520</t>
  </si>
  <si>
    <t>GSK210706HGZ248</t>
  </si>
  <si>
    <t>GSK210706KZD492</t>
  </si>
  <si>
    <t>GSK210706WMR270</t>
  </si>
  <si>
    <t>GSK210706HXZ834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</si>
  <si>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Lima Ratus Sebelas Ribu Empat Ratus Tujuh Puluh Rupiah.</t>
    </r>
  </si>
  <si>
    <t>Mengetahui,</t>
  </si>
  <si>
    <t>Menyatakan,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</si>
</sst>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  <numFmt numFmtId="169" formatCode="dd/mm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1" applyNumberFormat="1" applyFont="1"/>
    <xf numFmtId="0" fontId="4" fillId="0" borderId="0" xfId="0" applyFont="1"/>
    <xf numFmtId="0" fontId="3" fillId="0" borderId="1" xfId="0" applyFont="1" applyBorder="1"/>
    <xf numFmtId="166" fontId="3" fillId="0" borderId="1" xfId="1" applyNumberFormat="1" applyFont="1" applyBorder="1"/>
    <xf numFmtId="166" fontId="3" fillId="0" borderId="0" xfId="1" applyNumberFormat="1" applyFont="1" applyAlignment="1">
      <alignment horizontal="center"/>
    </xf>
    <xf numFmtId="0" fontId="6" fillId="0" borderId="0" xfId="0" applyFont="1"/>
    <xf numFmtId="167" fontId="3" fillId="0" borderId="0" xfId="0" quotePrefix="1" applyNumberFormat="1" applyFont="1"/>
    <xf numFmtId="0" fontId="3" fillId="0" borderId="0" xfId="0" applyFont="1" applyBorder="1"/>
    <xf numFmtId="0" fontId="3" fillId="3" borderId="10" xfId="0" applyFont="1" applyFill="1" applyBorder="1" applyAlignment="1">
      <alignment horizontal="center" vertical="center"/>
    </xf>
    <xf numFmtId="166" fontId="3" fillId="3" borderId="11" xfId="1" applyNumberFormat="1" applyFont="1" applyFill="1" applyBorder="1" applyAlignment="1">
      <alignment horizontal="center" vertical="center" wrapText="1"/>
    </xf>
    <xf numFmtId="164" fontId="3" fillId="0" borderId="18" xfId="0" applyNumberFormat="1" applyFont="1" applyBorder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166" fontId="2" fillId="0" borderId="1" xfId="1" applyNumberFormat="1" applyFont="1" applyBorder="1"/>
    <xf numFmtId="168" fontId="3" fillId="0" borderId="1" xfId="0" applyNumberFormat="1" applyFont="1" applyBorder="1" applyAlignment="1">
      <alignment horizontal="center" vertical="center"/>
    </xf>
    <xf numFmtId="166" fontId="2" fillId="0" borderId="0" xfId="1" applyNumberFormat="1" applyFont="1"/>
    <xf numFmtId="168" fontId="2" fillId="0" borderId="0" xfId="0" applyNumberFormat="1" applyFont="1"/>
    <xf numFmtId="0" fontId="7" fillId="0" borderId="0" xfId="0" applyFont="1"/>
    <xf numFmtId="0" fontId="2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3" borderId="12" xfId="1" applyNumberFormat="1" applyFont="1" applyFill="1" applyBorder="1" applyAlignment="1">
      <alignment horizontal="center" vertical="center" wrapText="1"/>
    </xf>
    <xf numFmtId="164" fontId="3" fillId="0" borderId="0" xfId="0" applyNumberFormat="1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quotePrefix="1" applyFont="1" applyAlignment="1">
      <alignment horizontal="left"/>
    </xf>
    <xf numFmtId="15" fontId="3" fillId="3" borderId="11" xfId="0" quotePrefix="1" applyNumberFormat="1" applyFont="1" applyFill="1" applyBorder="1" applyAlignment="1">
      <alignment horizontal="center" vertical="center"/>
    </xf>
    <xf numFmtId="15" fontId="3" fillId="3" borderId="11" xfId="0" quotePrefix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 vertical="center"/>
    </xf>
    <xf numFmtId="0" fontId="3" fillId="3" borderId="14" xfId="1" applyNumberFormat="1" applyFont="1" applyFill="1" applyBorder="1" applyAlignment="1">
      <alignment horizontal="center" vertical="center" wrapText="1"/>
    </xf>
    <xf numFmtId="0" fontId="3" fillId="3" borderId="11" xfId="1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/>
    <xf numFmtId="0" fontId="12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right" vertical="center"/>
    </xf>
    <xf numFmtId="0" fontId="11" fillId="0" borderId="0" xfId="0" applyFont="1"/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/>
    <xf numFmtId="0" fontId="17" fillId="0" borderId="11" xfId="0" applyFont="1" applyBorder="1" applyAlignment="1">
      <alignment horizontal="right" vertical="center"/>
    </xf>
    <xf numFmtId="169" fontId="11" fillId="0" borderId="0" xfId="0" applyNumberFormat="1" applyFont="1"/>
    <xf numFmtId="0" fontId="11" fillId="4" borderId="11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1" xfId="0" quotePrefix="1" applyFont="1" applyFill="1" applyBorder="1" applyAlignment="1">
      <alignment horizontal="center" vertical="center"/>
    </xf>
    <xf numFmtId="169" fontId="14" fillId="4" borderId="11" xfId="0" applyNumberFormat="1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/>
    </xf>
    <xf numFmtId="0" fontId="11" fillId="4" borderId="11" xfId="0" quotePrefix="1" applyFont="1" applyFill="1" applyBorder="1" applyAlignment="1">
      <alignment horizontal="center" vertical="center" wrapText="1"/>
    </xf>
    <xf numFmtId="0" fontId="14" fillId="4" borderId="11" xfId="0" quotePrefix="1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1" xfId="0" applyFont="1" applyBorder="1" applyAlignment="1">
      <alignment vertical="top"/>
    </xf>
    <xf numFmtId="0" fontId="11" fillId="0" borderId="11" xfId="0" applyFont="1" applyBorder="1" applyAlignment="1">
      <alignment horizontal="center" vertical="center"/>
    </xf>
    <xf numFmtId="0" fontId="11" fillId="0" borderId="11" xfId="0" applyFont="1" applyBorder="1"/>
    <xf numFmtId="2" fontId="11" fillId="0" borderId="11" xfId="0" applyNumberFormat="1" applyFont="1" applyBorder="1" applyAlignment="1">
      <alignment horizontal="center"/>
    </xf>
    <xf numFmtId="169" fontId="11" fillId="0" borderId="21" xfId="0" applyNumberFormat="1" applyFont="1" applyBorder="1" applyAlignment="1"/>
    <xf numFmtId="169" fontId="11" fillId="0" borderId="22" xfId="0" applyNumberFormat="1" applyFont="1" applyBorder="1" applyAlignment="1"/>
    <xf numFmtId="169" fontId="11" fillId="0" borderId="12" xfId="0" applyNumberFormat="1" applyFont="1" applyBorder="1" applyAlignment="1"/>
    <xf numFmtId="0" fontId="11" fillId="0" borderId="21" xfId="0" applyFont="1" applyBorder="1" applyAlignment="1"/>
    <xf numFmtId="0" fontId="11" fillId="0" borderId="22" xfId="0" applyFont="1" applyBorder="1" applyAlignment="1"/>
    <xf numFmtId="0" fontId="11" fillId="0" borderId="12" xfId="0" applyFont="1" applyBorder="1" applyAlignment="1"/>
    <xf numFmtId="0" fontId="11" fillId="0" borderId="21" xfId="0" quotePrefix="1" applyFont="1" applyBorder="1" applyAlignment="1">
      <alignment vertical="center"/>
    </xf>
    <xf numFmtId="0" fontId="11" fillId="0" borderId="22" xfId="0" quotePrefix="1" applyFont="1" applyBorder="1" applyAlignment="1">
      <alignment vertical="center"/>
    </xf>
    <xf numFmtId="0" fontId="11" fillId="0" borderId="12" xfId="0" quotePrefix="1" applyFont="1" applyBorder="1" applyAlignment="1">
      <alignment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/>
    </xf>
    <xf numFmtId="0" fontId="12" fillId="0" borderId="11" xfId="0" applyFont="1" applyBorder="1" applyAlignment="1">
      <alignment vertical="center"/>
    </xf>
    <xf numFmtId="0" fontId="11" fillId="0" borderId="21" xfId="0" quotePrefix="1" applyFont="1" applyBorder="1" applyAlignment="1"/>
    <xf numFmtId="0" fontId="11" fillId="0" borderId="22" xfId="0" quotePrefix="1" applyFont="1" applyBorder="1" applyAlignment="1"/>
    <xf numFmtId="0" fontId="11" fillId="0" borderId="12" xfId="0" quotePrefix="1" applyFont="1" applyBorder="1" applyAlignment="1"/>
    <xf numFmtId="166" fontId="2" fillId="0" borderId="0" xfId="1" applyNumberFormat="1" applyFont="1" applyBorder="1" applyAlignment="1">
      <alignment horizontal="left" vertical="center"/>
    </xf>
    <xf numFmtId="168" fontId="3" fillId="0" borderId="0" xfId="0" applyNumberFormat="1" applyFont="1" applyBorder="1" applyAlignment="1">
      <alignment horizontal="center" vertical="center"/>
    </xf>
    <xf numFmtId="166" fontId="2" fillId="0" borderId="0" xfId="1" applyNumberFormat="1" applyFont="1" applyBorder="1"/>
    <xf numFmtId="168" fontId="2" fillId="0" borderId="0" xfId="0" applyNumberFormat="1" applyFont="1" applyBorder="1"/>
    <xf numFmtId="0" fontId="11" fillId="0" borderId="0" xfId="0" applyFont="1" applyBorder="1"/>
    <xf numFmtId="166" fontId="2" fillId="0" borderId="23" xfId="1" applyNumberFormat="1" applyFont="1" applyBorder="1"/>
    <xf numFmtId="168" fontId="3" fillId="0" borderId="23" xfId="0" applyNumberFormat="1" applyFont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1" xfId="0" quotePrefix="1" applyFont="1" applyFill="1" applyBorder="1" applyAlignment="1">
      <alignment horizontal="center" vertical="center" wrapText="1"/>
    </xf>
    <xf numFmtId="169" fontId="14" fillId="4" borderId="11" xfId="0" applyNumberFormat="1" applyFont="1" applyFill="1" applyBorder="1" applyAlignment="1">
      <alignment horizontal="center" vertical="center" wrapText="1"/>
    </xf>
    <xf numFmtId="166" fontId="11" fillId="0" borderId="11" xfId="2" applyNumberFormat="1" applyFont="1" applyBorder="1"/>
    <xf numFmtId="166" fontId="11" fillId="0" borderId="0" xfId="2" applyNumberFormat="1" applyFont="1"/>
    <xf numFmtId="169" fontId="19" fillId="0" borderId="0" xfId="0" applyNumberFormat="1" applyFont="1"/>
    <xf numFmtId="0" fontId="19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3" fillId="0" borderId="19" xfId="1" applyNumberFormat="1" applyFont="1" applyBorder="1" applyAlignment="1">
      <alignment horizontal="center" vertical="center"/>
    </xf>
    <xf numFmtId="166" fontId="3" fillId="0" borderId="20" xfId="1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1" xfId="0" quotePrefix="1" applyFont="1" applyFill="1" applyBorder="1" applyAlignment="1">
      <alignment horizontal="center" vertical="center" wrapText="1"/>
    </xf>
    <xf numFmtId="169" fontId="14" fillId="4" borderId="11" xfId="0" applyNumberFormat="1" applyFont="1" applyFill="1" applyBorder="1" applyAlignment="1">
      <alignment horizontal="center" vertical="center" wrapText="1"/>
    </xf>
  </cellXfs>
  <cellStyles count="3">
    <cellStyle name="Comma" xfId="2" builtinId="3"/>
    <cellStyle name="Comma 2" xfId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133350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45</xdr:row>
      <xdr:rowOff>95250</xdr:rowOff>
    </xdr:from>
    <xdr:to>
      <xdr:col>17</xdr:col>
      <xdr:colOff>221316</xdr:colOff>
      <xdr:row>50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33</xdr:row>
      <xdr:rowOff>133350</xdr:rowOff>
    </xdr:from>
    <xdr:to>
      <xdr:col>15</xdr:col>
      <xdr:colOff>552450</xdr:colOff>
      <xdr:row>38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38</xdr:row>
      <xdr:rowOff>191804</xdr:rowOff>
    </xdr:from>
    <xdr:to>
      <xdr:col>10</xdr:col>
      <xdr:colOff>190500</xdr:colOff>
      <xdr:row>45</xdr:row>
      <xdr:rowOff>38099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4450" y="9850154"/>
          <a:ext cx="2762250" cy="1294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6"/>
  <sheetViews>
    <sheetView topLeftCell="A2" workbookViewId="0">
      <selection activeCell="C18" sqref="C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6.85546875" style="2" bestFit="1" customWidth="1"/>
    <col min="7" max="7" width="5.28515625" style="2" customWidth="1"/>
    <col min="8" max="8" width="14.140625" style="3" bestFit="1" customWidth="1"/>
    <col min="9" max="9" width="1.5703125" style="3" customWidth="1"/>
    <col min="10" max="10" width="18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94" t="s">
        <v>44</v>
      </c>
      <c r="B10" s="95"/>
      <c r="C10" s="95"/>
      <c r="D10" s="95"/>
      <c r="E10" s="95"/>
      <c r="F10" s="95"/>
      <c r="G10" s="95"/>
      <c r="H10" s="95"/>
      <c r="I10" s="95"/>
      <c r="J10" s="96"/>
    </row>
    <row r="12" spans="1:10" x14ac:dyDescent="0.25">
      <c r="A12" s="2" t="s">
        <v>6</v>
      </c>
      <c r="B12" s="2" t="s">
        <v>36</v>
      </c>
      <c r="H12" s="3" t="s">
        <v>7</v>
      </c>
      <c r="I12" s="7" t="s">
        <v>8</v>
      </c>
      <c r="J12" s="8" t="s">
        <v>45</v>
      </c>
    </row>
    <row r="13" spans="1:10" x14ac:dyDescent="0.25">
      <c r="H13" s="3" t="s">
        <v>9</v>
      </c>
      <c r="I13" s="7" t="s">
        <v>8</v>
      </c>
      <c r="J13" s="9" t="s">
        <v>35</v>
      </c>
    </row>
    <row r="14" spans="1:10" x14ac:dyDescent="0.25">
      <c r="H14" s="3" t="s">
        <v>10</v>
      </c>
      <c r="I14" s="7" t="s">
        <v>8</v>
      </c>
      <c r="J14" s="2" t="s">
        <v>11</v>
      </c>
    </row>
    <row r="15" spans="1:10" x14ac:dyDescent="0.25">
      <c r="A15" s="2" t="s">
        <v>12</v>
      </c>
      <c r="B15" s="8" t="s">
        <v>13</v>
      </c>
      <c r="C15" s="8"/>
      <c r="I15" s="7"/>
    </row>
    <row r="16" spans="1:10" ht="16.5" thickBot="1" x14ac:dyDescent="0.3"/>
    <row r="17" spans="1:18" ht="20.100000000000001" customHeight="1" x14ac:dyDescent="0.25">
      <c r="A17" s="27" t="s">
        <v>14</v>
      </c>
      <c r="B17" s="28" t="s">
        <v>15</v>
      </c>
      <c r="C17" s="28" t="s">
        <v>16</v>
      </c>
      <c r="D17" s="28" t="s">
        <v>17</v>
      </c>
      <c r="E17" s="28" t="s">
        <v>18</v>
      </c>
      <c r="F17" s="39" t="s">
        <v>19</v>
      </c>
      <c r="G17" s="39" t="s">
        <v>20</v>
      </c>
      <c r="H17" s="97" t="s">
        <v>21</v>
      </c>
      <c r="I17" s="98"/>
      <c r="J17" s="29" t="s">
        <v>22</v>
      </c>
    </row>
    <row r="18" spans="1:18" ht="43.5" customHeight="1" x14ac:dyDescent="0.25">
      <c r="A18" s="11">
        <v>1</v>
      </c>
      <c r="B18" s="36">
        <v>44382</v>
      </c>
      <c r="C18" s="37" t="s">
        <v>37</v>
      </c>
      <c r="D18" s="12" t="s">
        <v>43</v>
      </c>
      <c r="E18" s="12" t="s">
        <v>42</v>
      </c>
      <c r="F18" s="30">
        <v>7</v>
      </c>
      <c r="G18" s="42">
        <v>115</v>
      </c>
      <c r="H18" s="106">
        <v>7000</v>
      </c>
      <c r="I18" s="107"/>
      <c r="J18" s="40">
        <f>G18*H18</f>
        <v>805000</v>
      </c>
      <c r="L18"/>
    </row>
    <row r="19" spans="1:18" ht="43.5" customHeight="1" x14ac:dyDescent="0.25">
      <c r="A19" s="11">
        <v>2</v>
      </c>
      <c r="B19" s="36">
        <v>44382</v>
      </c>
      <c r="C19" s="37" t="s">
        <v>38</v>
      </c>
      <c r="D19" s="12" t="s">
        <v>43</v>
      </c>
      <c r="E19" s="12" t="s">
        <v>42</v>
      </c>
      <c r="F19" s="30">
        <v>7</v>
      </c>
      <c r="G19" s="30">
        <v>166</v>
      </c>
      <c r="H19" s="106">
        <v>7000</v>
      </c>
      <c r="I19" s="107"/>
      <c r="J19" s="40">
        <f>G19*H19</f>
        <v>1162000</v>
      </c>
      <c r="L19"/>
    </row>
    <row r="20" spans="1:18" ht="43.5" customHeight="1" x14ac:dyDescent="0.25">
      <c r="A20" s="11">
        <v>3</v>
      </c>
      <c r="B20" s="36">
        <v>44383</v>
      </c>
      <c r="C20" s="37" t="s">
        <v>39</v>
      </c>
      <c r="D20" s="12" t="s">
        <v>43</v>
      </c>
      <c r="E20" s="12" t="s">
        <v>42</v>
      </c>
      <c r="F20" s="30">
        <v>11</v>
      </c>
      <c r="G20" s="42">
        <v>186</v>
      </c>
      <c r="H20" s="106">
        <v>7000</v>
      </c>
      <c r="I20" s="107"/>
      <c r="J20" s="40">
        <f t="shared" ref="J20:J22" si="0">G20*H20</f>
        <v>1302000</v>
      </c>
      <c r="L20"/>
    </row>
    <row r="21" spans="1:18" ht="43.5" customHeight="1" x14ac:dyDescent="0.25">
      <c r="A21" s="11">
        <v>4</v>
      </c>
      <c r="B21" s="36">
        <v>44383</v>
      </c>
      <c r="C21" s="37" t="s">
        <v>40</v>
      </c>
      <c r="D21" s="12" t="s">
        <v>43</v>
      </c>
      <c r="E21" s="12" t="s">
        <v>42</v>
      </c>
      <c r="F21" s="30">
        <v>5</v>
      </c>
      <c r="G21" s="42">
        <v>83</v>
      </c>
      <c r="H21" s="106">
        <v>7000</v>
      </c>
      <c r="I21" s="107"/>
      <c r="J21" s="40">
        <f t="shared" si="0"/>
        <v>581000</v>
      </c>
      <c r="L21"/>
    </row>
    <row r="22" spans="1:18" ht="43.5" customHeight="1" x14ac:dyDescent="0.25">
      <c r="A22" s="11">
        <v>5</v>
      </c>
      <c r="B22" s="36">
        <v>44384</v>
      </c>
      <c r="C22" s="37" t="s">
        <v>41</v>
      </c>
      <c r="D22" s="12" t="s">
        <v>43</v>
      </c>
      <c r="E22" s="12" t="s">
        <v>42</v>
      </c>
      <c r="F22" s="30">
        <v>20</v>
      </c>
      <c r="G22" s="41">
        <v>371</v>
      </c>
      <c r="H22" s="106">
        <v>7000</v>
      </c>
      <c r="I22" s="107"/>
      <c r="J22" s="40">
        <f t="shared" si="0"/>
        <v>2597000</v>
      </c>
      <c r="L22"/>
    </row>
    <row r="23" spans="1:18" ht="25.5" customHeight="1" thickBot="1" x14ac:dyDescent="0.3">
      <c r="A23" s="99" t="s">
        <v>23</v>
      </c>
      <c r="B23" s="100"/>
      <c r="C23" s="100"/>
      <c r="D23" s="100"/>
      <c r="E23" s="100"/>
      <c r="F23" s="100"/>
      <c r="G23" s="100"/>
      <c r="H23" s="100"/>
      <c r="I23" s="101"/>
      <c r="J23" s="13">
        <f>SUM(J18:J22)</f>
        <v>6447000</v>
      </c>
    </row>
    <row r="24" spans="1:18" x14ac:dyDescent="0.25">
      <c r="A24" s="102"/>
      <c r="B24" s="102"/>
      <c r="C24" s="38"/>
      <c r="D24" s="38"/>
      <c r="E24" s="38"/>
      <c r="F24" s="38"/>
      <c r="G24" s="38"/>
      <c r="H24" s="14"/>
      <c r="I24" s="14"/>
      <c r="J24" s="15"/>
    </row>
    <row r="25" spans="1:18" x14ac:dyDescent="0.25">
      <c r="A25" s="38"/>
      <c r="B25" s="38"/>
      <c r="C25" s="38"/>
      <c r="D25" s="38"/>
      <c r="E25" s="38"/>
      <c r="F25" s="38"/>
      <c r="G25" s="38"/>
      <c r="H25" s="16" t="s">
        <v>33</v>
      </c>
      <c r="I25" s="31" t="e">
        <f>#REF!*1%</f>
        <v>#REF!</v>
      </c>
      <c r="J25" s="15">
        <f>J23*1%</f>
        <v>64470</v>
      </c>
    </row>
    <row r="26" spans="1:18" x14ac:dyDescent="0.25">
      <c r="A26" s="38"/>
      <c r="B26" s="38"/>
      <c r="C26" s="38"/>
      <c r="D26" s="38"/>
      <c r="E26" s="38"/>
      <c r="F26" s="38"/>
      <c r="G26" s="38"/>
      <c r="H26" s="16" t="s">
        <v>24</v>
      </c>
      <c r="I26" s="15">
        <f>I24*10%</f>
        <v>0</v>
      </c>
      <c r="J26" s="15">
        <v>0</v>
      </c>
    </row>
    <row r="27" spans="1:18" ht="16.5" thickBot="1" x14ac:dyDescent="0.3">
      <c r="E27" s="1"/>
      <c r="F27" s="1"/>
      <c r="G27" s="1"/>
      <c r="H27" s="17" t="s">
        <v>25</v>
      </c>
      <c r="I27" s="18">
        <v>0</v>
      </c>
      <c r="J27" s="18">
        <v>0</v>
      </c>
      <c r="R27" s="2" t="s">
        <v>26</v>
      </c>
    </row>
    <row r="28" spans="1:18" x14ac:dyDescent="0.25">
      <c r="E28" s="1"/>
      <c r="F28" s="1"/>
      <c r="G28" s="1"/>
      <c r="H28" s="19" t="s">
        <v>27</v>
      </c>
      <c r="I28" s="20" t="e">
        <f>I23+I25</f>
        <v>#REF!</v>
      </c>
      <c r="J28" s="20">
        <f>J23+J25</f>
        <v>6511470</v>
      </c>
    </row>
    <row r="29" spans="1:18" x14ac:dyDescent="0.25">
      <c r="E29" s="1"/>
      <c r="F29" s="1"/>
      <c r="G29" s="1"/>
      <c r="H29" s="19"/>
      <c r="I29" s="20"/>
      <c r="J29" s="20"/>
    </row>
    <row r="30" spans="1:18" x14ac:dyDescent="0.25">
      <c r="A30" s="1" t="s">
        <v>129</v>
      </c>
      <c r="D30" s="1"/>
      <c r="E30" s="1"/>
      <c r="F30" s="1"/>
      <c r="G30" s="1"/>
      <c r="H30" s="19"/>
      <c r="I30" s="19"/>
      <c r="J30" s="20"/>
    </row>
    <row r="31" spans="1:18" x14ac:dyDescent="0.25">
      <c r="A31" s="21"/>
      <c r="D31" s="1"/>
      <c r="E31" s="1"/>
      <c r="F31" s="1"/>
      <c r="G31" s="1"/>
      <c r="H31" s="19"/>
      <c r="I31" s="19"/>
      <c r="J31" s="20"/>
    </row>
    <row r="32" spans="1:18" x14ac:dyDescent="0.25">
      <c r="D32" s="1"/>
      <c r="E32" s="1"/>
      <c r="F32" s="1"/>
      <c r="G32" s="1"/>
      <c r="H32" s="19"/>
      <c r="I32" s="19"/>
      <c r="J32" s="20"/>
    </row>
    <row r="33" spans="1:10" x14ac:dyDescent="0.25">
      <c r="A33" s="32" t="s">
        <v>28</v>
      </c>
    </row>
    <row r="34" spans="1:10" x14ac:dyDescent="0.25">
      <c r="A34" s="33" t="s">
        <v>29</v>
      </c>
      <c r="B34" s="22"/>
      <c r="C34" s="22"/>
      <c r="D34" s="10"/>
      <c r="E34" s="10"/>
      <c r="F34" s="10"/>
      <c r="G34" s="10"/>
    </row>
    <row r="35" spans="1:10" x14ac:dyDescent="0.25">
      <c r="A35" s="33" t="s">
        <v>30</v>
      </c>
      <c r="B35" s="22"/>
      <c r="C35" s="22"/>
      <c r="D35" s="10"/>
      <c r="E35" s="10"/>
      <c r="F35" s="10"/>
      <c r="G35" s="10"/>
    </row>
    <row r="36" spans="1:10" x14ac:dyDescent="0.25">
      <c r="A36" s="34" t="s">
        <v>31</v>
      </c>
      <c r="B36" s="23"/>
      <c r="C36" s="23"/>
      <c r="D36" s="10"/>
      <c r="E36" s="10"/>
      <c r="F36" s="10"/>
      <c r="G36" s="10"/>
    </row>
    <row r="37" spans="1:10" x14ac:dyDescent="0.25">
      <c r="A37" s="35" t="s">
        <v>0</v>
      </c>
      <c r="B37" s="24"/>
      <c r="C37" s="24"/>
      <c r="D37" s="10"/>
      <c r="E37" s="10"/>
      <c r="F37" s="10"/>
      <c r="G37" s="10"/>
    </row>
    <row r="38" spans="1:10" x14ac:dyDescent="0.25">
      <c r="A38" s="25"/>
      <c r="B38" s="25"/>
      <c r="C38" s="25"/>
    </row>
    <row r="39" spans="1:10" x14ac:dyDescent="0.25">
      <c r="H39" s="26" t="s">
        <v>34</v>
      </c>
      <c r="I39" s="103" t="str">
        <f>+J13</f>
        <v xml:space="preserve"> 10 Juli 2021</v>
      </c>
      <c r="J39" s="104"/>
    </row>
    <row r="43" spans="1:10" ht="18" customHeight="1" x14ac:dyDescent="0.25"/>
    <row r="44" spans="1:10" ht="17.25" customHeight="1" x14ac:dyDescent="0.25"/>
    <row r="46" spans="1:10" x14ac:dyDescent="0.25">
      <c r="H46" s="105" t="s">
        <v>32</v>
      </c>
      <c r="I46" s="105"/>
      <c r="J46" s="105"/>
    </row>
  </sheetData>
  <mergeCells count="11">
    <mergeCell ref="H46:J46"/>
    <mergeCell ref="H18:I18"/>
    <mergeCell ref="H19:I19"/>
    <mergeCell ref="H20:I20"/>
    <mergeCell ref="H21:I21"/>
    <mergeCell ref="H22:I22"/>
    <mergeCell ref="A10:J10"/>
    <mergeCell ref="H17:I17"/>
    <mergeCell ref="A23:I23"/>
    <mergeCell ref="A24:B24"/>
    <mergeCell ref="I39:J39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"/>
  <sheetViews>
    <sheetView workbookViewId="0">
      <selection activeCell="E4" sqref="E4"/>
    </sheetView>
  </sheetViews>
  <sheetFormatPr defaultRowHeight="12.75" x14ac:dyDescent="0.2"/>
  <cols>
    <col min="1" max="1" width="3.28515625" style="46" bestFit="1" customWidth="1"/>
    <col min="2" max="2" width="12.28515625" style="50" bestFit="1" customWidth="1"/>
    <col min="3" max="3" width="10.42578125" style="50" bestFit="1" customWidth="1"/>
    <col min="4" max="4" width="16.42578125" style="46" bestFit="1" customWidth="1"/>
    <col min="5" max="5" width="20.85546875" style="46" bestFit="1" customWidth="1"/>
    <col min="6" max="14" width="9.140625" style="46"/>
    <col min="15" max="15" width="14.28515625" style="46" bestFit="1" customWidth="1"/>
    <col min="16" max="16384" width="9.140625" style="46"/>
  </cols>
  <sheetData>
    <row r="2" spans="1:15" x14ac:dyDescent="0.2">
      <c r="A2" s="109" t="s">
        <v>46</v>
      </c>
      <c r="B2" s="111" t="s">
        <v>47</v>
      </c>
      <c r="C2" s="54" t="s">
        <v>48</v>
      </c>
      <c r="D2" s="55" t="s">
        <v>49</v>
      </c>
      <c r="E2" s="109" t="s">
        <v>50</v>
      </c>
      <c r="F2" s="109" t="s">
        <v>51</v>
      </c>
      <c r="G2" s="52" t="s">
        <v>52</v>
      </c>
      <c r="H2" s="110" t="s">
        <v>53</v>
      </c>
      <c r="I2" s="110"/>
      <c r="J2" s="110"/>
      <c r="K2" s="56" t="s">
        <v>54</v>
      </c>
      <c r="L2" s="57" t="s">
        <v>55</v>
      </c>
      <c r="M2" s="57" t="s">
        <v>56</v>
      </c>
      <c r="N2" s="52" t="s">
        <v>66</v>
      </c>
      <c r="O2" s="55" t="s">
        <v>67</v>
      </c>
    </row>
    <row r="3" spans="1:15" x14ac:dyDescent="0.2">
      <c r="A3" s="109"/>
      <c r="B3" s="111"/>
      <c r="C3" s="54" t="s">
        <v>57</v>
      </c>
      <c r="D3" s="55" t="s">
        <v>86</v>
      </c>
      <c r="E3" s="109"/>
      <c r="F3" s="109"/>
      <c r="G3" s="52" t="s">
        <v>58</v>
      </c>
      <c r="H3" s="51" t="s">
        <v>59</v>
      </c>
      <c r="I3" s="52" t="s">
        <v>60</v>
      </c>
      <c r="J3" s="52" t="s">
        <v>61</v>
      </c>
      <c r="K3" s="58" t="s">
        <v>63</v>
      </c>
      <c r="L3" s="52" t="s">
        <v>62</v>
      </c>
      <c r="M3" s="52" t="s">
        <v>64</v>
      </c>
      <c r="N3" s="59" t="s">
        <v>78</v>
      </c>
      <c r="O3" s="53" t="s">
        <v>68</v>
      </c>
    </row>
    <row r="4" spans="1:15" x14ac:dyDescent="0.2">
      <c r="A4" s="68">
        <v>1</v>
      </c>
      <c r="B4" s="65">
        <v>44379</v>
      </c>
      <c r="C4" s="65">
        <v>44382</v>
      </c>
      <c r="D4" s="71" t="s">
        <v>37</v>
      </c>
      <c r="E4" s="61" t="s">
        <v>69</v>
      </c>
      <c r="F4" s="61"/>
      <c r="G4" s="60">
        <v>7</v>
      </c>
      <c r="H4" s="47"/>
      <c r="I4" s="47"/>
      <c r="J4" s="47"/>
      <c r="K4" s="47"/>
      <c r="L4" s="62"/>
      <c r="M4" s="62"/>
      <c r="N4" s="63"/>
      <c r="O4" s="63"/>
    </row>
    <row r="5" spans="1:15" x14ac:dyDescent="0.2">
      <c r="A5" s="69"/>
      <c r="B5" s="66"/>
      <c r="C5" s="66"/>
      <c r="D5" s="72"/>
      <c r="E5" s="48" t="s">
        <v>70</v>
      </c>
      <c r="F5" s="60" t="s">
        <v>65</v>
      </c>
      <c r="G5" s="62">
        <v>1</v>
      </c>
      <c r="H5" s="47">
        <v>53</v>
      </c>
      <c r="I5" s="47">
        <v>40</v>
      </c>
      <c r="J5" s="47">
        <v>57</v>
      </c>
      <c r="K5" s="47">
        <v>5</v>
      </c>
      <c r="L5" s="64">
        <v>30.21</v>
      </c>
      <c r="M5" s="49">
        <v>30</v>
      </c>
      <c r="N5" s="63">
        <v>7000</v>
      </c>
      <c r="O5" s="90">
        <f>N5*M5</f>
        <v>210000</v>
      </c>
    </row>
    <row r="6" spans="1:15" x14ac:dyDescent="0.2">
      <c r="A6" s="69"/>
      <c r="B6" s="66"/>
      <c r="C6" s="66"/>
      <c r="D6" s="72"/>
      <c r="E6" s="48" t="s">
        <v>71</v>
      </c>
      <c r="F6" s="60" t="s">
        <v>65</v>
      </c>
      <c r="G6" s="62">
        <v>1</v>
      </c>
      <c r="H6" s="47">
        <v>47</v>
      </c>
      <c r="I6" s="47">
        <v>28</v>
      </c>
      <c r="J6" s="47">
        <v>25</v>
      </c>
      <c r="K6" s="47">
        <v>11</v>
      </c>
      <c r="L6" s="64">
        <v>8.2249999999999996</v>
      </c>
      <c r="M6" s="49">
        <v>11</v>
      </c>
      <c r="N6" s="63">
        <v>7000</v>
      </c>
      <c r="O6" s="90">
        <f t="shared" ref="O6:O11" si="0">N6*M6</f>
        <v>77000</v>
      </c>
    </row>
    <row r="7" spans="1:15" x14ac:dyDescent="0.2">
      <c r="A7" s="69"/>
      <c r="B7" s="66"/>
      <c r="C7" s="66"/>
      <c r="D7" s="72"/>
      <c r="E7" s="48" t="s">
        <v>72</v>
      </c>
      <c r="F7" s="60" t="s">
        <v>65</v>
      </c>
      <c r="G7" s="62">
        <v>1</v>
      </c>
      <c r="H7" s="47">
        <v>28</v>
      </c>
      <c r="I7" s="47">
        <v>35</v>
      </c>
      <c r="J7" s="47">
        <v>26</v>
      </c>
      <c r="K7" s="47">
        <v>11</v>
      </c>
      <c r="L7" s="64">
        <v>6.37</v>
      </c>
      <c r="M7" s="49">
        <v>11</v>
      </c>
      <c r="N7" s="63">
        <v>7000</v>
      </c>
      <c r="O7" s="90">
        <f t="shared" si="0"/>
        <v>77000</v>
      </c>
    </row>
    <row r="8" spans="1:15" x14ac:dyDescent="0.2">
      <c r="A8" s="69"/>
      <c r="B8" s="66"/>
      <c r="C8" s="66"/>
      <c r="D8" s="72"/>
      <c r="E8" s="48" t="s">
        <v>73</v>
      </c>
      <c r="F8" s="60" t="s">
        <v>65</v>
      </c>
      <c r="G8" s="62">
        <v>1</v>
      </c>
      <c r="H8" s="47">
        <v>37</v>
      </c>
      <c r="I8" s="47">
        <v>27</v>
      </c>
      <c r="J8" s="47">
        <v>25</v>
      </c>
      <c r="K8" s="47">
        <v>9</v>
      </c>
      <c r="L8" s="64">
        <v>6.2437500000000004</v>
      </c>
      <c r="M8" s="49">
        <v>9</v>
      </c>
      <c r="N8" s="63">
        <v>7000</v>
      </c>
      <c r="O8" s="90">
        <f t="shared" si="0"/>
        <v>63000</v>
      </c>
    </row>
    <row r="9" spans="1:15" x14ac:dyDescent="0.2">
      <c r="A9" s="69"/>
      <c r="B9" s="66"/>
      <c r="C9" s="66"/>
      <c r="D9" s="72"/>
      <c r="E9" s="48" t="s">
        <v>74</v>
      </c>
      <c r="F9" s="60" t="s">
        <v>65</v>
      </c>
      <c r="G9" s="62">
        <v>1</v>
      </c>
      <c r="H9" s="47">
        <v>158</v>
      </c>
      <c r="I9" s="47">
        <v>26</v>
      </c>
      <c r="J9" s="47">
        <v>26</v>
      </c>
      <c r="K9" s="47">
        <v>29</v>
      </c>
      <c r="L9" s="64">
        <v>26.702000000000002</v>
      </c>
      <c r="M9" s="49">
        <v>29</v>
      </c>
      <c r="N9" s="63">
        <v>7000</v>
      </c>
      <c r="O9" s="90">
        <f t="shared" si="0"/>
        <v>203000</v>
      </c>
    </row>
    <row r="10" spans="1:15" x14ac:dyDescent="0.2">
      <c r="A10" s="69"/>
      <c r="B10" s="66"/>
      <c r="C10" s="66"/>
      <c r="D10" s="72"/>
      <c r="E10" s="48" t="s">
        <v>75</v>
      </c>
      <c r="F10" s="60" t="s">
        <v>65</v>
      </c>
      <c r="G10" s="62">
        <v>1</v>
      </c>
      <c r="H10" s="47">
        <v>55</v>
      </c>
      <c r="I10" s="47">
        <v>39</v>
      </c>
      <c r="J10" s="47">
        <v>28</v>
      </c>
      <c r="K10" s="47">
        <v>8</v>
      </c>
      <c r="L10" s="64">
        <v>15.015000000000001</v>
      </c>
      <c r="M10" s="49">
        <v>15</v>
      </c>
      <c r="N10" s="63">
        <v>7000</v>
      </c>
      <c r="O10" s="90">
        <f t="shared" si="0"/>
        <v>105000</v>
      </c>
    </row>
    <row r="11" spans="1:15" x14ac:dyDescent="0.2">
      <c r="A11" s="70"/>
      <c r="B11" s="67"/>
      <c r="C11" s="67"/>
      <c r="D11" s="73"/>
      <c r="E11" s="48" t="s">
        <v>76</v>
      </c>
      <c r="F11" s="60" t="s">
        <v>65</v>
      </c>
      <c r="G11" s="62">
        <v>1</v>
      </c>
      <c r="H11" s="47">
        <v>31</v>
      </c>
      <c r="I11" s="47">
        <v>22</v>
      </c>
      <c r="J11" s="47">
        <v>20</v>
      </c>
      <c r="K11" s="47">
        <v>10</v>
      </c>
      <c r="L11" s="64">
        <v>3.41</v>
      </c>
      <c r="M11" s="49">
        <v>10</v>
      </c>
      <c r="N11" s="63">
        <v>7000</v>
      </c>
      <c r="O11" s="90">
        <f t="shared" si="0"/>
        <v>70000</v>
      </c>
    </row>
    <row r="12" spans="1:15" ht="23.25" customHeight="1" x14ac:dyDescent="0.2">
      <c r="A12" s="108" t="s">
        <v>23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90">
        <f>SUM(O4:O11)</f>
        <v>805000</v>
      </c>
    </row>
    <row r="13" spans="1:15" x14ac:dyDescent="0.2">
      <c r="O13" s="91"/>
    </row>
    <row r="14" spans="1:15" ht="15.75" x14ac:dyDescent="0.2">
      <c r="M14" s="80" t="s">
        <v>33</v>
      </c>
      <c r="N14" s="80"/>
      <c r="O14" s="81">
        <f>O12*1%</f>
        <v>8050</v>
      </c>
    </row>
    <row r="15" spans="1:15" ht="15.75" x14ac:dyDescent="0.2">
      <c r="M15" s="80" t="s">
        <v>24</v>
      </c>
      <c r="N15" s="80"/>
      <c r="O15" s="81"/>
    </row>
    <row r="16" spans="1:15" ht="16.5" thickBot="1" x14ac:dyDescent="0.3">
      <c r="M16" s="85" t="s">
        <v>25</v>
      </c>
      <c r="N16" s="85"/>
      <c r="O16" s="86"/>
    </row>
    <row r="17" spans="2:15" ht="16.5" thickTop="1" x14ac:dyDescent="0.25">
      <c r="M17" s="82" t="s">
        <v>27</v>
      </c>
      <c r="N17" s="82"/>
      <c r="O17" s="83">
        <f>O12+O14</f>
        <v>813050</v>
      </c>
    </row>
    <row r="18" spans="2:15" x14ac:dyDescent="0.2">
      <c r="M18" s="84"/>
      <c r="N18" s="84"/>
      <c r="O18" s="84"/>
    </row>
    <row r="19" spans="2:15" x14ac:dyDescent="0.2">
      <c r="B19" s="92" t="s">
        <v>130</v>
      </c>
      <c r="E19" s="93" t="s">
        <v>131</v>
      </c>
    </row>
  </sheetData>
  <mergeCells count="6">
    <mergeCell ref="A12:N12"/>
    <mergeCell ref="E2:E3"/>
    <mergeCell ref="F2:F3"/>
    <mergeCell ref="H2:J2"/>
    <mergeCell ref="A2:A3"/>
    <mergeCell ref="B2:B3"/>
  </mergeCells>
  <conditionalFormatting sqref="E5:E6">
    <cfRule type="duplicateValues" dxfId="5" priority="6"/>
  </conditionalFormatting>
  <pageMargins left="0" right="0" top="0.74803149606299213" bottom="0.74803149606299213" header="0.31496062992125984" footer="0.31496062992125984"/>
  <pageSetup paperSize="9" scale="9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"/>
  <sheetViews>
    <sheetView workbookViewId="0">
      <selection activeCell="E4" sqref="E4"/>
    </sheetView>
  </sheetViews>
  <sheetFormatPr defaultRowHeight="12.75" x14ac:dyDescent="0.2"/>
  <cols>
    <col min="1" max="1" width="3.28515625" style="46" bestFit="1" customWidth="1"/>
    <col min="2" max="2" width="12.28515625" style="50" bestFit="1" customWidth="1"/>
    <col min="3" max="3" width="10.42578125" style="50" bestFit="1" customWidth="1"/>
    <col min="4" max="4" width="16.42578125" style="46" bestFit="1" customWidth="1"/>
    <col min="5" max="5" width="20.85546875" style="46" bestFit="1" customWidth="1"/>
    <col min="6" max="14" width="9.140625" style="46"/>
    <col min="15" max="15" width="14.28515625" style="46" bestFit="1" customWidth="1"/>
    <col min="16" max="16384" width="9.140625" style="46"/>
  </cols>
  <sheetData>
    <row r="2" spans="1:15" x14ac:dyDescent="0.2">
      <c r="A2" s="109" t="s">
        <v>46</v>
      </c>
      <c r="B2" s="111" t="s">
        <v>47</v>
      </c>
      <c r="C2" s="89" t="s">
        <v>48</v>
      </c>
      <c r="D2" s="55" t="s">
        <v>49</v>
      </c>
      <c r="E2" s="109" t="s">
        <v>50</v>
      </c>
      <c r="F2" s="109" t="s">
        <v>51</v>
      </c>
      <c r="G2" s="87" t="s">
        <v>52</v>
      </c>
      <c r="H2" s="110" t="s">
        <v>53</v>
      </c>
      <c r="I2" s="110"/>
      <c r="J2" s="110"/>
      <c r="K2" s="56" t="s">
        <v>54</v>
      </c>
      <c r="L2" s="88" t="s">
        <v>55</v>
      </c>
      <c r="M2" s="88" t="s">
        <v>56</v>
      </c>
      <c r="N2" s="87" t="s">
        <v>66</v>
      </c>
      <c r="O2" s="55" t="s">
        <v>67</v>
      </c>
    </row>
    <row r="3" spans="1:15" x14ac:dyDescent="0.2">
      <c r="A3" s="109"/>
      <c r="B3" s="111"/>
      <c r="C3" s="89" t="s">
        <v>57</v>
      </c>
      <c r="D3" s="55" t="s">
        <v>86</v>
      </c>
      <c r="E3" s="109"/>
      <c r="F3" s="109"/>
      <c r="G3" s="87" t="s">
        <v>58</v>
      </c>
      <c r="H3" s="51" t="s">
        <v>59</v>
      </c>
      <c r="I3" s="87" t="s">
        <v>60</v>
      </c>
      <c r="J3" s="87" t="s">
        <v>61</v>
      </c>
      <c r="K3" s="58" t="s">
        <v>63</v>
      </c>
      <c r="L3" s="87" t="s">
        <v>62</v>
      </c>
      <c r="M3" s="87" t="s">
        <v>64</v>
      </c>
      <c r="N3" s="59" t="s">
        <v>78</v>
      </c>
      <c r="O3" s="53" t="s">
        <v>68</v>
      </c>
    </row>
    <row r="4" spans="1:15" x14ac:dyDescent="0.2">
      <c r="A4" s="68">
        <v>1</v>
      </c>
      <c r="B4" s="65">
        <v>44380</v>
      </c>
      <c r="C4" s="65">
        <v>44382</v>
      </c>
      <c r="D4" s="68" t="s">
        <v>38</v>
      </c>
      <c r="E4" s="63" t="s">
        <v>77</v>
      </c>
      <c r="F4" s="63"/>
      <c r="G4" s="63"/>
      <c r="H4" s="63"/>
      <c r="I4" s="63"/>
      <c r="J4" s="63"/>
      <c r="K4" s="63"/>
      <c r="L4" s="64"/>
      <c r="M4" s="63"/>
      <c r="N4" s="63"/>
      <c r="O4" s="63"/>
    </row>
    <row r="5" spans="1:15" ht="15" x14ac:dyDescent="0.2">
      <c r="A5" s="69"/>
      <c r="B5" s="66"/>
      <c r="C5" s="66"/>
      <c r="D5" s="69"/>
      <c r="E5" s="43" t="s">
        <v>79</v>
      </c>
      <c r="F5" s="60" t="s">
        <v>65</v>
      </c>
      <c r="G5" s="62">
        <v>1</v>
      </c>
      <c r="H5" s="44">
        <v>35</v>
      </c>
      <c r="I5" s="44">
        <v>34</v>
      </c>
      <c r="J5" s="44">
        <v>34</v>
      </c>
      <c r="K5" s="44">
        <v>8</v>
      </c>
      <c r="L5" s="64">
        <v>10.115</v>
      </c>
      <c r="M5" s="45">
        <v>10</v>
      </c>
      <c r="N5" s="63">
        <v>7000</v>
      </c>
      <c r="O5" s="90">
        <f t="shared" ref="O5:O11" si="0">N5*M5</f>
        <v>70000</v>
      </c>
    </row>
    <row r="6" spans="1:15" ht="15" x14ac:dyDescent="0.2">
      <c r="A6" s="69"/>
      <c r="B6" s="66"/>
      <c r="C6" s="66"/>
      <c r="D6" s="69"/>
      <c r="E6" s="43" t="s">
        <v>80</v>
      </c>
      <c r="F6" s="60" t="s">
        <v>65</v>
      </c>
      <c r="G6" s="62">
        <v>1</v>
      </c>
      <c r="H6" s="44">
        <v>33</v>
      </c>
      <c r="I6" s="44">
        <v>30</v>
      </c>
      <c r="J6" s="44">
        <v>22</v>
      </c>
      <c r="K6" s="44">
        <v>9</v>
      </c>
      <c r="L6" s="64">
        <v>5.4450000000000003</v>
      </c>
      <c r="M6" s="45">
        <v>9</v>
      </c>
      <c r="N6" s="63">
        <v>7000</v>
      </c>
      <c r="O6" s="90">
        <f t="shared" si="0"/>
        <v>63000</v>
      </c>
    </row>
    <row r="7" spans="1:15" ht="15" x14ac:dyDescent="0.2">
      <c r="A7" s="69"/>
      <c r="B7" s="66"/>
      <c r="C7" s="66"/>
      <c r="D7" s="69"/>
      <c r="E7" s="43" t="s">
        <v>81</v>
      </c>
      <c r="F7" s="60" t="s">
        <v>65</v>
      </c>
      <c r="G7" s="62">
        <v>1</v>
      </c>
      <c r="H7" s="44">
        <v>60</v>
      </c>
      <c r="I7" s="44">
        <v>40</v>
      </c>
      <c r="J7" s="44">
        <v>28</v>
      </c>
      <c r="K7" s="44">
        <v>5</v>
      </c>
      <c r="L7" s="64">
        <v>16.8</v>
      </c>
      <c r="M7" s="45">
        <v>17</v>
      </c>
      <c r="N7" s="63">
        <v>7000</v>
      </c>
      <c r="O7" s="90">
        <f t="shared" si="0"/>
        <v>119000</v>
      </c>
    </row>
    <row r="8" spans="1:15" ht="15" x14ac:dyDescent="0.2">
      <c r="A8" s="69"/>
      <c r="B8" s="66"/>
      <c r="C8" s="66"/>
      <c r="D8" s="69"/>
      <c r="E8" s="43" t="s">
        <v>82</v>
      </c>
      <c r="F8" s="60" t="s">
        <v>65</v>
      </c>
      <c r="G8" s="62">
        <v>1</v>
      </c>
      <c r="H8" s="44">
        <v>60</v>
      </c>
      <c r="I8" s="44">
        <v>30</v>
      </c>
      <c r="J8" s="44">
        <v>60</v>
      </c>
      <c r="K8" s="44">
        <v>16</v>
      </c>
      <c r="L8" s="64">
        <v>27</v>
      </c>
      <c r="M8" s="45">
        <v>27</v>
      </c>
      <c r="N8" s="63">
        <v>7000</v>
      </c>
      <c r="O8" s="90">
        <f t="shared" si="0"/>
        <v>189000</v>
      </c>
    </row>
    <row r="9" spans="1:15" ht="15" x14ac:dyDescent="0.2">
      <c r="A9" s="69"/>
      <c r="B9" s="66"/>
      <c r="C9" s="66"/>
      <c r="D9" s="69"/>
      <c r="E9" s="43" t="s">
        <v>83</v>
      </c>
      <c r="F9" s="60" t="s">
        <v>65</v>
      </c>
      <c r="G9" s="62">
        <v>1</v>
      </c>
      <c r="H9" s="44">
        <v>50</v>
      </c>
      <c r="I9" s="44">
        <v>36</v>
      </c>
      <c r="J9" s="44">
        <v>20</v>
      </c>
      <c r="K9" s="44">
        <v>74</v>
      </c>
      <c r="L9" s="64">
        <v>9</v>
      </c>
      <c r="M9" s="45">
        <v>74</v>
      </c>
      <c r="N9" s="63">
        <v>7000</v>
      </c>
      <c r="O9" s="90">
        <f t="shared" si="0"/>
        <v>518000</v>
      </c>
    </row>
    <row r="10" spans="1:15" ht="15" x14ac:dyDescent="0.2">
      <c r="A10" s="69"/>
      <c r="B10" s="66"/>
      <c r="C10" s="66"/>
      <c r="D10" s="69"/>
      <c r="E10" s="43" t="s">
        <v>84</v>
      </c>
      <c r="F10" s="60" t="s">
        <v>65</v>
      </c>
      <c r="G10" s="62">
        <v>1</v>
      </c>
      <c r="H10" s="44">
        <v>74</v>
      </c>
      <c r="I10" s="44">
        <v>30</v>
      </c>
      <c r="J10" s="44">
        <v>40</v>
      </c>
      <c r="K10" s="44">
        <v>8</v>
      </c>
      <c r="L10" s="64">
        <v>22.2</v>
      </c>
      <c r="M10" s="45">
        <v>22</v>
      </c>
      <c r="N10" s="63">
        <v>7000</v>
      </c>
      <c r="O10" s="90">
        <f t="shared" si="0"/>
        <v>154000</v>
      </c>
    </row>
    <row r="11" spans="1:15" ht="15" x14ac:dyDescent="0.2">
      <c r="A11" s="70"/>
      <c r="B11" s="67"/>
      <c r="C11" s="67"/>
      <c r="D11" s="70"/>
      <c r="E11" s="43" t="s">
        <v>85</v>
      </c>
      <c r="F11" s="60" t="s">
        <v>65</v>
      </c>
      <c r="G11" s="62">
        <v>1</v>
      </c>
      <c r="H11" s="44">
        <v>36</v>
      </c>
      <c r="I11" s="44">
        <v>26</v>
      </c>
      <c r="J11" s="44">
        <v>23</v>
      </c>
      <c r="K11" s="44">
        <v>7</v>
      </c>
      <c r="L11" s="64">
        <v>5.3819999999999997</v>
      </c>
      <c r="M11" s="45">
        <v>7</v>
      </c>
      <c r="N11" s="63">
        <v>7000</v>
      </c>
      <c r="O11" s="90">
        <f t="shared" si="0"/>
        <v>49000</v>
      </c>
    </row>
    <row r="12" spans="1:15" ht="23.25" customHeight="1" x14ac:dyDescent="0.2">
      <c r="A12" s="108" t="s">
        <v>23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90">
        <f>SUM(O4:O11)</f>
        <v>1162000</v>
      </c>
    </row>
    <row r="13" spans="1:15" x14ac:dyDescent="0.2">
      <c r="O13" s="91"/>
    </row>
    <row r="14" spans="1:15" ht="15.75" x14ac:dyDescent="0.2">
      <c r="M14" s="80" t="s">
        <v>33</v>
      </c>
      <c r="N14" s="80"/>
      <c r="O14" s="81">
        <f>O12*1%</f>
        <v>11620</v>
      </c>
    </row>
    <row r="15" spans="1:15" ht="15.75" x14ac:dyDescent="0.2">
      <c r="M15" s="80" t="s">
        <v>24</v>
      </c>
      <c r="N15" s="80"/>
      <c r="O15" s="81"/>
    </row>
    <row r="16" spans="1:15" ht="16.5" thickBot="1" x14ac:dyDescent="0.3">
      <c r="M16" s="85" t="s">
        <v>25</v>
      </c>
      <c r="N16" s="85"/>
      <c r="O16" s="86"/>
    </row>
    <row r="17" spans="2:15" ht="16.5" thickTop="1" x14ac:dyDescent="0.25">
      <c r="M17" s="82" t="s">
        <v>27</v>
      </c>
      <c r="N17" s="82"/>
      <c r="O17" s="83">
        <f>O12+O14</f>
        <v>1173620</v>
      </c>
    </row>
    <row r="18" spans="2:15" x14ac:dyDescent="0.2">
      <c r="M18" s="84"/>
      <c r="N18" s="84"/>
      <c r="O18" s="84"/>
    </row>
    <row r="19" spans="2:15" x14ac:dyDescent="0.2">
      <c r="B19" s="92" t="s">
        <v>130</v>
      </c>
      <c r="E19" s="93" t="s">
        <v>131</v>
      </c>
    </row>
  </sheetData>
  <mergeCells count="6">
    <mergeCell ref="A12:N12"/>
    <mergeCell ref="A2:A3"/>
    <mergeCell ref="B2:B3"/>
    <mergeCell ref="E2:E3"/>
    <mergeCell ref="F2:F3"/>
    <mergeCell ref="H2:J2"/>
  </mergeCells>
  <pageMargins left="0" right="0" top="0.74803149606299213" bottom="0.74803149606299213" header="0.31496062992125984" footer="0.31496062992125984"/>
  <pageSetup paperSize="9" scale="9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tabSelected="1" workbookViewId="0">
      <selection activeCell="D7" sqref="D7"/>
    </sheetView>
  </sheetViews>
  <sheetFormatPr defaultRowHeight="12.75" x14ac:dyDescent="0.2"/>
  <cols>
    <col min="1" max="1" width="3.28515625" style="46" bestFit="1" customWidth="1"/>
    <col min="2" max="2" width="12.28515625" style="50" bestFit="1" customWidth="1"/>
    <col min="3" max="3" width="10.42578125" style="50" bestFit="1" customWidth="1"/>
    <col min="4" max="4" width="16.42578125" style="46" bestFit="1" customWidth="1"/>
    <col min="5" max="5" width="20.85546875" style="46" bestFit="1" customWidth="1"/>
    <col min="6" max="14" width="9.140625" style="46"/>
    <col min="15" max="15" width="14.28515625" style="46" bestFit="1" customWidth="1"/>
    <col min="16" max="16384" width="9.140625" style="46"/>
  </cols>
  <sheetData>
    <row r="2" spans="1:15" x14ac:dyDescent="0.2">
      <c r="A2" s="109" t="s">
        <v>46</v>
      </c>
      <c r="B2" s="111" t="s">
        <v>47</v>
      </c>
      <c r="C2" s="89" t="s">
        <v>48</v>
      </c>
      <c r="D2" s="55" t="s">
        <v>49</v>
      </c>
      <c r="E2" s="109" t="s">
        <v>50</v>
      </c>
      <c r="F2" s="109" t="s">
        <v>51</v>
      </c>
      <c r="G2" s="87" t="s">
        <v>52</v>
      </c>
      <c r="H2" s="110" t="s">
        <v>53</v>
      </c>
      <c r="I2" s="110"/>
      <c r="J2" s="110"/>
      <c r="K2" s="56" t="s">
        <v>54</v>
      </c>
      <c r="L2" s="88" t="s">
        <v>55</v>
      </c>
      <c r="M2" s="88" t="s">
        <v>56</v>
      </c>
      <c r="N2" s="87" t="s">
        <v>66</v>
      </c>
      <c r="O2" s="55" t="s">
        <v>67</v>
      </c>
    </row>
    <row r="3" spans="1:15" x14ac:dyDescent="0.2">
      <c r="A3" s="109"/>
      <c r="B3" s="111"/>
      <c r="C3" s="89" t="s">
        <v>57</v>
      </c>
      <c r="D3" s="55" t="s">
        <v>86</v>
      </c>
      <c r="E3" s="109"/>
      <c r="F3" s="109"/>
      <c r="G3" s="87" t="s">
        <v>58</v>
      </c>
      <c r="H3" s="51" t="s">
        <v>59</v>
      </c>
      <c r="I3" s="87" t="s">
        <v>60</v>
      </c>
      <c r="J3" s="87" t="s">
        <v>61</v>
      </c>
      <c r="K3" s="58" t="s">
        <v>63</v>
      </c>
      <c r="L3" s="87" t="s">
        <v>62</v>
      </c>
      <c r="M3" s="87" t="s">
        <v>64</v>
      </c>
      <c r="N3" s="59" t="s">
        <v>78</v>
      </c>
      <c r="O3" s="53" t="s">
        <v>68</v>
      </c>
    </row>
    <row r="4" spans="1:15" x14ac:dyDescent="0.2">
      <c r="A4" s="68">
        <v>1</v>
      </c>
      <c r="B4" s="65">
        <v>44381</v>
      </c>
      <c r="C4" s="65">
        <v>44383</v>
      </c>
      <c r="D4" s="77" t="s">
        <v>39</v>
      </c>
      <c r="E4" s="74" t="s">
        <v>87</v>
      </c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1:15" ht="15" x14ac:dyDescent="0.2">
      <c r="A5" s="69"/>
      <c r="B5" s="66"/>
      <c r="C5" s="66"/>
      <c r="D5" s="78"/>
      <c r="E5" s="43" t="s">
        <v>89</v>
      </c>
      <c r="F5" s="60" t="s">
        <v>65</v>
      </c>
      <c r="G5" s="62">
        <v>1</v>
      </c>
      <c r="H5" s="44">
        <v>30</v>
      </c>
      <c r="I5" s="44">
        <v>27</v>
      </c>
      <c r="J5" s="44">
        <v>23</v>
      </c>
      <c r="K5" s="44">
        <v>6</v>
      </c>
      <c r="L5" s="64">
        <v>4.6574999999999998</v>
      </c>
      <c r="M5" s="45">
        <v>6</v>
      </c>
      <c r="N5" s="63">
        <v>7000</v>
      </c>
      <c r="O5" s="90">
        <f t="shared" ref="O5:O8" si="0">N5*M5</f>
        <v>42000</v>
      </c>
    </row>
    <row r="6" spans="1:15" ht="15" x14ac:dyDescent="0.2">
      <c r="A6" s="69"/>
      <c r="B6" s="66"/>
      <c r="C6" s="66"/>
      <c r="D6" s="78"/>
      <c r="E6" s="43" t="s">
        <v>90</v>
      </c>
      <c r="F6" s="60" t="s">
        <v>65</v>
      </c>
      <c r="G6" s="62">
        <v>1</v>
      </c>
      <c r="H6" s="44">
        <v>25</v>
      </c>
      <c r="I6" s="44">
        <v>10</v>
      </c>
      <c r="J6" s="44">
        <v>21</v>
      </c>
      <c r="K6" s="44">
        <v>1</v>
      </c>
      <c r="L6" s="64">
        <v>1.3125</v>
      </c>
      <c r="M6" s="45">
        <v>2</v>
      </c>
      <c r="N6" s="63">
        <v>7000</v>
      </c>
      <c r="O6" s="90">
        <f t="shared" si="0"/>
        <v>14000</v>
      </c>
    </row>
    <row r="7" spans="1:15" ht="15" x14ac:dyDescent="0.2">
      <c r="A7" s="69"/>
      <c r="B7" s="66"/>
      <c r="C7" s="66"/>
      <c r="D7" s="78"/>
      <c r="E7" s="43" t="s">
        <v>91</v>
      </c>
      <c r="F7" s="60" t="s">
        <v>65</v>
      </c>
      <c r="G7" s="62">
        <v>1</v>
      </c>
      <c r="H7" s="44">
        <v>52</v>
      </c>
      <c r="I7" s="44">
        <v>53</v>
      </c>
      <c r="J7" s="44">
        <v>10</v>
      </c>
      <c r="K7" s="44">
        <v>7</v>
      </c>
      <c r="L7" s="64">
        <v>6.89</v>
      </c>
      <c r="M7" s="45">
        <v>7</v>
      </c>
      <c r="N7" s="63">
        <v>7000</v>
      </c>
      <c r="O7" s="90">
        <f t="shared" si="0"/>
        <v>49000</v>
      </c>
    </row>
    <row r="8" spans="1:15" ht="15" x14ac:dyDescent="0.2">
      <c r="A8" s="69"/>
      <c r="B8" s="66"/>
      <c r="C8" s="66"/>
      <c r="D8" s="78"/>
      <c r="E8" s="43" t="s">
        <v>92</v>
      </c>
      <c r="F8" s="60" t="s">
        <v>65</v>
      </c>
      <c r="G8" s="62">
        <v>1</v>
      </c>
      <c r="H8" s="44">
        <v>77</v>
      </c>
      <c r="I8" s="44">
        <v>23</v>
      </c>
      <c r="J8" s="44">
        <v>54</v>
      </c>
      <c r="K8" s="44">
        <v>7</v>
      </c>
      <c r="L8" s="64">
        <v>23.9085</v>
      </c>
      <c r="M8" s="45">
        <v>24</v>
      </c>
      <c r="N8" s="63">
        <v>7000</v>
      </c>
      <c r="O8" s="90">
        <f t="shared" si="0"/>
        <v>168000</v>
      </c>
    </row>
    <row r="9" spans="1:15" x14ac:dyDescent="0.2">
      <c r="A9" s="69"/>
      <c r="B9" s="66"/>
      <c r="C9" s="66"/>
      <c r="D9" s="78"/>
      <c r="E9" s="75" t="s">
        <v>88</v>
      </c>
      <c r="F9" s="63"/>
      <c r="G9" s="63"/>
      <c r="H9" s="63"/>
      <c r="I9" s="63"/>
      <c r="J9" s="63"/>
      <c r="K9" s="63"/>
      <c r="L9" s="63"/>
      <c r="M9" s="63"/>
      <c r="N9" s="63"/>
      <c r="O9" s="90"/>
    </row>
    <row r="10" spans="1:15" ht="15" x14ac:dyDescent="0.2">
      <c r="A10" s="69"/>
      <c r="B10" s="66"/>
      <c r="C10" s="66"/>
      <c r="D10" s="78"/>
      <c r="E10" s="43" t="s">
        <v>93</v>
      </c>
      <c r="F10" s="60" t="s">
        <v>65</v>
      </c>
      <c r="G10" s="62">
        <v>1</v>
      </c>
      <c r="H10" s="44">
        <v>112</v>
      </c>
      <c r="I10" s="44">
        <v>31</v>
      </c>
      <c r="J10" s="44">
        <v>31</v>
      </c>
      <c r="K10" s="44">
        <v>13</v>
      </c>
      <c r="L10" s="64">
        <v>26.908000000000001</v>
      </c>
      <c r="M10" s="45">
        <v>27</v>
      </c>
      <c r="N10" s="63">
        <v>7000</v>
      </c>
      <c r="O10" s="90">
        <f t="shared" ref="O10:O16" si="1">N10*M10</f>
        <v>189000</v>
      </c>
    </row>
    <row r="11" spans="1:15" ht="15" x14ac:dyDescent="0.2">
      <c r="A11" s="69"/>
      <c r="B11" s="66"/>
      <c r="C11" s="66"/>
      <c r="D11" s="78"/>
      <c r="E11" s="43" t="s">
        <v>94</v>
      </c>
      <c r="F11" s="60" t="s">
        <v>65</v>
      </c>
      <c r="G11" s="62">
        <v>1</v>
      </c>
      <c r="H11" s="44">
        <v>110</v>
      </c>
      <c r="I11" s="44">
        <v>20</v>
      </c>
      <c r="J11" s="44">
        <v>16</v>
      </c>
      <c r="K11" s="44">
        <v>22</v>
      </c>
      <c r="L11" s="64">
        <v>8.8000000000000007</v>
      </c>
      <c r="M11" s="45">
        <v>22</v>
      </c>
      <c r="N11" s="63">
        <v>7000</v>
      </c>
      <c r="O11" s="90">
        <f t="shared" si="1"/>
        <v>154000</v>
      </c>
    </row>
    <row r="12" spans="1:15" ht="15" x14ac:dyDescent="0.2">
      <c r="A12" s="69"/>
      <c r="B12" s="66"/>
      <c r="C12" s="66"/>
      <c r="D12" s="78"/>
      <c r="E12" s="43" t="s">
        <v>95</v>
      </c>
      <c r="F12" s="60" t="s">
        <v>65</v>
      </c>
      <c r="G12" s="62">
        <v>1</v>
      </c>
      <c r="H12" s="44">
        <v>33</v>
      </c>
      <c r="I12" s="44">
        <v>33</v>
      </c>
      <c r="J12" s="44">
        <v>35</v>
      </c>
      <c r="K12" s="44">
        <v>5</v>
      </c>
      <c r="L12" s="64">
        <v>9.5287500000000005</v>
      </c>
      <c r="M12" s="45">
        <v>10</v>
      </c>
      <c r="N12" s="63">
        <v>7000</v>
      </c>
      <c r="O12" s="90">
        <f t="shared" si="1"/>
        <v>70000</v>
      </c>
    </row>
    <row r="13" spans="1:15" ht="15" x14ac:dyDescent="0.2">
      <c r="A13" s="69"/>
      <c r="B13" s="66"/>
      <c r="C13" s="66"/>
      <c r="D13" s="78"/>
      <c r="E13" s="43" t="s">
        <v>96</v>
      </c>
      <c r="F13" s="60" t="s">
        <v>65</v>
      </c>
      <c r="G13" s="62">
        <v>1</v>
      </c>
      <c r="H13" s="44">
        <v>33</v>
      </c>
      <c r="I13" s="44">
        <v>33</v>
      </c>
      <c r="J13" s="44">
        <v>38</v>
      </c>
      <c r="K13" s="44">
        <v>9</v>
      </c>
      <c r="L13" s="64">
        <v>10.345499999999999</v>
      </c>
      <c r="M13" s="45">
        <v>11</v>
      </c>
      <c r="N13" s="63">
        <v>7000</v>
      </c>
      <c r="O13" s="90">
        <f t="shared" si="1"/>
        <v>77000</v>
      </c>
    </row>
    <row r="14" spans="1:15" ht="15" x14ac:dyDescent="0.2">
      <c r="A14" s="69"/>
      <c r="B14" s="66"/>
      <c r="C14" s="66"/>
      <c r="D14" s="78"/>
      <c r="E14" s="43" t="s">
        <v>97</v>
      </c>
      <c r="F14" s="60" t="s">
        <v>65</v>
      </c>
      <c r="G14" s="62">
        <v>1</v>
      </c>
      <c r="H14" s="44">
        <v>42</v>
      </c>
      <c r="I14" s="44">
        <v>32</v>
      </c>
      <c r="J14" s="44">
        <v>37</v>
      </c>
      <c r="K14" s="44">
        <v>6</v>
      </c>
      <c r="L14" s="64">
        <v>12.432</v>
      </c>
      <c r="M14" s="45">
        <v>13</v>
      </c>
      <c r="N14" s="63">
        <v>7000</v>
      </c>
      <c r="O14" s="90">
        <f t="shared" si="1"/>
        <v>91000</v>
      </c>
    </row>
    <row r="15" spans="1:15" ht="15" x14ac:dyDescent="0.2">
      <c r="A15" s="69"/>
      <c r="B15" s="66"/>
      <c r="C15" s="66"/>
      <c r="D15" s="78"/>
      <c r="E15" s="43" t="s">
        <v>98</v>
      </c>
      <c r="F15" s="60" t="s">
        <v>65</v>
      </c>
      <c r="G15" s="62">
        <v>1</v>
      </c>
      <c r="H15" s="44">
        <v>93</v>
      </c>
      <c r="I15" s="44">
        <v>42</v>
      </c>
      <c r="J15" s="44">
        <v>46</v>
      </c>
      <c r="K15" s="44">
        <v>16</v>
      </c>
      <c r="L15" s="64">
        <v>44.918999999999997</v>
      </c>
      <c r="M15" s="45">
        <v>45</v>
      </c>
      <c r="N15" s="63">
        <v>7000</v>
      </c>
      <c r="O15" s="90">
        <f t="shared" si="1"/>
        <v>315000</v>
      </c>
    </row>
    <row r="16" spans="1:15" ht="15" x14ac:dyDescent="0.2">
      <c r="A16" s="70"/>
      <c r="B16" s="67"/>
      <c r="C16" s="67"/>
      <c r="D16" s="79"/>
      <c r="E16" s="76" t="s">
        <v>99</v>
      </c>
      <c r="F16" s="60" t="s">
        <v>65</v>
      </c>
      <c r="G16" s="62">
        <v>1</v>
      </c>
      <c r="H16" s="44">
        <v>43</v>
      </c>
      <c r="I16" s="44">
        <v>40</v>
      </c>
      <c r="J16" s="44">
        <v>43</v>
      </c>
      <c r="K16" s="44">
        <v>12</v>
      </c>
      <c r="L16" s="64">
        <v>18.489999999999998</v>
      </c>
      <c r="M16" s="45">
        <v>19</v>
      </c>
      <c r="N16" s="63">
        <v>7000</v>
      </c>
      <c r="O16" s="90">
        <f t="shared" si="1"/>
        <v>133000</v>
      </c>
    </row>
    <row r="17" spans="1:15" ht="23.25" customHeight="1" x14ac:dyDescent="0.2">
      <c r="A17" s="108" t="s">
        <v>23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90">
        <f>SUM(O4:O16)</f>
        <v>1302000</v>
      </c>
    </row>
    <row r="18" spans="1:15" x14ac:dyDescent="0.2">
      <c r="O18" s="91"/>
    </row>
    <row r="19" spans="1:15" ht="15.75" x14ac:dyDescent="0.2">
      <c r="M19" s="80" t="s">
        <v>33</v>
      </c>
      <c r="N19" s="80"/>
      <c r="O19" s="81">
        <f>O17*1%</f>
        <v>13020</v>
      </c>
    </row>
    <row r="20" spans="1:15" ht="15.75" x14ac:dyDescent="0.2">
      <c r="M20" s="80" t="s">
        <v>24</v>
      </c>
      <c r="N20" s="80"/>
      <c r="O20" s="81"/>
    </row>
    <row r="21" spans="1:15" ht="16.5" thickBot="1" x14ac:dyDescent="0.3">
      <c r="M21" s="85" t="s">
        <v>25</v>
      </c>
      <c r="N21" s="85"/>
      <c r="O21" s="86"/>
    </row>
    <row r="22" spans="1:15" ht="16.5" thickTop="1" x14ac:dyDescent="0.25">
      <c r="M22" s="82" t="s">
        <v>27</v>
      </c>
      <c r="N22" s="82"/>
      <c r="O22" s="83">
        <f>O17+O19</f>
        <v>1315020</v>
      </c>
    </row>
    <row r="23" spans="1:15" x14ac:dyDescent="0.2">
      <c r="M23" s="84"/>
      <c r="N23" s="84"/>
      <c r="O23" s="84"/>
    </row>
    <row r="24" spans="1:15" x14ac:dyDescent="0.2">
      <c r="B24" s="92" t="s">
        <v>130</v>
      </c>
      <c r="E24" s="93" t="s">
        <v>131</v>
      </c>
    </row>
  </sheetData>
  <mergeCells count="6">
    <mergeCell ref="A17:N17"/>
    <mergeCell ref="A2:A3"/>
    <mergeCell ref="B2:B3"/>
    <mergeCell ref="E2:E3"/>
    <mergeCell ref="F2:F3"/>
    <mergeCell ref="H2:J2"/>
  </mergeCells>
  <conditionalFormatting sqref="E4:E5">
    <cfRule type="duplicateValues" dxfId="4" priority="5"/>
  </conditionalFormatting>
  <conditionalFormatting sqref="E9">
    <cfRule type="duplicateValues" dxfId="3" priority="4"/>
  </conditionalFormatting>
  <pageMargins left="0" right="0" top="0.74803149606299213" bottom="0.74803149606299213" header="0.31496062992125984" footer="0.31496062992125984"/>
  <pageSetup paperSize="9" scale="9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topLeftCell="A19" workbookViewId="0">
      <selection activeCell="H39" sqref="H39"/>
    </sheetView>
  </sheetViews>
  <sheetFormatPr defaultRowHeight="12.75" x14ac:dyDescent="0.2"/>
  <cols>
    <col min="1" max="1" width="3.28515625" style="46" bestFit="1" customWidth="1"/>
    <col min="2" max="2" width="12.28515625" style="50" bestFit="1" customWidth="1"/>
    <col min="3" max="3" width="10.42578125" style="50" bestFit="1" customWidth="1"/>
    <col min="4" max="4" width="16.42578125" style="46" bestFit="1" customWidth="1"/>
    <col min="5" max="5" width="20.85546875" style="46" bestFit="1" customWidth="1"/>
    <col min="6" max="14" width="9.140625" style="46"/>
    <col min="15" max="15" width="14.28515625" style="46" bestFit="1" customWidth="1"/>
    <col min="16" max="16384" width="9.140625" style="46"/>
  </cols>
  <sheetData>
    <row r="2" spans="1:15" x14ac:dyDescent="0.2">
      <c r="A2" s="109" t="s">
        <v>46</v>
      </c>
      <c r="B2" s="111" t="s">
        <v>47</v>
      </c>
      <c r="C2" s="89" t="s">
        <v>48</v>
      </c>
      <c r="D2" s="55" t="s">
        <v>49</v>
      </c>
      <c r="E2" s="109" t="s">
        <v>50</v>
      </c>
      <c r="F2" s="109" t="s">
        <v>51</v>
      </c>
      <c r="G2" s="87" t="s">
        <v>52</v>
      </c>
      <c r="H2" s="110" t="s">
        <v>53</v>
      </c>
      <c r="I2" s="110"/>
      <c r="J2" s="110"/>
      <c r="K2" s="56" t="s">
        <v>54</v>
      </c>
      <c r="L2" s="88" t="s">
        <v>55</v>
      </c>
      <c r="M2" s="88" t="s">
        <v>56</v>
      </c>
      <c r="N2" s="87" t="s">
        <v>66</v>
      </c>
      <c r="O2" s="55" t="s">
        <v>67</v>
      </c>
    </row>
    <row r="3" spans="1:15" x14ac:dyDescent="0.2">
      <c r="A3" s="109"/>
      <c r="B3" s="111"/>
      <c r="C3" s="89" t="s">
        <v>57</v>
      </c>
      <c r="D3" s="55" t="s">
        <v>86</v>
      </c>
      <c r="E3" s="109"/>
      <c r="F3" s="109"/>
      <c r="G3" s="87" t="s">
        <v>58</v>
      </c>
      <c r="H3" s="51" t="s">
        <v>59</v>
      </c>
      <c r="I3" s="87" t="s">
        <v>60</v>
      </c>
      <c r="J3" s="87" t="s">
        <v>61</v>
      </c>
      <c r="K3" s="58" t="s">
        <v>63</v>
      </c>
      <c r="L3" s="87" t="s">
        <v>62</v>
      </c>
      <c r="M3" s="87" t="s">
        <v>64</v>
      </c>
      <c r="N3" s="59" t="s">
        <v>78</v>
      </c>
      <c r="O3" s="53" t="s">
        <v>68</v>
      </c>
    </row>
    <row r="4" spans="1:15" x14ac:dyDescent="0.2">
      <c r="A4" s="68">
        <v>1</v>
      </c>
      <c r="B4" s="65">
        <v>44383</v>
      </c>
      <c r="C4" s="65">
        <v>44383</v>
      </c>
      <c r="D4" s="77" t="s">
        <v>41</v>
      </c>
      <c r="E4" s="74" t="s">
        <v>107</v>
      </c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1:15" x14ac:dyDescent="0.2">
      <c r="A5" s="69"/>
      <c r="B5" s="66"/>
      <c r="C5" s="66"/>
      <c r="D5" s="69"/>
      <c r="E5" s="74" t="s">
        <v>108</v>
      </c>
      <c r="F5" s="63"/>
      <c r="G5" s="63"/>
      <c r="H5" s="63"/>
      <c r="I5" s="63"/>
      <c r="J5" s="63"/>
      <c r="K5" s="63"/>
      <c r="L5" s="63"/>
      <c r="M5" s="63"/>
      <c r="N5" s="63"/>
      <c r="O5" s="63"/>
    </row>
    <row r="6" spans="1:15" ht="15" x14ac:dyDescent="0.2">
      <c r="A6" s="69"/>
      <c r="B6" s="66"/>
      <c r="C6" s="66"/>
      <c r="D6" s="69"/>
      <c r="E6" s="43" t="s">
        <v>109</v>
      </c>
      <c r="F6" s="60" t="s">
        <v>65</v>
      </c>
      <c r="G6" s="62">
        <v>1</v>
      </c>
      <c r="H6" s="44">
        <v>42</v>
      </c>
      <c r="I6" s="44">
        <v>62</v>
      </c>
      <c r="J6" s="44">
        <v>30</v>
      </c>
      <c r="K6" s="44">
        <v>8</v>
      </c>
      <c r="L6" s="64">
        <v>19.53</v>
      </c>
      <c r="M6" s="45">
        <v>20</v>
      </c>
      <c r="N6" s="63">
        <v>7000</v>
      </c>
      <c r="O6" s="90">
        <f t="shared" ref="O6:O25" si="0">N6*M6</f>
        <v>140000</v>
      </c>
    </row>
    <row r="7" spans="1:15" ht="15" x14ac:dyDescent="0.2">
      <c r="A7" s="69"/>
      <c r="B7" s="66"/>
      <c r="C7" s="66"/>
      <c r="D7" s="69"/>
      <c r="E7" s="43" t="s">
        <v>110</v>
      </c>
      <c r="F7" s="60" t="s">
        <v>65</v>
      </c>
      <c r="G7" s="62">
        <v>1</v>
      </c>
      <c r="H7" s="44">
        <v>39</v>
      </c>
      <c r="I7" s="44">
        <v>28</v>
      </c>
      <c r="J7" s="44">
        <v>29</v>
      </c>
      <c r="K7" s="44">
        <v>6</v>
      </c>
      <c r="L7" s="64">
        <v>7.9169999999999998</v>
      </c>
      <c r="M7" s="45">
        <v>8</v>
      </c>
      <c r="N7" s="63">
        <v>7000</v>
      </c>
      <c r="O7" s="90">
        <f t="shared" si="0"/>
        <v>56000</v>
      </c>
    </row>
    <row r="8" spans="1:15" ht="15" x14ac:dyDescent="0.2">
      <c r="A8" s="69"/>
      <c r="B8" s="66"/>
      <c r="C8" s="66"/>
      <c r="D8" s="69"/>
      <c r="E8" s="43" t="s">
        <v>111</v>
      </c>
      <c r="F8" s="60" t="s">
        <v>65</v>
      </c>
      <c r="G8" s="62">
        <v>1</v>
      </c>
      <c r="H8" s="44">
        <v>87</v>
      </c>
      <c r="I8" s="44">
        <v>84</v>
      </c>
      <c r="J8" s="44">
        <v>15</v>
      </c>
      <c r="K8" s="44">
        <v>6</v>
      </c>
      <c r="L8" s="64">
        <v>27.405000000000001</v>
      </c>
      <c r="M8" s="45">
        <v>28</v>
      </c>
      <c r="N8" s="63">
        <v>7000</v>
      </c>
      <c r="O8" s="90">
        <f t="shared" si="0"/>
        <v>196000</v>
      </c>
    </row>
    <row r="9" spans="1:15" ht="15" x14ac:dyDescent="0.2">
      <c r="A9" s="69"/>
      <c r="B9" s="66"/>
      <c r="C9" s="66"/>
      <c r="D9" s="69"/>
      <c r="E9" s="43" t="s">
        <v>112</v>
      </c>
      <c r="F9" s="60" t="s">
        <v>65</v>
      </c>
      <c r="G9" s="62">
        <v>1</v>
      </c>
      <c r="H9" s="44">
        <v>36</v>
      </c>
      <c r="I9" s="44">
        <v>52</v>
      </c>
      <c r="J9" s="44">
        <v>14</v>
      </c>
      <c r="K9" s="44">
        <v>5</v>
      </c>
      <c r="L9" s="64">
        <v>6.5519999999999996</v>
      </c>
      <c r="M9" s="45">
        <v>7</v>
      </c>
      <c r="N9" s="63">
        <v>7000</v>
      </c>
      <c r="O9" s="90">
        <f t="shared" si="0"/>
        <v>49000</v>
      </c>
    </row>
    <row r="10" spans="1:15" ht="15" x14ac:dyDescent="0.2">
      <c r="A10" s="69"/>
      <c r="B10" s="66"/>
      <c r="C10" s="66"/>
      <c r="D10" s="69"/>
      <c r="E10" s="43" t="s">
        <v>113</v>
      </c>
      <c r="F10" s="60" t="s">
        <v>65</v>
      </c>
      <c r="G10" s="62">
        <v>1</v>
      </c>
      <c r="H10" s="44">
        <v>54</v>
      </c>
      <c r="I10" s="44">
        <v>30</v>
      </c>
      <c r="J10" s="44">
        <v>22</v>
      </c>
      <c r="K10" s="44">
        <v>9</v>
      </c>
      <c r="L10" s="64">
        <v>8.91</v>
      </c>
      <c r="M10" s="45">
        <v>9</v>
      </c>
      <c r="N10" s="63">
        <v>7000</v>
      </c>
      <c r="O10" s="90">
        <f t="shared" si="0"/>
        <v>63000</v>
      </c>
    </row>
    <row r="11" spans="1:15" ht="15" x14ac:dyDescent="0.2">
      <c r="A11" s="69"/>
      <c r="B11" s="66"/>
      <c r="C11" s="66"/>
      <c r="D11" s="69"/>
      <c r="E11" s="43" t="s">
        <v>114</v>
      </c>
      <c r="F11" s="60" t="s">
        <v>65</v>
      </c>
      <c r="G11" s="62">
        <v>1</v>
      </c>
      <c r="H11" s="44">
        <v>38</v>
      </c>
      <c r="I11" s="44">
        <v>44</v>
      </c>
      <c r="J11" s="44">
        <v>31</v>
      </c>
      <c r="K11" s="44">
        <v>7</v>
      </c>
      <c r="L11" s="64">
        <v>12.958</v>
      </c>
      <c r="M11" s="45">
        <v>13</v>
      </c>
      <c r="N11" s="63">
        <v>7000</v>
      </c>
      <c r="O11" s="90">
        <f t="shared" si="0"/>
        <v>91000</v>
      </c>
    </row>
    <row r="12" spans="1:15" ht="15" x14ac:dyDescent="0.2">
      <c r="A12" s="69"/>
      <c r="B12" s="66"/>
      <c r="C12" s="66"/>
      <c r="D12" s="69"/>
      <c r="E12" s="43" t="s">
        <v>115</v>
      </c>
      <c r="F12" s="60" t="s">
        <v>65</v>
      </c>
      <c r="G12" s="62">
        <v>1</v>
      </c>
      <c r="H12" s="44">
        <v>26</v>
      </c>
      <c r="I12" s="44">
        <v>27</v>
      </c>
      <c r="J12" s="44">
        <v>19</v>
      </c>
      <c r="K12" s="44">
        <v>6</v>
      </c>
      <c r="L12" s="64">
        <v>3.3344999999999998</v>
      </c>
      <c r="M12" s="45">
        <v>6</v>
      </c>
      <c r="N12" s="63">
        <v>7000</v>
      </c>
      <c r="O12" s="90">
        <f t="shared" si="0"/>
        <v>42000</v>
      </c>
    </row>
    <row r="13" spans="1:15" ht="15" x14ac:dyDescent="0.2">
      <c r="A13" s="69"/>
      <c r="B13" s="66"/>
      <c r="C13" s="66"/>
      <c r="D13" s="69"/>
      <c r="E13" s="43" t="s">
        <v>116</v>
      </c>
      <c r="F13" s="60" t="s">
        <v>65</v>
      </c>
      <c r="G13" s="62">
        <v>1</v>
      </c>
      <c r="H13" s="44">
        <v>36</v>
      </c>
      <c r="I13" s="44">
        <v>27</v>
      </c>
      <c r="J13" s="44">
        <v>27</v>
      </c>
      <c r="K13" s="44">
        <v>10</v>
      </c>
      <c r="L13" s="64">
        <v>6.5609999999999999</v>
      </c>
      <c r="M13" s="45">
        <v>10</v>
      </c>
      <c r="N13" s="63">
        <v>7000</v>
      </c>
      <c r="O13" s="90">
        <f t="shared" si="0"/>
        <v>70000</v>
      </c>
    </row>
    <row r="14" spans="1:15" ht="15" x14ac:dyDescent="0.2">
      <c r="A14" s="69"/>
      <c r="B14" s="66"/>
      <c r="C14" s="66"/>
      <c r="D14" s="69"/>
      <c r="E14" s="43" t="s">
        <v>117</v>
      </c>
      <c r="F14" s="60" t="s">
        <v>65</v>
      </c>
      <c r="G14" s="62">
        <v>1</v>
      </c>
      <c r="H14" s="44">
        <v>54</v>
      </c>
      <c r="I14" s="44">
        <v>50</v>
      </c>
      <c r="J14" s="44">
        <v>28</v>
      </c>
      <c r="K14" s="44">
        <v>5</v>
      </c>
      <c r="L14" s="64">
        <v>18.899999999999999</v>
      </c>
      <c r="M14" s="45">
        <v>19</v>
      </c>
      <c r="N14" s="63">
        <v>7000</v>
      </c>
      <c r="O14" s="90">
        <f t="shared" si="0"/>
        <v>133000</v>
      </c>
    </row>
    <row r="15" spans="1:15" ht="15" x14ac:dyDescent="0.2">
      <c r="A15" s="69"/>
      <c r="B15" s="66"/>
      <c r="C15" s="66"/>
      <c r="D15" s="69"/>
      <c r="E15" s="43" t="s">
        <v>118</v>
      </c>
      <c r="F15" s="60" t="s">
        <v>65</v>
      </c>
      <c r="G15" s="62">
        <v>1</v>
      </c>
      <c r="H15" s="44">
        <v>43</v>
      </c>
      <c r="I15" s="44">
        <v>28</v>
      </c>
      <c r="J15" s="44">
        <v>38</v>
      </c>
      <c r="K15" s="44">
        <v>4</v>
      </c>
      <c r="L15" s="64">
        <v>11.438000000000001</v>
      </c>
      <c r="M15" s="45">
        <v>12</v>
      </c>
      <c r="N15" s="63">
        <v>7000</v>
      </c>
      <c r="O15" s="90">
        <f t="shared" si="0"/>
        <v>84000</v>
      </c>
    </row>
    <row r="16" spans="1:15" ht="15" x14ac:dyDescent="0.2">
      <c r="A16" s="69"/>
      <c r="B16" s="66"/>
      <c r="C16" s="66"/>
      <c r="D16" s="69"/>
      <c r="E16" s="43" t="s">
        <v>119</v>
      </c>
      <c r="F16" s="60" t="s">
        <v>65</v>
      </c>
      <c r="G16" s="62">
        <v>1</v>
      </c>
      <c r="H16" s="44">
        <v>25</v>
      </c>
      <c r="I16" s="44">
        <v>42</v>
      </c>
      <c r="J16" s="44">
        <v>19</v>
      </c>
      <c r="K16" s="44">
        <v>11</v>
      </c>
      <c r="L16" s="64">
        <v>4.9874999999999998</v>
      </c>
      <c r="M16" s="45">
        <v>11</v>
      </c>
      <c r="N16" s="63">
        <v>7000</v>
      </c>
      <c r="O16" s="90">
        <f t="shared" si="0"/>
        <v>77000</v>
      </c>
    </row>
    <row r="17" spans="1:15" ht="15" x14ac:dyDescent="0.2">
      <c r="A17" s="69"/>
      <c r="B17" s="66"/>
      <c r="C17" s="66"/>
      <c r="D17" s="69"/>
      <c r="E17" s="43" t="s">
        <v>120</v>
      </c>
      <c r="F17" s="60" t="s">
        <v>65</v>
      </c>
      <c r="G17" s="62">
        <v>1</v>
      </c>
      <c r="H17" s="44">
        <v>55</v>
      </c>
      <c r="I17" s="44">
        <v>16</v>
      </c>
      <c r="J17" s="44">
        <v>70</v>
      </c>
      <c r="K17" s="44">
        <v>7</v>
      </c>
      <c r="L17" s="64">
        <v>15.4</v>
      </c>
      <c r="M17" s="45">
        <v>16</v>
      </c>
      <c r="N17" s="63">
        <v>7000</v>
      </c>
      <c r="O17" s="90">
        <f t="shared" si="0"/>
        <v>112000</v>
      </c>
    </row>
    <row r="18" spans="1:15" ht="15" x14ac:dyDescent="0.2">
      <c r="A18" s="69"/>
      <c r="B18" s="66"/>
      <c r="C18" s="66"/>
      <c r="D18" s="69"/>
      <c r="E18" s="43" t="s">
        <v>121</v>
      </c>
      <c r="F18" s="60" t="s">
        <v>65</v>
      </c>
      <c r="G18" s="62">
        <v>1</v>
      </c>
      <c r="H18" s="44">
        <v>60</v>
      </c>
      <c r="I18" s="44">
        <v>140</v>
      </c>
      <c r="J18" s="44">
        <v>29</v>
      </c>
      <c r="K18" s="44">
        <v>4</v>
      </c>
      <c r="L18" s="64">
        <v>60.9</v>
      </c>
      <c r="M18" s="45">
        <v>61</v>
      </c>
      <c r="N18" s="63">
        <v>7000</v>
      </c>
      <c r="O18" s="90">
        <f t="shared" si="0"/>
        <v>427000</v>
      </c>
    </row>
    <row r="19" spans="1:15" ht="15" x14ac:dyDescent="0.2">
      <c r="A19" s="69"/>
      <c r="B19" s="66"/>
      <c r="C19" s="66"/>
      <c r="D19" s="69"/>
      <c r="E19" s="43" t="s">
        <v>122</v>
      </c>
      <c r="F19" s="60" t="s">
        <v>65</v>
      </c>
      <c r="G19" s="62">
        <v>1</v>
      </c>
      <c r="H19" s="44">
        <v>37</v>
      </c>
      <c r="I19" s="44">
        <v>40</v>
      </c>
      <c r="J19" s="44">
        <v>22</v>
      </c>
      <c r="K19" s="44">
        <v>2</v>
      </c>
      <c r="L19" s="64">
        <v>8.14</v>
      </c>
      <c r="M19" s="45">
        <v>8</v>
      </c>
      <c r="N19" s="63">
        <v>7000</v>
      </c>
      <c r="O19" s="90">
        <f t="shared" si="0"/>
        <v>56000</v>
      </c>
    </row>
    <row r="20" spans="1:15" ht="15" x14ac:dyDescent="0.2">
      <c r="A20" s="69"/>
      <c r="B20" s="66"/>
      <c r="C20" s="66"/>
      <c r="D20" s="69"/>
      <c r="E20" s="43" t="s">
        <v>123</v>
      </c>
      <c r="F20" s="60" t="s">
        <v>65</v>
      </c>
      <c r="G20" s="62">
        <v>1</v>
      </c>
      <c r="H20" s="44">
        <v>114</v>
      </c>
      <c r="I20" s="44">
        <v>44</v>
      </c>
      <c r="J20" s="44">
        <v>21</v>
      </c>
      <c r="K20" s="44">
        <v>40</v>
      </c>
      <c r="L20" s="64">
        <v>26.334</v>
      </c>
      <c r="M20" s="45">
        <v>40</v>
      </c>
      <c r="N20" s="63">
        <v>7000</v>
      </c>
      <c r="O20" s="90">
        <f t="shared" si="0"/>
        <v>280000</v>
      </c>
    </row>
    <row r="21" spans="1:15" ht="15" x14ac:dyDescent="0.2">
      <c r="A21" s="69"/>
      <c r="B21" s="66"/>
      <c r="C21" s="66"/>
      <c r="D21" s="69"/>
      <c r="E21" s="43" t="s">
        <v>124</v>
      </c>
      <c r="F21" s="60" t="s">
        <v>65</v>
      </c>
      <c r="G21" s="62">
        <v>1</v>
      </c>
      <c r="H21" s="44">
        <v>83</v>
      </c>
      <c r="I21" s="44">
        <v>32</v>
      </c>
      <c r="J21" s="44">
        <v>60</v>
      </c>
      <c r="K21" s="44">
        <v>11</v>
      </c>
      <c r="L21" s="64">
        <v>39.840000000000003</v>
      </c>
      <c r="M21" s="45">
        <v>40</v>
      </c>
      <c r="N21" s="63">
        <v>7000</v>
      </c>
      <c r="O21" s="90">
        <f t="shared" si="0"/>
        <v>280000</v>
      </c>
    </row>
    <row r="22" spans="1:15" ht="15" x14ac:dyDescent="0.2">
      <c r="A22" s="69"/>
      <c r="B22" s="66"/>
      <c r="C22" s="66"/>
      <c r="D22" s="69"/>
      <c r="E22" s="43" t="s">
        <v>125</v>
      </c>
      <c r="F22" s="60" t="s">
        <v>65</v>
      </c>
      <c r="G22" s="62">
        <v>1</v>
      </c>
      <c r="H22" s="44">
        <v>62</v>
      </c>
      <c r="I22" s="44">
        <v>28</v>
      </c>
      <c r="J22" s="44">
        <v>28</v>
      </c>
      <c r="K22" s="44">
        <v>4</v>
      </c>
      <c r="L22" s="64">
        <v>12.151999999999999</v>
      </c>
      <c r="M22" s="45">
        <v>12</v>
      </c>
      <c r="N22" s="63">
        <v>7000</v>
      </c>
      <c r="O22" s="90">
        <f t="shared" si="0"/>
        <v>84000</v>
      </c>
    </row>
    <row r="23" spans="1:15" ht="15" x14ac:dyDescent="0.2">
      <c r="A23" s="69"/>
      <c r="B23" s="66"/>
      <c r="C23" s="66"/>
      <c r="D23" s="69"/>
      <c r="E23" s="43" t="s">
        <v>126</v>
      </c>
      <c r="F23" s="60" t="s">
        <v>65</v>
      </c>
      <c r="G23" s="62">
        <v>1</v>
      </c>
      <c r="H23" s="44">
        <v>56</v>
      </c>
      <c r="I23" s="44">
        <v>27</v>
      </c>
      <c r="J23" s="44">
        <v>40</v>
      </c>
      <c r="K23" s="44">
        <v>11</v>
      </c>
      <c r="L23" s="64">
        <v>15.12</v>
      </c>
      <c r="M23" s="45">
        <v>15</v>
      </c>
      <c r="N23" s="63">
        <v>7000</v>
      </c>
      <c r="O23" s="90">
        <f t="shared" si="0"/>
        <v>105000</v>
      </c>
    </row>
    <row r="24" spans="1:15" ht="15" x14ac:dyDescent="0.2">
      <c r="A24" s="69"/>
      <c r="B24" s="66"/>
      <c r="C24" s="66"/>
      <c r="D24" s="69"/>
      <c r="E24" s="43" t="s">
        <v>127</v>
      </c>
      <c r="F24" s="60" t="s">
        <v>65</v>
      </c>
      <c r="G24" s="62">
        <v>1</v>
      </c>
      <c r="H24" s="44">
        <v>44</v>
      </c>
      <c r="I24" s="44">
        <v>37</v>
      </c>
      <c r="J24" s="44">
        <v>38</v>
      </c>
      <c r="K24" s="44">
        <v>7</v>
      </c>
      <c r="L24" s="64">
        <v>15.465999999999999</v>
      </c>
      <c r="M24" s="45">
        <v>16</v>
      </c>
      <c r="N24" s="63">
        <v>7000</v>
      </c>
      <c r="O24" s="90">
        <f t="shared" si="0"/>
        <v>112000</v>
      </c>
    </row>
    <row r="25" spans="1:15" ht="15" x14ac:dyDescent="0.2">
      <c r="A25" s="70"/>
      <c r="B25" s="67"/>
      <c r="C25" s="67"/>
      <c r="D25" s="70"/>
      <c r="E25" s="43" t="s">
        <v>128</v>
      </c>
      <c r="F25" s="60" t="s">
        <v>65</v>
      </c>
      <c r="G25" s="62">
        <v>1</v>
      </c>
      <c r="H25" s="44">
        <v>68</v>
      </c>
      <c r="I25" s="44">
        <v>52</v>
      </c>
      <c r="J25" s="44">
        <v>22</v>
      </c>
      <c r="K25" s="44">
        <v>6</v>
      </c>
      <c r="L25" s="64">
        <v>19.448</v>
      </c>
      <c r="M25" s="45">
        <v>20</v>
      </c>
      <c r="N25" s="63">
        <v>7000</v>
      </c>
      <c r="O25" s="90">
        <f t="shared" si="0"/>
        <v>140000</v>
      </c>
    </row>
    <row r="26" spans="1:15" ht="23.25" customHeight="1" x14ac:dyDescent="0.2">
      <c r="A26" s="108" t="s">
        <v>23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90">
        <f>SUM(O4:O25)</f>
        <v>2597000</v>
      </c>
    </row>
    <row r="27" spans="1:15" x14ac:dyDescent="0.2">
      <c r="O27" s="91"/>
    </row>
    <row r="28" spans="1:15" ht="15.75" x14ac:dyDescent="0.2">
      <c r="M28" s="80" t="s">
        <v>33</v>
      </c>
      <c r="N28" s="80"/>
      <c r="O28" s="81">
        <f>O26*1%</f>
        <v>25970</v>
      </c>
    </row>
    <row r="29" spans="1:15" ht="15.75" x14ac:dyDescent="0.2">
      <c r="M29" s="80" t="s">
        <v>24</v>
      </c>
      <c r="N29" s="80"/>
      <c r="O29" s="81"/>
    </row>
    <row r="30" spans="1:15" ht="16.5" thickBot="1" x14ac:dyDescent="0.3">
      <c r="M30" s="85" t="s">
        <v>25</v>
      </c>
      <c r="N30" s="85"/>
      <c r="O30" s="86"/>
    </row>
    <row r="31" spans="1:15" ht="16.5" thickTop="1" x14ac:dyDescent="0.25">
      <c r="M31" s="82" t="s">
        <v>27</v>
      </c>
      <c r="N31" s="82"/>
      <c r="O31" s="83">
        <f>O26+O28</f>
        <v>2622970</v>
      </c>
    </row>
    <row r="32" spans="1:15" x14ac:dyDescent="0.2">
      <c r="M32" s="84"/>
      <c r="N32" s="84"/>
      <c r="O32" s="84"/>
    </row>
    <row r="33" spans="2:5" x14ac:dyDescent="0.2">
      <c r="B33" s="92" t="s">
        <v>130</v>
      </c>
      <c r="E33" s="93" t="s">
        <v>131</v>
      </c>
    </row>
  </sheetData>
  <mergeCells count="6">
    <mergeCell ref="A26:N26"/>
    <mergeCell ref="A2:A3"/>
    <mergeCell ref="B2:B3"/>
    <mergeCell ref="E2:E3"/>
    <mergeCell ref="F2:F3"/>
    <mergeCell ref="H2:J2"/>
  </mergeCells>
  <conditionalFormatting sqref="E4:E5">
    <cfRule type="duplicateValues" dxfId="2" priority="1"/>
  </conditionalFormatting>
  <pageMargins left="0" right="0" top="0.74803149606299213" bottom="0.74803149606299213" header="0.31496062992125984" footer="0.31496062992125984"/>
  <pageSetup paperSize="9" scale="9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workbookViewId="0">
      <selection activeCell="J7" sqref="J7"/>
    </sheetView>
  </sheetViews>
  <sheetFormatPr defaultRowHeight="12.75" x14ac:dyDescent="0.2"/>
  <cols>
    <col min="1" max="1" width="3.28515625" style="46" bestFit="1" customWidth="1"/>
    <col min="2" max="2" width="12.28515625" style="50" bestFit="1" customWidth="1"/>
    <col min="3" max="3" width="10.42578125" style="50" bestFit="1" customWidth="1"/>
    <col min="4" max="4" width="15.140625" style="46" customWidth="1"/>
    <col min="5" max="5" width="20" style="46" customWidth="1"/>
    <col min="6" max="14" width="9.140625" style="46"/>
    <col min="15" max="15" width="14.28515625" style="46" bestFit="1" customWidth="1"/>
    <col min="16" max="16384" width="9.140625" style="46"/>
  </cols>
  <sheetData>
    <row r="2" spans="1:15" x14ac:dyDescent="0.2">
      <c r="A2" s="109" t="s">
        <v>46</v>
      </c>
      <c r="B2" s="111" t="s">
        <v>47</v>
      </c>
      <c r="C2" s="89" t="s">
        <v>48</v>
      </c>
      <c r="D2" s="55" t="s">
        <v>49</v>
      </c>
      <c r="E2" s="109" t="s">
        <v>50</v>
      </c>
      <c r="F2" s="109" t="s">
        <v>51</v>
      </c>
      <c r="G2" s="87" t="s">
        <v>52</v>
      </c>
      <c r="H2" s="110" t="s">
        <v>53</v>
      </c>
      <c r="I2" s="110"/>
      <c r="J2" s="110"/>
      <c r="K2" s="56" t="s">
        <v>54</v>
      </c>
      <c r="L2" s="88" t="s">
        <v>55</v>
      </c>
      <c r="M2" s="88" t="s">
        <v>56</v>
      </c>
      <c r="N2" s="87" t="s">
        <v>66</v>
      </c>
      <c r="O2" s="55" t="s">
        <v>67</v>
      </c>
    </row>
    <row r="3" spans="1:15" x14ac:dyDescent="0.2">
      <c r="A3" s="109"/>
      <c r="B3" s="111"/>
      <c r="C3" s="89" t="s">
        <v>57</v>
      </c>
      <c r="D3" s="55" t="s">
        <v>86</v>
      </c>
      <c r="E3" s="109"/>
      <c r="F3" s="109"/>
      <c r="G3" s="87" t="s">
        <v>58</v>
      </c>
      <c r="H3" s="51" t="s">
        <v>59</v>
      </c>
      <c r="I3" s="87" t="s">
        <v>60</v>
      </c>
      <c r="J3" s="87" t="s">
        <v>61</v>
      </c>
      <c r="K3" s="58" t="s">
        <v>63</v>
      </c>
      <c r="L3" s="87" t="s">
        <v>62</v>
      </c>
      <c r="M3" s="87" t="s">
        <v>64</v>
      </c>
      <c r="N3" s="59" t="s">
        <v>78</v>
      </c>
      <c r="O3" s="53" t="s">
        <v>68</v>
      </c>
    </row>
    <row r="4" spans="1:15" ht="24" x14ac:dyDescent="0.2">
      <c r="A4" s="68">
        <v>1</v>
      </c>
      <c r="B4" s="65">
        <v>44382</v>
      </c>
      <c r="C4" s="65">
        <v>44383</v>
      </c>
      <c r="D4" s="77" t="s">
        <v>40</v>
      </c>
      <c r="E4" s="74" t="s">
        <v>100</v>
      </c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1:15" ht="15" x14ac:dyDescent="0.2">
      <c r="A5" s="69"/>
      <c r="B5" s="66"/>
      <c r="C5" s="66"/>
      <c r="D5" s="69"/>
      <c r="E5" s="76" t="s">
        <v>102</v>
      </c>
      <c r="F5" s="60" t="s">
        <v>65</v>
      </c>
      <c r="G5" s="62">
        <v>1</v>
      </c>
      <c r="H5" s="44">
        <v>34</v>
      </c>
      <c r="I5" s="44">
        <v>23</v>
      </c>
      <c r="J5" s="44">
        <v>10</v>
      </c>
      <c r="K5" s="44">
        <v>3</v>
      </c>
      <c r="L5" s="64">
        <v>1.9550000000000001</v>
      </c>
      <c r="M5" s="45">
        <v>3</v>
      </c>
      <c r="N5" s="63">
        <v>7000</v>
      </c>
      <c r="O5" s="90">
        <f t="shared" ref="O5:O10" si="0">N5*M5</f>
        <v>21000</v>
      </c>
    </row>
    <row r="6" spans="1:15" ht="15" x14ac:dyDescent="0.2">
      <c r="A6" s="69"/>
      <c r="B6" s="66"/>
      <c r="C6" s="66"/>
      <c r="D6" s="69"/>
      <c r="E6" s="76" t="s">
        <v>103</v>
      </c>
      <c r="F6" s="60" t="s">
        <v>65</v>
      </c>
      <c r="G6" s="62">
        <v>1</v>
      </c>
      <c r="H6" s="44">
        <v>70</v>
      </c>
      <c r="I6" s="44">
        <v>46</v>
      </c>
      <c r="J6" s="44">
        <v>24</v>
      </c>
      <c r="K6" s="44">
        <v>14</v>
      </c>
      <c r="L6" s="64">
        <v>19.32</v>
      </c>
      <c r="M6" s="45">
        <v>20</v>
      </c>
      <c r="N6" s="63">
        <v>7000</v>
      </c>
      <c r="O6" s="90">
        <f t="shared" si="0"/>
        <v>140000</v>
      </c>
    </row>
    <row r="7" spans="1:15" ht="15" x14ac:dyDescent="0.2">
      <c r="A7" s="69"/>
      <c r="B7" s="66"/>
      <c r="C7" s="66"/>
      <c r="D7" s="69"/>
      <c r="E7" s="74" t="s">
        <v>101</v>
      </c>
      <c r="F7" s="63"/>
      <c r="G7" s="63"/>
      <c r="H7" s="44"/>
      <c r="I7" s="44"/>
      <c r="J7" s="44"/>
      <c r="K7" s="44"/>
      <c r="L7" s="63"/>
      <c r="M7" s="45"/>
      <c r="N7" s="63"/>
      <c r="O7" s="90"/>
    </row>
    <row r="8" spans="1:15" ht="15" x14ac:dyDescent="0.2">
      <c r="A8" s="69"/>
      <c r="B8" s="66"/>
      <c r="C8" s="66"/>
      <c r="D8" s="69"/>
      <c r="E8" s="76" t="s">
        <v>104</v>
      </c>
      <c r="F8" s="60" t="s">
        <v>65</v>
      </c>
      <c r="G8" s="62">
        <v>1</v>
      </c>
      <c r="H8" s="44">
        <v>35</v>
      </c>
      <c r="I8" s="44">
        <v>30</v>
      </c>
      <c r="J8" s="44">
        <v>16</v>
      </c>
      <c r="K8" s="44">
        <v>6</v>
      </c>
      <c r="L8" s="64">
        <v>4.2</v>
      </c>
      <c r="M8" s="45">
        <v>6</v>
      </c>
      <c r="N8" s="63">
        <v>7000</v>
      </c>
      <c r="O8" s="90">
        <f t="shared" si="0"/>
        <v>42000</v>
      </c>
    </row>
    <row r="9" spans="1:15" ht="15" x14ac:dyDescent="0.2">
      <c r="A9" s="69"/>
      <c r="B9" s="66"/>
      <c r="C9" s="66"/>
      <c r="D9" s="69"/>
      <c r="E9" s="76" t="s">
        <v>105</v>
      </c>
      <c r="F9" s="60" t="s">
        <v>65</v>
      </c>
      <c r="G9" s="62">
        <v>1</v>
      </c>
      <c r="H9" s="44">
        <v>53</v>
      </c>
      <c r="I9" s="44">
        <v>30</v>
      </c>
      <c r="J9" s="44">
        <v>25</v>
      </c>
      <c r="K9" s="44">
        <v>10</v>
      </c>
      <c r="L9" s="64">
        <v>9.9375</v>
      </c>
      <c r="M9" s="45">
        <v>10</v>
      </c>
      <c r="N9" s="63">
        <v>7000</v>
      </c>
      <c r="O9" s="90">
        <f t="shared" si="0"/>
        <v>70000</v>
      </c>
    </row>
    <row r="10" spans="1:15" ht="15" x14ac:dyDescent="0.2">
      <c r="A10" s="70"/>
      <c r="B10" s="67"/>
      <c r="C10" s="67"/>
      <c r="D10" s="70"/>
      <c r="E10" s="76" t="s">
        <v>106</v>
      </c>
      <c r="F10" s="60" t="s">
        <v>65</v>
      </c>
      <c r="G10" s="62">
        <v>1</v>
      </c>
      <c r="H10" s="44">
        <v>68</v>
      </c>
      <c r="I10" s="44">
        <v>52</v>
      </c>
      <c r="J10" s="44">
        <v>50</v>
      </c>
      <c r="K10" s="44">
        <v>12</v>
      </c>
      <c r="L10" s="64">
        <v>44.2</v>
      </c>
      <c r="M10" s="45">
        <v>44</v>
      </c>
      <c r="N10" s="63">
        <v>7000</v>
      </c>
      <c r="O10" s="90">
        <f t="shared" si="0"/>
        <v>308000</v>
      </c>
    </row>
    <row r="11" spans="1:15" ht="23.25" customHeight="1" x14ac:dyDescent="0.2">
      <c r="A11" s="108" t="s">
        <v>23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90">
        <f>SUM(O4:O10)</f>
        <v>581000</v>
      </c>
    </row>
    <row r="13" spans="1:15" ht="15.75" x14ac:dyDescent="0.2">
      <c r="M13" s="80" t="s">
        <v>33</v>
      </c>
      <c r="N13" s="80"/>
      <c r="O13" s="81">
        <f>O11*1%</f>
        <v>5810</v>
      </c>
    </row>
    <row r="14" spans="1:15" ht="15.75" x14ac:dyDescent="0.2">
      <c r="M14" s="80" t="s">
        <v>24</v>
      </c>
      <c r="N14" s="80"/>
      <c r="O14" s="81"/>
    </row>
    <row r="15" spans="1:15" ht="16.5" thickBot="1" x14ac:dyDescent="0.3">
      <c r="M15" s="85" t="s">
        <v>25</v>
      </c>
      <c r="N15" s="85"/>
      <c r="O15" s="86"/>
    </row>
    <row r="16" spans="1:15" ht="16.5" thickTop="1" x14ac:dyDescent="0.25">
      <c r="M16" s="82" t="s">
        <v>27</v>
      </c>
      <c r="N16" s="82"/>
      <c r="O16" s="83">
        <f>O11+O13</f>
        <v>586810</v>
      </c>
    </row>
    <row r="17" spans="2:15" x14ac:dyDescent="0.2">
      <c r="M17" s="84"/>
      <c r="N17" s="84"/>
      <c r="O17" s="84"/>
    </row>
    <row r="18" spans="2:15" x14ac:dyDescent="0.2">
      <c r="B18" s="92" t="s">
        <v>130</v>
      </c>
      <c r="E18" s="93" t="s">
        <v>131</v>
      </c>
    </row>
  </sheetData>
  <mergeCells count="6">
    <mergeCell ref="A11:N11"/>
    <mergeCell ref="A2:A3"/>
    <mergeCell ref="B2:B3"/>
    <mergeCell ref="E2:E3"/>
    <mergeCell ref="F2:F3"/>
    <mergeCell ref="H2:J2"/>
  </mergeCells>
  <conditionalFormatting sqref="E4:E5">
    <cfRule type="duplicateValues" dxfId="1" priority="3"/>
  </conditionalFormatting>
  <conditionalFormatting sqref="E7">
    <cfRule type="duplicateValues" dxfId="0" priority="2"/>
  </conditionalFormatting>
  <pageMargins left="0" right="0" top="0.74803149606299213" bottom="0.74803149606299213" header="0.31496062992125984" footer="0.31496062992125984"/>
  <pageSetup paperSize="9" scale="9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001_Sicepat_Batam</vt:lpstr>
      <vt:lpstr>BKI032210023804</vt:lpstr>
      <vt:lpstr>BKI032210023812</vt:lpstr>
      <vt:lpstr>BKI032210024224</vt:lpstr>
      <vt:lpstr>BKI032210024778</vt:lpstr>
      <vt:lpstr>BKI032210024232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2021-11-05T07:18:46Z</dcterms:modified>
</cp:coreProperties>
</file>