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50_Sicepat_Saumalaki" sheetId="2" r:id="rId1"/>
    <sheet name="BKI032210038166" sheetId="26" r:id="rId2"/>
  </sheets>
  <definedNames>
    <definedName name="_xlnm.Print_Titles" localSheetId="0">'050_Sicepat_Saumalaki'!$2:$17</definedName>
    <definedName name="_xlnm.Print_Titles" localSheetId="1">BKI032210038166!$2:$2</definedName>
  </definedNames>
  <calcPr calcId="162913"/>
</workbook>
</file>

<file path=xl/calcChain.xml><?xml version="1.0" encoding="utf-8"?>
<calcChain xmlns="http://schemas.openxmlformats.org/spreadsheetml/2006/main">
  <c r="J21" i="2" l="1"/>
  <c r="P5" i="26"/>
  <c r="I24" i="2" l="1"/>
  <c r="I23" i="2"/>
  <c r="I25" i="2" s="1"/>
  <c r="N4" i="26" l="1"/>
  <c r="M4" i="26"/>
  <c r="P3" i="26"/>
  <c r="O4" i="26" l="1"/>
  <c r="P6" i="26" s="1"/>
  <c r="P7" i="26" l="1"/>
  <c r="P8" i="26"/>
  <c r="P9" i="26" l="1"/>
  <c r="I36" i="2" l="1"/>
  <c r="J18" i="2"/>
  <c r="J19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<sst xmlns="http://schemas.openxmlformats.org/spreadsheetml/2006/main" count="74" uniqueCount="65">
  <si>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</si>
  <si>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</si>
  <si>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</si>
  <si>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</si>
  <si>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</si>
  <si>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</si>
  <si>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</si>
  <si>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</si>
  <si>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</si>
  <si>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</si>
  <si>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</si>
  <si>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</si>
  <si>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</si>
  <si>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</si>
  <si>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</si>
  <si>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</si>
  <si>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</si>
  <si>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</si>
  <si>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</si>
  <si>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</si>
  <si>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</si>
  <si>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</si>
  <si>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</si>
  <si>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</si>
  <si>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</si>
  <si>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</si>
  <si>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</si>
  <si>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</si>
  <si>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</si>
  <si>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</si>
  <si>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</si>
  <si>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</si>
  <si>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</si>
  <si>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</si>
  <si>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</si>
  <si>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</si>
  <si>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</si>
  <si>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</si>
  <si>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</si>
  <si>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</si>
  <si>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</si>
  <si>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</si>
  <si>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</si>
  <si>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</si>
  <si>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</si>
  <si>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</si>
  <si>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</si>
  <si>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</si>
  <si>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</si>
  <si>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</si>
  <si>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</si>
  <si>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</si>
  <si>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</si>
  <si>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</si>
  <si>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</si>
  <si>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</si>
  <si>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050/PCI/PI/XII/21</t>
  </si>
  <si>
    <t xml:space="preserve"> 13 Desember 21</t>
  </si>
  <si>
    <t>SAUMALAKI</t>
  </si>
  <si>
    <t xml:space="preserve"> OKTOBER 21</t>
  </si>
  <si>
    <t>BKI032210038166</t>
  </si>
  <si>
    <t>Pengiriman Barang Tujuan Ambon - Saumalaki</t>
  </si>
  <si>
    <t>Saumalaki</t>
  </si>
  <si>
    <t>Titys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</si>
  <si>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Lima Puluh Sembilan Ribu Sembilan Ratus Delapan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</si>
</sst>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390525</xdr:colOff>
      <xdr:row>35</xdr:row>
      <xdr:rowOff>144179</xdr:rowOff>
    </xdr:from>
    <xdr:to>
      <xdr:col>10</xdr:col>
      <xdr:colOff>371475</xdr:colOff>
      <xdr:row>41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80213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1" workbookViewId="0">
      <selection activeCell="K22" sqref="K22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89" t="s">
        <v>14</v>
      </c>
      <c r="B10" s="90"/>
      <c r="C10" s="90"/>
      <c r="D10" s="90"/>
      <c r="E10" s="90"/>
      <c r="F10" s="90"/>
      <c r="G10" s="90"/>
      <c r="H10" s="90"/>
      <c r="I10" s="90"/>
      <c r="J10" s="91"/>
    </row>
    <row r="12" spans="1:10" x14ac:dyDescent="0.25">
      <c r="A12" s="16" t="s">
        <v>15</v>
      </c>
      <c r="B12" s="16" t="s">
        <v>16</v>
      </c>
      <c r="G12" s="103" t="s">
        <v>49</v>
      </c>
      <c r="H12" s="103"/>
      <c r="I12" s="21" t="s">
        <v>17</v>
      </c>
      <c r="J12" s="22" t="s">
        <v>56</v>
      </c>
    </row>
    <row r="13" spans="1:10" x14ac:dyDescent="0.25">
      <c r="G13" s="103" t="s">
        <v>18</v>
      </c>
      <c r="H13" s="103"/>
      <c r="I13" s="21" t="s">
        <v>17</v>
      </c>
      <c r="J13" s="23" t="s">
        <v>57</v>
      </c>
    </row>
    <row r="14" spans="1:10" x14ac:dyDescent="0.25">
      <c r="G14" s="103" t="s">
        <v>50</v>
      </c>
      <c r="H14" s="103"/>
      <c r="I14" s="21" t="s">
        <v>17</v>
      </c>
      <c r="J14" s="16" t="s">
        <v>58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59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2" t="s">
        <v>28</v>
      </c>
      <c r="I17" s="93"/>
      <c r="J17" s="27" t="s">
        <v>29</v>
      </c>
    </row>
    <row r="18" spans="1:12" ht="48" customHeight="1" x14ac:dyDescent="0.25">
      <c r="A18" s="28">
        <v>1</v>
      </c>
      <c r="B18" s="29">
        <v>44499</v>
      </c>
      <c r="C18" s="77" t="s">
        <v>60</v>
      </c>
      <c r="D18" s="30" t="s">
        <v>61</v>
      </c>
      <c r="E18" s="30" t="s">
        <v>62</v>
      </c>
      <c r="F18" s="31">
        <v>20</v>
      </c>
      <c r="G18" s="32">
        <v>526</v>
      </c>
      <c r="H18" s="94">
        <v>30000</v>
      </c>
      <c r="I18" s="95"/>
      <c r="J18" s="33">
        <f>G18*H18</f>
        <v>15780000</v>
      </c>
      <c r="L18"/>
    </row>
    <row r="19" spans="1:12" ht="32.25" customHeight="1" thickBot="1" x14ac:dyDescent="0.3">
      <c r="A19" s="96" t="s">
        <v>30</v>
      </c>
      <c r="B19" s="97"/>
      <c r="C19" s="97"/>
      <c r="D19" s="97"/>
      <c r="E19" s="97"/>
      <c r="F19" s="97"/>
      <c r="G19" s="97"/>
      <c r="H19" s="97"/>
      <c r="I19" s="98"/>
      <c r="J19" s="34">
        <f>SUM(J18:J18)</f>
        <v>15780000</v>
      </c>
      <c r="L19" s="75"/>
    </row>
    <row r="20" spans="1:12" x14ac:dyDescent="0.25">
      <c r="A20" s="99"/>
      <c r="B20" s="99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78"/>
      <c r="B21" s="78"/>
      <c r="C21" s="78"/>
      <c r="D21" s="78"/>
      <c r="E21" s="78"/>
      <c r="F21" s="78"/>
      <c r="G21" s="38" t="s">
        <v>51</v>
      </c>
      <c r="H21" s="38"/>
      <c r="I21" s="36"/>
      <c r="J21" s="37">
        <f>J19*10%</f>
        <v>1578000</v>
      </c>
      <c r="L21" s="39"/>
    </row>
    <row r="22" spans="1:12" x14ac:dyDescent="0.25">
      <c r="A22" s="78"/>
      <c r="B22" s="78"/>
      <c r="C22" s="78"/>
      <c r="D22" s="78"/>
      <c r="E22" s="78"/>
      <c r="F22" s="78"/>
      <c r="G22" s="85" t="s">
        <v>52</v>
      </c>
      <c r="H22" s="85"/>
      <c r="I22" s="86"/>
      <c r="J22" s="88">
        <f>J19-J21</f>
        <v>14202000</v>
      </c>
      <c r="L22" s="39"/>
    </row>
    <row r="23" spans="1:12" x14ac:dyDescent="0.25">
      <c r="A23" s="78"/>
      <c r="B23" s="78"/>
      <c r="C23" s="78"/>
      <c r="D23" s="78"/>
      <c r="E23" s="78"/>
      <c r="F23" s="78"/>
      <c r="G23" s="38" t="s">
        <v>31</v>
      </c>
      <c r="H23" s="38"/>
      <c r="I23" s="39" t="e">
        <f>#REF!*1%</f>
        <v>#REF!</v>
      </c>
      <c r="J23" s="37">
        <f>J22*1%</f>
        <v>142020</v>
      </c>
    </row>
    <row r="24" spans="1:12" ht="16.5" thickBot="1" x14ac:dyDescent="0.3">
      <c r="A24" s="78"/>
      <c r="B24" s="78"/>
      <c r="C24" s="78"/>
      <c r="D24" s="78"/>
      <c r="E24" s="78"/>
      <c r="F24" s="78"/>
      <c r="G24" s="87" t="s">
        <v>54</v>
      </c>
      <c r="H24" s="87"/>
      <c r="I24" s="40">
        <f>I20*10%</f>
        <v>0</v>
      </c>
      <c r="J24" s="40">
        <f>J22*2%</f>
        <v>284040</v>
      </c>
    </row>
    <row r="25" spans="1:12" x14ac:dyDescent="0.25">
      <c r="E25" s="15"/>
      <c r="F25" s="15"/>
      <c r="G25" s="41" t="s">
        <v>55</v>
      </c>
      <c r="H25" s="41"/>
      <c r="I25" s="42" t="e">
        <f>I19+I23</f>
        <v>#REF!</v>
      </c>
      <c r="J25" s="42">
        <f>J22+J23-J24</f>
        <v>14059980</v>
      </c>
    </row>
    <row r="26" spans="1:12" x14ac:dyDescent="0.25">
      <c r="E26" s="15"/>
      <c r="F26" s="15"/>
      <c r="G26" s="41"/>
      <c r="H26" s="41"/>
      <c r="I26" s="42"/>
      <c r="J26" s="42"/>
    </row>
    <row r="27" spans="1:12" x14ac:dyDescent="0.25">
      <c r="A27" s="15" t="s">
        <v>64</v>
      </c>
      <c r="D27" s="15"/>
      <c r="E27" s="15"/>
      <c r="F27" s="15"/>
      <c r="G27" s="15"/>
      <c r="H27" s="41"/>
      <c r="I27" s="41"/>
      <c r="J27" s="42"/>
    </row>
    <row r="28" spans="1:12" x14ac:dyDescent="0.25">
      <c r="A28" s="43"/>
      <c r="D28" s="15"/>
      <c r="E28" s="15"/>
      <c r="F28" s="15"/>
      <c r="G28" s="15"/>
      <c r="H28" s="41"/>
      <c r="I28" s="41"/>
      <c r="J28" s="42"/>
    </row>
    <row r="29" spans="1:12" x14ac:dyDescent="0.25">
      <c r="D29" s="15"/>
      <c r="E29" s="15"/>
      <c r="F29" s="15"/>
      <c r="G29" s="15"/>
      <c r="H29" s="41"/>
      <c r="I29" s="41"/>
      <c r="J29" s="42"/>
    </row>
    <row r="30" spans="1:12" x14ac:dyDescent="0.25">
      <c r="A30" s="44" t="s">
        <v>33</v>
      </c>
    </row>
    <row r="31" spans="1:12" x14ac:dyDescent="0.25">
      <c r="A31" s="45" t="s">
        <v>34</v>
      </c>
      <c r="B31" s="46"/>
      <c r="C31" s="46"/>
      <c r="D31" s="47"/>
      <c r="E31" s="47"/>
      <c r="F31" s="47"/>
      <c r="G31" s="47"/>
    </row>
    <row r="32" spans="1:12" x14ac:dyDescent="0.25">
      <c r="A32" s="45" t="s">
        <v>35</v>
      </c>
      <c r="B32" s="46"/>
      <c r="C32" s="46"/>
      <c r="D32" s="47"/>
      <c r="E32" s="47"/>
      <c r="F32" s="47"/>
      <c r="G32" s="47"/>
    </row>
    <row r="33" spans="1:10" x14ac:dyDescent="0.25">
      <c r="A33" s="48" t="s">
        <v>36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37</v>
      </c>
      <c r="I36" s="100" t="str">
        <f>+J13</f>
        <v xml:space="preserve"> 13 Desember 21</v>
      </c>
      <c r="J36" s="101"/>
    </row>
    <row r="40" spans="1:10" ht="18" customHeight="1" x14ac:dyDescent="0.25"/>
    <row r="41" spans="1:10" ht="17.25" customHeight="1" x14ac:dyDescent="0.25"/>
    <row r="43" spans="1:10" x14ac:dyDescent="0.25">
      <c r="H43" s="102" t="s">
        <v>38</v>
      </c>
      <c r="I43" s="102"/>
      <c r="J43" s="102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"/>
  <cols>
    <col min="1" max="1" width="9" style="4" customWidth="1"/>
    <col min="2" max="2" width="19.71093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76" t="s">
        <v>60</v>
      </c>
      <c r="B3" s="71"/>
      <c r="C3" s="9"/>
      <c r="D3" s="72" t="s">
        <v>62</v>
      </c>
      <c r="E3" s="13">
        <v>44499</v>
      </c>
      <c r="F3" s="72"/>
      <c r="G3" s="13"/>
      <c r="H3" s="10" t="s">
        <v>63</v>
      </c>
      <c r="I3" s="1"/>
      <c r="J3" s="1"/>
      <c r="K3" s="1"/>
      <c r="L3" s="1"/>
      <c r="M3" s="74"/>
      <c r="N3" s="8">
        <v>526</v>
      </c>
      <c r="O3" s="63">
        <v>30000</v>
      </c>
      <c r="P3" s="64">
        <f>Table224578910112[[#This Row],[PEMBULATAN]]*O3</f>
        <v>15780000</v>
      </c>
    </row>
    <row r="4" spans="1:16" ht="22.5" customHeight="1" x14ac:dyDescent="0.2">
      <c r="A4" s="104" t="s">
        <v>30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73">
        <f>SUBTOTAL(109,Table224578910112[KG VOLUME])</f>
        <v>0</v>
      </c>
      <c r="N4" s="67">
        <f>SUM(N3:N3)</f>
        <v>526</v>
      </c>
      <c r="O4" s="107">
        <f>SUM(P3:P3)</f>
        <v>15780000</v>
      </c>
      <c r="P4" s="108"/>
    </row>
    <row r="5" spans="1:16" ht="18" customHeight="1" x14ac:dyDescent="0.2">
      <c r="A5" s="79"/>
      <c r="B5" s="55" t="s">
        <v>42</v>
      </c>
      <c r="C5" s="54"/>
      <c r="D5" s="56" t="s">
        <v>43</v>
      </c>
      <c r="E5" s="79"/>
      <c r="F5" s="79"/>
      <c r="G5" s="79"/>
      <c r="H5" s="79"/>
      <c r="I5" s="79"/>
      <c r="J5" s="79"/>
      <c r="K5" s="79"/>
      <c r="L5" s="79"/>
      <c r="M5" s="80"/>
      <c r="N5" s="81" t="s">
        <v>51</v>
      </c>
      <c r="O5" s="82"/>
      <c r="P5" s="82">
        <f>O4*10%</f>
        <v>1578000</v>
      </c>
    </row>
    <row r="6" spans="1:16" ht="18" customHeight="1" thickBot="1" x14ac:dyDescent="0.25">
      <c r="A6" s="79"/>
      <c r="B6" s="55"/>
      <c r="C6" s="54"/>
      <c r="D6" s="56"/>
      <c r="E6" s="79"/>
      <c r="F6" s="79"/>
      <c r="G6" s="79"/>
      <c r="H6" s="79"/>
      <c r="I6" s="79"/>
      <c r="J6" s="79"/>
      <c r="K6" s="79"/>
      <c r="L6" s="79"/>
      <c r="M6" s="80"/>
      <c r="N6" s="83" t="s">
        <v>52</v>
      </c>
      <c r="O6" s="84"/>
      <c r="P6" s="84">
        <f>O4-P5</f>
        <v>14202000</v>
      </c>
    </row>
    <row r="7" spans="1:16" ht="18" customHeight="1" x14ac:dyDescent="0.2">
      <c r="A7" s="11"/>
      <c r="H7" s="62"/>
      <c r="N7" s="61" t="s">
        <v>31</v>
      </c>
      <c r="P7" s="68">
        <f>P6*1%</f>
        <v>142020</v>
      </c>
    </row>
    <row r="8" spans="1:16" ht="18" customHeight="1" thickBot="1" x14ac:dyDescent="0.25">
      <c r="A8" s="11"/>
      <c r="H8" s="62"/>
      <c r="N8" s="61" t="s">
        <v>53</v>
      </c>
      <c r="P8" s="70">
        <f>P6*2%</f>
        <v>284040</v>
      </c>
    </row>
    <row r="9" spans="1:16" ht="18" customHeight="1" x14ac:dyDescent="0.2">
      <c r="A9" s="11"/>
      <c r="H9" s="62"/>
      <c r="N9" s="65" t="s">
        <v>32</v>
      </c>
      <c r="O9" s="66"/>
      <c r="P9" s="69">
        <f>P6+P7-P8</f>
        <v>14059980</v>
      </c>
    </row>
    <row r="11" spans="1:16" x14ac:dyDescent="0.2">
      <c r="A11" s="11"/>
      <c r="H11" s="62"/>
      <c r="P11" s="70"/>
    </row>
    <row r="12" spans="1:16" x14ac:dyDescent="0.2">
      <c r="A12" s="11"/>
      <c r="H12" s="62"/>
      <c r="O12" s="57"/>
      <c r="P12" s="70"/>
    </row>
    <row r="13" spans="1:16" s="3" customFormat="1" x14ac:dyDescent="0.25">
      <c r="A13" s="11"/>
      <c r="B13" s="2"/>
      <c r="C13" s="2"/>
      <c r="E13" s="12"/>
      <c r="H13" s="62"/>
      <c r="N13" s="14"/>
      <c r="O13" s="14"/>
      <c r="P13" s="14"/>
    </row>
    <row r="14" spans="1:16" s="3" customFormat="1" x14ac:dyDescent="0.25">
      <c r="A14" s="11"/>
      <c r="B14" s="2"/>
      <c r="C14" s="2"/>
      <c r="E14" s="12"/>
      <c r="H14" s="62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2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2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2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2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2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2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2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2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2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2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050_Sicepat_Saumalaki</vt:lpstr>
      <vt:lpstr>BKI032210038166</vt:lpstr>
      <vt:lpstr>'050_Sicepat_Saumalaki'!Print_Titles</vt:lpstr>
      <vt:lpstr>BKI032210038166!Print_Titles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2021-12-24T06:48:50Z</cp:lastPrinted>
  <dcterms:created xsi:type="dcterms:W3CDTF">2021-07-02T11:08:00Z</dcterms:created>
  <dcterms:modified xsi:type="dcterms:W3CDTF">2021-12-24T06:54:16Z</dcterms:modified>
</cp:coreProperties>
</file>