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"/>
    </mc:Choice>
  </mc:AlternateContent>
  <bookViews>
    <workbookView xWindow="0" yWindow="0" windowWidth="20490" windowHeight="7620"/>
  </bookViews>
  <sheets>
    <sheet name="REPORT MARET 22" sheetId="1" r:id="rId1"/>
    <sheet name="REPORT APRIL 22" sheetId="6" r:id="rId2"/>
    <sheet name="REKAP PENJUALAN 2022" sheetId="2" r:id="rId3"/>
  </sheets>
  <definedNames>
    <definedName name="_xlnm._FilterDatabase" localSheetId="0" hidden="1">'REPORT MARET 22'!$A$1:$V$65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5" i="1" l="1"/>
  <c r="N64" i="1"/>
  <c r="N63" i="1" l="1"/>
  <c r="N62" i="1"/>
  <c r="N61" i="1"/>
  <c r="N60" i="1"/>
  <c r="N59" i="1"/>
  <c r="C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N58" i="1"/>
  <c r="N57" i="1"/>
  <c r="N56" i="1"/>
  <c r="N55" i="1"/>
  <c r="N54" i="1"/>
  <c r="N53" i="1"/>
  <c r="N52" i="1"/>
  <c r="N51" i="1"/>
  <c r="N46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7" i="1"/>
  <c r="N26" i="1"/>
  <c r="N25" i="1"/>
  <c r="N24" i="1"/>
  <c r="N20" i="1"/>
  <c r="N19" i="1"/>
  <c r="N17" i="1"/>
  <c r="N16" i="1"/>
  <c r="N15" i="1"/>
  <c r="N14" i="1"/>
  <c r="N13" i="1"/>
  <c r="N12" i="1"/>
  <c r="N10" i="1"/>
  <c r="N9" i="1"/>
  <c r="N8" i="1"/>
  <c r="N7" i="1"/>
  <c r="N5" i="1"/>
  <c r="N4" i="1"/>
  <c r="N3" i="1"/>
  <c r="N67" i="1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<sst xmlns="http://schemas.openxmlformats.org/spreadsheetml/2006/main" count="559" uniqueCount="265">
  <si>
    <t>NO</t>
  </si>
  <si>
    <t>CUSTOMER</t>
  </si>
  <si>
    <t>ORIGIN</t>
  </si>
  <si>
    <t>TUJUAN</t>
  </si>
  <si>
    <t>PENGIRIMAN</t>
  </si>
  <si>
    <t>INFO BARANG</t>
  </si>
  <si>
    <t>HARGA JUAL</t>
  </si>
  <si>
    <t>HARGA BELI</t>
  </si>
  <si>
    <t>PROFIT</t>
  </si>
  <si>
    <t>JO</t>
  </si>
  <si>
    <t>INVOICE</t>
  </si>
  <si>
    <t>JATUH TEMPO</t>
  </si>
  <si>
    <t>TANGGAL BAYAR</t>
  </si>
  <si>
    <t>ORDER VIA</t>
  </si>
  <si>
    <t>DOORING</t>
  </si>
  <si>
    <t>TRUCKING</t>
  </si>
  <si>
    <t>COLLY</t>
  </si>
  <si>
    <t>KG</t>
  </si>
  <si>
    <t>UNIT</t>
  </si>
  <si>
    <t>PER KG</t>
  </si>
  <si>
    <t>ASURANSI</t>
  </si>
  <si>
    <t>PICK UP</t>
  </si>
  <si>
    <t>PACKING</t>
  </si>
  <si>
    <t>PPN 1%</t>
  </si>
  <si>
    <t>TOTAL</t>
  </si>
  <si>
    <t>PT Jasana Boga</t>
  </si>
  <si>
    <t>Jakarta</t>
  </si>
  <si>
    <t>Batam</t>
  </si>
  <si>
    <t>0544/03/22</t>
  </si>
  <si>
    <t>0139/03/22</t>
  </si>
  <si>
    <t>3 maret 22</t>
  </si>
  <si>
    <t>GOOGLE ADS</t>
  </si>
  <si>
    <t>Done</t>
  </si>
  <si>
    <t>PT sehat secara alami</t>
  </si>
  <si>
    <t>0579/03/22</t>
  </si>
  <si>
    <t>0141/02/22</t>
  </si>
  <si>
    <t>PT pandurasa</t>
  </si>
  <si>
    <t>0547/03/22</t>
  </si>
  <si>
    <t>0147/03/22</t>
  </si>
  <si>
    <t>TRAWBENS 2 MARET 22 (MNF02032200015)</t>
  </si>
  <si>
    <t>0585/03/22</t>
  </si>
  <si>
    <t>165/PCI/KE/III/22</t>
  </si>
  <si>
    <t>PT PANGAN KREASI</t>
  </si>
  <si>
    <t>0555/03/22</t>
  </si>
  <si>
    <t>0152/03/22</t>
  </si>
  <si>
    <t>4 maret 22</t>
  </si>
  <si>
    <t>PT japan PACK</t>
  </si>
  <si>
    <t>0556/03/22</t>
  </si>
  <si>
    <t>0153/03/22</t>
  </si>
  <si>
    <t>0164/03/22</t>
  </si>
  <si>
    <t>7 maret 22</t>
  </si>
  <si>
    <t>PT karfirawira adi sukses</t>
  </si>
  <si>
    <t>0578/03/22</t>
  </si>
  <si>
    <t>0163/03/22</t>
  </si>
  <si>
    <t>TRAWBENS 2 MARET 22 (MNF02032200050)</t>
  </si>
  <si>
    <t>0577/03/22</t>
  </si>
  <si>
    <t>162/PCI/K2/III/22</t>
  </si>
  <si>
    <t xml:space="preserve">anzora skincare </t>
  </si>
  <si>
    <t>0586/03/22</t>
  </si>
  <si>
    <t>0166/03/22</t>
  </si>
  <si>
    <t>8 maret 22</t>
  </si>
  <si>
    <t>online pribadi</t>
  </si>
  <si>
    <t>IPAK STENLY PISSAKOTA</t>
  </si>
  <si>
    <t>Makassar</t>
  </si>
  <si>
    <t>0590/03/22</t>
  </si>
  <si>
    <t>0167/03/22</t>
  </si>
  <si>
    <t>7 MARET 22</t>
  </si>
  <si>
    <t xml:space="preserve">PT tirta buana indoraya </t>
  </si>
  <si>
    <t>0595/03/22</t>
  </si>
  <si>
    <t>0168/03/22</t>
  </si>
  <si>
    <t xml:space="preserve"> PT. Kreshna</t>
  </si>
  <si>
    <t>0619/03/22</t>
  </si>
  <si>
    <t>0174/03/22</t>
  </si>
  <si>
    <t>9 maret 22</t>
  </si>
  <si>
    <t>PT. Berkat wijaya</t>
  </si>
  <si>
    <t>0602/03/22</t>
  </si>
  <si>
    <t>0173/03/22</t>
  </si>
  <si>
    <t>PT. Pandurasa kharisma</t>
  </si>
  <si>
    <t>0628/03/22</t>
  </si>
  <si>
    <t>0182/03/22</t>
  </si>
  <si>
    <t>11 maret 22</t>
  </si>
  <si>
    <t>KLIK LOGISTIK 10 M ARET 22</t>
  </si>
  <si>
    <t>638/03/22</t>
  </si>
  <si>
    <t>0196/03/22</t>
  </si>
  <si>
    <t xml:space="preserve">Cv. Mag </t>
  </si>
  <si>
    <t>Banjarmasin</t>
  </si>
  <si>
    <t>187/03/22</t>
  </si>
  <si>
    <t>0187/03/22</t>
  </si>
  <si>
    <t>12 maret 22</t>
  </si>
  <si>
    <t>PT. Mitra solusi elektromedik</t>
  </si>
  <si>
    <t>kwt/10/22</t>
  </si>
  <si>
    <t>10 maret 22</t>
  </si>
  <si>
    <t>KLIK LOGISTIK 14 MARET 2022</t>
  </si>
  <si>
    <t>670/03/22</t>
  </si>
  <si>
    <t>0205/03/22</t>
  </si>
  <si>
    <t>669/03/22</t>
  </si>
  <si>
    <t>0204/03/22</t>
  </si>
  <si>
    <t>0656/03/22</t>
  </si>
  <si>
    <t>PT. PRIMASARI</t>
  </si>
  <si>
    <t>677/03/22</t>
  </si>
  <si>
    <t>0207/03/22</t>
  </si>
  <si>
    <t>17 MARET 22</t>
  </si>
  <si>
    <t>KAIFA FOOD</t>
  </si>
  <si>
    <t>678/03/22</t>
  </si>
  <si>
    <t>0208/03/22</t>
  </si>
  <si>
    <t xml:space="preserve">17 maret 22 </t>
  </si>
  <si>
    <t>PT. TINATA SUKSES MANDIRI</t>
  </si>
  <si>
    <t>676/03/22</t>
  </si>
  <si>
    <t>0206/03/22</t>
  </si>
  <si>
    <t xml:space="preserve"> PT. East indo fair</t>
  </si>
  <si>
    <t>682/03/22</t>
  </si>
  <si>
    <t>0209/03/22</t>
  </si>
  <si>
    <t>KLIK LOGISTIK 17 maret 2022</t>
  </si>
  <si>
    <t>693/03/22</t>
  </si>
  <si>
    <t>0214/03/22</t>
  </si>
  <si>
    <t>Proses</t>
  </si>
  <si>
    <t>Aras komara</t>
  </si>
  <si>
    <t>657/03/22</t>
  </si>
  <si>
    <t>0233/03/22</t>
  </si>
  <si>
    <t>25 maret 22</t>
  </si>
  <si>
    <t>OKARYANA FURNITURE</t>
  </si>
  <si>
    <t>Pontianak</t>
  </si>
  <si>
    <t>697/03/22</t>
  </si>
  <si>
    <t>0222/03/22</t>
  </si>
  <si>
    <t>19 maret 22</t>
  </si>
  <si>
    <t xml:space="preserve"> CV OMMO HEALTHY</t>
  </si>
  <si>
    <t>706/03/22</t>
  </si>
  <si>
    <t>0225/03/22</t>
  </si>
  <si>
    <t>22 maret 22</t>
  </si>
  <si>
    <t xml:space="preserve">PT PANDURASA </t>
  </si>
  <si>
    <t>712/03/22</t>
  </si>
  <si>
    <t>226/03/22</t>
  </si>
  <si>
    <t>707/03/22</t>
  </si>
  <si>
    <t>224/03/22</t>
  </si>
  <si>
    <t xml:space="preserve">Anzora skincare </t>
  </si>
  <si>
    <t>719/03/22</t>
  </si>
  <si>
    <t>228/03/22</t>
  </si>
  <si>
    <t>21 maret 22</t>
  </si>
  <si>
    <t>720/03/22</t>
  </si>
  <si>
    <t>231/03/22</t>
  </si>
  <si>
    <t>PT SEHAT SECARA ALAMI</t>
  </si>
  <si>
    <t>743/03/22</t>
  </si>
  <si>
    <t>240/03/22</t>
  </si>
  <si>
    <t>Aras korma</t>
  </si>
  <si>
    <t>742/03/22</t>
  </si>
  <si>
    <t>241/03/22</t>
  </si>
  <si>
    <t>Dakota kargo</t>
  </si>
  <si>
    <t>738/03/22</t>
  </si>
  <si>
    <t>238/03/22</t>
  </si>
  <si>
    <t>KLIK LOGISTIK 23 MARET 2022</t>
  </si>
  <si>
    <t>740/03/22</t>
  </si>
  <si>
    <t>243/03/22</t>
  </si>
  <si>
    <t xml:space="preserve">bpk arief </t>
  </si>
  <si>
    <t>0744/03/22</t>
  </si>
  <si>
    <t>239/03/22</t>
  </si>
  <si>
    <t>0741/03/22</t>
  </si>
  <si>
    <t>242/03/22</t>
  </si>
  <si>
    <t>nayla hijab</t>
  </si>
  <si>
    <t>wetan jawa timur</t>
  </si>
  <si>
    <t>0739/03/22</t>
  </si>
  <si>
    <t>236/03/22</t>
  </si>
  <si>
    <t xml:space="preserve">PT. BUANA INTERNUSA </t>
  </si>
  <si>
    <t>PRIUK</t>
  </si>
  <si>
    <t>CDDL</t>
  </si>
  <si>
    <t>0757/03/22</t>
  </si>
  <si>
    <t>252/03/22</t>
  </si>
  <si>
    <t>0772/03/22</t>
  </si>
  <si>
    <t>0259/03/22</t>
  </si>
  <si>
    <t>26 maret 22</t>
  </si>
  <si>
    <t>KLIK LOGISTIK 28 MARET 2022</t>
  </si>
  <si>
    <t>0897/03/22</t>
  </si>
  <si>
    <t>261/03/22</t>
  </si>
  <si>
    <t>Bpk Riyadi</t>
  </si>
  <si>
    <t>Bekasi</t>
  </si>
  <si>
    <t>0798/03/22</t>
  </si>
  <si>
    <t>262/03/22</t>
  </si>
  <si>
    <t>TRAWBENS 28 MARET 22 (TRB20032200002)</t>
  </si>
  <si>
    <t>0800/03/22</t>
  </si>
  <si>
    <t>264/PCI/K2/III/22</t>
  </si>
  <si>
    <t>TRAWBENS 28 MARET 22 (TRB23032200016)</t>
  </si>
  <si>
    <t>0767/03/22</t>
  </si>
  <si>
    <t>255/PCI/K2/III/22</t>
  </si>
  <si>
    <t xml:space="preserve">TRAWBENS 28 MARET 22 </t>
  </si>
  <si>
    <t>0799/03/22</t>
  </si>
  <si>
    <t>263/PCI/K2/III/22</t>
  </si>
  <si>
    <t>KLIK LOGISTIK 29 MARET 2022</t>
  </si>
  <si>
    <t>0806/03/22</t>
  </si>
  <si>
    <t xml:space="preserve">UD AMINDO </t>
  </si>
  <si>
    <t>0807/03/22</t>
  </si>
  <si>
    <t>PT. D'LANIER GAYA INDONESIA</t>
  </si>
  <si>
    <t>Bali</t>
  </si>
  <si>
    <t>0810/03/22</t>
  </si>
  <si>
    <t>0768/03/22</t>
  </si>
  <si>
    <t>256/PCI/K2/III/22</t>
  </si>
  <si>
    <t>Sandra PT. GALAXY</t>
  </si>
  <si>
    <t xml:space="preserve">Indah </t>
  </si>
  <si>
    <t xml:space="preserve">Pak Darman </t>
  </si>
  <si>
    <t>Lampung</t>
  </si>
  <si>
    <t xml:space="preserve">Andre </t>
  </si>
  <si>
    <t>1 vespa</t>
  </si>
  <si>
    <t>Ibu neneng</t>
  </si>
  <si>
    <t>0587/03/2022</t>
  </si>
  <si>
    <t>0588/03/2022</t>
  </si>
  <si>
    <t>0631/03/2022</t>
  </si>
  <si>
    <t>0681/03/2022</t>
  </si>
  <si>
    <t>0723/03/2022</t>
  </si>
  <si>
    <t>137/PCI/K1/III/22</t>
  </si>
  <si>
    <t>161/PCI/K2/III/22</t>
  </si>
  <si>
    <t>186/PCI/K2/III/22</t>
  </si>
  <si>
    <t>211/PCI/K2/III/22</t>
  </si>
  <si>
    <t>260/PCI/K2/III/22</t>
  </si>
  <si>
    <t>07 maret 2022</t>
  </si>
  <si>
    <t>14 maret 2022</t>
  </si>
  <si>
    <t>10 maret 2022</t>
  </si>
  <si>
    <t>17 maret 2022</t>
  </si>
  <si>
    <t>28 maret 2022</t>
  </si>
  <si>
    <t>7 maret 2022</t>
  </si>
  <si>
    <t>REKAP PENJUALAN TAHUN 2022</t>
  </si>
  <si>
    <t>BULAN</t>
  </si>
  <si>
    <t>JUAL</t>
  </si>
  <si>
    <t xml:space="preserve">JANUARI 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</si>
  <si>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</si>
  <si>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</si>
  <si>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</si>
  <si>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</si>
  <si>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</si>
  <si>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</si>
  <si>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</si>
  <si>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</si>
  <si>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</si>
  <si>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</si>
  <si>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</si>
  <si>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Bpk. Irvan</t>
  </si>
  <si>
    <t>Bpk. Icuk</t>
  </si>
  <si>
    <t>Ibu. Ade Ratna</t>
  </si>
  <si>
    <t>Ibu. Sandora</t>
  </si>
  <si>
    <t>PONIANAK</t>
  </si>
  <si>
    <t>MAKASSAR</t>
  </si>
  <si>
    <t>0267/01/22</t>
  </si>
  <si>
    <t>0663/03/22</t>
  </si>
  <si>
    <t>0673/03/22</t>
  </si>
  <si>
    <t>0736/03/22</t>
  </si>
  <si>
    <t>061/PCI/K2/II/22</t>
  </si>
  <si>
    <t>183/PCI/K2/III/22</t>
  </si>
  <si>
    <t>210/PCI/K2/III/22</t>
  </si>
  <si>
    <t>237/PCI/K2/III/22</t>
  </si>
  <si>
    <t>23 maret 2022</t>
  </si>
  <si>
    <t>30 maret 22</t>
  </si>
  <si>
    <t xml:space="preserve">PT. ASME </t>
  </si>
  <si>
    <t>CILENGSI</t>
  </si>
  <si>
    <t>BINTAN</t>
  </si>
  <si>
    <t>0819/03/22</t>
  </si>
  <si>
    <t>TRAWBENS 31 MARET 22 (TRB28032200007)</t>
  </si>
  <si>
    <t>KLIK LOGISTIK 31 MARET 2022</t>
  </si>
  <si>
    <t>0826/03/22</t>
  </si>
  <si>
    <t>0827/03/22</t>
  </si>
  <si>
    <t>268/PCI/K2/III/22</t>
  </si>
  <si>
    <t>269/PCI/K2/III/22</t>
  </si>
  <si>
    <t>270/PCI/K2/III/22</t>
  </si>
  <si>
    <t>271/PCI/K2/III/22</t>
  </si>
  <si>
    <t>31 maret 22</t>
  </si>
  <si>
    <t>32 maret 22</t>
  </si>
  <si>
    <t>273/PCI/K2/IIII/22</t>
  </si>
  <si>
    <t>272/PCI/K2/IIII/22</t>
  </si>
  <si>
    <t>Done 01/04/22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</si>
</sst>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Rp&quot;#,##0;[Red]\-&quot;Rp&quot;#,##0"/>
    <numFmt numFmtId="42" formatCode="_-&quot;Rp&quot;* #,##0_-;\-&quot;Rp&quot;* #,##0_-;_-&quot;Rp&quot;* &quot;-&quot;_-;_-@_-"/>
    <numFmt numFmtId="43" formatCode="_-* #,##0.00_-;\-* #,##0.00_-;_-* &quot;-&quot;??_-;_-@_-"/>
    <numFmt numFmtId="164" formatCode="&quot;Rp&quot;#,##0"/>
    <numFmt numFmtId="165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Times New Roman"/>
      <family val="1"/>
    </font>
    <font>
      <sz val="11"/>
      <color rgb="FF3F3F3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F3F3F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0" borderId="0"/>
  </cellStyleXfs>
  <cellXfs count="126">
    <xf numFmtId="0" fontId="0" fillId="0" borderId="0" xfId="0"/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164" fontId="7" fillId="0" borderId="12" xfId="1" applyNumberFormat="1" applyFont="1" applyBorder="1" applyAlignment="1">
      <alignment horizontal="center" vertical="center"/>
    </xf>
    <xf numFmtId="3" fontId="0" fillId="0" borderId="0" xfId="0" applyNumberFormat="1"/>
    <xf numFmtId="164" fontId="3" fillId="5" borderId="14" xfId="5" applyNumberFormat="1" applyFont="1" applyBorder="1" applyAlignment="1">
      <alignment horizontal="center" vertical="center"/>
    </xf>
    <xf numFmtId="0" fontId="2" fillId="10" borderId="2" xfId="2" applyFont="1" applyFill="1" applyAlignment="1">
      <alignment horizontal="center" vertical="center"/>
    </xf>
    <xf numFmtId="0" fontId="9" fillId="10" borderId="2" xfId="2" applyFont="1" applyFill="1" applyAlignment="1">
      <alignment horizontal="center" vertical="center"/>
    </xf>
    <xf numFmtId="0" fontId="9" fillId="10" borderId="2" xfId="2" applyFont="1" applyFill="1"/>
    <xf numFmtId="164" fontId="9" fillId="10" borderId="2" xfId="2" applyNumberFormat="1" applyFont="1" applyFill="1" applyAlignment="1">
      <alignment horizontal="left"/>
    </xf>
    <xf numFmtId="6" fontId="9" fillId="10" borderId="2" xfId="2" applyNumberFormat="1" applyFont="1" applyFill="1" applyAlignment="1">
      <alignment horizontal="center" vertical="center"/>
    </xf>
    <xf numFmtId="164" fontId="9" fillId="10" borderId="2" xfId="2" applyNumberFormat="1" applyFont="1" applyFill="1" applyAlignment="1">
      <alignment horizontal="left" vertical="center"/>
    </xf>
    <xf numFmtId="42" fontId="9" fillId="10" borderId="2" xfId="2" applyNumberFormat="1" applyFont="1" applyFill="1" applyAlignment="1">
      <alignment horizontal="center" vertical="center"/>
    </xf>
    <xf numFmtId="6" fontId="9" fillId="10" borderId="2" xfId="2" applyNumberFormat="1" applyFont="1" applyFill="1" applyAlignment="1">
      <alignment horizontal="left" vertical="center"/>
    </xf>
    <xf numFmtId="0" fontId="9" fillId="10" borderId="2" xfId="2" applyFont="1" applyFill="1" applyAlignment="1">
      <alignment horizontal="left"/>
    </xf>
    <xf numFmtId="49" fontId="9" fillId="10" borderId="2" xfId="2" applyNumberFormat="1" applyFont="1" applyFill="1" applyAlignment="1">
      <alignment horizontal="center" vertical="center"/>
    </xf>
    <xf numFmtId="0" fontId="9" fillId="10" borderId="2" xfId="2" applyFont="1" applyFill="1" applyAlignment="1">
      <alignment horizontal="center"/>
    </xf>
    <xf numFmtId="6" fontId="9" fillId="10" borderId="2" xfId="2" applyNumberFormat="1" applyFont="1" applyFill="1" applyAlignment="1">
      <alignment vertical="center"/>
    </xf>
    <xf numFmtId="164" fontId="9" fillId="10" borderId="2" xfId="2" applyNumberFormat="1" applyFont="1" applyFill="1"/>
    <xf numFmtId="14" fontId="9" fillId="10" borderId="2" xfId="2" applyNumberFormat="1" applyFont="1" applyFill="1"/>
    <xf numFmtId="0" fontId="2" fillId="10" borderId="2" xfId="2" applyFont="1" applyFill="1"/>
    <xf numFmtId="0" fontId="1" fillId="10" borderId="2" xfId="3" applyFont="1" applyFill="1" applyBorder="1" applyAlignment="1">
      <alignment horizontal="left"/>
    </xf>
    <xf numFmtId="0" fontId="1" fillId="10" borderId="2" xfId="3" applyFont="1" applyFill="1" applyBorder="1" applyAlignment="1">
      <alignment horizontal="center"/>
    </xf>
    <xf numFmtId="164" fontId="9" fillId="10" borderId="3" xfId="2" applyNumberFormat="1" applyFont="1" applyFill="1" applyBorder="1" applyAlignment="1">
      <alignment horizontal="left" vertical="center"/>
    </xf>
    <xf numFmtId="0" fontId="1" fillId="10" borderId="2" xfId="3" applyFont="1" applyFill="1" applyBorder="1"/>
    <xf numFmtId="0" fontId="1" fillId="10" borderId="4" xfId="3" applyFont="1" applyFill="1" applyBorder="1" applyAlignment="1">
      <alignment horizontal="left" vertical="center"/>
    </xf>
    <xf numFmtId="0" fontId="3" fillId="10" borderId="1" xfId="3" applyFont="1" applyFill="1" applyBorder="1" applyAlignment="1">
      <alignment horizontal="center" vertical="center"/>
    </xf>
    <xf numFmtId="0" fontId="3" fillId="10" borderId="1" xfId="3" applyNumberFormat="1" applyFont="1" applyFill="1" applyBorder="1" applyAlignment="1">
      <alignment horizontal="center" vertical="center"/>
    </xf>
    <xf numFmtId="164" fontId="1" fillId="10" borderId="1" xfId="3" applyNumberFormat="1" applyFont="1" applyFill="1" applyBorder="1" applyAlignment="1">
      <alignment horizontal="left" vertical="center"/>
    </xf>
    <xf numFmtId="164" fontId="2" fillId="10" borderId="2" xfId="2" applyNumberFormat="1" applyFont="1" applyFill="1" applyAlignment="1">
      <alignment horizontal="left"/>
    </xf>
    <xf numFmtId="6" fontId="1" fillId="10" borderId="1" xfId="3" applyNumberFormat="1" applyFont="1" applyFill="1" applyBorder="1" applyAlignment="1">
      <alignment horizontal="left" vertical="center"/>
    </xf>
    <xf numFmtId="49" fontId="1" fillId="10" borderId="1" xfId="3" applyNumberFormat="1" applyFont="1" applyFill="1" applyBorder="1" applyAlignment="1">
      <alignment horizontal="left" vertical="center"/>
    </xf>
    <xf numFmtId="164" fontId="1" fillId="10" borderId="8" xfId="3" applyNumberFormat="1" applyFont="1" applyFill="1" applyBorder="1" applyAlignment="1">
      <alignment horizontal="left" vertical="center"/>
    </xf>
    <xf numFmtId="0" fontId="9" fillId="10" borderId="3" xfId="2" applyFont="1" applyFill="1" applyBorder="1"/>
    <xf numFmtId="42" fontId="1" fillId="10" borderId="4" xfId="3" applyNumberFormat="1" applyFont="1" applyFill="1" applyBorder="1" applyAlignment="1">
      <alignment horizontal="left" vertical="center"/>
    </xf>
    <xf numFmtId="164" fontId="1" fillId="10" borderId="2" xfId="3" applyNumberFormat="1" applyFont="1" applyFill="1" applyBorder="1" applyAlignment="1">
      <alignment horizontal="left" vertical="center"/>
    </xf>
    <xf numFmtId="42" fontId="1" fillId="10" borderId="1" xfId="3" applyNumberFormat="1" applyFont="1" applyFill="1" applyBorder="1" applyAlignment="1">
      <alignment horizontal="left" vertical="center"/>
    </xf>
    <xf numFmtId="0" fontId="9" fillId="10" borderId="2" xfId="2" applyFont="1" applyFill="1" applyBorder="1"/>
    <xf numFmtId="0" fontId="6" fillId="10" borderId="2" xfId="2" applyFont="1" applyFill="1" applyAlignment="1">
      <alignment horizontal="center"/>
    </xf>
    <xf numFmtId="0" fontId="5" fillId="10" borderId="2" xfId="2" applyFont="1" applyFill="1"/>
    <xf numFmtId="0" fontId="6" fillId="10" borderId="2" xfId="2" applyFont="1" applyFill="1"/>
    <xf numFmtId="164" fontId="5" fillId="10" borderId="3" xfId="2" applyNumberFormat="1" applyFont="1" applyFill="1" applyBorder="1" applyAlignment="1">
      <alignment vertical="center"/>
    </xf>
    <xf numFmtId="0" fontId="5" fillId="10" borderId="5" xfId="2" applyFont="1" applyFill="1" applyBorder="1"/>
    <xf numFmtId="0" fontId="5" fillId="10" borderId="6" xfId="2" applyFont="1" applyFill="1" applyBorder="1"/>
    <xf numFmtId="0" fontId="7" fillId="10" borderId="0" xfId="0" applyFont="1" applyFill="1"/>
    <xf numFmtId="0" fontId="1" fillId="11" borderId="2" xfId="4" applyFont="1" applyFill="1" applyBorder="1" applyAlignment="1">
      <alignment horizontal="center" vertical="center"/>
    </xf>
    <xf numFmtId="0" fontId="1" fillId="11" borderId="2" xfId="4" applyFont="1" applyFill="1" applyBorder="1"/>
    <xf numFmtId="0" fontId="3" fillId="11" borderId="2" xfId="4" applyFont="1" applyFill="1" applyBorder="1" applyAlignment="1">
      <alignment horizontal="center" vertical="center"/>
    </xf>
    <xf numFmtId="164" fontId="1" fillId="11" borderId="2" xfId="4" applyNumberFormat="1" applyFont="1" applyFill="1" applyBorder="1" applyAlignment="1">
      <alignment horizontal="left"/>
    </xf>
    <xf numFmtId="42" fontId="1" fillId="11" borderId="2" xfId="4" applyNumberFormat="1" applyFont="1" applyFill="1" applyBorder="1" applyAlignment="1">
      <alignment horizontal="center" vertical="center"/>
    </xf>
    <xf numFmtId="164" fontId="1" fillId="11" borderId="2" xfId="4" applyNumberFormat="1" applyFont="1" applyFill="1" applyBorder="1" applyAlignment="1">
      <alignment horizontal="left" vertical="center"/>
    </xf>
    <xf numFmtId="6" fontId="1" fillId="11" borderId="2" xfId="4" applyNumberFormat="1" applyFont="1" applyFill="1" applyBorder="1" applyAlignment="1">
      <alignment vertical="center"/>
    </xf>
    <xf numFmtId="0" fontId="1" fillId="11" borderId="2" xfId="4" applyFont="1" applyFill="1" applyBorder="1" applyAlignment="1">
      <alignment horizontal="left"/>
    </xf>
    <xf numFmtId="49" fontId="1" fillId="11" borderId="2" xfId="4" applyNumberFormat="1" applyFont="1" applyFill="1" applyBorder="1" applyAlignment="1">
      <alignment horizontal="center" vertical="center"/>
    </xf>
    <xf numFmtId="0" fontId="1" fillId="11" borderId="2" xfId="4" applyFont="1" applyFill="1" applyBorder="1" applyAlignment="1">
      <alignment horizontal="center"/>
    </xf>
    <xf numFmtId="6" fontId="1" fillId="11" borderId="2" xfId="4" applyNumberFormat="1" applyFont="1" applyFill="1" applyBorder="1" applyAlignment="1">
      <alignment horizontal="center" vertical="center"/>
    </xf>
    <xf numFmtId="0" fontId="9" fillId="11" borderId="2" xfId="2" applyFont="1" applyFill="1" applyAlignment="1">
      <alignment horizontal="center" vertical="center"/>
    </xf>
    <xf numFmtId="164" fontId="1" fillId="11" borderId="2" xfId="4" applyNumberFormat="1" applyFont="1" applyFill="1" applyBorder="1"/>
    <xf numFmtId="0" fontId="11" fillId="10" borderId="2" xfId="2" applyFont="1" applyFill="1"/>
    <xf numFmtId="0" fontId="11" fillId="10" borderId="12" xfId="0" applyFont="1" applyFill="1" applyBorder="1"/>
    <xf numFmtId="0" fontId="1" fillId="10" borderId="15" xfId="3" applyFont="1" applyFill="1" applyBorder="1" applyAlignment="1">
      <alignment horizontal="left" vertical="center"/>
    </xf>
    <xf numFmtId="0" fontId="11" fillId="10" borderId="2" xfId="7" applyFont="1" applyFill="1" applyBorder="1" applyAlignment="1">
      <alignment horizontal="left" vertical="center"/>
    </xf>
    <xf numFmtId="0" fontId="8" fillId="10" borderId="1" xfId="7" applyFont="1" applyFill="1" applyBorder="1" applyAlignment="1">
      <alignment horizontal="center" vertical="center"/>
    </xf>
    <xf numFmtId="0" fontId="3" fillId="10" borderId="1" xfId="7" applyFont="1" applyFill="1" applyBorder="1" applyAlignment="1">
      <alignment horizontal="center" vertical="center"/>
    </xf>
    <xf numFmtId="0" fontId="9" fillId="10" borderId="2" xfId="2" applyFont="1" applyFill="1" applyBorder="1" applyAlignment="1">
      <alignment horizontal="left"/>
    </xf>
    <xf numFmtId="6" fontId="1" fillId="10" borderId="1" xfId="3" applyNumberFormat="1" applyFill="1" applyBorder="1" applyAlignment="1">
      <alignment horizontal="left" vertical="center"/>
    </xf>
    <xf numFmtId="42" fontId="1" fillId="10" borderId="1" xfId="7" applyNumberFormat="1" applyFill="1" applyBorder="1" applyAlignment="1">
      <alignment horizontal="left" vertical="center"/>
    </xf>
    <xf numFmtId="6" fontId="1" fillId="10" borderId="8" xfId="3" applyNumberFormat="1" applyFont="1" applyFill="1" applyBorder="1" applyAlignment="1">
      <alignment horizontal="left" vertical="center"/>
    </xf>
    <xf numFmtId="0" fontId="1" fillId="10" borderId="8" xfId="3" applyFont="1" applyFill="1" applyBorder="1" applyAlignment="1">
      <alignment horizontal="left" vertical="center"/>
    </xf>
    <xf numFmtId="0" fontId="2" fillId="10" borderId="3" xfId="2" applyFont="1" applyFill="1" applyBorder="1"/>
    <xf numFmtId="0" fontId="2" fillId="10" borderId="2" xfId="2" applyFont="1" applyFill="1" applyBorder="1"/>
    <xf numFmtId="6" fontId="7" fillId="10" borderId="1" xfId="7" applyNumberFormat="1" applyFont="1" applyFill="1" applyBorder="1" applyAlignment="1">
      <alignment horizontal="left" vertical="center"/>
    </xf>
    <xf numFmtId="6" fontId="0" fillId="10" borderId="1" xfId="7" applyNumberFormat="1" applyFont="1" applyFill="1" applyBorder="1" applyAlignment="1">
      <alignment horizontal="left" vertical="center"/>
    </xf>
    <xf numFmtId="49" fontId="7" fillId="10" borderId="1" xfId="7" applyNumberFormat="1" applyFont="1" applyFill="1" applyBorder="1" applyAlignment="1">
      <alignment horizontal="left" vertical="center"/>
    </xf>
    <xf numFmtId="49" fontId="0" fillId="10" borderId="1" xfId="7" applyNumberFormat="1" applyFont="1" applyFill="1" applyBorder="1" applyAlignment="1">
      <alignment horizontal="left" vertical="center"/>
    </xf>
    <xf numFmtId="42" fontId="9" fillId="10" borderId="2" xfId="2" applyNumberFormat="1" applyFont="1" applyFill="1" applyAlignment="1">
      <alignment horizontal="left" vertical="center"/>
    </xf>
    <xf numFmtId="0" fontId="1" fillId="11" borderId="2" xfId="4" applyNumberFormat="1" applyFont="1" applyFill="1" applyBorder="1" applyAlignment="1">
      <alignment horizontal="left" vertical="center"/>
    </xf>
    <xf numFmtId="6" fontId="1" fillId="11" borderId="2" xfId="4" applyNumberFormat="1" applyFont="1" applyFill="1" applyBorder="1" applyAlignment="1">
      <alignment horizontal="left" vertical="center"/>
    </xf>
    <xf numFmtId="0" fontId="9" fillId="10" borderId="2" xfId="2" applyFont="1" applyFill="1" applyAlignment="1">
      <alignment horizontal="left" vertical="center"/>
    </xf>
    <xf numFmtId="165" fontId="1" fillId="10" borderId="1" xfId="3" applyNumberFormat="1" applyFont="1" applyFill="1" applyBorder="1" applyAlignment="1">
      <alignment horizontal="left" vertical="center"/>
    </xf>
    <xf numFmtId="165" fontId="1" fillId="10" borderId="8" xfId="3" applyNumberFormat="1" applyFont="1" applyFill="1" applyBorder="1" applyAlignment="1">
      <alignment horizontal="left" vertical="center"/>
    </xf>
    <xf numFmtId="165" fontId="7" fillId="10" borderId="1" xfId="7" applyNumberFormat="1" applyFont="1" applyFill="1" applyBorder="1" applyAlignment="1">
      <alignment horizontal="left" vertical="center"/>
    </xf>
    <xf numFmtId="164" fontId="7" fillId="10" borderId="1" xfId="7" applyNumberFormat="1" applyFont="1" applyFill="1" applyBorder="1" applyAlignment="1">
      <alignment horizontal="left" vertical="center"/>
    </xf>
    <xf numFmtId="164" fontId="1" fillId="10" borderId="1" xfId="7" applyNumberFormat="1" applyFill="1" applyBorder="1" applyAlignment="1">
      <alignment horizontal="left" vertical="center"/>
    </xf>
    <xf numFmtId="165" fontId="1" fillId="10" borderId="2" xfId="3" applyNumberFormat="1" applyFont="1" applyFill="1" applyBorder="1" applyAlignment="1">
      <alignment horizontal="left" vertical="center"/>
    </xf>
    <xf numFmtId="3" fontId="9" fillId="10" borderId="2" xfId="2" applyNumberFormat="1" applyFont="1" applyFill="1" applyBorder="1"/>
    <xf numFmtId="0" fontId="0" fillId="11" borderId="2" xfId="4" applyFont="1" applyFill="1" applyBorder="1"/>
    <xf numFmtId="0" fontId="9" fillId="11" borderId="2" xfId="2" applyFont="1" applyFill="1" applyAlignment="1">
      <alignment horizontal="center"/>
    </xf>
    <xf numFmtId="0" fontId="11" fillId="11" borderId="12" xfId="0" applyFont="1" applyFill="1" applyBorder="1"/>
    <xf numFmtId="0" fontId="0" fillId="11" borderId="2" xfId="3" applyFont="1" applyFill="1" applyBorder="1"/>
    <xf numFmtId="0" fontId="11" fillId="11" borderId="2" xfId="7" applyFont="1" applyFill="1" applyBorder="1" applyAlignment="1">
      <alignment horizontal="left" vertical="center"/>
    </xf>
    <xf numFmtId="0" fontId="2" fillId="11" borderId="2" xfId="2" applyFont="1" applyFill="1"/>
    <xf numFmtId="0" fontId="2" fillId="11" borderId="2" xfId="2" applyFont="1" applyFill="1" applyAlignment="1">
      <alignment horizontal="center" vertical="center"/>
    </xf>
    <xf numFmtId="0" fontId="9" fillId="11" borderId="2" xfId="2" applyFont="1" applyFill="1"/>
    <xf numFmtId="164" fontId="1" fillId="11" borderId="2" xfId="3" applyNumberFormat="1" applyFont="1" applyFill="1" applyBorder="1" applyAlignment="1">
      <alignment horizontal="left" vertical="center"/>
    </xf>
    <xf numFmtId="0" fontId="9" fillId="11" borderId="2" xfId="2" applyFont="1" applyFill="1" applyBorder="1"/>
    <xf numFmtId="164" fontId="9" fillId="11" borderId="3" xfId="2" applyNumberFormat="1" applyFont="1" applyFill="1" applyBorder="1" applyAlignment="1">
      <alignment horizontal="left" vertical="center"/>
    </xf>
    <xf numFmtId="1" fontId="0" fillId="11" borderId="2" xfId="3" applyNumberFormat="1" applyFont="1" applyFill="1" applyBorder="1" applyAlignment="1">
      <alignment horizontal="left" vertical="center"/>
    </xf>
    <xf numFmtId="0" fontId="2" fillId="11" borderId="2" xfId="2" applyFont="1" applyFill="1" applyBorder="1"/>
    <xf numFmtId="165" fontId="1" fillId="11" borderId="2" xfId="3" applyNumberFormat="1" applyFont="1" applyFill="1" applyBorder="1" applyAlignment="1">
      <alignment horizontal="center" vertical="center"/>
    </xf>
    <xf numFmtId="0" fontId="1" fillId="11" borderId="2" xfId="3" applyFont="1" applyFill="1" applyBorder="1" applyAlignment="1">
      <alignment horizontal="left"/>
    </xf>
    <xf numFmtId="0" fontId="1" fillId="11" borderId="2" xfId="3" applyFont="1" applyFill="1" applyBorder="1" applyAlignment="1">
      <alignment horizontal="center"/>
    </xf>
    <xf numFmtId="0" fontId="0" fillId="11" borderId="2" xfId="4" applyFont="1" applyFill="1" applyBorder="1" applyAlignment="1">
      <alignment horizontal="left"/>
    </xf>
    <xf numFmtId="0" fontId="0" fillId="10" borderId="2" xfId="3" applyFont="1" applyFill="1" applyBorder="1" applyAlignment="1">
      <alignment horizontal="left" vertical="center"/>
    </xf>
    <xf numFmtId="0" fontId="2" fillId="10" borderId="2" xfId="2" applyFont="1" applyFill="1" applyAlignment="1">
      <alignment horizontal="center" vertical="center"/>
    </xf>
    <xf numFmtId="0" fontId="0" fillId="11" borderId="2" xfId="3" applyFont="1" applyFill="1" applyBorder="1" applyAlignment="1">
      <alignment horizontal="left" vertical="center"/>
    </xf>
    <xf numFmtId="0" fontId="0" fillId="10" borderId="2" xfId="3" applyFont="1" applyFill="1" applyBorder="1" applyAlignment="1">
      <alignment horizontal="center"/>
    </xf>
    <xf numFmtId="0" fontId="0" fillId="0" borderId="2" xfId="0" applyBorder="1"/>
    <xf numFmtId="15" fontId="0" fillId="10" borderId="2" xfId="3" applyNumberFormat="1" applyFont="1" applyFill="1" applyBorder="1" applyAlignment="1">
      <alignment horizontal="left" vertical="center"/>
    </xf>
    <xf numFmtId="15" fontId="2" fillId="10" borderId="2" xfId="2" applyNumberFormat="1" applyFont="1" applyFill="1" applyAlignment="1">
      <alignment horizontal="left"/>
    </xf>
    <xf numFmtId="6" fontId="0" fillId="10" borderId="2" xfId="3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left"/>
    </xf>
    <xf numFmtId="0" fontId="2" fillId="10" borderId="2" xfId="2" applyFont="1" applyFill="1" applyAlignment="1">
      <alignment horizontal="center" vertical="center"/>
    </xf>
    <xf numFmtId="164" fontId="13" fillId="6" borderId="3" xfId="6" applyNumberFormat="1" applyFont="1" applyBorder="1" applyAlignment="1">
      <alignment horizontal="center" vertical="center"/>
    </xf>
    <xf numFmtId="164" fontId="13" fillId="6" borderId="7" xfId="6" applyNumberFormat="1" applyFont="1" applyBorder="1" applyAlignment="1">
      <alignment horizontal="center" vertical="center"/>
    </xf>
    <xf numFmtId="0" fontId="2" fillId="10" borderId="3" xfId="2" applyFont="1" applyFill="1" applyBorder="1" applyAlignment="1">
      <alignment horizontal="center" vertical="center"/>
    </xf>
    <xf numFmtId="0" fontId="2" fillId="10" borderId="7" xfId="2" applyFont="1" applyFill="1" applyBorder="1" applyAlignment="1">
      <alignment horizontal="center" vertical="center"/>
    </xf>
    <xf numFmtId="0" fontId="2" fillId="10" borderId="2" xfId="2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</cellXfs>
  <cellStyles count="9">
    <cellStyle name="20% - Accent3" xfId="3" builtinId="38"/>
    <cellStyle name="20% - Accent6" xfId="7" builtinId="50"/>
    <cellStyle name="40% - Accent4" xfId="4" builtinId="43"/>
    <cellStyle name="60% - Accent4" xfId="5" builtinId="44"/>
    <cellStyle name="Accent6" xfId="6" builtinId="49"/>
    <cellStyle name="Comma" xfId="1" builtinId="3"/>
    <cellStyle name="Normal" xfId="0" builtinId="0"/>
    <cellStyle name="Normal 2" xfId="8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C1" zoomScale="80" zoomScaleNormal="80" workbookViewId="0">
      <selection activeCell="P14" sqref="P14"/>
    </sheetView>
  </sheetViews>
  <sheetFormatPr defaultRowHeight="15" x14ac:dyDescent="0.25"/>
  <cols>
    <col min="1" max="1" width="6" customWidth="1"/>
    <col min="2" max="2" width="43" customWidth="1"/>
    <col min="3" max="3" width="11.28515625" customWidth="1"/>
    <col min="4" max="4" width="15.85546875" customWidth="1"/>
    <col min="5" max="5" width="14.140625" customWidth="1"/>
    <col min="6" max="7" width="9.28515625" bestFit="1" customWidth="1"/>
    <col min="9" max="9" width="13.42578125" customWidth="1"/>
    <col min="10" max="10" width="12.42578125" customWidth="1"/>
    <col min="11" max="11" width="11.85546875" customWidth="1"/>
    <col min="12" max="12" width="13" customWidth="1"/>
    <col min="13" max="13" width="10.85546875" customWidth="1"/>
    <col min="14" max="14" width="16.140625" customWidth="1"/>
    <col min="15" max="15" width="17.42578125" customWidth="1"/>
    <col min="16" max="16" width="12" customWidth="1"/>
    <col min="17" max="17" width="14.5703125" customWidth="1"/>
    <col min="18" max="18" width="18" customWidth="1"/>
    <col min="20" max="20" width="14.42578125" customWidth="1"/>
    <col min="21" max="21" width="16.28515625" customWidth="1"/>
    <col min="22" max="22" width="15" customWidth="1"/>
  </cols>
  <sheetData>
    <row r="1" spans="1:22" x14ac:dyDescent="0.25">
      <c r="A1" s="116" t="s">
        <v>0</v>
      </c>
      <c r="B1" s="119" t="s">
        <v>1</v>
      </c>
      <c r="C1" s="116" t="s">
        <v>2</v>
      </c>
      <c r="D1" s="116" t="s">
        <v>3</v>
      </c>
      <c r="E1" s="9" t="s">
        <v>4</v>
      </c>
      <c r="F1" s="116" t="s">
        <v>5</v>
      </c>
      <c r="G1" s="116"/>
      <c r="H1" s="116"/>
      <c r="I1" s="116" t="s">
        <v>6</v>
      </c>
      <c r="J1" s="116"/>
      <c r="K1" s="116"/>
      <c r="L1" s="116"/>
      <c r="M1" s="116"/>
      <c r="N1" s="116"/>
      <c r="O1" s="116" t="s">
        <v>7</v>
      </c>
      <c r="P1" s="116" t="s">
        <v>8</v>
      </c>
      <c r="Q1" s="116" t="s">
        <v>9</v>
      </c>
      <c r="R1" s="116" t="s">
        <v>10</v>
      </c>
      <c r="S1" s="121" t="s">
        <v>11</v>
      </c>
      <c r="T1" s="121" t="s">
        <v>12</v>
      </c>
      <c r="U1" s="116" t="s">
        <v>13</v>
      </c>
      <c r="V1" s="116" t="s">
        <v>14</v>
      </c>
    </row>
    <row r="2" spans="1:22" x14ac:dyDescent="0.25">
      <c r="A2" s="116"/>
      <c r="B2" s="120"/>
      <c r="C2" s="116"/>
      <c r="D2" s="116"/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116"/>
      <c r="P2" s="116"/>
      <c r="Q2" s="116"/>
      <c r="R2" s="116"/>
      <c r="S2" s="121"/>
      <c r="T2" s="121"/>
      <c r="U2" s="116"/>
      <c r="V2" s="116"/>
    </row>
    <row r="3" spans="1:22" x14ac:dyDescent="0.25">
      <c r="A3" s="10">
        <v>1</v>
      </c>
      <c r="B3" s="11" t="s">
        <v>25</v>
      </c>
      <c r="C3" s="11" t="s">
        <v>26</v>
      </c>
      <c r="D3" s="11" t="s">
        <v>27</v>
      </c>
      <c r="E3" s="10"/>
      <c r="F3" s="9">
        <v>18</v>
      </c>
      <c r="G3" s="9">
        <v>166</v>
      </c>
      <c r="H3" s="10"/>
      <c r="I3" s="12">
        <v>4000</v>
      </c>
      <c r="J3" s="13"/>
      <c r="K3" s="13"/>
      <c r="L3" s="13"/>
      <c r="M3" s="13"/>
      <c r="N3" s="14">
        <f t="shared" ref="N3:N9" si="0">G3*I3</f>
        <v>664000</v>
      </c>
      <c r="O3" s="14">
        <v>150000</v>
      </c>
      <c r="P3" s="15"/>
      <c r="Q3" s="16" t="s">
        <v>28</v>
      </c>
      <c r="R3" s="17" t="s">
        <v>29</v>
      </c>
      <c r="S3" s="18"/>
      <c r="T3" s="78" t="s">
        <v>30</v>
      </c>
      <c r="U3" s="17" t="s">
        <v>31</v>
      </c>
      <c r="V3" s="19" t="s">
        <v>32</v>
      </c>
    </row>
    <row r="4" spans="1:22" x14ac:dyDescent="0.25">
      <c r="A4" s="10">
        <v>2</v>
      </c>
      <c r="B4" s="11" t="s">
        <v>33</v>
      </c>
      <c r="C4" s="11" t="s">
        <v>26</v>
      </c>
      <c r="D4" s="11" t="s">
        <v>27</v>
      </c>
      <c r="E4" s="10"/>
      <c r="F4" s="9">
        <v>2</v>
      </c>
      <c r="G4" s="9">
        <v>50</v>
      </c>
      <c r="H4" s="10"/>
      <c r="I4" s="12">
        <v>4000</v>
      </c>
      <c r="J4" s="13"/>
      <c r="K4" s="13"/>
      <c r="L4" s="13"/>
      <c r="M4" s="13"/>
      <c r="N4" s="14">
        <f t="shared" si="0"/>
        <v>200000</v>
      </c>
      <c r="O4" s="14">
        <v>150000</v>
      </c>
      <c r="P4" s="15"/>
      <c r="Q4" s="20" t="s">
        <v>34</v>
      </c>
      <c r="R4" s="17" t="s">
        <v>35</v>
      </c>
      <c r="S4" s="18"/>
      <c r="T4" s="78" t="s">
        <v>30</v>
      </c>
      <c r="U4" s="17" t="s">
        <v>31</v>
      </c>
      <c r="V4" s="19" t="s">
        <v>32</v>
      </c>
    </row>
    <row r="5" spans="1:22" x14ac:dyDescent="0.25">
      <c r="A5" s="10">
        <v>3</v>
      </c>
      <c r="B5" s="11" t="s">
        <v>36</v>
      </c>
      <c r="C5" s="11" t="s">
        <v>26</v>
      </c>
      <c r="D5" s="11" t="s">
        <v>27</v>
      </c>
      <c r="E5" s="10"/>
      <c r="F5" s="9">
        <v>51</v>
      </c>
      <c r="G5" s="9">
        <v>286</v>
      </c>
      <c r="H5" s="10"/>
      <c r="I5" s="12">
        <v>4000</v>
      </c>
      <c r="J5" s="15"/>
      <c r="K5" s="15"/>
      <c r="L5" s="15"/>
      <c r="M5" s="15"/>
      <c r="N5" s="14">
        <f t="shared" si="0"/>
        <v>1144000</v>
      </c>
      <c r="O5" s="14">
        <v>150000</v>
      </c>
      <c r="P5" s="15"/>
      <c r="Q5" s="20" t="s">
        <v>37</v>
      </c>
      <c r="R5" s="17" t="s">
        <v>38</v>
      </c>
      <c r="S5" s="18"/>
      <c r="T5" s="78" t="s">
        <v>30</v>
      </c>
      <c r="U5" s="17" t="s">
        <v>31</v>
      </c>
      <c r="V5" s="19" t="s">
        <v>32</v>
      </c>
    </row>
    <row r="6" spans="1:22" x14ac:dyDescent="0.25">
      <c r="A6" s="48">
        <v>4</v>
      </c>
      <c r="B6" s="49" t="s">
        <v>39</v>
      </c>
      <c r="C6" s="49" t="s">
        <v>26</v>
      </c>
      <c r="D6" s="49" t="s">
        <v>27</v>
      </c>
      <c r="E6" s="48"/>
      <c r="F6" s="50">
        <v>1</v>
      </c>
      <c r="G6" s="50">
        <v>50</v>
      </c>
      <c r="H6" s="48"/>
      <c r="I6" s="51">
        <v>4500</v>
      </c>
      <c r="J6" s="52"/>
      <c r="K6" s="52"/>
      <c r="L6" s="52"/>
      <c r="M6" s="52"/>
      <c r="N6" s="53">
        <v>0</v>
      </c>
      <c r="O6" s="53"/>
      <c r="P6" s="52"/>
      <c r="Q6" s="54" t="s">
        <v>40</v>
      </c>
      <c r="R6" s="55" t="s">
        <v>41</v>
      </c>
      <c r="S6" s="56"/>
      <c r="T6" s="79">
        <v>0</v>
      </c>
      <c r="U6" s="55" t="s">
        <v>31</v>
      </c>
      <c r="V6" s="57" t="s">
        <v>32</v>
      </c>
    </row>
    <row r="7" spans="1:22" x14ac:dyDescent="0.25">
      <c r="A7" s="10">
        <v>5</v>
      </c>
      <c r="B7" s="11" t="s">
        <v>42</v>
      </c>
      <c r="C7" s="11" t="s">
        <v>26</v>
      </c>
      <c r="D7" s="11" t="s">
        <v>27</v>
      </c>
      <c r="E7" s="10"/>
      <c r="F7" s="9">
        <v>26</v>
      </c>
      <c r="G7" s="9">
        <v>142</v>
      </c>
      <c r="H7" s="10"/>
      <c r="I7" s="12">
        <v>4000</v>
      </c>
      <c r="J7" s="10"/>
      <c r="K7" s="10"/>
      <c r="L7" s="10"/>
      <c r="M7" s="10"/>
      <c r="N7" s="14">
        <f t="shared" si="0"/>
        <v>568000</v>
      </c>
      <c r="O7" s="14">
        <v>150000</v>
      </c>
      <c r="P7" s="15"/>
      <c r="Q7" s="20" t="s">
        <v>43</v>
      </c>
      <c r="R7" s="17" t="s">
        <v>44</v>
      </c>
      <c r="S7" s="10"/>
      <c r="T7" s="16" t="s">
        <v>45</v>
      </c>
      <c r="U7" s="17" t="s">
        <v>31</v>
      </c>
      <c r="V7" s="19" t="s">
        <v>32</v>
      </c>
    </row>
    <row r="8" spans="1:22" x14ac:dyDescent="0.25">
      <c r="A8" s="10">
        <v>6</v>
      </c>
      <c r="B8" s="11" t="s">
        <v>46</v>
      </c>
      <c r="C8" s="11" t="s">
        <v>26</v>
      </c>
      <c r="D8" s="11" t="s">
        <v>27</v>
      </c>
      <c r="E8" s="10"/>
      <c r="F8" s="9">
        <v>3</v>
      </c>
      <c r="G8" s="9">
        <v>81</v>
      </c>
      <c r="H8" s="10"/>
      <c r="I8" s="12">
        <v>4000</v>
      </c>
      <c r="J8" s="13"/>
      <c r="K8" s="13"/>
      <c r="L8" s="13"/>
      <c r="M8" s="13"/>
      <c r="N8" s="14">
        <f t="shared" si="0"/>
        <v>324000</v>
      </c>
      <c r="O8" s="14">
        <v>150000</v>
      </c>
      <c r="P8" s="15"/>
      <c r="Q8" s="20" t="s">
        <v>47</v>
      </c>
      <c r="R8" s="17" t="s">
        <v>48</v>
      </c>
      <c r="S8" s="10"/>
      <c r="T8" s="16" t="s">
        <v>45</v>
      </c>
      <c r="U8" s="17" t="s">
        <v>31</v>
      </c>
      <c r="V8" s="19" t="s">
        <v>32</v>
      </c>
    </row>
    <row r="9" spans="1:22" x14ac:dyDescent="0.25">
      <c r="A9" s="10">
        <v>7</v>
      </c>
      <c r="B9" s="11" t="s">
        <v>33</v>
      </c>
      <c r="C9" s="11" t="s">
        <v>26</v>
      </c>
      <c r="D9" s="11" t="s">
        <v>27</v>
      </c>
      <c r="E9" s="10"/>
      <c r="F9" s="9">
        <v>2</v>
      </c>
      <c r="G9" s="9">
        <v>50</v>
      </c>
      <c r="H9" s="10"/>
      <c r="I9" s="12">
        <v>4000</v>
      </c>
      <c r="J9" s="13"/>
      <c r="K9" s="13"/>
      <c r="L9" s="13"/>
      <c r="M9" s="13"/>
      <c r="N9" s="14">
        <f t="shared" si="0"/>
        <v>200000</v>
      </c>
      <c r="O9" s="14">
        <v>150000</v>
      </c>
      <c r="P9" s="15"/>
      <c r="Q9" s="20" t="s">
        <v>34</v>
      </c>
      <c r="R9" s="17" t="s">
        <v>49</v>
      </c>
      <c r="S9" s="10"/>
      <c r="T9" s="16" t="s">
        <v>50</v>
      </c>
      <c r="U9" s="17" t="s">
        <v>31</v>
      </c>
      <c r="V9" s="19" t="s">
        <v>32</v>
      </c>
    </row>
    <row r="10" spans="1:22" x14ac:dyDescent="0.25">
      <c r="A10" s="10">
        <v>8</v>
      </c>
      <c r="B10" s="11" t="s">
        <v>51</v>
      </c>
      <c r="C10" s="11" t="s">
        <v>26</v>
      </c>
      <c r="D10" s="11" t="s">
        <v>27</v>
      </c>
      <c r="E10" s="10"/>
      <c r="F10" s="9">
        <v>43</v>
      </c>
      <c r="G10" s="9">
        <v>139</v>
      </c>
      <c r="H10" s="10"/>
      <c r="I10" s="12">
        <v>4000</v>
      </c>
      <c r="J10" s="13"/>
      <c r="K10" s="13"/>
      <c r="L10" s="13"/>
      <c r="M10" s="13"/>
      <c r="N10" s="14">
        <f>G11*I11</f>
        <v>225000</v>
      </c>
      <c r="O10" s="14">
        <v>150000</v>
      </c>
      <c r="P10" s="15"/>
      <c r="Q10" s="20" t="s">
        <v>52</v>
      </c>
      <c r="R10" s="17" t="s">
        <v>53</v>
      </c>
      <c r="S10" s="10"/>
      <c r="T10" s="16" t="s">
        <v>50</v>
      </c>
      <c r="U10" s="17" t="s">
        <v>31</v>
      </c>
      <c r="V10" s="19" t="s">
        <v>32</v>
      </c>
    </row>
    <row r="11" spans="1:22" x14ac:dyDescent="0.25">
      <c r="A11" s="48">
        <v>9</v>
      </c>
      <c r="B11" s="49" t="s">
        <v>54</v>
      </c>
      <c r="C11" s="49" t="s">
        <v>26</v>
      </c>
      <c r="D11" s="49" t="s">
        <v>27</v>
      </c>
      <c r="E11" s="48"/>
      <c r="F11" s="50">
        <v>1</v>
      </c>
      <c r="G11" s="50">
        <v>50</v>
      </c>
      <c r="H11" s="48"/>
      <c r="I11" s="51">
        <v>4500</v>
      </c>
      <c r="J11" s="58"/>
      <c r="K11" s="58"/>
      <c r="L11" s="58"/>
      <c r="M11" s="58"/>
      <c r="N11" s="53">
        <v>0</v>
      </c>
      <c r="O11" s="53"/>
      <c r="P11" s="52"/>
      <c r="Q11" s="54" t="s">
        <v>55</v>
      </c>
      <c r="R11" s="55" t="s">
        <v>56</v>
      </c>
      <c r="S11" s="48"/>
      <c r="T11" s="79">
        <v>0</v>
      </c>
      <c r="U11" s="55" t="s">
        <v>31</v>
      </c>
      <c r="V11" s="57" t="s">
        <v>32</v>
      </c>
    </row>
    <row r="12" spans="1:22" x14ac:dyDescent="0.25">
      <c r="A12" s="10">
        <v>10</v>
      </c>
      <c r="B12" s="11" t="s">
        <v>57</v>
      </c>
      <c r="C12" s="11" t="s">
        <v>26</v>
      </c>
      <c r="D12" s="11" t="s">
        <v>27</v>
      </c>
      <c r="E12" s="10"/>
      <c r="F12" s="9">
        <v>1</v>
      </c>
      <c r="G12" s="9">
        <v>14</v>
      </c>
      <c r="H12" s="10"/>
      <c r="I12" s="12">
        <v>7000</v>
      </c>
      <c r="J12" s="13"/>
      <c r="K12" s="13"/>
      <c r="L12" s="13"/>
      <c r="M12" s="13"/>
      <c r="N12" s="14">
        <f t="shared" ref="N12:N32" si="1">G12*I12</f>
        <v>98000</v>
      </c>
      <c r="O12" s="14"/>
      <c r="P12" s="15"/>
      <c r="Q12" s="20" t="s">
        <v>58</v>
      </c>
      <c r="R12" s="17" t="s">
        <v>59</v>
      </c>
      <c r="S12" s="10"/>
      <c r="T12" s="16" t="s">
        <v>60</v>
      </c>
      <c r="U12" s="17" t="s">
        <v>61</v>
      </c>
      <c r="V12" s="19" t="s">
        <v>32</v>
      </c>
    </row>
    <row r="13" spans="1:22" x14ac:dyDescent="0.25">
      <c r="A13" s="10">
        <v>11</v>
      </c>
      <c r="B13" s="11" t="s">
        <v>62</v>
      </c>
      <c r="C13" s="11" t="s">
        <v>26</v>
      </c>
      <c r="D13" s="11" t="s">
        <v>63</v>
      </c>
      <c r="E13" s="10"/>
      <c r="F13" s="9">
        <v>14</v>
      </c>
      <c r="G13" s="9">
        <v>349</v>
      </c>
      <c r="H13" s="10"/>
      <c r="I13" s="12">
        <v>2600</v>
      </c>
      <c r="J13" s="13"/>
      <c r="K13" s="13"/>
      <c r="L13" s="13"/>
      <c r="M13" s="13"/>
      <c r="N13" s="14">
        <f t="shared" si="1"/>
        <v>907400</v>
      </c>
      <c r="O13" s="14"/>
      <c r="P13" s="15"/>
      <c r="Q13" s="20" t="s">
        <v>64</v>
      </c>
      <c r="R13" s="17" t="s">
        <v>65</v>
      </c>
      <c r="S13" s="10"/>
      <c r="T13" s="16" t="s">
        <v>66</v>
      </c>
      <c r="U13" s="17" t="s">
        <v>31</v>
      </c>
      <c r="V13" s="19" t="s">
        <v>32</v>
      </c>
    </row>
    <row r="14" spans="1:22" x14ac:dyDescent="0.25">
      <c r="A14" s="10">
        <v>12</v>
      </c>
      <c r="B14" s="11" t="s">
        <v>67</v>
      </c>
      <c r="C14" s="11" t="s">
        <v>26</v>
      </c>
      <c r="D14" s="11" t="s">
        <v>27</v>
      </c>
      <c r="E14" s="10"/>
      <c r="F14" s="9">
        <v>41</v>
      </c>
      <c r="G14" s="9">
        <v>451</v>
      </c>
      <c r="H14" s="10"/>
      <c r="I14" s="12">
        <v>4000</v>
      </c>
      <c r="J14" s="13"/>
      <c r="K14" s="13"/>
      <c r="L14" s="13"/>
      <c r="M14" s="13"/>
      <c r="N14" s="14">
        <f t="shared" si="1"/>
        <v>1804000</v>
      </c>
      <c r="O14" s="14">
        <v>150000</v>
      </c>
      <c r="P14" s="15"/>
      <c r="Q14" s="20" t="s">
        <v>68</v>
      </c>
      <c r="R14" s="17" t="s">
        <v>69</v>
      </c>
      <c r="S14" s="10"/>
      <c r="T14" s="16" t="s">
        <v>50</v>
      </c>
      <c r="U14" s="17" t="s">
        <v>31</v>
      </c>
      <c r="V14" s="19" t="s">
        <v>32</v>
      </c>
    </row>
    <row r="15" spans="1:22" x14ac:dyDescent="0.25">
      <c r="A15" s="10">
        <v>13</v>
      </c>
      <c r="B15" s="11" t="s">
        <v>70</v>
      </c>
      <c r="C15" s="11" t="s">
        <v>26</v>
      </c>
      <c r="D15" s="11" t="s">
        <v>27</v>
      </c>
      <c r="E15" s="10"/>
      <c r="F15" s="9">
        <v>44</v>
      </c>
      <c r="G15" s="9">
        <v>109</v>
      </c>
      <c r="H15" s="10"/>
      <c r="I15" s="12">
        <v>4000</v>
      </c>
      <c r="J15" s="13"/>
      <c r="K15" s="13"/>
      <c r="L15" s="13"/>
      <c r="M15" s="13"/>
      <c r="N15" s="14">
        <f t="shared" si="1"/>
        <v>436000</v>
      </c>
      <c r="O15" s="14">
        <v>150000</v>
      </c>
      <c r="P15" s="15"/>
      <c r="Q15" s="16" t="s">
        <v>71</v>
      </c>
      <c r="R15" s="17" t="s">
        <v>72</v>
      </c>
      <c r="S15" s="10"/>
      <c r="T15" s="16" t="s">
        <v>73</v>
      </c>
      <c r="U15" s="17" t="s">
        <v>31</v>
      </c>
      <c r="V15" s="19" t="s">
        <v>32</v>
      </c>
    </row>
    <row r="16" spans="1:22" x14ac:dyDescent="0.25">
      <c r="A16" s="10">
        <v>14</v>
      </c>
      <c r="B16" s="11" t="s">
        <v>74</v>
      </c>
      <c r="C16" s="11" t="s">
        <v>26</v>
      </c>
      <c r="D16" s="11" t="s">
        <v>27</v>
      </c>
      <c r="E16" s="10"/>
      <c r="F16" s="9">
        <v>10</v>
      </c>
      <c r="G16" s="9">
        <v>72</v>
      </c>
      <c r="H16" s="10"/>
      <c r="I16" s="12">
        <v>4000</v>
      </c>
      <c r="J16" s="13"/>
      <c r="K16" s="13"/>
      <c r="L16" s="13"/>
      <c r="M16" s="13"/>
      <c r="N16" s="14">
        <f t="shared" si="1"/>
        <v>288000</v>
      </c>
      <c r="O16" s="14">
        <v>150000</v>
      </c>
      <c r="P16" s="15"/>
      <c r="Q16" s="16" t="s">
        <v>75</v>
      </c>
      <c r="R16" s="17" t="s">
        <v>76</v>
      </c>
      <c r="S16" s="10"/>
      <c r="T16" s="16" t="s">
        <v>73</v>
      </c>
      <c r="U16" s="17" t="s">
        <v>31</v>
      </c>
      <c r="V16" s="19" t="s">
        <v>32</v>
      </c>
    </row>
    <row r="17" spans="1:22" x14ac:dyDescent="0.25">
      <c r="A17" s="10">
        <v>15</v>
      </c>
      <c r="B17" s="11" t="s">
        <v>77</v>
      </c>
      <c r="C17" s="11" t="s">
        <v>26</v>
      </c>
      <c r="D17" s="11" t="s">
        <v>27</v>
      </c>
      <c r="E17" s="10"/>
      <c r="F17" s="9">
        <v>30</v>
      </c>
      <c r="G17" s="9">
        <v>390</v>
      </c>
      <c r="H17" s="10"/>
      <c r="I17" s="12">
        <v>4000</v>
      </c>
      <c r="J17" s="13"/>
      <c r="K17" s="13"/>
      <c r="L17" s="13"/>
      <c r="M17" s="13"/>
      <c r="N17" s="14">
        <f t="shared" si="1"/>
        <v>1560000</v>
      </c>
      <c r="O17" s="14">
        <v>150000</v>
      </c>
      <c r="P17" s="15"/>
      <c r="Q17" s="16" t="s">
        <v>78</v>
      </c>
      <c r="R17" s="17" t="s">
        <v>79</v>
      </c>
      <c r="S17" s="10"/>
      <c r="T17" s="16" t="s">
        <v>80</v>
      </c>
      <c r="U17" s="17" t="s">
        <v>31</v>
      </c>
      <c r="V17" s="19" t="s">
        <v>32</v>
      </c>
    </row>
    <row r="18" spans="1:22" x14ac:dyDescent="0.25">
      <c r="A18" s="48">
        <v>16</v>
      </c>
      <c r="B18" s="49" t="s">
        <v>81</v>
      </c>
      <c r="C18" s="49" t="s">
        <v>26</v>
      </c>
      <c r="D18" s="49" t="s">
        <v>27</v>
      </c>
      <c r="E18" s="48"/>
      <c r="F18" s="50">
        <v>10</v>
      </c>
      <c r="G18" s="50">
        <v>268</v>
      </c>
      <c r="H18" s="48"/>
      <c r="I18" s="51">
        <v>4000</v>
      </c>
      <c r="J18" s="58"/>
      <c r="K18" s="58"/>
      <c r="L18" s="58"/>
      <c r="M18" s="58"/>
      <c r="N18" s="53">
        <v>0</v>
      </c>
      <c r="O18" s="53"/>
      <c r="P18" s="52"/>
      <c r="Q18" s="55" t="s">
        <v>82</v>
      </c>
      <c r="R18" s="55" t="s">
        <v>83</v>
      </c>
      <c r="S18" s="48"/>
      <c r="T18" s="79">
        <v>0</v>
      </c>
      <c r="U18" s="55" t="s">
        <v>31</v>
      </c>
      <c r="V18" s="57" t="s">
        <v>32</v>
      </c>
    </row>
    <row r="19" spans="1:22" x14ac:dyDescent="0.25">
      <c r="A19" s="10">
        <v>17</v>
      </c>
      <c r="B19" s="11" t="s">
        <v>84</v>
      </c>
      <c r="C19" s="11" t="s">
        <v>26</v>
      </c>
      <c r="D19" s="11" t="s">
        <v>85</v>
      </c>
      <c r="E19" s="10"/>
      <c r="F19" s="9">
        <v>1</v>
      </c>
      <c r="G19" s="9">
        <v>382</v>
      </c>
      <c r="H19" s="10"/>
      <c r="I19" s="12">
        <v>3500</v>
      </c>
      <c r="J19" s="13"/>
      <c r="K19" s="13"/>
      <c r="L19" s="13"/>
      <c r="M19" s="13"/>
      <c r="N19" s="14">
        <f t="shared" si="1"/>
        <v>1337000</v>
      </c>
      <c r="O19" s="14">
        <v>650000</v>
      </c>
      <c r="P19" s="15"/>
      <c r="Q19" s="17" t="s">
        <v>86</v>
      </c>
      <c r="R19" s="17" t="s">
        <v>87</v>
      </c>
      <c r="S19" s="10"/>
      <c r="T19" s="16" t="s">
        <v>88</v>
      </c>
      <c r="U19" s="17" t="s">
        <v>31</v>
      </c>
      <c r="V19" s="19" t="s">
        <v>32</v>
      </c>
    </row>
    <row r="20" spans="1:22" x14ac:dyDescent="0.25">
      <c r="A20" s="10">
        <v>18</v>
      </c>
      <c r="B20" s="11" t="s">
        <v>89</v>
      </c>
      <c r="C20" s="11" t="s">
        <v>26</v>
      </c>
      <c r="D20" s="11" t="s">
        <v>27</v>
      </c>
      <c r="E20" s="10"/>
      <c r="F20" s="9">
        <v>3</v>
      </c>
      <c r="G20" s="9">
        <v>193</v>
      </c>
      <c r="H20" s="10"/>
      <c r="I20" s="12">
        <v>4500</v>
      </c>
      <c r="J20" s="13"/>
      <c r="K20" s="13"/>
      <c r="L20" s="13"/>
      <c r="M20" s="13"/>
      <c r="N20" s="14">
        <f t="shared" si="1"/>
        <v>868500</v>
      </c>
      <c r="O20" s="14"/>
      <c r="P20" s="15"/>
      <c r="Q20" s="17"/>
      <c r="R20" s="17" t="s">
        <v>90</v>
      </c>
      <c r="S20" s="10"/>
      <c r="T20" s="16" t="s">
        <v>91</v>
      </c>
      <c r="U20" s="17" t="s">
        <v>31</v>
      </c>
      <c r="V20" s="19" t="s">
        <v>32</v>
      </c>
    </row>
    <row r="21" spans="1:22" x14ac:dyDescent="0.25">
      <c r="A21" s="48">
        <v>19</v>
      </c>
      <c r="B21" s="49" t="s">
        <v>92</v>
      </c>
      <c r="C21" s="49" t="s">
        <v>26</v>
      </c>
      <c r="D21" s="49" t="s">
        <v>27</v>
      </c>
      <c r="E21" s="48"/>
      <c r="F21" s="50">
        <v>8</v>
      </c>
      <c r="G21" s="50">
        <v>408</v>
      </c>
      <c r="H21" s="48"/>
      <c r="I21" s="51">
        <v>4000</v>
      </c>
      <c r="J21" s="58"/>
      <c r="K21" s="58"/>
      <c r="L21" s="58"/>
      <c r="M21" s="58"/>
      <c r="N21" s="53">
        <v>0</v>
      </c>
      <c r="O21" s="53"/>
      <c r="P21" s="52"/>
      <c r="Q21" s="55" t="s">
        <v>93</v>
      </c>
      <c r="R21" s="55" t="s">
        <v>94</v>
      </c>
      <c r="S21" s="48"/>
      <c r="T21" s="79">
        <v>0</v>
      </c>
      <c r="U21" s="55" t="s">
        <v>31</v>
      </c>
      <c r="V21" s="57" t="s">
        <v>32</v>
      </c>
    </row>
    <row r="22" spans="1:22" x14ac:dyDescent="0.25">
      <c r="A22" s="48">
        <v>20</v>
      </c>
      <c r="B22" s="49" t="s">
        <v>92</v>
      </c>
      <c r="C22" s="49" t="s">
        <v>26</v>
      </c>
      <c r="D22" s="49" t="s">
        <v>27</v>
      </c>
      <c r="E22" s="48"/>
      <c r="F22" s="50">
        <v>23</v>
      </c>
      <c r="G22" s="50">
        <v>666</v>
      </c>
      <c r="H22" s="48"/>
      <c r="I22" s="51">
        <v>4000</v>
      </c>
      <c r="J22" s="58"/>
      <c r="K22" s="58"/>
      <c r="L22" s="58"/>
      <c r="M22" s="58"/>
      <c r="N22" s="53">
        <v>0</v>
      </c>
      <c r="O22" s="53"/>
      <c r="P22" s="52"/>
      <c r="Q22" s="55" t="s">
        <v>95</v>
      </c>
      <c r="R22" s="55" t="s">
        <v>96</v>
      </c>
      <c r="S22" s="48"/>
      <c r="T22" s="79">
        <v>0</v>
      </c>
      <c r="U22" s="55" t="s">
        <v>31</v>
      </c>
      <c r="V22" s="57" t="s">
        <v>32</v>
      </c>
    </row>
    <row r="23" spans="1:22" x14ac:dyDescent="0.25">
      <c r="A23" s="48">
        <v>21</v>
      </c>
      <c r="B23" s="49" t="s">
        <v>54</v>
      </c>
      <c r="C23" s="49" t="s">
        <v>26</v>
      </c>
      <c r="D23" s="49" t="s">
        <v>27</v>
      </c>
      <c r="E23" s="48"/>
      <c r="F23" s="50">
        <v>2</v>
      </c>
      <c r="G23" s="50">
        <v>50</v>
      </c>
      <c r="H23" s="48"/>
      <c r="I23" s="51">
        <v>4500</v>
      </c>
      <c r="J23" s="58"/>
      <c r="K23" s="58"/>
      <c r="L23" s="58"/>
      <c r="M23" s="58"/>
      <c r="N23" s="53">
        <v>0</v>
      </c>
      <c r="O23" s="53"/>
      <c r="P23" s="52"/>
      <c r="Q23" s="55" t="s">
        <v>97</v>
      </c>
      <c r="R23" s="55"/>
      <c r="S23" s="48"/>
      <c r="T23" s="79">
        <v>0</v>
      </c>
      <c r="U23" s="55" t="s">
        <v>31</v>
      </c>
      <c r="V23" s="57" t="s">
        <v>32</v>
      </c>
    </row>
    <row r="24" spans="1:22" x14ac:dyDescent="0.25">
      <c r="A24" s="10">
        <v>22</v>
      </c>
      <c r="B24" s="11" t="s">
        <v>98</v>
      </c>
      <c r="C24" s="11" t="s">
        <v>26</v>
      </c>
      <c r="D24" s="11" t="s">
        <v>27</v>
      </c>
      <c r="E24" s="10"/>
      <c r="F24" s="9">
        <v>16</v>
      </c>
      <c r="G24" s="9">
        <v>206</v>
      </c>
      <c r="H24" s="10"/>
      <c r="I24" s="12">
        <v>4000</v>
      </c>
      <c r="J24" s="13"/>
      <c r="K24" s="13"/>
      <c r="L24" s="13"/>
      <c r="M24" s="13"/>
      <c r="N24" s="14">
        <f t="shared" si="1"/>
        <v>824000</v>
      </c>
      <c r="O24" s="14">
        <v>150000</v>
      </c>
      <c r="P24" s="15"/>
      <c r="Q24" s="17" t="s">
        <v>99</v>
      </c>
      <c r="R24" s="17" t="s">
        <v>100</v>
      </c>
      <c r="S24" s="10"/>
      <c r="T24" s="16" t="s">
        <v>101</v>
      </c>
      <c r="U24" s="17" t="s">
        <v>31</v>
      </c>
      <c r="V24" s="19" t="s">
        <v>32</v>
      </c>
    </row>
    <row r="25" spans="1:22" x14ac:dyDescent="0.25">
      <c r="A25" s="10">
        <v>23</v>
      </c>
      <c r="B25" s="11" t="s">
        <v>102</v>
      </c>
      <c r="C25" s="11" t="s">
        <v>26</v>
      </c>
      <c r="D25" s="11" t="s">
        <v>27</v>
      </c>
      <c r="E25" s="10"/>
      <c r="F25" s="9">
        <v>25</v>
      </c>
      <c r="G25" s="9">
        <v>291</v>
      </c>
      <c r="H25" s="10"/>
      <c r="I25" s="12">
        <v>4000</v>
      </c>
      <c r="J25" s="13"/>
      <c r="K25" s="13"/>
      <c r="L25" s="13"/>
      <c r="M25" s="13"/>
      <c r="N25" s="14">
        <f t="shared" si="1"/>
        <v>1164000</v>
      </c>
      <c r="O25" s="14">
        <v>150000</v>
      </c>
      <c r="P25" s="15"/>
      <c r="Q25" s="17" t="s">
        <v>103</v>
      </c>
      <c r="R25" s="17" t="s">
        <v>104</v>
      </c>
      <c r="S25" s="10"/>
      <c r="T25" s="16" t="s">
        <v>105</v>
      </c>
      <c r="U25" s="17" t="s">
        <v>31</v>
      </c>
      <c r="V25" s="19" t="s">
        <v>32</v>
      </c>
    </row>
    <row r="26" spans="1:22" x14ac:dyDescent="0.25">
      <c r="A26" s="10">
        <v>24</v>
      </c>
      <c r="B26" s="11" t="s">
        <v>106</v>
      </c>
      <c r="C26" s="11" t="s">
        <v>26</v>
      </c>
      <c r="D26" s="11" t="s">
        <v>27</v>
      </c>
      <c r="E26" s="10"/>
      <c r="F26" s="9">
        <v>1</v>
      </c>
      <c r="G26" s="9">
        <v>110</v>
      </c>
      <c r="H26" s="10"/>
      <c r="I26" s="12">
        <v>4000</v>
      </c>
      <c r="J26" s="13"/>
      <c r="K26" s="13"/>
      <c r="L26" s="13"/>
      <c r="M26" s="13"/>
      <c r="N26" s="14">
        <f t="shared" si="1"/>
        <v>440000</v>
      </c>
      <c r="O26" s="14">
        <v>150000</v>
      </c>
      <c r="P26" s="15"/>
      <c r="Q26" s="17" t="s">
        <v>107</v>
      </c>
      <c r="R26" s="17" t="s">
        <v>108</v>
      </c>
      <c r="S26" s="10"/>
      <c r="T26" s="16" t="s">
        <v>101</v>
      </c>
      <c r="U26" s="17" t="s">
        <v>61</v>
      </c>
      <c r="V26" s="19" t="s">
        <v>32</v>
      </c>
    </row>
    <row r="27" spans="1:22" x14ac:dyDescent="0.25">
      <c r="A27" s="10">
        <v>25</v>
      </c>
      <c r="B27" s="11" t="s">
        <v>109</v>
      </c>
      <c r="C27" s="11" t="s">
        <v>26</v>
      </c>
      <c r="D27" s="11" t="s">
        <v>27</v>
      </c>
      <c r="E27" s="10"/>
      <c r="F27" s="9">
        <v>51</v>
      </c>
      <c r="G27" s="9">
        <v>178</v>
      </c>
      <c r="H27" s="10"/>
      <c r="I27" s="12">
        <v>4000</v>
      </c>
      <c r="J27" s="13"/>
      <c r="K27" s="13"/>
      <c r="L27" s="13"/>
      <c r="M27" s="13"/>
      <c r="N27" s="14">
        <f t="shared" si="1"/>
        <v>712000</v>
      </c>
      <c r="O27" s="14">
        <v>150000</v>
      </c>
      <c r="P27" s="15"/>
      <c r="Q27" s="17" t="s">
        <v>110</v>
      </c>
      <c r="R27" s="17" t="s">
        <v>111</v>
      </c>
      <c r="S27" s="10"/>
      <c r="T27" s="16" t="s">
        <v>105</v>
      </c>
      <c r="U27" s="17" t="s">
        <v>31</v>
      </c>
      <c r="V27" s="19" t="s">
        <v>32</v>
      </c>
    </row>
    <row r="28" spans="1:22" x14ac:dyDescent="0.25">
      <c r="A28" s="48">
        <v>26</v>
      </c>
      <c r="B28" s="49" t="s">
        <v>112</v>
      </c>
      <c r="C28" s="49" t="s">
        <v>26</v>
      </c>
      <c r="D28" s="49" t="s">
        <v>27</v>
      </c>
      <c r="E28" s="48"/>
      <c r="F28" s="50">
        <v>4</v>
      </c>
      <c r="G28" s="50">
        <v>127</v>
      </c>
      <c r="H28" s="48"/>
      <c r="I28" s="51">
        <v>4000</v>
      </c>
      <c r="J28" s="58"/>
      <c r="K28" s="58"/>
      <c r="L28" s="58"/>
      <c r="M28" s="58"/>
      <c r="N28" s="53">
        <v>0</v>
      </c>
      <c r="O28" s="53"/>
      <c r="P28" s="52"/>
      <c r="Q28" s="55" t="s">
        <v>113</v>
      </c>
      <c r="R28" s="55" t="s">
        <v>114</v>
      </c>
      <c r="S28" s="48"/>
      <c r="T28" s="79">
        <v>0</v>
      </c>
      <c r="U28" s="55" t="s">
        <v>31</v>
      </c>
      <c r="V28" s="57" t="s">
        <v>115</v>
      </c>
    </row>
    <row r="29" spans="1:22" x14ac:dyDescent="0.25">
      <c r="A29" s="10">
        <v>27</v>
      </c>
      <c r="B29" s="11" t="s">
        <v>116</v>
      </c>
      <c r="C29" s="11" t="s">
        <v>26</v>
      </c>
      <c r="D29" s="11" t="s">
        <v>27</v>
      </c>
      <c r="E29" s="11"/>
      <c r="F29" s="9">
        <v>1</v>
      </c>
      <c r="G29" s="9">
        <v>50</v>
      </c>
      <c r="H29" s="11"/>
      <c r="I29" s="12">
        <v>4000</v>
      </c>
      <c r="J29" s="11"/>
      <c r="K29" s="11"/>
      <c r="L29" s="11"/>
      <c r="M29" s="11"/>
      <c r="N29" s="14">
        <f t="shared" si="1"/>
        <v>200000</v>
      </c>
      <c r="O29" s="12"/>
      <c r="P29" s="11"/>
      <c r="Q29" s="17" t="s">
        <v>117</v>
      </c>
      <c r="R29" s="17" t="s">
        <v>118</v>
      </c>
      <c r="S29" s="11"/>
      <c r="T29" s="16" t="s">
        <v>119</v>
      </c>
      <c r="U29" s="17" t="s">
        <v>31</v>
      </c>
      <c r="V29" s="19" t="s">
        <v>32</v>
      </c>
    </row>
    <row r="30" spans="1:22" x14ac:dyDescent="0.25">
      <c r="A30" s="10">
        <v>28</v>
      </c>
      <c r="B30" s="11" t="s">
        <v>120</v>
      </c>
      <c r="C30" s="11" t="s">
        <v>26</v>
      </c>
      <c r="D30" s="11" t="s">
        <v>121</v>
      </c>
      <c r="E30" s="11"/>
      <c r="F30" s="9">
        <v>11</v>
      </c>
      <c r="G30" s="9">
        <v>177</v>
      </c>
      <c r="H30" s="11"/>
      <c r="I30" s="12">
        <v>4000</v>
      </c>
      <c r="J30" s="11"/>
      <c r="K30" s="11"/>
      <c r="L30" s="11"/>
      <c r="M30" s="11"/>
      <c r="N30" s="14">
        <f t="shared" si="1"/>
        <v>708000</v>
      </c>
      <c r="O30" s="12"/>
      <c r="P30" s="11"/>
      <c r="Q30" s="17" t="s">
        <v>122</v>
      </c>
      <c r="R30" s="17" t="s">
        <v>123</v>
      </c>
      <c r="S30" s="11"/>
      <c r="T30" s="16" t="s">
        <v>124</v>
      </c>
      <c r="U30" s="17" t="s">
        <v>61</v>
      </c>
      <c r="V30" s="19" t="s">
        <v>32</v>
      </c>
    </row>
    <row r="31" spans="1:22" x14ac:dyDescent="0.25">
      <c r="A31" s="10">
        <v>29</v>
      </c>
      <c r="B31" s="11" t="s">
        <v>125</v>
      </c>
      <c r="C31" s="11" t="s">
        <v>26</v>
      </c>
      <c r="D31" s="11" t="s">
        <v>27</v>
      </c>
      <c r="E31" s="11"/>
      <c r="F31" s="9">
        <v>2</v>
      </c>
      <c r="G31" s="9">
        <v>81</v>
      </c>
      <c r="H31" s="11"/>
      <c r="I31" s="12">
        <v>2000</v>
      </c>
      <c r="J31" s="11"/>
      <c r="K31" s="11"/>
      <c r="L31" s="11"/>
      <c r="M31" s="11"/>
      <c r="N31" s="14">
        <f t="shared" si="1"/>
        <v>162000</v>
      </c>
      <c r="O31" s="12">
        <v>150000</v>
      </c>
      <c r="P31" s="11"/>
      <c r="Q31" s="17" t="s">
        <v>126</v>
      </c>
      <c r="R31" s="17" t="s">
        <v>127</v>
      </c>
      <c r="S31" s="11"/>
      <c r="T31" s="17" t="s">
        <v>128</v>
      </c>
      <c r="U31" s="17" t="s">
        <v>31</v>
      </c>
      <c r="V31" s="19" t="s">
        <v>32</v>
      </c>
    </row>
    <row r="32" spans="1:22" x14ac:dyDescent="0.25">
      <c r="A32" s="10">
        <v>30</v>
      </c>
      <c r="B32" s="11" t="s">
        <v>129</v>
      </c>
      <c r="C32" s="11" t="s">
        <v>26</v>
      </c>
      <c r="D32" s="11" t="s">
        <v>27</v>
      </c>
      <c r="E32" s="11"/>
      <c r="F32" s="9">
        <v>23</v>
      </c>
      <c r="G32" s="9">
        <v>67</v>
      </c>
      <c r="H32" s="11"/>
      <c r="I32" s="12">
        <v>4000</v>
      </c>
      <c r="J32" s="11"/>
      <c r="K32" s="11"/>
      <c r="L32" s="11"/>
      <c r="M32" s="11"/>
      <c r="N32" s="14">
        <f t="shared" si="1"/>
        <v>268000</v>
      </c>
      <c r="O32" s="12">
        <v>150000</v>
      </c>
      <c r="P32" s="11"/>
      <c r="Q32" s="17" t="s">
        <v>130</v>
      </c>
      <c r="R32" s="17" t="s">
        <v>131</v>
      </c>
      <c r="S32" s="11"/>
      <c r="T32" s="17" t="s">
        <v>128</v>
      </c>
      <c r="U32" s="17" t="s">
        <v>31</v>
      </c>
      <c r="V32" s="19" t="s">
        <v>32</v>
      </c>
    </row>
    <row r="33" spans="1:22" x14ac:dyDescent="0.25">
      <c r="A33" s="10">
        <v>31</v>
      </c>
      <c r="B33" s="11" t="s">
        <v>116</v>
      </c>
      <c r="C33" s="11" t="s">
        <v>26</v>
      </c>
      <c r="D33" s="11" t="s">
        <v>27</v>
      </c>
      <c r="E33" s="11"/>
      <c r="F33" s="9">
        <v>3</v>
      </c>
      <c r="G33" s="9">
        <v>75</v>
      </c>
      <c r="H33" s="11"/>
      <c r="I33" s="12">
        <v>4000</v>
      </c>
      <c r="J33" s="11"/>
      <c r="K33" s="12">
        <v>150000</v>
      </c>
      <c r="L33" s="11"/>
      <c r="M33" s="11"/>
      <c r="N33" s="14">
        <f>G33*I33+K33</f>
        <v>450000</v>
      </c>
      <c r="O33" s="12">
        <v>150000</v>
      </c>
      <c r="P33" s="11"/>
      <c r="Q33" s="17" t="s">
        <v>132</v>
      </c>
      <c r="R33" s="17" t="s">
        <v>133</v>
      </c>
      <c r="S33" s="11"/>
      <c r="T33" s="17" t="s">
        <v>128</v>
      </c>
      <c r="U33" s="17" t="s">
        <v>31</v>
      </c>
      <c r="V33" s="19" t="s">
        <v>32</v>
      </c>
    </row>
    <row r="34" spans="1:22" x14ac:dyDescent="0.25">
      <c r="A34" s="10">
        <v>32</v>
      </c>
      <c r="B34" s="11" t="s">
        <v>134</v>
      </c>
      <c r="C34" s="11" t="s">
        <v>26</v>
      </c>
      <c r="D34" s="11" t="s">
        <v>27</v>
      </c>
      <c r="E34" s="11"/>
      <c r="F34" s="9">
        <v>2</v>
      </c>
      <c r="G34" s="9">
        <v>26</v>
      </c>
      <c r="H34" s="11"/>
      <c r="I34" s="12">
        <v>7000</v>
      </c>
      <c r="J34" s="11"/>
      <c r="K34" s="11"/>
      <c r="L34" s="11"/>
      <c r="M34" s="11"/>
      <c r="N34" s="14">
        <f t="shared" ref="N34:N42" si="2">G34*I34</f>
        <v>182000</v>
      </c>
      <c r="O34" s="21"/>
      <c r="P34" s="11"/>
      <c r="Q34" s="17" t="s">
        <v>135</v>
      </c>
      <c r="R34" s="17" t="s">
        <v>136</v>
      </c>
      <c r="S34" s="11"/>
      <c r="T34" s="17" t="s">
        <v>137</v>
      </c>
      <c r="U34" s="17" t="s">
        <v>31</v>
      </c>
      <c r="V34" s="19" t="s">
        <v>32</v>
      </c>
    </row>
    <row r="35" spans="1:22" x14ac:dyDescent="0.25">
      <c r="A35" s="10">
        <v>33</v>
      </c>
      <c r="B35" s="11" t="s">
        <v>120</v>
      </c>
      <c r="C35" s="11" t="s">
        <v>26</v>
      </c>
      <c r="D35" s="11" t="s">
        <v>27</v>
      </c>
      <c r="E35" s="11"/>
      <c r="F35" s="9">
        <v>61</v>
      </c>
      <c r="G35" s="9">
        <v>1400</v>
      </c>
      <c r="H35" s="11"/>
      <c r="I35" s="12">
        <v>2000</v>
      </c>
      <c r="J35" s="11"/>
      <c r="K35" s="11"/>
      <c r="L35" s="11"/>
      <c r="M35" s="11"/>
      <c r="N35" s="14">
        <f t="shared" si="2"/>
        <v>2800000</v>
      </c>
      <c r="O35" s="21"/>
      <c r="P35" s="11"/>
      <c r="Q35" s="17" t="s">
        <v>138</v>
      </c>
      <c r="R35" s="17" t="s">
        <v>139</v>
      </c>
      <c r="S35" s="11"/>
      <c r="T35" s="16" t="s">
        <v>128</v>
      </c>
      <c r="U35" s="17" t="s">
        <v>61</v>
      </c>
      <c r="V35" s="19" t="s">
        <v>32</v>
      </c>
    </row>
    <row r="36" spans="1:22" x14ac:dyDescent="0.25">
      <c r="A36" s="10">
        <v>34</v>
      </c>
      <c r="B36" s="11" t="s">
        <v>140</v>
      </c>
      <c r="C36" s="11" t="s">
        <v>26</v>
      </c>
      <c r="D36" s="11" t="s">
        <v>27</v>
      </c>
      <c r="E36" s="11"/>
      <c r="F36" s="9">
        <v>1</v>
      </c>
      <c r="G36" s="9">
        <v>50</v>
      </c>
      <c r="H36" s="11"/>
      <c r="I36" s="12">
        <v>4000</v>
      </c>
      <c r="J36" s="11"/>
      <c r="K36" s="11"/>
      <c r="L36" s="11"/>
      <c r="M36" s="11"/>
      <c r="N36" s="14">
        <f t="shared" si="2"/>
        <v>200000</v>
      </c>
      <c r="O36" s="12">
        <v>150000</v>
      </c>
      <c r="P36" s="11"/>
      <c r="Q36" s="17" t="s">
        <v>141</v>
      </c>
      <c r="R36" s="17" t="s">
        <v>142</v>
      </c>
      <c r="S36" s="11"/>
      <c r="T36" s="17" t="s">
        <v>119</v>
      </c>
      <c r="U36" s="17" t="s">
        <v>31</v>
      </c>
      <c r="V36" s="19" t="s">
        <v>32</v>
      </c>
    </row>
    <row r="37" spans="1:22" x14ac:dyDescent="0.25">
      <c r="A37" s="10">
        <v>35</v>
      </c>
      <c r="B37" s="11" t="s">
        <v>143</v>
      </c>
      <c r="C37" s="11" t="s">
        <v>26</v>
      </c>
      <c r="D37" s="11" t="s">
        <v>27</v>
      </c>
      <c r="E37" s="11"/>
      <c r="F37" s="9">
        <v>8</v>
      </c>
      <c r="G37" s="9">
        <v>66</v>
      </c>
      <c r="H37" s="11"/>
      <c r="I37" s="12">
        <v>4000</v>
      </c>
      <c r="J37" s="11"/>
      <c r="K37" s="11"/>
      <c r="L37" s="11"/>
      <c r="M37" s="11"/>
      <c r="N37" s="14">
        <f t="shared" si="2"/>
        <v>264000</v>
      </c>
      <c r="O37" s="21"/>
      <c r="P37" s="11"/>
      <c r="Q37" s="17" t="s">
        <v>144</v>
      </c>
      <c r="R37" s="17" t="s">
        <v>145</v>
      </c>
      <c r="S37" s="11"/>
      <c r="T37" s="17" t="s">
        <v>119</v>
      </c>
      <c r="U37" s="17" t="s">
        <v>31</v>
      </c>
      <c r="V37" s="19" t="s">
        <v>32</v>
      </c>
    </row>
    <row r="38" spans="1:22" x14ac:dyDescent="0.25">
      <c r="A38" s="10">
        <v>36</v>
      </c>
      <c r="B38" s="11" t="s">
        <v>146</v>
      </c>
      <c r="C38" s="11" t="s">
        <v>26</v>
      </c>
      <c r="D38" s="11" t="s">
        <v>27</v>
      </c>
      <c r="E38" s="11"/>
      <c r="F38" s="9">
        <v>17</v>
      </c>
      <c r="G38" s="9">
        <v>812</v>
      </c>
      <c r="H38" s="11"/>
      <c r="I38" s="12">
        <v>4000</v>
      </c>
      <c r="J38" s="11"/>
      <c r="K38" s="11"/>
      <c r="L38" s="11"/>
      <c r="M38" s="11"/>
      <c r="N38" s="14">
        <f t="shared" si="2"/>
        <v>3248000</v>
      </c>
      <c r="O38" s="12">
        <v>150000</v>
      </c>
      <c r="P38" s="11"/>
      <c r="Q38" s="17" t="s">
        <v>147</v>
      </c>
      <c r="R38" s="17" t="s">
        <v>148</v>
      </c>
      <c r="S38" s="11"/>
      <c r="T38" s="17" t="s">
        <v>119</v>
      </c>
      <c r="U38" s="17" t="s">
        <v>31</v>
      </c>
      <c r="V38" s="19" t="s">
        <v>32</v>
      </c>
    </row>
    <row r="39" spans="1:22" x14ac:dyDescent="0.25">
      <c r="A39" s="59">
        <v>37</v>
      </c>
      <c r="B39" s="49" t="s">
        <v>149</v>
      </c>
      <c r="C39" s="49" t="s">
        <v>26</v>
      </c>
      <c r="D39" s="49" t="s">
        <v>27</v>
      </c>
      <c r="E39" s="49"/>
      <c r="F39" s="50">
        <v>29</v>
      </c>
      <c r="G39" s="50">
        <v>616</v>
      </c>
      <c r="H39" s="49"/>
      <c r="I39" s="51">
        <v>4000</v>
      </c>
      <c r="J39" s="49"/>
      <c r="K39" s="49"/>
      <c r="L39" s="49"/>
      <c r="M39" s="49"/>
      <c r="N39" s="53">
        <v>0</v>
      </c>
      <c r="O39" s="60"/>
      <c r="P39" s="49"/>
      <c r="Q39" s="55" t="s">
        <v>150</v>
      </c>
      <c r="R39" s="55" t="s">
        <v>151</v>
      </c>
      <c r="S39" s="49"/>
      <c r="T39" s="80"/>
      <c r="U39" s="55" t="s">
        <v>31</v>
      </c>
      <c r="V39" s="57" t="s">
        <v>32</v>
      </c>
    </row>
    <row r="40" spans="1:22" x14ac:dyDescent="0.25">
      <c r="A40" s="10">
        <v>38</v>
      </c>
      <c r="B40" s="11" t="s">
        <v>152</v>
      </c>
      <c r="C40" s="11" t="s">
        <v>26</v>
      </c>
      <c r="D40" s="11" t="s">
        <v>27</v>
      </c>
      <c r="E40" s="11"/>
      <c r="F40" s="9">
        <v>5</v>
      </c>
      <c r="G40" s="9">
        <v>169</v>
      </c>
      <c r="H40" s="11"/>
      <c r="I40" s="12">
        <v>4400</v>
      </c>
      <c r="J40" s="11"/>
      <c r="K40" s="11"/>
      <c r="L40" s="11"/>
      <c r="M40" s="11"/>
      <c r="N40" s="14">
        <f t="shared" si="2"/>
        <v>743600</v>
      </c>
      <c r="O40" s="21"/>
      <c r="P40" s="11"/>
      <c r="Q40" s="11" t="s">
        <v>153</v>
      </c>
      <c r="R40" s="17" t="s">
        <v>154</v>
      </c>
      <c r="S40" s="11"/>
      <c r="T40" s="16" t="s">
        <v>260</v>
      </c>
      <c r="U40" s="17" t="s">
        <v>31</v>
      </c>
      <c r="V40" s="19" t="s">
        <v>115</v>
      </c>
    </row>
    <row r="41" spans="1:22" x14ac:dyDescent="0.25">
      <c r="A41" s="10">
        <v>39</v>
      </c>
      <c r="B41" s="11" t="s">
        <v>152</v>
      </c>
      <c r="C41" s="11" t="s">
        <v>26</v>
      </c>
      <c r="D41" s="11" t="s">
        <v>27</v>
      </c>
      <c r="E41" s="11"/>
      <c r="F41" s="9">
        <v>6</v>
      </c>
      <c r="G41" s="9">
        <v>165</v>
      </c>
      <c r="H41" s="11"/>
      <c r="I41" s="12">
        <v>4400</v>
      </c>
      <c r="J41" s="11"/>
      <c r="K41" s="11"/>
      <c r="L41" s="11"/>
      <c r="M41" s="11"/>
      <c r="N41" s="14">
        <f t="shared" si="2"/>
        <v>726000</v>
      </c>
      <c r="O41" s="21"/>
      <c r="P41" s="11"/>
      <c r="Q41" s="11" t="s">
        <v>155</v>
      </c>
      <c r="R41" s="17" t="s">
        <v>156</v>
      </c>
      <c r="S41" s="11"/>
      <c r="T41" s="16" t="s">
        <v>261</v>
      </c>
      <c r="U41" s="17" t="s">
        <v>31</v>
      </c>
      <c r="V41" s="19" t="s">
        <v>115</v>
      </c>
    </row>
    <row r="42" spans="1:22" x14ac:dyDescent="0.25">
      <c r="A42" s="10">
        <v>40</v>
      </c>
      <c r="B42" s="11" t="s">
        <v>157</v>
      </c>
      <c r="C42" s="11" t="s">
        <v>26</v>
      </c>
      <c r="D42" s="11" t="s">
        <v>158</v>
      </c>
      <c r="E42" s="11"/>
      <c r="F42" s="9">
        <v>1</v>
      </c>
      <c r="G42" s="9">
        <v>40</v>
      </c>
      <c r="H42" s="11"/>
      <c r="I42" s="12">
        <v>24000</v>
      </c>
      <c r="J42" s="11"/>
      <c r="K42" s="11"/>
      <c r="L42" s="11"/>
      <c r="M42" s="11"/>
      <c r="N42" s="14">
        <f t="shared" si="2"/>
        <v>960000</v>
      </c>
      <c r="O42" s="21"/>
      <c r="P42" s="11"/>
      <c r="Q42" s="11" t="s">
        <v>159</v>
      </c>
      <c r="R42" s="17" t="s">
        <v>160</v>
      </c>
      <c r="S42" s="11"/>
      <c r="T42" s="16" t="s">
        <v>137</v>
      </c>
      <c r="U42" s="17" t="s">
        <v>61</v>
      </c>
      <c r="V42" s="19" t="s">
        <v>32</v>
      </c>
    </row>
    <row r="43" spans="1:22" x14ac:dyDescent="0.25">
      <c r="A43" s="10">
        <v>41</v>
      </c>
      <c r="B43" s="11" t="s">
        <v>161</v>
      </c>
      <c r="C43" s="11" t="s">
        <v>26</v>
      </c>
      <c r="D43" s="11" t="s">
        <v>162</v>
      </c>
      <c r="E43" s="9" t="s">
        <v>163</v>
      </c>
      <c r="F43" s="9">
        <v>1</v>
      </c>
      <c r="G43" s="9">
        <v>50</v>
      </c>
      <c r="H43" s="10"/>
      <c r="I43" s="12">
        <v>600000</v>
      </c>
      <c r="J43" s="11"/>
      <c r="K43" s="12">
        <v>100000</v>
      </c>
      <c r="L43" s="11"/>
      <c r="M43" s="11"/>
      <c r="N43" s="12">
        <f>I43+K43</f>
        <v>700000</v>
      </c>
      <c r="O43" s="12">
        <v>300000</v>
      </c>
      <c r="P43" s="11"/>
      <c r="Q43" s="11" t="s">
        <v>164</v>
      </c>
      <c r="R43" s="17" t="s">
        <v>165</v>
      </c>
      <c r="S43" s="11"/>
      <c r="T43" s="16" t="s">
        <v>247</v>
      </c>
      <c r="U43" s="17" t="s">
        <v>61</v>
      </c>
      <c r="V43" s="19" t="s">
        <v>115</v>
      </c>
    </row>
    <row r="44" spans="1:22" x14ac:dyDescent="0.25">
      <c r="A44" s="10">
        <v>42</v>
      </c>
      <c r="B44" s="11" t="s">
        <v>120</v>
      </c>
      <c r="C44" s="11" t="s">
        <v>26</v>
      </c>
      <c r="D44" s="11" t="s">
        <v>121</v>
      </c>
      <c r="E44" s="10"/>
      <c r="F44" s="9">
        <v>2</v>
      </c>
      <c r="G44" s="9">
        <v>50</v>
      </c>
      <c r="H44" s="10"/>
      <c r="I44" s="12">
        <v>2600</v>
      </c>
      <c r="J44" s="11"/>
      <c r="K44" s="12"/>
      <c r="L44" s="11"/>
      <c r="M44" s="11"/>
      <c r="N44" s="12">
        <f>G44*I44</f>
        <v>130000</v>
      </c>
      <c r="O44" s="21"/>
      <c r="P44" s="11"/>
      <c r="Q44" s="11" t="s">
        <v>166</v>
      </c>
      <c r="R44" s="17" t="s">
        <v>167</v>
      </c>
      <c r="S44" s="11"/>
      <c r="T44" s="16" t="s">
        <v>168</v>
      </c>
      <c r="U44" s="17" t="s">
        <v>61</v>
      </c>
      <c r="V44" s="19" t="s">
        <v>115</v>
      </c>
    </row>
    <row r="45" spans="1:22" x14ac:dyDescent="0.25">
      <c r="A45" s="48">
        <v>43</v>
      </c>
      <c r="B45" s="49" t="s">
        <v>169</v>
      </c>
      <c r="C45" s="49" t="s">
        <v>26</v>
      </c>
      <c r="D45" s="49" t="s">
        <v>27</v>
      </c>
      <c r="E45" s="48"/>
      <c r="F45" s="50">
        <v>8</v>
      </c>
      <c r="G45" s="50">
        <v>271</v>
      </c>
      <c r="H45" s="48"/>
      <c r="I45" s="51">
        <v>4000</v>
      </c>
      <c r="J45" s="49"/>
      <c r="K45" s="51"/>
      <c r="L45" s="49"/>
      <c r="M45" s="49"/>
      <c r="N45" s="51">
        <v>0</v>
      </c>
      <c r="O45" s="60"/>
      <c r="P45" s="49"/>
      <c r="Q45" s="49" t="s">
        <v>170</v>
      </c>
      <c r="R45" s="55" t="s">
        <v>171</v>
      </c>
      <c r="S45" s="49"/>
      <c r="T45" s="80"/>
      <c r="U45" s="55" t="s">
        <v>31</v>
      </c>
      <c r="V45" s="19" t="s">
        <v>32</v>
      </c>
    </row>
    <row r="46" spans="1:22" x14ac:dyDescent="0.25">
      <c r="A46" s="10">
        <v>44</v>
      </c>
      <c r="B46" s="11" t="s">
        <v>172</v>
      </c>
      <c r="C46" s="11" t="s">
        <v>173</v>
      </c>
      <c r="D46" s="11" t="s">
        <v>27</v>
      </c>
      <c r="E46" s="10"/>
      <c r="F46" s="9">
        <v>1</v>
      </c>
      <c r="G46" s="9">
        <v>50</v>
      </c>
      <c r="H46" s="10"/>
      <c r="I46" s="12">
        <v>4500</v>
      </c>
      <c r="J46" s="11"/>
      <c r="K46" s="12">
        <v>150000</v>
      </c>
      <c r="L46" s="11"/>
      <c r="M46" s="11"/>
      <c r="N46" s="12">
        <f>H46*I46+K46</f>
        <v>150000</v>
      </c>
      <c r="O46" s="21"/>
      <c r="P46" s="11"/>
      <c r="Q46" s="22" t="s">
        <v>174</v>
      </c>
      <c r="R46" s="17" t="s">
        <v>175</v>
      </c>
      <c r="S46" s="11"/>
      <c r="T46" s="16" t="s">
        <v>168</v>
      </c>
      <c r="U46" s="17" t="s">
        <v>31</v>
      </c>
      <c r="V46" s="19" t="s">
        <v>32</v>
      </c>
    </row>
    <row r="47" spans="1:22" x14ac:dyDescent="0.25">
      <c r="A47" s="48">
        <v>45</v>
      </c>
      <c r="B47" s="49" t="s">
        <v>176</v>
      </c>
      <c r="C47" s="49" t="s">
        <v>173</v>
      </c>
      <c r="D47" s="49" t="s">
        <v>27</v>
      </c>
      <c r="E47" s="48"/>
      <c r="F47" s="50">
        <v>5</v>
      </c>
      <c r="G47" s="50">
        <v>59</v>
      </c>
      <c r="H47" s="48"/>
      <c r="I47" s="51">
        <v>4500</v>
      </c>
      <c r="J47" s="49"/>
      <c r="K47" s="51"/>
      <c r="L47" s="49"/>
      <c r="M47" s="49"/>
      <c r="N47" s="51">
        <v>0</v>
      </c>
      <c r="O47" s="60"/>
      <c r="P47" s="49"/>
      <c r="Q47" s="49" t="s">
        <v>177</v>
      </c>
      <c r="R47" s="55" t="s">
        <v>178</v>
      </c>
      <c r="S47" s="49"/>
      <c r="T47" s="80"/>
      <c r="U47" s="55" t="s">
        <v>31</v>
      </c>
      <c r="V47" s="57" t="s">
        <v>115</v>
      </c>
    </row>
    <row r="48" spans="1:22" x14ac:dyDescent="0.25">
      <c r="A48" s="48">
        <v>46</v>
      </c>
      <c r="B48" s="89" t="s">
        <v>179</v>
      </c>
      <c r="C48" s="49" t="s">
        <v>173</v>
      </c>
      <c r="D48" s="49" t="s">
        <v>27</v>
      </c>
      <c r="E48" s="48"/>
      <c r="F48" s="50">
        <v>2</v>
      </c>
      <c r="G48" s="50">
        <v>75</v>
      </c>
      <c r="H48" s="48"/>
      <c r="I48" s="51">
        <v>4500</v>
      </c>
      <c r="J48" s="49"/>
      <c r="K48" s="51"/>
      <c r="L48" s="49"/>
      <c r="M48" s="49"/>
      <c r="N48" s="51">
        <v>0</v>
      </c>
      <c r="O48" s="60"/>
      <c r="P48" s="49"/>
      <c r="Q48" s="49" t="s">
        <v>180</v>
      </c>
      <c r="R48" s="55" t="s">
        <v>181</v>
      </c>
      <c r="S48" s="49"/>
      <c r="T48" s="80"/>
      <c r="U48" s="55" t="s">
        <v>31</v>
      </c>
      <c r="V48" s="57" t="s">
        <v>115</v>
      </c>
    </row>
    <row r="49" spans="1:22" x14ac:dyDescent="0.25">
      <c r="A49" s="48">
        <v>47</v>
      </c>
      <c r="B49" s="49" t="s">
        <v>182</v>
      </c>
      <c r="C49" s="49" t="s">
        <v>173</v>
      </c>
      <c r="D49" s="49" t="s">
        <v>27</v>
      </c>
      <c r="E49" s="48"/>
      <c r="F49" s="50">
        <v>1</v>
      </c>
      <c r="G49" s="50">
        <v>50</v>
      </c>
      <c r="H49" s="48"/>
      <c r="I49" s="51">
        <v>4500</v>
      </c>
      <c r="J49" s="49"/>
      <c r="K49" s="51"/>
      <c r="L49" s="49"/>
      <c r="M49" s="49"/>
      <c r="N49" s="51">
        <v>0</v>
      </c>
      <c r="O49" s="60"/>
      <c r="P49" s="49"/>
      <c r="Q49" s="49" t="s">
        <v>183</v>
      </c>
      <c r="R49" s="55" t="s">
        <v>184</v>
      </c>
      <c r="S49" s="49"/>
      <c r="T49" s="80"/>
      <c r="U49" s="55" t="s">
        <v>31</v>
      </c>
      <c r="V49" s="57" t="s">
        <v>115</v>
      </c>
    </row>
    <row r="50" spans="1:22" x14ac:dyDescent="0.25">
      <c r="A50" s="48">
        <v>48</v>
      </c>
      <c r="B50" s="89" t="s">
        <v>185</v>
      </c>
      <c r="C50" s="49" t="s">
        <v>173</v>
      </c>
      <c r="D50" s="49" t="s">
        <v>27</v>
      </c>
      <c r="E50" s="48"/>
      <c r="F50" s="50">
        <v>4</v>
      </c>
      <c r="G50" s="50">
        <v>182</v>
      </c>
      <c r="H50" s="48"/>
      <c r="I50" s="51">
        <v>4000</v>
      </c>
      <c r="J50" s="49"/>
      <c r="K50" s="51"/>
      <c r="L50" s="49"/>
      <c r="M50" s="49"/>
      <c r="N50" s="51">
        <v>0</v>
      </c>
      <c r="O50" s="60"/>
      <c r="P50" s="49"/>
      <c r="Q50" s="49" t="s">
        <v>186</v>
      </c>
      <c r="R50" s="105" t="s">
        <v>256</v>
      </c>
      <c r="S50" s="49"/>
      <c r="T50" s="80"/>
      <c r="U50" s="55" t="s">
        <v>31</v>
      </c>
      <c r="V50" s="57" t="s">
        <v>115</v>
      </c>
    </row>
    <row r="51" spans="1:22" x14ac:dyDescent="0.25">
      <c r="A51" s="19">
        <v>50</v>
      </c>
      <c r="B51" s="11" t="s">
        <v>187</v>
      </c>
      <c r="C51" s="11" t="s">
        <v>26</v>
      </c>
      <c r="D51" s="11" t="s">
        <v>27</v>
      </c>
      <c r="E51" s="23"/>
      <c r="F51" s="9">
        <v>48</v>
      </c>
      <c r="G51" s="9">
        <v>409</v>
      </c>
      <c r="H51" s="11"/>
      <c r="I51" s="12">
        <v>4000</v>
      </c>
      <c r="J51" s="11"/>
      <c r="K51" s="11"/>
      <c r="L51" s="11"/>
      <c r="M51" s="11"/>
      <c r="N51" s="14">
        <f>G51*I51</f>
        <v>1636000</v>
      </c>
      <c r="O51" s="23"/>
      <c r="P51" s="23"/>
      <c r="Q51" s="11" t="s">
        <v>188</v>
      </c>
      <c r="R51" s="23" t="s">
        <v>257</v>
      </c>
      <c r="S51" s="23"/>
      <c r="T51" s="112">
        <v>44663</v>
      </c>
      <c r="U51" s="24" t="s">
        <v>31</v>
      </c>
      <c r="V51" s="25" t="s">
        <v>115</v>
      </c>
    </row>
    <row r="52" spans="1:22" x14ac:dyDescent="0.25">
      <c r="A52" s="19">
        <v>51</v>
      </c>
      <c r="B52" s="11" t="s">
        <v>189</v>
      </c>
      <c r="C52" s="11" t="s">
        <v>190</v>
      </c>
      <c r="D52" s="11" t="s">
        <v>27</v>
      </c>
      <c r="E52" s="23"/>
      <c r="F52" s="9">
        <v>8</v>
      </c>
      <c r="G52" s="9">
        <v>138</v>
      </c>
      <c r="H52" s="11"/>
      <c r="I52" s="12">
        <v>4000</v>
      </c>
      <c r="J52" s="11"/>
      <c r="K52" s="11"/>
      <c r="L52" s="11"/>
      <c r="M52" s="11"/>
      <c r="N52" s="26">
        <f>G52*I52</f>
        <v>552000</v>
      </c>
      <c r="O52" s="23"/>
      <c r="P52" s="23"/>
      <c r="Q52" s="11" t="s">
        <v>191</v>
      </c>
      <c r="R52" s="23" t="s">
        <v>258</v>
      </c>
      <c r="S52" s="23"/>
      <c r="T52" s="112">
        <v>44664</v>
      </c>
      <c r="U52" s="24" t="s">
        <v>31</v>
      </c>
      <c r="V52" s="25" t="s">
        <v>115</v>
      </c>
    </row>
    <row r="53" spans="1:22" x14ac:dyDescent="0.25">
      <c r="A53" s="19">
        <v>52</v>
      </c>
      <c r="B53" s="11" t="s">
        <v>189</v>
      </c>
      <c r="C53" s="11" t="s">
        <v>190</v>
      </c>
      <c r="D53" s="11" t="s">
        <v>27</v>
      </c>
      <c r="E53" s="23"/>
      <c r="F53" s="9">
        <v>8</v>
      </c>
      <c r="G53" s="9">
        <v>144</v>
      </c>
      <c r="H53" s="11"/>
      <c r="I53" s="12">
        <v>4000</v>
      </c>
      <c r="J53" s="11"/>
      <c r="K53" s="11"/>
      <c r="L53" s="11"/>
      <c r="M53" s="11"/>
      <c r="N53" s="26">
        <f>G53*I53</f>
        <v>576000</v>
      </c>
      <c r="O53" s="23"/>
      <c r="P53" s="23"/>
      <c r="Q53" s="11" t="s">
        <v>192</v>
      </c>
      <c r="R53" s="11" t="s">
        <v>193</v>
      </c>
      <c r="S53" s="23"/>
      <c r="T53" s="81" t="s">
        <v>168</v>
      </c>
      <c r="U53" s="24" t="s">
        <v>31</v>
      </c>
      <c r="V53" s="25" t="s">
        <v>32</v>
      </c>
    </row>
    <row r="54" spans="1:22" x14ac:dyDescent="0.25">
      <c r="A54" s="19">
        <v>53</v>
      </c>
      <c r="B54" s="11" t="s">
        <v>194</v>
      </c>
      <c r="C54" s="27" t="s">
        <v>26</v>
      </c>
      <c r="D54" s="28" t="s">
        <v>63</v>
      </c>
      <c r="E54" s="23"/>
      <c r="F54" s="29">
        <v>1</v>
      </c>
      <c r="G54" s="30">
        <v>50</v>
      </c>
      <c r="H54" s="11"/>
      <c r="I54" s="31">
        <v>2600</v>
      </c>
      <c r="J54" s="11"/>
      <c r="K54" s="11"/>
      <c r="L54" s="11"/>
      <c r="M54" s="32">
        <v>1300</v>
      </c>
      <c r="N54" s="26">
        <f>G54*I54-M54</f>
        <v>128700</v>
      </c>
      <c r="O54" s="23"/>
      <c r="P54" s="23"/>
      <c r="Q54" s="33" t="s">
        <v>201</v>
      </c>
      <c r="R54" s="34" t="s">
        <v>206</v>
      </c>
      <c r="S54" s="23"/>
      <c r="T54" s="82" t="s">
        <v>216</v>
      </c>
      <c r="U54" s="24" t="s">
        <v>31</v>
      </c>
      <c r="V54" s="25" t="s">
        <v>32</v>
      </c>
    </row>
    <row r="55" spans="1:22" x14ac:dyDescent="0.25">
      <c r="A55" s="19">
        <v>54</v>
      </c>
      <c r="B55" s="11" t="s">
        <v>195</v>
      </c>
      <c r="C55" s="27" t="s">
        <v>26</v>
      </c>
      <c r="D55" s="28" t="s">
        <v>63</v>
      </c>
      <c r="E55" s="23"/>
      <c r="F55" s="29">
        <v>5</v>
      </c>
      <c r="G55" s="30">
        <v>115</v>
      </c>
      <c r="H55" s="11"/>
      <c r="I55" s="35">
        <v>2600</v>
      </c>
      <c r="J55" s="36"/>
      <c r="K55" s="35"/>
      <c r="L55" s="12">
        <v>200000</v>
      </c>
      <c r="M55" s="12"/>
      <c r="N55" s="26">
        <f>G55*I55+L55</f>
        <v>499000</v>
      </c>
      <c r="O55" s="23"/>
      <c r="P55" s="23"/>
      <c r="Q55" s="33" t="s">
        <v>202</v>
      </c>
      <c r="R55" s="34" t="s">
        <v>207</v>
      </c>
      <c r="S55" s="23"/>
      <c r="T55" s="82" t="s">
        <v>212</v>
      </c>
      <c r="U55" s="24" t="s">
        <v>61</v>
      </c>
      <c r="V55" s="25" t="s">
        <v>32</v>
      </c>
    </row>
    <row r="56" spans="1:22" x14ac:dyDescent="0.25">
      <c r="A56" s="19">
        <v>55</v>
      </c>
      <c r="B56" s="11" t="s">
        <v>196</v>
      </c>
      <c r="C56" s="27" t="s">
        <v>26</v>
      </c>
      <c r="D56" s="37" t="s">
        <v>197</v>
      </c>
      <c r="E56" s="23"/>
      <c r="F56" s="9">
        <v>1</v>
      </c>
      <c r="G56" s="9">
        <v>100</v>
      </c>
      <c r="H56" s="11"/>
      <c r="I56" s="38">
        <v>6000</v>
      </c>
      <c r="J56" s="38"/>
      <c r="K56" s="38">
        <v>50000</v>
      </c>
      <c r="L56" s="11"/>
      <c r="M56" s="11"/>
      <c r="N56" s="26">
        <f>G56*I56+K56</f>
        <v>650000</v>
      </c>
      <c r="O56" s="23"/>
      <c r="P56" s="23"/>
      <c r="Q56" s="39" t="s">
        <v>203</v>
      </c>
      <c r="R56" s="39" t="s">
        <v>208</v>
      </c>
      <c r="S56" s="23"/>
      <c r="T56" s="82" t="s">
        <v>213</v>
      </c>
      <c r="U56" s="24" t="s">
        <v>61</v>
      </c>
      <c r="V56" s="25" t="s">
        <v>32</v>
      </c>
    </row>
    <row r="57" spans="1:22" x14ac:dyDescent="0.25">
      <c r="A57" s="19">
        <v>56</v>
      </c>
      <c r="B57" s="11" t="s">
        <v>198</v>
      </c>
      <c r="C57" s="27" t="s">
        <v>26</v>
      </c>
      <c r="D57" s="28" t="s">
        <v>27</v>
      </c>
      <c r="E57" s="23"/>
      <c r="F57" s="9"/>
      <c r="G57" s="9"/>
      <c r="H57" s="9" t="s">
        <v>199</v>
      </c>
      <c r="I57" s="38">
        <v>1400000</v>
      </c>
      <c r="J57" s="38">
        <v>140000</v>
      </c>
      <c r="K57" s="38">
        <v>100000</v>
      </c>
      <c r="L57" s="11"/>
      <c r="M57" s="11"/>
      <c r="N57" s="26">
        <f>I57+J57+K57</f>
        <v>1640000</v>
      </c>
      <c r="O57" s="23"/>
      <c r="P57" s="23"/>
      <c r="Q57" s="33" t="s">
        <v>204</v>
      </c>
      <c r="R57" s="34" t="s">
        <v>209</v>
      </c>
      <c r="S57" s="23"/>
      <c r="T57" s="82" t="s">
        <v>214</v>
      </c>
      <c r="U57" s="24" t="s">
        <v>31</v>
      </c>
      <c r="V57" s="25" t="s">
        <v>32</v>
      </c>
    </row>
    <row r="58" spans="1:22" x14ac:dyDescent="0.25">
      <c r="A58" s="19">
        <v>57</v>
      </c>
      <c r="B58" s="11" t="s">
        <v>200</v>
      </c>
      <c r="C58" s="27" t="s">
        <v>27</v>
      </c>
      <c r="D58" s="63" t="s">
        <v>173</v>
      </c>
      <c r="E58" s="23"/>
      <c r="F58" s="9"/>
      <c r="G58" s="9"/>
      <c r="H58" s="11"/>
      <c r="I58" s="38">
        <v>15500000</v>
      </c>
      <c r="J58" s="38">
        <v>207000</v>
      </c>
      <c r="K58" s="67"/>
      <c r="L58" s="11"/>
      <c r="M58" s="11"/>
      <c r="N58" s="26">
        <f>I58+J58</f>
        <v>15707000</v>
      </c>
      <c r="O58" s="23"/>
      <c r="P58" s="23"/>
      <c r="Q58" s="70" t="s">
        <v>205</v>
      </c>
      <c r="R58" s="71" t="s">
        <v>210</v>
      </c>
      <c r="S58" s="72"/>
      <c r="T58" s="83" t="s">
        <v>215</v>
      </c>
      <c r="U58" s="24" t="s">
        <v>31</v>
      </c>
      <c r="V58" s="25" t="s">
        <v>32</v>
      </c>
    </row>
    <row r="59" spans="1:22" x14ac:dyDescent="0.25">
      <c r="A59" s="19">
        <v>58</v>
      </c>
      <c r="B59" s="61" t="s">
        <v>232</v>
      </c>
      <c r="C59" s="27" t="s">
        <v>26</v>
      </c>
      <c r="D59" s="64" t="s">
        <v>236</v>
      </c>
      <c r="E59" s="23"/>
      <c r="F59" s="65">
        <v>12</v>
      </c>
      <c r="G59" s="65">
        <v>313</v>
      </c>
      <c r="H59" s="11"/>
      <c r="I59" s="85">
        <v>2600</v>
      </c>
      <c r="J59" s="38"/>
      <c r="K59" s="68">
        <v>750000</v>
      </c>
      <c r="L59" s="11"/>
      <c r="M59" s="11"/>
      <c r="N59" s="26">
        <f>G59*I59+K59</f>
        <v>1563800</v>
      </c>
      <c r="O59" s="23"/>
      <c r="P59" s="23"/>
      <c r="Q59" s="74" t="s">
        <v>238</v>
      </c>
      <c r="R59" s="76" t="s">
        <v>242</v>
      </c>
      <c r="S59" s="73"/>
      <c r="T59" s="84" t="s">
        <v>211</v>
      </c>
      <c r="U59" s="24" t="s">
        <v>31</v>
      </c>
      <c r="V59" s="25" t="s">
        <v>32</v>
      </c>
    </row>
    <row r="60" spans="1:22" x14ac:dyDescent="0.25">
      <c r="A60" s="19">
        <v>59</v>
      </c>
      <c r="B60" s="61" t="s">
        <v>233</v>
      </c>
      <c r="C60" s="27" t="s">
        <v>26</v>
      </c>
      <c r="D60" s="64" t="s">
        <v>236</v>
      </c>
      <c r="E60" s="23"/>
      <c r="F60" s="65">
        <v>1</v>
      </c>
      <c r="G60" s="65">
        <v>157</v>
      </c>
      <c r="H60" s="11"/>
      <c r="I60" s="85">
        <v>2600</v>
      </c>
      <c r="J60" s="38"/>
      <c r="K60" s="67"/>
      <c r="L60" s="12">
        <v>300000</v>
      </c>
      <c r="M60" s="11"/>
      <c r="N60" s="26">
        <f>G60*I60+L60</f>
        <v>708200</v>
      </c>
      <c r="O60" s="23"/>
      <c r="P60" s="23"/>
      <c r="Q60" s="74" t="s">
        <v>239</v>
      </c>
      <c r="R60" s="76" t="s">
        <v>243</v>
      </c>
      <c r="S60" s="73"/>
      <c r="T60" s="84" t="s">
        <v>213</v>
      </c>
      <c r="U60" s="24" t="s">
        <v>31</v>
      </c>
      <c r="V60" s="25" t="s">
        <v>32</v>
      </c>
    </row>
    <row r="61" spans="1:22" x14ac:dyDescent="0.25">
      <c r="A61" s="19">
        <v>60</v>
      </c>
      <c r="B61" s="62" t="s">
        <v>234</v>
      </c>
      <c r="C61" s="27" t="s">
        <v>26</v>
      </c>
      <c r="D61" s="64" t="s">
        <v>237</v>
      </c>
      <c r="E61" s="23"/>
      <c r="F61" s="66">
        <v>3</v>
      </c>
      <c r="G61" s="66">
        <v>50</v>
      </c>
      <c r="H61" s="11"/>
      <c r="I61" s="86">
        <v>2600</v>
      </c>
      <c r="J61" s="38"/>
      <c r="K61" s="69">
        <v>150000</v>
      </c>
      <c r="L61" s="11"/>
      <c r="M61" s="11"/>
      <c r="N61" s="26">
        <f>G61*I61+K61</f>
        <v>280000</v>
      </c>
      <c r="O61" s="23"/>
      <c r="P61" s="23"/>
      <c r="Q61" s="75" t="s">
        <v>240</v>
      </c>
      <c r="R61" s="77" t="s">
        <v>244</v>
      </c>
      <c r="S61" s="73"/>
      <c r="T61" s="84" t="s">
        <v>214</v>
      </c>
      <c r="U61" s="24" t="s">
        <v>31</v>
      </c>
      <c r="V61" s="25" t="s">
        <v>32</v>
      </c>
    </row>
    <row r="62" spans="1:22" x14ac:dyDescent="0.25">
      <c r="A62" s="19">
        <v>61</v>
      </c>
      <c r="B62" s="62" t="s">
        <v>235</v>
      </c>
      <c r="C62" s="27" t="s">
        <v>26</v>
      </c>
      <c r="D62" s="64" t="s">
        <v>236</v>
      </c>
      <c r="E62" s="23"/>
      <c r="F62" s="66">
        <v>2</v>
      </c>
      <c r="G62" s="66">
        <v>480</v>
      </c>
      <c r="H62" s="11"/>
      <c r="I62" s="86">
        <v>2600</v>
      </c>
      <c r="J62" s="38"/>
      <c r="K62" s="40"/>
      <c r="L62" s="11"/>
      <c r="M62" s="11"/>
      <c r="N62" s="26">
        <f>G62*I62</f>
        <v>1248000</v>
      </c>
      <c r="O62" s="23"/>
      <c r="P62" s="23"/>
      <c r="Q62" s="75" t="s">
        <v>241</v>
      </c>
      <c r="R62" s="77" t="s">
        <v>245</v>
      </c>
      <c r="S62" s="73"/>
      <c r="T62" s="87" t="s">
        <v>246</v>
      </c>
      <c r="U62" s="24" t="s">
        <v>31</v>
      </c>
      <c r="V62" s="25" t="s">
        <v>32</v>
      </c>
    </row>
    <row r="63" spans="1:22" x14ac:dyDescent="0.25">
      <c r="A63" s="19">
        <v>62</v>
      </c>
      <c r="B63" s="62" t="s">
        <v>248</v>
      </c>
      <c r="C63" s="27" t="s">
        <v>249</v>
      </c>
      <c r="D63" s="64" t="s">
        <v>250</v>
      </c>
      <c r="E63" s="23"/>
      <c r="F63" s="65">
        <v>1</v>
      </c>
      <c r="G63" s="65">
        <v>18</v>
      </c>
      <c r="H63" s="11"/>
      <c r="I63" s="38">
        <v>83000</v>
      </c>
      <c r="J63" s="38"/>
      <c r="K63" s="88">
        <v>150000</v>
      </c>
      <c r="L63" s="11"/>
      <c r="M63" s="11"/>
      <c r="N63" s="26">
        <f>G63*I63+K63</f>
        <v>1644000</v>
      </c>
      <c r="O63" s="23"/>
      <c r="P63" s="23"/>
      <c r="Q63" s="113" t="s">
        <v>251</v>
      </c>
      <c r="R63" s="106" t="s">
        <v>259</v>
      </c>
      <c r="S63" s="73"/>
      <c r="T63" s="111">
        <v>44652</v>
      </c>
      <c r="U63" s="24" t="s">
        <v>31</v>
      </c>
      <c r="V63" s="109" t="s">
        <v>264</v>
      </c>
    </row>
    <row r="64" spans="1:22" x14ac:dyDescent="0.25">
      <c r="A64" s="90">
        <v>63</v>
      </c>
      <c r="B64" s="91" t="s">
        <v>252</v>
      </c>
      <c r="C64" s="92" t="s">
        <v>173</v>
      </c>
      <c r="D64" s="93" t="s">
        <v>27</v>
      </c>
      <c r="E64" s="94"/>
      <c r="F64" s="95">
        <v>1</v>
      </c>
      <c r="G64" s="95">
        <v>50</v>
      </c>
      <c r="H64" s="96"/>
      <c r="I64" s="97">
        <v>4500</v>
      </c>
      <c r="J64" s="97"/>
      <c r="K64" s="98"/>
      <c r="L64" s="96"/>
      <c r="M64" s="96"/>
      <c r="N64" s="99">
        <f>G64*I64</f>
        <v>225000</v>
      </c>
      <c r="O64" s="94"/>
      <c r="P64" s="94"/>
      <c r="Q64" s="100" t="s">
        <v>254</v>
      </c>
      <c r="R64" s="108" t="s">
        <v>262</v>
      </c>
      <c r="S64" s="101"/>
      <c r="T64" s="102"/>
      <c r="U64" s="103" t="s">
        <v>31</v>
      </c>
      <c r="V64" s="104" t="s">
        <v>115</v>
      </c>
    </row>
    <row r="65" spans="1:22" x14ac:dyDescent="0.25">
      <c r="A65" s="90">
        <v>64</v>
      </c>
      <c r="B65" s="96" t="s">
        <v>253</v>
      </c>
      <c r="C65" s="92" t="s">
        <v>173</v>
      </c>
      <c r="D65" s="93" t="s">
        <v>27</v>
      </c>
      <c r="E65" s="94"/>
      <c r="F65" s="95">
        <v>11</v>
      </c>
      <c r="G65" s="95">
        <v>841</v>
      </c>
      <c r="H65" s="96"/>
      <c r="I65" s="97">
        <v>4000</v>
      </c>
      <c r="J65" s="97"/>
      <c r="K65" s="98"/>
      <c r="L65" s="96"/>
      <c r="M65" s="96"/>
      <c r="N65" s="99">
        <f>G65*I65</f>
        <v>3364000</v>
      </c>
      <c r="O65" s="94"/>
      <c r="P65" s="94"/>
      <c r="Q65" s="100" t="s">
        <v>255</v>
      </c>
      <c r="R65" s="108" t="s">
        <v>263</v>
      </c>
      <c r="S65" s="101"/>
      <c r="T65" s="102"/>
      <c r="U65" s="103" t="s">
        <v>31</v>
      </c>
      <c r="V65" s="104" t="s">
        <v>115</v>
      </c>
    </row>
    <row r="66" spans="1:22" x14ac:dyDescent="0.25">
      <c r="A66" s="41"/>
      <c r="B66" s="42"/>
      <c r="C66" s="43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 s="44"/>
      <c r="O66" s="42"/>
      <c r="P66" s="42"/>
      <c r="Q66" s="42"/>
      <c r="R66" s="42"/>
      <c r="S66" s="42"/>
      <c r="T66" s="42"/>
      <c r="U66" s="42"/>
      <c r="V66" s="42"/>
    </row>
    <row r="67" spans="1:22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5"/>
      <c r="M67" s="42"/>
      <c r="N67" s="117">
        <f>SUM(N3:N65)</f>
        <v>56077200</v>
      </c>
      <c r="O67" s="46"/>
      <c r="P67" s="42"/>
      <c r="Q67" s="42"/>
      <c r="R67" s="42"/>
      <c r="S67" s="42"/>
      <c r="T67" s="42"/>
      <c r="U67" s="42"/>
      <c r="V67" s="42"/>
    </row>
    <row r="68" spans="1:22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118"/>
      <c r="O68" s="47"/>
      <c r="P68" s="47"/>
      <c r="Q68" s="47"/>
      <c r="R68" s="47"/>
      <c r="S68" s="47"/>
      <c r="T68" s="47"/>
      <c r="U68" s="47"/>
      <c r="V68" s="47"/>
    </row>
    <row r="69" spans="1:22" x14ac:dyDescent="0.25">
      <c r="N69" s="7"/>
    </row>
    <row r="70" spans="1:22" x14ac:dyDescent="0.25">
      <c r="N70" s="7"/>
    </row>
    <row r="72" spans="1:22" x14ac:dyDescent="0.25">
      <c r="M72" s="7"/>
    </row>
    <row r="74" spans="1:22" x14ac:dyDescent="0.25">
      <c r="N74" s="7"/>
    </row>
  </sheetData>
  <autoFilter ref="A1:V65"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5">
    <mergeCell ref="A1:A2"/>
    <mergeCell ref="C1:C2"/>
    <mergeCell ref="D1:D2"/>
    <mergeCell ref="F1:H1"/>
    <mergeCell ref="T1:T2"/>
    <mergeCell ref="U1:U2"/>
    <mergeCell ref="V1:V2"/>
    <mergeCell ref="N67:N68"/>
    <mergeCell ref="B1:B2"/>
    <mergeCell ref="I1:N1"/>
    <mergeCell ref="O1:O2"/>
    <mergeCell ref="P1:P2"/>
    <mergeCell ref="Q1:Q2"/>
    <mergeCell ref="R1:R2"/>
    <mergeCell ref="S1:S2"/>
  </mergeCells>
  <pageMargins left="0.7" right="0.7" top="0.75" bottom="0.75" header="0.3" footer="0.3"/>
  <ignoredErrors>
    <ignoredError sqref="N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L7" sqref="L7"/>
    </sheetView>
  </sheetViews>
  <sheetFormatPr defaultRowHeight="15" x14ac:dyDescent="0.25"/>
  <cols>
    <col min="1" max="1" width="6.42578125" customWidth="1"/>
    <col min="2" max="2" width="37.140625" customWidth="1"/>
    <col min="3" max="3" width="18" customWidth="1"/>
    <col min="4" max="4" width="18.28515625" customWidth="1"/>
    <col min="5" max="5" width="18.5703125" customWidth="1"/>
    <col min="10" max="10" width="18" customWidth="1"/>
    <col min="11" max="11" width="12.28515625" customWidth="1"/>
    <col min="12" max="12" width="14.28515625" customWidth="1"/>
    <col min="14" max="14" width="15.5703125" customWidth="1"/>
    <col min="15" max="15" width="16.140625" customWidth="1"/>
    <col min="17" max="17" width="11.42578125" customWidth="1"/>
    <col min="18" max="18" width="18.140625" customWidth="1"/>
    <col min="19" max="19" width="12" customWidth="1"/>
    <col min="20" max="20" width="15.85546875" customWidth="1"/>
    <col min="21" max="21" width="18.42578125" customWidth="1"/>
    <col min="22" max="22" width="14" customWidth="1"/>
  </cols>
  <sheetData>
    <row r="1" spans="1:22" x14ac:dyDescent="0.25">
      <c r="A1" s="116" t="s">
        <v>0</v>
      </c>
      <c r="B1" s="119" t="s">
        <v>1</v>
      </c>
      <c r="C1" s="116" t="s">
        <v>2</v>
      </c>
      <c r="D1" s="116" t="s">
        <v>3</v>
      </c>
      <c r="E1" s="107" t="s">
        <v>4</v>
      </c>
      <c r="F1" s="116" t="s">
        <v>5</v>
      </c>
      <c r="G1" s="116"/>
      <c r="H1" s="116"/>
      <c r="I1" s="116" t="s">
        <v>6</v>
      </c>
      <c r="J1" s="116"/>
      <c r="K1" s="116"/>
      <c r="L1" s="116"/>
      <c r="M1" s="116"/>
      <c r="N1" s="116"/>
      <c r="O1" s="116" t="s">
        <v>7</v>
      </c>
      <c r="P1" s="116" t="s">
        <v>8</v>
      </c>
      <c r="Q1" s="116" t="s">
        <v>9</v>
      </c>
      <c r="R1" s="116" t="s">
        <v>10</v>
      </c>
      <c r="S1" s="121" t="s">
        <v>11</v>
      </c>
      <c r="T1" s="121" t="s">
        <v>12</v>
      </c>
      <c r="U1" s="116" t="s">
        <v>13</v>
      </c>
      <c r="V1" s="116" t="s">
        <v>14</v>
      </c>
    </row>
    <row r="2" spans="1:22" x14ac:dyDescent="0.25">
      <c r="A2" s="116"/>
      <c r="B2" s="120"/>
      <c r="C2" s="116"/>
      <c r="D2" s="116"/>
      <c r="E2" s="107" t="s">
        <v>15</v>
      </c>
      <c r="F2" s="107" t="s">
        <v>16</v>
      </c>
      <c r="G2" s="107" t="s">
        <v>17</v>
      </c>
      <c r="H2" s="107" t="s">
        <v>18</v>
      </c>
      <c r="I2" s="107" t="s">
        <v>19</v>
      </c>
      <c r="J2" s="107" t="s">
        <v>20</v>
      </c>
      <c r="K2" s="107" t="s">
        <v>21</v>
      </c>
      <c r="L2" s="107" t="s">
        <v>22</v>
      </c>
      <c r="M2" s="107" t="s">
        <v>23</v>
      </c>
      <c r="N2" s="107" t="s">
        <v>24</v>
      </c>
      <c r="O2" s="116"/>
      <c r="P2" s="116"/>
      <c r="Q2" s="116"/>
      <c r="R2" s="116"/>
      <c r="S2" s="121"/>
      <c r="T2" s="121"/>
      <c r="U2" s="116"/>
      <c r="V2" s="116"/>
    </row>
    <row r="3" spans="1:22" x14ac:dyDescent="0.25">
      <c r="A3" s="90"/>
      <c r="B3" s="91"/>
      <c r="C3" s="92"/>
      <c r="D3" s="93"/>
      <c r="E3" s="94"/>
      <c r="F3" s="95"/>
      <c r="G3" s="95"/>
      <c r="H3" s="96"/>
      <c r="I3" s="97"/>
      <c r="J3" s="97"/>
      <c r="K3" s="98"/>
      <c r="L3" s="96"/>
      <c r="M3" s="96"/>
      <c r="N3" s="99"/>
      <c r="O3" s="94"/>
      <c r="P3" s="94"/>
      <c r="Q3" s="100"/>
      <c r="R3" s="108"/>
      <c r="S3" s="101"/>
      <c r="T3" s="102"/>
      <c r="U3" s="103" t="s">
        <v>31</v>
      </c>
      <c r="V3" s="104" t="s">
        <v>115</v>
      </c>
    </row>
    <row r="4" spans="1:22" x14ac:dyDescent="0.25">
      <c r="A4" s="114"/>
      <c r="B4" s="110"/>
      <c r="C4" s="110"/>
      <c r="D4" s="110"/>
      <c r="E4" s="110"/>
      <c r="F4" s="114"/>
      <c r="G4" s="114"/>
      <c r="H4" s="110"/>
      <c r="I4" s="115"/>
      <c r="J4" s="110"/>
      <c r="K4" s="110"/>
      <c r="L4" s="110"/>
      <c r="M4" s="110"/>
      <c r="N4" s="115"/>
      <c r="O4" s="110"/>
      <c r="P4" s="110"/>
      <c r="Q4" s="110"/>
      <c r="R4" s="110"/>
      <c r="S4" s="110"/>
      <c r="T4" s="110"/>
      <c r="U4" s="110" t="s">
        <v>31</v>
      </c>
      <c r="V4" s="114" t="s">
        <v>115</v>
      </c>
    </row>
    <row r="5" spans="1:22" x14ac:dyDescent="0.25">
      <c r="A5" s="114"/>
      <c r="B5" s="110"/>
      <c r="C5" s="110"/>
      <c r="D5" s="110"/>
      <c r="E5" s="110"/>
      <c r="F5" s="114"/>
      <c r="G5" s="114"/>
      <c r="H5" s="110"/>
      <c r="I5" s="115"/>
      <c r="J5" s="110"/>
      <c r="K5" s="110"/>
      <c r="L5" s="110"/>
      <c r="M5" s="110"/>
      <c r="N5" s="115"/>
      <c r="O5" s="110"/>
      <c r="P5" s="110"/>
      <c r="Q5" s="110"/>
      <c r="R5" s="110"/>
      <c r="S5" s="110"/>
      <c r="T5" s="110"/>
      <c r="U5" s="110" t="s">
        <v>31</v>
      </c>
      <c r="V5" s="114" t="s">
        <v>115</v>
      </c>
    </row>
    <row r="6" spans="1:22" x14ac:dyDescent="0.25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x14ac:dyDescent="0.25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x14ac:dyDescent="0.25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x14ac:dyDescent="0.25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x14ac:dyDescent="0.25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x14ac:dyDescent="0.25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x14ac:dyDescent="0.2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5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</sheetData>
  <mergeCells count="14">
    <mergeCell ref="I1:N1"/>
    <mergeCell ref="A1:A2"/>
    <mergeCell ref="B1:B2"/>
    <mergeCell ref="C1:C2"/>
    <mergeCell ref="D1:D2"/>
    <mergeCell ref="F1:H1"/>
    <mergeCell ref="U1:U2"/>
    <mergeCell ref="V1:V2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2" zoomScaleNormal="112" workbookViewId="0">
      <selection activeCell="G11" sqref="G11"/>
    </sheetView>
  </sheetViews>
  <sheetFormatPr defaultRowHeight="15" x14ac:dyDescent="0.25"/>
  <cols>
    <col min="1" max="1" width="6.7109375" customWidth="1"/>
    <col min="2" max="2" width="19.85546875" customWidth="1"/>
    <col min="3" max="3" width="26.85546875" customWidth="1"/>
  </cols>
  <sheetData>
    <row r="1" spans="1:3" ht="18.75" x14ac:dyDescent="0.25">
      <c r="A1" s="124" t="s">
        <v>217</v>
      </c>
      <c r="B1" s="125"/>
      <c r="C1" s="125"/>
    </row>
    <row r="2" spans="1:3" x14ac:dyDescent="0.25">
      <c r="A2" s="1" t="s">
        <v>0</v>
      </c>
      <c r="B2" s="2" t="s">
        <v>218</v>
      </c>
      <c r="C2" s="2" t="s">
        <v>219</v>
      </c>
    </row>
    <row r="3" spans="1:3" x14ac:dyDescent="0.25">
      <c r="A3" s="3">
        <v>1</v>
      </c>
      <c r="B3" s="4" t="s">
        <v>220</v>
      </c>
      <c r="C3" s="6"/>
    </row>
    <row r="4" spans="1:3" x14ac:dyDescent="0.25">
      <c r="A4" s="3">
        <f>A3+1</f>
        <v>2</v>
      </c>
      <c r="B4" s="4" t="s">
        <v>221</v>
      </c>
      <c r="C4" s="6"/>
    </row>
    <row r="5" spans="1:3" x14ac:dyDescent="0.25">
      <c r="A5" s="3">
        <f t="shared" ref="A5:A14" si="0">A4+1</f>
        <v>3</v>
      </c>
      <c r="B5" s="4" t="s">
        <v>222</v>
      </c>
      <c r="C5" s="6">
        <v>56077200</v>
      </c>
    </row>
    <row r="6" spans="1:3" x14ac:dyDescent="0.25">
      <c r="A6" s="3">
        <f t="shared" si="0"/>
        <v>4</v>
      </c>
      <c r="B6" s="4" t="s">
        <v>223</v>
      </c>
      <c r="C6" s="5"/>
    </row>
    <row r="7" spans="1:3" x14ac:dyDescent="0.25">
      <c r="A7" s="3">
        <f t="shared" si="0"/>
        <v>5</v>
      </c>
      <c r="B7" s="4" t="s">
        <v>224</v>
      </c>
      <c r="C7" s="5"/>
    </row>
    <row r="8" spans="1:3" x14ac:dyDescent="0.25">
      <c r="A8" s="3">
        <f t="shared" si="0"/>
        <v>6</v>
      </c>
      <c r="B8" s="4" t="s">
        <v>225</v>
      </c>
      <c r="C8" s="5"/>
    </row>
    <row r="9" spans="1:3" x14ac:dyDescent="0.25">
      <c r="A9" s="3">
        <f t="shared" si="0"/>
        <v>7</v>
      </c>
      <c r="B9" s="4" t="s">
        <v>226</v>
      </c>
      <c r="C9" s="5"/>
    </row>
    <row r="10" spans="1:3" x14ac:dyDescent="0.25">
      <c r="A10" s="3">
        <f t="shared" si="0"/>
        <v>8</v>
      </c>
      <c r="B10" s="4" t="s">
        <v>227</v>
      </c>
      <c r="C10" s="5"/>
    </row>
    <row r="11" spans="1:3" x14ac:dyDescent="0.25">
      <c r="A11" s="3">
        <f t="shared" si="0"/>
        <v>9</v>
      </c>
      <c r="B11" s="4" t="s">
        <v>228</v>
      </c>
      <c r="C11" s="5"/>
    </row>
    <row r="12" spans="1:3" x14ac:dyDescent="0.25">
      <c r="A12" s="3">
        <f t="shared" si="0"/>
        <v>10</v>
      </c>
      <c r="B12" s="4" t="s">
        <v>229</v>
      </c>
      <c r="C12" s="5"/>
    </row>
    <row r="13" spans="1:3" x14ac:dyDescent="0.25">
      <c r="A13" s="3">
        <f t="shared" si="0"/>
        <v>11</v>
      </c>
      <c r="B13" s="4" t="s">
        <v>230</v>
      </c>
      <c r="C13" s="5"/>
    </row>
    <row r="14" spans="1:3" x14ac:dyDescent="0.25">
      <c r="A14" s="3">
        <f t="shared" si="0"/>
        <v>12</v>
      </c>
      <c r="B14" s="4" t="s">
        <v>231</v>
      </c>
      <c r="C14" s="5"/>
    </row>
    <row r="15" spans="1:3" ht="16.5" thickBot="1" x14ac:dyDescent="0.3">
      <c r="A15" s="122" t="s">
        <v>24</v>
      </c>
      <c r="B15" s="123"/>
      <c r="C15" s="8">
        <f>SUM(C3:C5)</f>
        <v>56077200</v>
      </c>
    </row>
  </sheetData>
  <mergeCells count="2">
    <mergeCell ref="A15:B15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N F R + V C 0 1 n 7 2 k A A A A 9 g A A A B I A H A B D b 2 5 m a W c v U G F j a 2 F n Z S 5 4 b W w g o h g A K K A U A A A A A A A A A A A A A A A A A A A A A A A A A A A A h Y + x D o I w F E V / h X S n L X U x 5 F E H X U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Z V / 7 v j P S Y L x e A Z s i s P c H + Q B Q S w M E F A A C A A g A N F R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U f l Q 1 0 A m m w w A A A B c B A A A T A B w A R m 9 y b X V s Y X M v U 2 V j d G l v b j E u b S C i G A A o o B Q A A A A A A A A A A A A A A A A A A A A A A A A A A A B t j k E L g k A Q h e + C / 2 H Y L g U i 6 T U 8 i A h R I Z J G B + m w 2 p S i 7 s a 6 g i L + 9 7 a W o K C 5 D L z 5 3 n v T Y S E r z i D R 2 9 m Y h m l 0 J R V 4 h Z T m D T r g Q Y P S N E B N w n t R o F L C o c D G D n o h k M k z F 3 X O e b 1 c T V l E W / S I d p L L n A W c S Y V c L B 2 w I E F J 2 f 0 V P j 6 Q q K Q 3 a q e C s u 7 G R R v w p m / Z 6 9 g t d Z s 1 T e Q Y 7 v 0 Y 4 j D a n f y D H 0 H q b 0 8 R u G v X J R Z I B Q N l 4 2 z B R L T f + c g S B / m l / + D z y j Q q 9 v e v z R N Q S w E C L Q A U A A I A C A A 0 V H 5 U L T W f v a Q A A A D 2 A A A A E g A A A A A A A A A A A A A A A A A A A A A A Q 2 9 u Z m l n L 1 B h Y 2 t h Z 2 U u e G 1 s U E s B A i 0 A F A A C A A g A N F R + V A / K 6 a u k A A A A 6 Q A A A B M A A A A A A A A A A A A A A A A A 8 A A A A F t D b 2 5 0 Z W 5 0 X 1 R 5 c G V z X S 5 4 b W x Q S w E C L Q A U A A I A C A A 0 V H 5 U N d A J p s M A A A A X A Q A A E w A A A A A A A A A A A A A A A A D h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Q A A A A A A A F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M y 0 z M F Q w M z o z M z o y N C 4 1 O D E 2 M D A 4 W i I g L z 4 8 R W 5 0 c n k g V H l w Z T 0 i R m l s b E N v b H V t b l R 5 c G V z I i B W Y W x 1 Z T 0 i c 0 F B W U E i I C 8 + P E V u d H J 5 I F R 5 c G U 9 I k Z p b G x D b 2 x 1 b W 5 O Y W 1 l c y I g V m F s d W U 9 I n N b J n F 1 b 3 Q 7 U k V L Q V A g U E V O S l V B T E F O I F R B S F V O I D I w M j I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U k V L Q V A g U E V O S l V B T E F O I F R B S F V O I D I w M j I s M H 0 m c X V v d D s s J n F 1 b 3 Q 7 U 2 V j d G l v b j E v V G F i b G U x L 0 N o Y W 5 n Z W Q g V H l w Z S 5 7 Q 2 9 s d W 1 u M S w x f S Z x d W 9 0 O y w m c X V v d D t T Z W N 0 a W 9 u M S 9 U Y W J s Z T E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D a G F u Z 2 V k I F R 5 c G U u e 1 J F S 0 F Q I F B F T k p V Q U x B T i B U Q U h V T i A y M D I y L D B 9 J n F 1 b 3 Q 7 L C Z x d W 9 0 O 1 N l Y 3 R p b 2 4 x L 1 R h Y m x l M S 9 D a G F u Z 2 V k I F R 5 c G U u e 0 N v b H V t b j E s M X 0 m c X V v d D s s J n F 1 b 3 Q 7 U 2 V j d G l v b j E v V G F i b G U x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D X 7 O 4 8 l A S 6 x c k x 5 q m X F y A A A A A A I A A A A A A B B m A A A A A Q A A I A A A A A R B O t o T s 0 m h B K q 6 I 8 g r c P J q g r f V R V 4 x E U h q 7 M u y G C E v A A A A A A 6 A A A A A A g A A I A A A A K C Z k 0 R d I c M f C A c Q H / G H x z F s N p N a I R W Y w V Y R N 7 S 7 E S W C U A A A A O t g X 1 L N s C E u l r u 1 d x F A i o 5 g m 8 V r E S F U Y / B z 9 f J u 6 S Y 2 B W P 2 u l k c R P W u H 6 X + x U e E c C J W B B T w d B R u X 5 5 I Q u m 3 o u S 9 S 9 Y h K N e D O 5 x U m n C t y q h C Q A A A A D 8 k Y l Z d O k 0 1 M S p F A n / b + j b v S 4 3 e P a d 2 j n J u l S 0 9 y 5 9 n / w j N d W e R e S J H 2 X / o u X A K Q 7 C 4 F g 0 0 I w S 8 t U O W t S 1 Q D E w = < / D a t a M a s h u p > 
</file>

<file path=customXml/itemProps1.xml><?xml version="1.0" encoding="utf-8"?>
<ds:datastoreItem xmlns:ds="http://schemas.openxmlformats.org/officeDocument/2006/customXml" ds:itemID="{C22A4538-00AD-44EC-B32A-B41886D28B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MARET 22</vt:lpstr>
      <vt:lpstr>REPORT APRIL 22</vt:lpstr>
      <vt:lpstr>REKAP PENJUALAN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dcterms:created xsi:type="dcterms:W3CDTF">2022-03-30T03:14:10Z</dcterms:created>
  <dcterms:modified xsi:type="dcterms:W3CDTF">2022-04-19T09:45:44Z</dcterms:modified>
</cp:coreProperties>
</file>