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ohnm\Downloads\"/>
    </mc:Choice>
  </mc:AlternateContent>
  <xr:revisionPtr revIDLastSave="0" documentId="8_{36139B12-4C7D-4459-B5CB-338485AAA703}" xr6:coauthVersionLast="47" xr6:coauthVersionMax="47" xr10:uidLastSave="{00000000-0000-0000-0000-000000000000}"/>
  <bookViews>
    <workbookView xWindow="-108" yWindow="-108" windowWidth="46296" windowHeight="18696" xr2:uid="{F69CFCCF-DB9C-4443-A484-349705F0863B}"/>
  </bookViews>
  <sheets>
    <sheet name="FM-PQ" sheetId="1" r:id="rId1"/>
    <sheet name="ALT-FM" sheetId="4" r:id="rId2"/>
  </sheets>
  <definedNames>
    <definedName name="DatosExternos_1" localSheetId="0" hidden="1">'FM-PQ'!$S$4:$T$8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 a="1"/>
  <c r="J5" i="1" s="1"/>
  <c r="Q3" i="1"/>
  <c r="N3" i="1"/>
  <c r="K3" i="1"/>
  <c r="H3" i="1"/>
  <c r="F3" i="1"/>
  <c r="E5" i="4" a="1"/>
  <c r="E5" i="4" s="1"/>
  <c r="P5" i="1" a="1"/>
  <c r="P5" i="1" s="1"/>
  <c r="E5" i="1" a="1"/>
  <c r="E5" i="1" s="1"/>
  <c r="G5" i="1" s="1" a="1"/>
  <c r="G5" i="1" s="1"/>
  <c r="M5" i="1" l="1" a="1"/>
  <c r="M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434C1A-E134-4F8B-B0E2-5B0E2C2AE5AB}" keepAlive="1" name="Consulta - tDatos" description="Conexión a la consulta 'tDatos' en el libro." type="5" refreshedVersion="8" background="1" saveData="1">
    <dbPr connection="Provider=Microsoft.Mashup.OleDb.1;Data Source=$Workbook$;Location=tDatos;Extended Properties=&quot;&quot;" command="SELECT * FROM [tDato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<sst xmlns="http://schemas.openxmlformats.org/spreadsheetml/2006/main" count="40" uniqueCount="17">
  <si>
    <t>Cost</t>
  </si>
  <si>
    <t>Lisa</t>
  </si>
  <si>
    <t>Salary</t>
  </si>
  <si>
    <t>Travel</t>
  </si>
  <si>
    <t>Robert</t>
  </si>
  <si>
    <t>Admin</t>
  </si>
  <si>
    <t>Advertising</t>
  </si>
  <si>
    <t>Sam</t>
  </si>
  <si>
    <t>Anne</t>
  </si>
  <si>
    <t>DATOS</t>
  </si>
  <si>
    <t>Agrupa</t>
  </si>
  <si>
    <t>Name</t>
  </si>
  <si>
    <t>Busca</t>
  </si>
  <si>
    <t>Resultado</t>
  </si>
  <si>
    <t>Todo en una</t>
  </si>
  <si>
    <t>Id. Grupo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</si>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</sst>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2" borderId="0" xfId="0" applyFill="1"/>
    <xf numFmtId="164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164" fontId="0" fillId="0" borderId="0" xfId="0" applyNumberFormat="1"/>
    <xf numFmtId="164" fontId="0" fillId="2" borderId="0" xfId="0" applyNumberFormat="1" applyFill="1"/>
    <xf numFmtId="164" fontId="1" fillId="0" borderId="0" xfId="0" applyNumberFormat="1" applyFont="1"/>
  </cellXfs>
  <cellStyles count="1">
    <cellStyle name="Normal" xfId="0" builtinId="0"/>
  </cellStyles>
  <dxfs count="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E58487E-8408-4041-87AC-EBA2E00850A9}" autoFormatId="16" applyNumberFormats="0" applyBorderFormats="0" applyFontFormats="0" applyPatternFormats="0" applyAlignmentFormats="0" applyWidthHeightFormats="0">
  <queryTableRefresh nextId="3">
    <queryTableFields count="2">
      <queryTableField id="1" name="Grupo" tableColumnId="1"/>
      <queryTableField id="2" name="Cost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2A8E8-CC3D-42DE-83DB-F5AE44298450}" name="tDatos" displayName="tDatos" ref="B4:C19" totalsRowShown="0" headerRowDxfId="2">
  <autoFilter ref="B4:C19" xr:uid="{7DD2A8E8-CC3D-42DE-83DB-F5AE44298450}"/>
  <tableColumns count="2">
    <tableColumn id="1" xr3:uid="{191BB4DC-93F8-4AE7-9013-8948BC21F0E5}" name="Name"/>
    <tableColumn id="2" xr3:uid="{090DA679-44EB-44A8-B8C8-0523600D03A4}" name="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70A1CF-B990-4082-AEFE-42C6F40659DF}" name="tDatos_1" displayName="tDatos_1" ref="S4:T8" tableType="queryTable" totalsRowShown="0">
  <autoFilter ref="S4:T8" xr:uid="{4B70A1CF-B990-4082-AEFE-42C6F40659DF}"/>
  <tableColumns count="2">
    <tableColumn id="1" xr3:uid="{34F70B73-AC8C-4D78-BF22-F6BD6FB70F19}" uniqueName="1" name="Grupo" queryTableFieldId="1"/>
    <tableColumn id="2" xr3:uid="{E7FBF211-D51D-4EDC-8BE0-BE93D1E12162}" uniqueName="2" name="Cost" queryTableFieldId="2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E9AF76-6FD4-413B-9276-52E98983AC97}" name="tDats" displayName="tDats" ref="B4:C19" totalsRowShown="0" headerRowDxfId="1">
  <autoFilter ref="B4:C19" xr:uid="{20E9AF76-6FD4-413B-9276-52E98983AC97}"/>
  <tableColumns count="2">
    <tableColumn id="1" xr3:uid="{CDB3B81E-2D01-4609-87A2-88EF02A922CA}" name="Name"/>
    <tableColumn id="2" xr3:uid="{C6CC2C01-6508-4F9B-94DF-213532F620F0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40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E139C4D-DEB7-49F9-B163-0E35444576F2}">
  <we:reference id="wa200003696" version="1.3.0.0" store="es-E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03AC-0F8B-4DEC-BD1E-9385AB73662E}">
  <sheetPr codeName="Hoja1"/>
  <dimension ref="B2:T19"/>
  <sheetViews>
    <sheetView showGridLines="0" tabSelected="1" zoomScale="190" zoomScaleNormal="190" workbookViewId="0">
      <selection activeCell="E5" sqref="E5"/>
    </sheetView>
  </sheetViews>
  <sheetFormatPr baseColWidth="10" defaultRowHeight="14.4" outlineLevelCol="1" x14ac:dyDescent="0.3"/>
  <cols>
    <col min="1" max="1" width="4.6640625" customWidth="1"/>
    <col min="2" max="2" width="11.5546875" customWidth="1"/>
    <col min="3" max="3" width="10.109375" customWidth="1"/>
    <col min="4" max="4" width="7.44140625" customWidth="1"/>
    <col min="5" max="5" width="9.109375" customWidth="1"/>
    <col min="6" max="6" width="2.44140625" customWidth="1"/>
    <col min="7" max="8" width="8.88671875" customWidth="1"/>
    <col min="9" max="9" width="2.44140625" customWidth="1"/>
    <col min="10" max="11" width="9.6640625" customWidth="1"/>
    <col min="12" max="12" width="2.21875" customWidth="1"/>
    <col min="13" max="14" width="8.88671875" customWidth="1"/>
    <col min="15" max="15" width="3.109375" customWidth="1"/>
    <col min="16" max="17" width="8.109375" customWidth="1"/>
    <col min="18" max="18" width="3.33203125" customWidth="1"/>
    <col min="19" max="19" width="8.33203125" customWidth="1" outlineLevel="1"/>
    <col min="20" max="20" width="7" customWidth="1" outlineLevel="1"/>
  </cols>
  <sheetData>
    <row r="2" spans="2:20" x14ac:dyDescent="0.3">
      <c r="B2" s="2" t="s">
        <v>9</v>
      </c>
    </row>
    <row r="3" spans="2:20" x14ac:dyDescent="0.3">
      <c r="E3" s="4" t="b">
        <v>1</v>
      </c>
      <c r="F3" s="5" t="b">
        <f>E3</f>
        <v>1</v>
      </c>
      <c r="G3" s="4" t="b">
        <v>1</v>
      </c>
      <c r="H3" s="5" t="b">
        <f>G3</f>
        <v>1</v>
      </c>
      <c r="I3" s="5"/>
      <c r="J3" s="4" t="b">
        <v>1</v>
      </c>
      <c r="K3" s="5" t="b">
        <f>J3</f>
        <v>1</v>
      </c>
      <c r="L3" s="5"/>
      <c r="M3" s="4" t="b">
        <v>1</v>
      </c>
      <c r="N3" s="5" t="b">
        <f>M3</f>
        <v>1</v>
      </c>
      <c r="O3" s="5"/>
      <c r="P3" s="4" t="b">
        <v>1</v>
      </c>
      <c r="Q3" s="5" t="b">
        <f>P3</f>
        <v>1</v>
      </c>
    </row>
    <row r="4" spans="2:20" x14ac:dyDescent="0.3">
      <c r="B4" s="1" t="s">
        <v>11</v>
      </c>
      <c r="C4" s="1" t="s">
        <v>0</v>
      </c>
      <c r="E4" s="7" t="s">
        <v>15</v>
      </c>
      <c r="F4" s="5"/>
      <c r="G4" s="7" t="s">
        <v>10</v>
      </c>
      <c r="H4" s="5"/>
      <c r="I4" s="5"/>
      <c r="J4" s="7" t="s">
        <v>12</v>
      </c>
      <c r="K4" s="5"/>
      <c r="L4" s="5"/>
      <c r="M4" s="7" t="s">
        <v>13</v>
      </c>
      <c r="N4" s="5"/>
      <c r="O4" s="5"/>
      <c r="P4" s="7" t="s">
        <v>14</v>
      </c>
      <c r="Q4" s="5"/>
      <c r="S4" t="s">
        <v>16</v>
      </c>
      <c r="T4" t="s">
        <v>0</v>
      </c>
    </row>
    <row r="5" spans="2:20" x14ac:dyDescent="0.3">
      <c r="B5" t="s">
        <v>1</v>
      </c>
      <c r="E5" s="6" cm="1">
        <f t="array" ref="E5:E19">_xlfn.SCAN(0,tDatos[Cost]=0,_xleta.SUM)</f>
        <v>1</v>
      </c>
      <c r="F5" s="5"/>
      <c r="G5" s="6" cm="1">
        <f t="array" ref="G5:H8">_xlfn.GROUPBY(_xlfn.ANCHORARRAY(E5),tDatos[Cost],_xleta.SUM,,0,,tDatos[Cost])</f>
        <v>1</v>
      </c>
      <c r="H5" s="5">
        <v>117</v>
      </c>
      <c r="I5" s="5"/>
      <c r="J5" s="6" t="str" cm="1">
        <f t="array" ref="J5:K8">_xlfn.IFNA(_xlfn.XLOOKUP(_xlfn.ANCHORARRAY(G5),_xlfn.ANCHORARRAY(E5),tDatos[Name]),"")</f>
        <v>Lisa</v>
      </c>
      <c r="K5" s="5" t="str">
        <v/>
      </c>
      <c r="L5" s="5"/>
      <c r="M5" s="6" t="str" cm="1">
        <f t="array" ref="M5:N8">IF({1,0},_xlfn.ANCHORARRAY(J5),_xlfn.ANCHORARRAY(G5))</f>
        <v>Lisa</v>
      </c>
      <c r="N5" s="5">
        <v>117</v>
      </c>
      <c r="O5" s="5"/>
      <c r="P5" s="6" t="str" cm="1">
        <f t="array" ref="P5:Q8">_xlfn.LET(_xlpm.c,tDatos[Cost],_xlpm.i,_xlfn.SCAN(0,_xlpm.c=0,_xleta.SUM),_xlpm.g,_xlfn.GROUPBY(_xlpm.i,_xlpm.c,_xleta.SUM,,0,,_xlpm.c),IF({1,0},_xlfn.XLOOKUP(_xlpm.g,_xlpm.i,tDatos[Name]),_xlpm.g))</f>
        <v>Lisa</v>
      </c>
      <c r="Q5" s="5">
        <v>117</v>
      </c>
      <c r="S5" t="s">
        <v>1</v>
      </c>
      <c r="T5">
        <v>117</v>
      </c>
    </row>
    <row r="6" spans="2:20" x14ac:dyDescent="0.3">
      <c r="B6" t="s">
        <v>2</v>
      </c>
      <c r="C6">
        <v>52</v>
      </c>
      <c r="E6" s="5">
        <v>1</v>
      </c>
      <c r="F6" s="5"/>
      <c r="G6" s="5">
        <v>3</v>
      </c>
      <c r="H6" s="5">
        <v>208</v>
      </c>
      <c r="I6" s="5"/>
      <c r="J6" s="5" t="str">
        <v>Robert</v>
      </c>
      <c r="K6" s="5" t="str">
        <v/>
      </c>
      <c r="L6" s="5"/>
      <c r="M6" s="5" t="str">
        <v>Robert</v>
      </c>
      <c r="N6" s="5">
        <v>208</v>
      </c>
      <c r="O6" s="5"/>
      <c r="P6" s="5" t="str">
        <v>Robert</v>
      </c>
      <c r="Q6" s="5">
        <v>208</v>
      </c>
      <c r="S6" t="s">
        <v>4</v>
      </c>
      <c r="T6">
        <v>208</v>
      </c>
    </row>
    <row r="7" spans="2:20" x14ac:dyDescent="0.3">
      <c r="B7" t="s">
        <v>3</v>
      </c>
      <c r="C7">
        <v>65</v>
      </c>
      <c r="E7" s="5">
        <v>1</v>
      </c>
      <c r="F7" s="5"/>
      <c r="G7" s="5">
        <v>5</v>
      </c>
      <c r="H7" s="5">
        <v>58</v>
      </c>
      <c r="I7" s="5"/>
      <c r="J7" s="5" t="str">
        <v>Sam</v>
      </c>
      <c r="K7" s="5" t="str">
        <v/>
      </c>
      <c r="L7" s="5"/>
      <c r="M7" s="5" t="str">
        <v>Sam</v>
      </c>
      <c r="N7" s="5">
        <v>58</v>
      </c>
      <c r="O7" s="5"/>
      <c r="P7" s="5" t="str">
        <v>Sam</v>
      </c>
      <c r="Q7" s="5">
        <v>58</v>
      </c>
      <c r="S7" t="s">
        <v>7</v>
      </c>
      <c r="T7">
        <v>58</v>
      </c>
    </row>
    <row r="8" spans="2:20" x14ac:dyDescent="0.3">
      <c r="E8" s="5">
        <v>2</v>
      </c>
      <c r="F8" s="5"/>
      <c r="G8" s="5">
        <v>7</v>
      </c>
      <c r="H8" s="5">
        <v>72</v>
      </c>
      <c r="I8" s="5"/>
      <c r="J8" s="5" t="str">
        <v>Anne</v>
      </c>
      <c r="K8" s="5" t="str">
        <v/>
      </c>
      <c r="L8" s="5"/>
      <c r="M8" s="5" t="str">
        <v>Anne</v>
      </c>
      <c r="N8" s="5">
        <v>72</v>
      </c>
      <c r="O8" s="5"/>
      <c r="P8" s="5" t="str">
        <v>Anne</v>
      </c>
      <c r="Q8" s="5">
        <v>72</v>
      </c>
      <c r="S8" t="s">
        <v>8</v>
      </c>
      <c r="T8">
        <v>72</v>
      </c>
    </row>
    <row r="9" spans="2:20" x14ac:dyDescent="0.3">
      <c r="B9" t="s">
        <v>4</v>
      </c>
      <c r="E9" s="5">
        <v>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2:20" x14ac:dyDescent="0.3">
      <c r="B10" t="s">
        <v>2</v>
      </c>
      <c r="C10">
        <v>80</v>
      </c>
      <c r="E10" s="5">
        <v>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2:20" x14ac:dyDescent="0.3">
      <c r="B11" t="s">
        <v>5</v>
      </c>
      <c r="C11">
        <v>44</v>
      </c>
      <c r="E11" s="5">
        <v>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2:20" x14ac:dyDescent="0.3">
      <c r="B12" t="s">
        <v>6</v>
      </c>
      <c r="C12">
        <v>84</v>
      </c>
      <c r="E12" s="5">
        <v>3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2:20" x14ac:dyDescent="0.3">
      <c r="E13" s="5">
        <v>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2:20" x14ac:dyDescent="0.3">
      <c r="B14" t="s">
        <v>7</v>
      </c>
      <c r="E14" s="5">
        <v>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2:20" x14ac:dyDescent="0.3">
      <c r="B15" t="s">
        <v>2</v>
      </c>
      <c r="C15">
        <v>58</v>
      </c>
      <c r="E15" s="5">
        <v>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2:20" x14ac:dyDescent="0.3">
      <c r="E16" s="5">
        <v>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2:17" x14ac:dyDescent="0.3">
      <c r="B17" t="s">
        <v>8</v>
      </c>
      <c r="E17" s="5">
        <v>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2:17" x14ac:dyDescent="0.3">
      <c r="B18" t="s">
        <v>2</v>
      </c>
      <c r="C18">
        <v>13</v>
      </c>
      <c r="E18" s="5">
        <v>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2:17" x14ac:dyDescent="0.3">
      <c r="B19" t="s">
        <v>3</v>
      </c>
      <c r="C19">
        <v>59</v>
      </c>
      <c r="E19" s="5">
        <v>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</sheetData>
  <conditionalFormatting sqref="E4:Q19">
    <cfRule type="expression" dxfId="0" priority="1">
      <formula>E$3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E554-475E-4B2C-8D23-CF2A46099630}">
  <sheetPr codeName="Hoja3"/>
  <dimension ref="B4:F19"/>
  <sheetViews>
    <sheetView showGridLines="0" zoomScale="190" zoomScaleNormal="190" workbookViewId="0">
      <selection activeCell="E5" sqref="E5"/>
    </sheetView>
  </sheetViews>
  <sheetFormatPr baseColWidth="10" defaultRowHeight="14.4" x14ac:dyDescent="0.3"/>
  <sheetData>
    <row r="4" spans="2:6" x14ac:dyDescent="0.3">
      <c r="B4" s="1" t="s">
        <v>11</v>
      </c>
      <c r="C4" s="1" t="s">
        <v>0</v>
      </c>
    </row>
    <row r="5" spans="2:6" x14ac:dyDescent="0.3">
      <c r="B5" t="s">
        <v>1</v>
      </c>
      <c r="E5" s="3" t="str" cm="1">
        <f t="array" ref="E5:F8">_xlfn.LET(_xlpm.c,tDats[Cost],_xlpm.s,ROW(tDats[]),_xlfn.GROUPBY(LOOKUP(_xlpm.s,_xlpm.s/(_xlpm.c=0),tDats[Name]),_xlpm.c,_xleta.SUM,,0,,_xlpm.c))</f>
        <v>Anne</v>
      </c>
      <c r="F5">
        <v>72</v>
      </c>
    </row>
    <row r="6" spans="2:6" x14ac:dyDescent="0.3">
      <c r="B6" t="s">
        <v>2</v>
      </c>
      <c r="C6">
        <v>52</v>
      </c>
      <c r="E6" t="str">
        <v>Lisa</v>
      </c>
      <c r="F6">
        <v>117</v>
      </c>
    </row>
    <row r="7" spans="2:6" x14ac:dyDescent="0.3">
      <c r="B7" t="s">
        <v>3</v>
      </c>
      <c r="C7">
        <v>65</v>
      </c>
      <c r="E7" t="str">
        <v>Robert</v>
      </c>
      <c r="F7">
        <v>208</v>
      </c>
    </row>
    <row r="8" spans="2:6" x14ac:dyDescent="0.3">
      <c r="E8" t="str">
        <v>Sam</v>
      </c>
      <c r="F8">
        <v>58</v>
      </c>
    </row>
    <row r="9" spans="2:6" x14ac:dyDescent="0.3">
      <c r="B9" t="s">
        <v>4</v>
      </c>
    </row>
    <row r="10" spans="2:6" x14ac:dyDescent="0.3">
      <c r="B10" t="s">
        <v>2</v>
      </c>
      <c r="C10">
        <v>80</v>
      </c>
    </row>
    <row r="11" spans="2:6" x14ac:dyDescent="0.3">
      <c r="B11" t="s">
        <v>5</v>
      </c>
      <c r="C11">
        <v>44</v>
      </c>
    </row>
    <row r="12" spans="2:6" x14ac:dyDescent="0.3">
      <c r="B12" t="s">
        <v>6</v>
      </c>
      <c r="C12">
        <v>84</v>
      </c>
    </row>
    <row r="14" spans="2:6" x14ac:dyDescent="0.3">
      <c r="B14" t="s">
        <v>7</v>
      </c>
    </row>
    <row r="15" spans="2:6" x14ac:dyDescent="0.3">
      <c r="B15" t="s">
        <v>2</v>
      </c>
      <c r="C15">
        <v>58</v>
      </c>
    </row>
    <row r="17" spans="2:3" x14ac:dyDescent="0.3">
      <c r="B17" t="s">
        <v>8</v>
      </c>
    </row>
    <row r="18" spans="2:3" x14ac:dyDescent="0.3">
      <c r="B18" t="s">
        <v>2</v>
      </c>
      <c r="C18">
        <v>13</v>
      </c>
    </row>
    <row r="19" spans="2:3" x14ac:dyDescent="0.3">
      <c r="B19" t="s">
        <v>3</v>
      </c>
      <c r="C19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20EFC6-BB5C-4E75-9ACE-D25BCAB5CE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FM-PQ</vt:lpstr>
      <vt:lpstr>ALT-FM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Jairo Vergara Domínguez</dc:creator>
  <cp:lastModifiedBy>John Jairo Vergara Domínguez</cp:lastModifiedBy>
  <dcterms:created xsi:type="dcterms:W3CDTF">2025-02-20T18:13:38Z</dcterms:created>
  <dcterms:modified xsi:type="dcterms:W3CDTF">2025-02-20T20:50:25Z</dcterms:modified>
</cp:coreProperties>
</file>