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KittTapile\source\repos\sample-excel\"/>
    </mc:Choice>
  </mc:AlternateContent>
  <xr:revisionPtr revIDLastSave="0" documentId="13_ncr:1_{EE8DD5ED-A31E-4A70-929B-72D0961AA77F}" xr6:coauthVersionLast="47" xr6:coauthVersionMax="47" xr10:uidLastSave="{00000000-0000-0000-0000-000000000000}"/>
  <bookViews>
    <workbookView xWindow="-98" yWindow="-98" windowWidth="26116" windowHeight="15796" tabRatio="385" activeTab="1" xr2:uid="{9E0CF25E-750B-41E6-8C3D-E84D22D95F6F}"/>
  </bookViews>
  <sheets>
    <sheet name="Orders" sheetId="1" r:id="rId1"/>
    <sheet name="Allocations" sheetId="2" r:id="rId2"/>
    <sheet name="Placements" sheetId="3" r:id="rId3"/>
    <sheet name="Bloc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9" i="4" l="1" a="1"/>
  <c r="C59" i="4" s="1"/>
  <c r="C63" i="3" a="1"/>
  <c r="C63" i="3" s="1"/>
  <c r="C64" i="2" a="1"/>
  <c r="C64" i="2" s="1"/>
  <c r="N56" i="2"/>
  <c r="N55" i="2"/>
  <c r="C19" i="3" a="1"/>
  <c r="C46" i="2" a="1"/>
  <c r="C48" i="1" a="1"/>
  <c r="C43" i="4" a="1"/>
  <c r="C18" i="4" a="1"/>
  <c r="C20" i="1" a="1"/>
  <c r="C19" i="2" a="1"/>
  <c r="C44" i="3" a="1"/>
  <c r="C70" i="1" l="1" a="1"/>
  <c r="C70" i="1" s="1"/>
  <c r="R45" i="3"/>
  <c r="J44" i="3"/>
  <c r="N44" i="3"/>
  <c r="P23" i="2"/>
  <c r="L28" i="2"/>
  <c r="E29" i="2"/>
  <c r="L20" i="2"/>
  <c r="T31" i="2"/>
  <c r="Y31" i="2"/>
  <c r="K27" i="2"/>
  <c r="J23" i="2"/>
  <c r="S27" i="2"/>
  <c r="Q32" i="2"/>
  <c r="O26" i="2"/>
  <c r="U24" i="2"/>
  <c r="T26" i="2"/>
  <c r="U23" i="2"/>
  <c r="C19" i="2"/>
  <c r="J19" i="2"/>
  <c r="O25" i="2"/>
  <c r="V20" i="2"/>
  <c r="F20" i="2"/>
  <c r="K19" i="2"/>
  <c r="V31" i="1"/>
  <c r="X23" i="1"/>
  <c r="U30" i="1"/>
  <c r="V27" i="1"/>
  <c r="D22" i="1"/>
  <c r="N22" i="1"/>
  <c r="F23" i="1"/>
  <c r="K20" i="1"/>
  <c r="S20" i="1"/>
  <c r="M28" i="1"/>
  <c r="M30" i="1"/>
  <c r="J30" i="1"/>
  <c r="X26" i="1"/>
  <c r="O29" i="1"/>
  <c r="R25" i="1"/>
  <c r="N32" i="1"/>
  <c r="V24" i="1"/>
  <c r="D23" i="1"/>
  <c r="H20" i="1"/>
  <c r="D27" i="4"/>
  <c r="Q27" i="4"/>
  <c r="N29" i="4"/>
  <c r="L26" i="4"/>
  <c r="M24" i="4"/>
  <c r="U18" i="4"/>
  <c r="E30" i="4"/>
  <c r="N20" i="4"/>
  <c r="D19" i="4"/>
  <c r="N19" i="4"/>
  <c r="O23" i="4"/>
  <c r="E26" i="4"/>
  <c r="T18" i="4"/>
  <c r="I21" i="4"/>
  <c r="F19" i="4"/>
  <c r="F25" i="4"/>
  <c r="T24" i="4"/>
  <c r="M19" i="4"/>
  <c r="F44" i="4"/>
  <c r="U43" i="4"/>
  <c r="R44" i="4"/>
  <c r="D49" i="1"/>
  <c r="E48" i="1"/>
  <c r="Q49" i="1"/>
  <c r="L47" i="2"/>
  <c r="W47" i="2"/>
  <c r="I21" i="3"/>
  <c r="C23" i="3"/>
  <c r="T23" i="3"/>
  <c r="H29" i="3"/>
  <c r="O28" i="3"/>
  <c r="H30" i="3"/>
  <c r="K28" i="3"/>
  <c r="V21" i="3"/>
  <c r="C20" i="3"/>
  <c r="S20" i="3"/>
  <c r="R21" i="3"/>
  <c r="S25" i="3"/>
  <c r="G20" i="3"/>
  <c r="L24" i="3"/>
  <c r="U20" i="3"/>
  <c r="O21" i="3"/>
  <c r="C24" i="3"/>
  <c r="E26" i="3"/>
  <c r="S24" i="3"/>
  <c r="W44" i="3"/>
  <c r="C20" i="2"/>
  <c r="K26" i="2"/>
  <c r="W21" i="2"/>
  <c r="V23" i="2"/>
  <c r="O26" i="1"/>
  <c r="N27" i="1"/>
  <c r="S23" i="1"/>
  <c r="Q27" i="1"/>
  <c r="K24" i="1"/>
  <c r="O28" i="4"/>
  <c r="E19" i="4"/>
  <c r="S24" i="4"/>
  <c r="W22" i="4"/>
  <c r="K44" i="4"/>
  <c r="T49" i="1"/>
  <c r="V27" i="3"/>
  <c r="M26" i="3"/>
  <c r="P22" i="3"/>
  <c r="E20" i="3"/>
  <c r="U21" i="3"/>
  <c r="R22" i="1"/>
  <c r="L30" i="4"/>
  <c r="E22" i="3"/>
  <c r="Q45" i="3"/>
  <c r="R44" i="3"/>
  <c r="L44" i="3"/>
  <c r="V26" i="2"/>
  <c r="J25" i="2"/>
  <c r="W32" i="2"/>
  <c r="E19" i="2"/>
  <c r="T29" i="2"/>
  <c r="L24" i="2"/>
  <c r="P19" i="2"/>
  <c r="C29" i="2"/>
  <c r="S31" i="2"/>
  <c r="X26" i="2"/>
  <c r="E26" i="2"/>
  <c r="H26" i="2"/>
  <c r="X21" i="2"/>
  <c r="K25" i="2"/>
  <c r="F32" i="2"/>
  <c r="D19" i="2"/>
  <c r="L25" i="2"/>
  <c r="G26" i="2"/>
  <c r="V21" i="2"/>
  <c r="O30" i="2"/>
  <c r="V29" i="1"/>
  <c r="P29" i="1"/>
  <c r="W25" i="1"/>
  <c r="D21" i="1"/>
  <c r="S31" i="1"/>
  <c r="C30" i="1"/>
  <c r="X24" i="1"/>
  <c r="M23" i="1"/>
  <c r="G20" i="1"/>
  <c r="G30" i="1"/>
  <c r="P24" i="1"/>
  <c r="L22" i="1"/>
  <c r="P23" i="1"/>
  <c r="H22" i="1"/>
  <c r="W24" i="1"/>
  <c r="L28" i="1"/>
  <c r="F29" i="1"/>
  <c r="J28" i="1"/>
  <c r="P27" i="1"/>
  <c r="I23" i="4"/>
  <c r="H21" i="4"/>
  <c r="E28" i="4"/>
  <c r="Q22" i="4"/>
  <c r="X24" i="4"/>
  <c r="G26" i="4"/>
  <c r="V24" i="4"/>
  <c r="T19" i="4"/>
  <c r="K19" i="4"/>
  <c r="J30" i="4"/>
  <c r="Q28" i="4"/>
  <c r="W29" i="4"/>
  <c r="M21" i="4"/>
  <c r="D21" i="4"/>
  <c r="P24" i="4"/>
  <c r="D22" i="4"/>
  <c r="X30" i="4"/>
  <c r="J29" i="4"/>
  <c r="I44" i="4"/>
  <c r="X44" i="4"/>
  <c r="T43" i="4"/>
  <c r="R49" i="1"/>
  <c r="Y48" i="1"/>
  <c r="K47" i="2"/>
  <c r="E46" i="2"/>
  <c r="J47" i="2"/>
  <c r="L26" i="3"/>
  <c r="W21" i="3"/>
  <c r="F20" i="3"/>
  <c r="P28" i="3"/>
  <c r="C21" i="3"/>
  <c r="D20" i="3"/>
  <c r="W23" i="3"/>
  <c r="X25" i="3"/>
  <c r="S30" i="3"/>
  <c r="K19" i="3"/>
  <c r="T21" i="3"/>
  <c r="L23" i="3"/>
  <c r="E25" i="3"/>
  <c r="M23" i="3"/>
  <c r="O30" i="3"/>
  <c r="X30" i="3"/>
  <c r="X26" i="3"/>
  <c r="G27" i="3"/>
  <c r="U28" i="3"/>
  <c r="I27" i="2"/>
  <c r="R24" i="2"/>
  <c r="J31" i="2"/>
  <c r="J21" i="2"/>
  <c r="E24" i="1"/>
  <c r="W26" i="1"/>
  <c r="H32" i="1"/>
  <c r="O22" i="1"/>
  <c r="O21" i="1"/>
  <c r="M29" i="1"/>
  <c r="G24" i="4"/>
  <c r="V30" i="4"/>
  <c r="O22" i="4"/>
  <c r="U30" i="4"/>
  <c r="R28" i="4"/>
  <c r="T48" i="1"/>
  <c r="R46" i="2"/>
  <c r="K20" i="3"/>
  <c r="G23" i="3"/>
  <c r="K27" i="3"/>
  <c r="X24" i="3"/>
  <c r="T30" i="2"/>
  <c r="G29" i="4"/>
  <c r="P23" i="3"/>
  <c r="O44" i="3"/>
  <c r="U45" i="3"/>
  <c r="O45" i="3"/>
  <c r="H27" i="2"/>
  <c r="K23" i="2"/>
  <c r="T22" i="2"/>
  <c r="P25" i="2"/>
  <c r="G22" i="2"/>
  <c r="N28" i="2"/>
  <c r="F27" i="2"/>
  <c r="M30" i="2"/>
  <c r="F22" i="2"/>
  <c r="L27" i="2"/>
  <c r="L32" i="2"/>
  <c r="S25" i="2"/>
  <c r="V22" i="2"/>
  <c r="Y29" i="2"/>
  <c r="F31" i="2"/>
  <c r="W31" i="2"/>
  <c r="L30" i="2"/>
  <c r="U20" i="2"/>
  <c r="N30" i="2"/>
  <c r="D25" i="2"/>
  <c r="V20" i="1"/>
  <c r="F25" i="1"/>
  <c r="C25" i="1"/>
  <c r="X30" i="1"/>
  <c r="X27" i="1"/>
  <c r="K29" i="1"/>
  <c r="C27" i="1"/>
  <c r="E28" i="1"/>
  <c r="L23" i="1"/>
  <c r="J26" i="1"/>
  <c r="Q22" i="1"/>
  <c r="C32" i="1"/>
  <c r="W32" i="1"/>
  <c r="V28" i="1"/>
  <c r="T25" i="1"/>
  <c r="X29" i="1"/>
  <c r="Q23" i="1"/>
  <c r="P30" i="1"/>
  <c r="L30" i="1"/>
  <c r="G18" i="4"/>
  <c r="Q21" i="4"/>
  <c r="M18" i="4"/>
  <c r="O20" i="4"/>
  <c r="C18" i="4"/>
  <c r="R24" i="4"/>
  <c r="U29" i="4"/>
  <c r="Q18" i="4"/>
  <c r="C20" i="4"/>
  <c r="S20" i="4"/>
  <c r="M20" i="4"/>
  <c r="G22" i="4"/>
  <c r="P22" i="4"/>
  <c r="K20" i="4"/>
  <c r="X25" i="4"/>
  <c r="S18" i="4"/>
  <c r="M25" i="4"/>
  <c r="E23" i="4"/>
  <c r="J44" i="4"/>
  <c r="K43" i="4"/>
  <c r="D43" i="4"/>
  <c r="W49" i="1"/>
  <c r="K48" i="1"/>
  <c r="G46" i="2"/>
  <c r="O46" i="2"/>
  <c r="K46" i="2"/>
  <c r="J19" i="3"/>
  <c r="O19" i="3"/>
  <c r="W19" i="3"/>
  <c r="W22" i="3"/>
  <c r="G26" i="3"/>
  <c r="J25" i="3"/>
  <c r="C30" i="3"/>
  <c r="V25" i="3"/>
  <c r="R27" i="3"/>
  <c r="O27" i="3"/>
  <c r="I20" i="3"/>
  <c r="E23" i="3"/>
  <c r="M24" i="3"/>
  <c r="W45" i="3"/>
  <c r="J32" i="2"/>
  <c r="J27" i="2"/>
  <c r="W30" i="2"/>
  <c r="S21" i="1"/>
  <c r="S32" i="1"/>
  <c r="S26" i="1"/>
  <c r="S22" i="1"/>
  <c r="Q20" i="4"/>
  <c r="C19" i="4"/>
  <c r="D24" i="4"/>
  <c r="K25" i="4"/>
  <c r="U27" i="4"/>
  <c r="X49" i="1"/>
  <c r="Q46" i="2"/>
  <c r="G21" i="3"/>
  <c r="T28" i="3"/>
  <c r="W25" i="3"/>
  <c r="E24" i="3"/>
  <c r="C25" i="2"/>
  <c r="M44" i="4"/>
  <c r="S19" i="3"/>
  <c r="L45" i="3"/>
  <c r="N23" i="2"/>
  <c r="V30" i="2"/>
  <c r="H25" i="2"/>
  <c r="U26" i="2"/>
  <c r="U32" i="2"/>
  <c r="R32" i="2"/>
  <c r="K32" i="2"/>
  <c r="F21" i="2"/>
  <c r="W22" i="2"/>
  <c r="R26" i="1"/>
  <c r="M20" i="1"/>
  <c r="N28" i="1"/>
  <c r="J24" i="1"/>
  <c r="K24" i="4"/>
  <c r="H18" i="4"/>
  <c r="H27" i="4"/>
  <c r="N18" i="4"/>
  <c r="I43" i="4"/>
  <c r="C46" i="2"/>
  <c r="P27" i="3"/>
  <c r="O29" i="3"/>
  <c r="I27" i="3"/>
  <c r="R25" i="3"/>
  <c r="E25" i="2"/>
  <c r="F28" i="4"/>
  <c r="L21" i="3"/>
  <c r="J26" i="3"/>
  <c r="C44" i="3"/>
  <c r="I45" i="3"/>
  <c r="S45" i="3"/>
  <c r="O29" i="2"/>
  <c r="J22" i="2"/>
  <c r="M31" i="2"/>
  <c r="T23" i="2"/>
  <c r="E30" i="2"/>
  <c r="K28" i="2"/>
  <c r="E22" i="2"/>
  <c r="M28" i="2"/>
  <c r="Q19" i="2"/>
  <c r="Q28" i="2"/>
  <c r="R19" i="2"/>
  <c r="X19" i="2"/>
  <c r="I30" i="2"/>
  <c r="W19" i="2"/>
  <c r="Y25" i="2"/>
  <c r="Y24" i="2"/>
  <c r="J30" i="2"/>
  <c r="H21" i="2"/>
  <c r="V28" i="2"/>
  <c r="P20" i="2"/>
  <c r="K25" i="1"/>
  <c r="I30" i="1"/>
  <c r="T26" i="1"/>
  <c r="F30" i="1"/>
  <c r="H25" i="1"/>
  <c r="U20" i="1"/>
  <c r="E23" i="1"/>
  <c r="Y20" i="1"/>
  <c r="J25" i="1"/>
  <c r="W20" i="1"/>
  <c r="I26" i="1"/>
  <c r="V23" i="1"/>
  <c r="R30" i="1"/>
  <c r="D29" i="1"/>
  <c r="D20" i="1"/>
  <c r="T31" i="1"/>
  <c r="Q25" i="1"/>
  <c r="R32" i="1"/>
  <c r="X31" i="1"/>
  <c r="H28" i="4"/>
  <c r="I30" i="4"/>
  <c r="M27" i="4"/>
  <c r="R21" i="4"/>
  <c r="L19" i="4"/>
  <c r="U23" i="4"/>
  <c r="J23" i="4"/>
  <c r="S21" i="4"/>
  <c r="M23" i="4"/>
  <c r="O19" i="4"/>
  <c r="L21" i="4"/>
  <c r="G30" i="4"/>
  <c r="J26" i="4"/>
  <c r="E27" i="4"/>
  <c r="M29" i="4"/>
  <c r="P28" i="4"/>
  <c r="X22" i="4"/>
  <c r="W27" i="4"/>
  <c r="F43" i="4"/>
  <c r="C44" i="4"/>
  <c r="V48" i="1"/>
  <c r="S49" i="1"/>
  <c r="W48" i="1"/>
  <c r="U46" i="2"/>
  <c r="G47" i="2"/>
  <c r="D47" i="2"/>
  <c r="R19" i="3"/>
  <c r="T25" i="3"/>
  <c r="D24" i="3"/>
  <c r="N19" i="3"/>
  <c r="R29" i="3"/>
  <c r="S23" i="3"/>
  <c r="N24" i="3"/>
  <c r="Q30" i="3"/>
  <c r="R26" i="3"/>
  <c r="U23" i="3"/>
  <c r="V30" i="3"/>
  <c r="C26" i="3"/>
  <c r="D29" i="3"/>
  <c r="Q29" i="3"/>
  <c r="F22" i="3"/>
  <c r="V28" i="3"/>
  <c r="F28" i="3"/>
  <c r="M31" i="1"/>
  <c r="K27" i="4"/>
  <c r="G21" i="4"/>
  <c r="H49" i="1"/>
  <c r="D46" i="2"/>
  <c r="R24" i="3"/>
  <c r="C25" i="3"/>
  <c r="G22" i="3"/>
  <c r="F31" i="1"/>
  <c r="S30" i="4"/>
  <c r="E49" i="1"/>
  <c r="N25" i="3"/>
  <c r="J45" i="3"/>
  <c r="S44" i="3"/>
  <c r="I44" i="3"/>
  <c r="U21" i="2"/>
  <c r="L29" i="2"/>
  <c r="W29" i="2"/>
  <c r="J26" i="2"/>
  <c r="Q26" i="2"/>
  <c r="O27" i="2"/>
  <c r="I22" i="2"/>
  <c r="W23" i="2"/>
  <c r="O32" i="2"/>
  <c r="N24" i="2"/>
  <c r="L23" i="2"/>
  <c r="E21" i="2"/>
  <c r="R25" i="2"/>
  <c r="I24" i="2"/>
  <c r="N27" i="2"/>
  <c r="P30" i="2"/>
  <c r="U27" i="2"/>
  <c r="N19" i="2"/>
  <c r="O19" i="2"/>
  <c r="C21" i="2"/>
  <c r="K23" i="1"/>
  <c r="O25" i="1"/>
  <c r="Q32" i="1"/>
  <c r="G32" i="1"/>
  <c r="L32" i="1"/>
  <c r="G23" i="1"/>
  <c r="D30" i="1"/>
  <c r="G31" i="1"/>
  <c r="E20" i="1"/>
  <c r="M22" i="1"/>
  <c r="J21" i="1"/>
  <c r="Q26" i="1"/>
  <c r="H28" i="1"/>
  <c r="F28" i="1"/>
  <c r="F24" i="1"/>
  <c r="T24" i="1"/>
  <c r="G25" i="1"/>
  <c r="K21" i="1"/>
  <c r="E27" i="1"/>
  <c r="R18" i="4"/>
  <c r="K18" i="4"/>
  <c r="C25" i="4"/>
  <c r="N30" i="4"/>
  <c r="F24" i="4"/>
  <c r="J22" i="4"/>
  <c r="M26" i="4"/>
  <c r="C23" i="4"/>
  <c r="G23" i="4"/>
  <c r="S25" i="4"/>
  <c r="L24" i="4"/>
  <c r="P25" i="4"/>
  <c r="I20" i="4"/>
  <c r="R27" i="4"/>
  <c r="V21" i="4"/>
  <c r="G27" i="4"/>
  <c r="F29" i="4"/>
  <c r="T26" i="4"/>
  <c r="R43" i="4"/>
  <c r="G43" i="4"/>
  <c r="N49" i="1"/>
  <c r="F48" i="1"/>
  <c r="C49" i="1"/>
  <c r="Y47" i="2"/>
  <c r="X46" i="2"/>
  <c r="S47" i="2"/>
  <c r="J23" i="3"/>
  <c r="K29" i="3"/>
  <c r="N20" i="3"/>
  <c r="G28" i="3"/>
  <c r="L20" i="3"/>
  <c r="M25" i="3"/>
  <c r="Q26" i="3"/>
  <c r="O20" i="3"/>
  <c r="K22" i="3"/>
  <c r="N22" i="3"/>
  <c r="J20" i="3"/>
  <c r="F25" i="3"/>
  <c r="N27" i="3"/>
  <c r="X23" i="3"/>
  <c r="T24" i="3"/>
  <c r="K30" i="3"/>
  <c r="N26" i="3"/>
  <c r="K45" i="3"/>
  <c r="G32" i="2"/>
  <c r="R23" i="2"/>
  <c r="U29" i="2"/>
  <c r="I21" i="2"/>
  <c r="U22" i="1"/>
  <c r="Q29" i="1"/>
  <c r="Q20" i="1"/>
  <c r="U28" i="1"/>
  <c r="U21" i="1"/>
  <c r="O23" i="1"/>
  <c r="I20" i="1"/>
  <c r="Q30" i="4"/>
  <c r="E18" i="4"/>
  <c r="N22" i="4"/>
  <c r="L23" i="4"/>
  <c r="T28" i="4"/>
  <c r="U44" i="4"/>
  <c r="H46" i="2"/>
  <c r="G29" i="3"/>
  <c r="T26" i="3"/>
  <c r="W30" i="3"/>
  <c r="K21" i="3"/>
  <c r="K29" i="2"/>
  <c r="P27" i="4"/>
  <c r="L28" i="3"/>
  <c r="N45" i="3"/>
  <c r="V45" i="3"/>
  <c r="G45" i="3"/>
  <c r="G31" i="2"/>
  <c r="P31" i="2"/>
  <c r="T24" i="2"/>
  <c r="M22" i="2"/>
  <c r="U31" i="2"/>
  <c r="O21" i="2"/>
  <c r="F28" i="2"/>
  <c r="D28" i="2"/>
  <c r="Q31" i="2"/>
  <c r="L26" i="2"/>
  <c r="X24" i="2"/>
  <c r="E27" i="2"/>
  <c r="M25" i="2"/>
  <c r="N21" i="2"/>
  <c r="D31" i="2"/>
  <c r="O31" i="2"/>
  <c r="C27" i="2"/>
  <c r="W26" i="2"/>
  <c r="O24" i="2"/>
  <c r="K20" i="2"/>
  <c r="N25" i="1"/>
  <c r="O24" i="1"/>
  <c r="P25" i="1"/>
  <c r="J29" i="1"/>
  <c r="T30" i="1"/>
  <c r="G21" i="1"/>
  <c r="J20" i="1"/>
  <c r="Y23" i="1"/>
  <c r="Y24" i="1"/>
  <c r="P31" i="1"/>
  <c r="W21" i="1"/>
  <c r="H24" i="1"/>
  <c r="O20" i="1"/>
  <c r="R20" i="1"/>
  <c r="U29" i="1"/>
  <c r="P20" i="1"/>
  <c r="S27" i="1"/>
  <c r="L31" i="1"/>
  <c r="R24" i="1"/>
  <c r="F20" i="4"/>
  <c r="Q19" i="4"/>
  <c r="U19" i="4"/>
  <c r="C30" i="4"/>
  <c r="E20" i="4"/>
  <c r="X26" i="4"/>
  <c r="E29" i="4"/>
  <c r="V20" i="4"/>
  <c r="O26" i="4"/>
  <c r="U25" i="4"/>
  <c r="X18" i="4"/>
  <c r="H24" i="4"/>
  <c r="U22" i="4"/>
  <c r="H22" i="4"/>
  <c r="P21" i="4"/>
  <c r="S27" i="4"/>
  <c r="L29" i="4"/>
  <c r="E24" i="4"/>
  <c r="N43" i="4"/>
  <c r="Q43" i="4"/>
  <c r="Q48" i="1"/>
  <c r="I49" i="1"/>
  <c r="L48" i="1"/>
  <c r="U47" i="2"/>
  <c r="X47" i="2"/>
  <c r="P47" i="2"/>
  <c r="F21" i="3"/>
  <c r="D26" i="3"/>
  <c r="H26" i="3"/>
  <c r="C27" i="3"/>
  <c r="M20" i="3"/>
  <c r="S21" i="3"/>
  <c r="S29" i="3"/>
  <c r="M27" i="3"/>
  <c r="F29" i="3"/>
  <c r="G24" i="3"/>
  <c r="P29" i="3"/>
  <c r="H21" i="3"/>
  <c r="I29" i="3"/>
  <c r="X22" i="3"/>
  <c r="T27" i="3"/>
  <c r="X27" i="3"/>
  <c r="D21" i="3"/>
  <c r="P44" i="3"/>
  <c r="Y22" i="2"/>
  <c r="M21" i="2"/>
  <c r="S22" i="2"/>
  <c r="S26" i="2"/>
  <c r="H31" i="1"/>
  <c r="T22" i="1"/>
  <c r="C26" i="1"/>
  <c r="W30" i="1"/>
  <c r="K30" i="1"/>
  <c r="X19" i="4"/>
  <c r="I26" i="4"/>
  <c r="W30" i="4"/>
  <c r="R22" i="4"/>
  <c r="U20" i="4"/>
  <c r="L43" i="4"/>
  <c r="L49" i="1"/>
  <c r="Q25" i="3"/>
  <c r="H25" i="3"/>
  <c r="H20" i="3"/>
  <c r="E19" i="3"/>
  <c r="V20" i="3"/>
  <c r="D28" i="1"/>
  <c r="P30" i="4"/>
  <c r="O24" i="3"/>
  <c r="Q44" i="3"/>
  <c r="T28" i="2"/>
  <c r="S32" i="2"/>
  <c r="I25" i="2"/>
  <c r="F26" i="2"/>
  <c r="N25" i="2"/>
  <c r="Y26" i="2"/>
  <c r="Y28" i="2"/>
  <c r="L21" i="2"/>
  <c r="U30" i="2"/>
  <c r="V27" i="2"/>
  <c r="Y32" i="2"/>
  <c r="V29" i="2"/>
  <c r="J23" i="1"/>
  <c r="T20" i="1"/>
  <c r="M25" i="1"/>
  <c r="G24" i="1"/>
  <c r="D24" i="1"/>
  <c r="I23" i="1"/>
  <c r="R25" i="4"/>
  <c r="V23" i="4"/>
  <c r="V25" i="4"/>
  <c r="H30" i="4"/>
  <c r="Q25" i="4"/>
  <c r="V44" i="4"/>
  <c r="O49" i="1"/>
  <c r="J46" i="2"/>
  <c r="Q23" i="3"/>
  <c r="P19" i="3"/>
  <c r="K26" i="3"/>
  <c r="S26" i="3"/>
  <c r="G24" i="2"/>
  <c r="Q29" i="4"/>
  <c r="U30" i="3"/>
  <c r="T44" i="3"/>
  <c r="X45" i="3"/>
  <c r="D44" i="3"/>
  <c r="P28" i="2"/>
  <c r="Q23" i="2"/>
  <c r="M20" i="2"/>
  <c r="H23" i="2"/>
  <c r="E23" i="2"/>
  <c r="F30" i="2"/>
  <c r="M23" i="2"/>
  <c r="G21" i="2"/>
  <c r="M32" i="2"/>
  <c r="D30" i="2"/>
  <c r="Q22" i="2"/>
  <c r="G19" i="2"/>
  <c r="R30" i="2"/>
  <c r="D20" i="2"/>
  <c r="V19" i="2"/>
  <c r="G25" i="2"/>
  <c r="W24" i="2"/>
  <c r="R31" i="2"/>
  <c r="S23" i="2"/>
  <c r="H31" i="2"/>
  <c r="G28" i="1"/>
  <c r="K31" i="1"/>
  <c r="X20" i="1"/>
  <c r="R29" i="1"/>
  <c r="E25" i="1"/>
  <c r="Y31" i="1"/>
  <c r="G27" i="1"/>
  <c r="Y32" i="1"/>
  <c r="N20" i="1"/>
  <c r="N30" i="1"/>
  <c r="Y28" i="1"/>
  <c r="V22" i="1"/>
  <c r="T28" i="1"/>
  <c r="U26" i="1"/>
  <c r="C21" i="1"/>
  <c r="X32" i="1"/>
  <c r="V32" i="1"/>
  <c r="D31" i="1"/>
  <c r="L20" i="1"/>
  <c r="F30" i="4"/>
  <c r="Q24" i="4"/>
  <c r="D25" i="4"/>
  <c r="N26" i="4"/>
  <c r="H20" i="4"/>
  <c r="L18" i="4"/>
  <c r="H25" i="4"/>
  <c r="C27" i="4"/>
  <c r="R19" i="4"/>
  <c r="I18" i="4"/>
  <c r="H19" i="4"/>
  <c r="O24" i="4"/>
  <c r="K30" i="4"/>
  <c r="S22" i="4"/>
  <c r="X20" i="4"/>
  <c r="I25" i="4"/>
  <c r="P18" i="4"/>
  <c r="P44" i="4"/>
  <c r="V43" i="4"/>
  <c r="D44" i="4"/>
  <c r="R48" i="1"/>
  <c r="U48" i="1"/>
  <c r="X48" i="1"/>
  <c r="M47" i="2"/>
  <c r="M46" i="2"/>
  <c r="H47" i="2"/>
  <c r="F27" i="3"/>
  <c r="M28" i="3"/>
  <c r="R20" i="3"/>
  <c r="M29" i="3"/>
  <c r="N30" i="3"/>
  <c r="D23" i="3"/>
  <c r="M30" i="3"/>
  <c r="M21" i="3"/>
  <c r="E30" i="3"/>
  <c r="U29" i="3"/>
  <c r="G19" i="3"/>
  <c r="I24" i="3"/>
  <c r="H28" i="3"/>
  <c r="L25" i="3"/>
  <c r="I19" i="3"/>
  <c r="P26" i="3"/>
  <c r="P25" i="3"/>
  <c r="X21" i="3"/>
  <c r="K25" i="3"/>
  <c r="V19" i="3"/>
  <c r="H19" i="3"/>
  <c r="H24" i="3"/>
  <c r="R22" i="2"/>
  <c r="R28" i="2"/>
  <c r="H19" i="2"/>
  <c r="S21" i="2"/>
  <c r="Y30" i="1"/>
  <c r="O27" i="1"/>
  <c r="R23" i="4"/>
  <c r="H26" i="4"/>
  <c r="W24" i="4"/>
  <c r="W44" i="4"/>
  <c r="N46" i="2"/>
  <c r="J22" i="3"/>
  <c r="J21" i="3"/>
  <c r="S28" i="2"/>
  <c r="S29" i="2"/>
  <c r="I24" i="1"/>
  <c r="K32" i="1"/>
  <c r="O21" i="4"/>
  <c r="P43" i="4"/>
  <c r="E28" i="3"/>
  <c r="X44" i="3"/>
  <c r="K44" i="3"/>
  <c r="M44" i="3"/>
  <c r="K31" i="2"/>
  <c r="Y23" i="2"/>
  <c r="I23" i="2"/>
  <c r="J29" i="2"/>
  <c r="O28" i="2"/>
  <c r="X27" i="2"/>
  <c r="M29" i="2"/>
  <c r="S30" i="2"/>
  <c r="Q27" i="2"/>
  <c r="O22" i="2"/>
  <c r="D24" i="2"/>
  <c r="D23" i="2"/>
  <c r="X28" i="2"/>
  <c r="G20" i="2"/>
  <c r="T21" i="2"/>
  <c r="H20" i="2"/>
  <c r="V32" i="2"/>
  <c r="X25" i="2"/>
  <c r="H29" i="2"/>
  <c r="T20" i="2"/>
  <c r="I27" i="1"/>
  <c r="Y22" i="1"/>
  <c r="I29" i="1"/>
  <c r="C28" i="1"/>
  <c r="R27" i="1"/>
  <c r="Y21" i="1"/>
  <c r="L27" i="1"/>
  <c r="C24" i="1"/>
  <c r="Y26" i="1"/>
  <c r="P22" i="1"/>
  <c r="N21" i="1"/>
  <c r="N26" i="1"/>
  <c r="R23" i="1"/>
  <c r="F22" i="1"/>
  <c r="R21" i="1"/>
  <c r="H23" i="1"/>
  <c r="O32" i="1"/>
  <c r="T29" i="1"/>
  <c r="D18" i="4"/>
  <c r="H23" i="4"/>
  <c r="R30" i="4"/>
  <c r="V19" i="4"/>
  <c r="K28" i="4"/>
  <c r="S28" i="4"/>
  <c r="J25" i="4"/>
  <c r="C24" i="4"/>
  <c r="P20" i="4"/>
  <c r="L28" i="4"/>
  <c r="V26" i="4"/>
  <c r="V28" i="4"/>
  <c r="G28" i="4"/>
  <c r="E22" i="4"/>
  <c r="K21" i="4"/>
  <c r="O18" i="4"/>
  <c r="M28" i="4"/>
  <c r="K23" i="4"/>
  <c r="E43" i="4"/>
  <c r="G44" i="4"/>
  <c r="S43" i="4"/>
  <c r="Y49" i="1"/>
  <c r="K49" i="1"/>
  <c r="P49" i="1"/>
  <c r="W46" i="2"/>
  <c r="C47" i="2"/>
  <c r="F46" i="2"/>
  <c r="D30" i="3"/>
  <c r="I22" i="3"/>
  <c r="C19" i="3"/>
  <c r="E21" i="3"/>
  <c r="D22" i="3"/>
  <c r="O23" i="3"/>
  <c r="V22" i="3"/>
  <c r="N28" i="3"/>
  <c r="S27" i="3"/>
  <c r="D27" i="3"/>
  <c r="J29" i="3"/>
  <c r="P20" i="3"/>
  <c r="M19" i="3"/>
  <c r="I32" i="2"/>
  <c r="H24" i="2"/>
  <c r="H27" i="1"/>
  <c r="I22" i="1"/>
  <c r="V25" i="1"/>
  <c r="I24" i="4"/>
  <c r="T27" i="4"/>
  <c r="O30" i="4"/>
  <c r="P48" i="1"/>
  <c r="U26" i="3"/>
  <c r="L27" i="3"/>
  <c r="V31" i="2"/>
  <c r="N32" i="2"/>
  <c r="Q29" i="2"/>
  <c r="X28" i="1"/>
  <c r="E22" i="1"/>
  <c r="W31" i="1"/>
  <c r="W26" i="4"/>
  <c r="N27" i="4"/>
  <c r="M49" i="1"/>
  <c r="F30" i="3"/>
  <c r="M45" i="3"/>
  <c r="H45" i="3"/>
  <c r="V44" i="3"/>
  <c r="N29" i="2"/>
  <c r="W20" i="2"/>
  <c r="G23" i="2"/>
  <c r="X30" i="2"/>
  <c r="X20" i="2"/>
  <c r="R29" i="2"/>
  <c r="F25" i="2"/>
  <c r="P29" i="2"/>
  <c r="U25" i="2"/>
  <c r="H30" i="2"/>
  <c r="I26" i="2"/>
  <c r="Q21" i="2"/>
  <c r="D32" i="2"/>
  <c r="E20" i="2"/>
  <c r="D29" i="2"/>
  <c r="V24" i="2"/>
  <c r="E28" i="2"/>
  <c r="Y19" i="2"/>
  <c r="N26" i="2"/>
  <c r="D26" i="2"/>
  <c r="K22" i="1"/>
  <c r="E26" i="1"/>
  <c r="P21" i="1"/>
  <c r="S29" i="1"/>
  <c r="X22" i="1"/>
  <c r="M24" i="1"/>
  <c r="U31" i="1"/>
  <c r="P28" i="1"/>
  <c r="U25" i="1"/>
  <c r="W27" i="1"/>
  <c r="X21" i="1"/>
  <c r="W22" i="1"/>
  <c r="G29" i="1"/>
  <c r="G26" i="1"/>
  <c r="E30" i="1"/>
  <c r="N31" i="1"/>
  <c r="C22" i="1"/>
  <c r="L24" i="1"/>
  <c r="P29" i="4"/>
  <c r="M22" i="4"/>
  <c r="F26" i="4"/>
  <c r="K22" i="4"/>
  <c r="K26" i="4"/>
  <c r="T25" i="4"/>
  <c r="T21" i="4"/>
  <c r="J21" i="4"/>
  <c r="G19" i="4"/>
  <c r="T29" i="4"/>
  <c r="X21" i="4"/>
  <c r="N24" i="4"/>
  <c r="R29" i="4"/>
  <c r="C21" i="4"/>
  <c r="J24" i="4"/>
  <c r="S26" i="4"/>
  <c r="C28" i="4"/>
  <c r="F18" i="4"/>
  <c r="J43" i="4"/>
  <c r="W43" i="4"/>
  <c r="O43" i="4"/>
  <c r="G48" i="1"/>
  <c r="C48" i="1"/>
  <c r="I48" i="1"/>
  <c r="Y46" i="2"/>
  <c r="S46" i="2"/>
  <c r="I46" i="2"/>
  <c r="J28" i="3"/>
  <c r="F26" i="3"/>
  <c r="I30" i="3"/>
  <c r="U25" i="3"/>
  <c r="I23" i="3"/>
  <c r="Q19" i="3"/>
  <c r="N29" i="3"/>
  <c r="L22" i="3"/>
  <c r="G30" i="3"/>
  <c r="X29" i="3"/>
  <c r="W28" i="3"/>
  <c r="I26" i="3"/>
  <c r="J27" i="3"/>
  <c r="X23" i="2"/>
  <c r="K21" i="2"/>
  <c r="G27" i="2"/>
  <c r="Q21" i="1"/>
  <c r="X25" i="1"/>
  <c r="Q24" i="1"/>
  <c r="P26" i="4"/>
  <c r="J27" i="4"/>
  <c r="W19" i="4"/>
  <c r="D48" i="1"/>
  <c r="P24" i="3"/>
  <c r="U22" i="3"/>
  <c r="P21" i="3"/>
  <c r="Y27" i="2"/>
  <c r="N22" i="2"/>
  <c r="E21" i="1"/>
  <c r="H21" i="1"/>
  <c r="L20" i="4"/>
  <c r="F47" i="2"/>
  <c r="J30" i="3"/>
  <c r="G44" i="3"/>
  <c r="D45" i="3"/>
  <c r="U44" i="3"/>
  <c r="L22" i="2"/>
  <c r="E24" i="2"/>
  <c r="O20" i="2"/>
  <c r="I28" i="2"/>
  <c r="C30" i="2"/>
  <c r="P26" i="2"/>
  <c r="X22" i="2"/>
  <c r="V25" i="2"/>
  <c r="T27" i="2"/>
  <c r="X31" i="2"/>
  <c r="D27" i="2"/>
  <c r="Q20" i="2"/>
  <c r="C22" i="2"/>
  <c r="P27" i="2"/>
  <c r="S20" i="2"/>
  <c r="P32" i="2"/>
  <c r="W27" i="2"/>
  <c r="F23" i="2"/>
  <c r="F24" i="2"/>
  <c r="T32" i="2"/>
  <c r="S24" i="1"/>
  <c r="M27" i="1"/>
  <c r="J32" i="1"/>
  <c r="C23" i="1"/>
  <c r="T32" i="1"/>
  <c r="U24" i="1"/>
  <c r="F27" i="1"/>
  <c r="D26" i="1"/>
  <c r="S25" i="1"/>
  <c r="I31" i="1"/>
  <c r="Y27" i="1"/>
  <c r="Y29" i="1"/>
  <c r="M26" i="1"/>
  <c r="D27" i="1"/>
  <c r="I28" i="1"/>
  <c r="U27" i="1"/>
  <c r="P32" i="1"/>
  <c r="I32" i="1"/>
  <c r="X23" i="4"/>
  <c r="W23" i="4"/>
  <c r="F27" i="4"/>
  <c r="O25" i="4"/>
  <c r="U26" i="4"/>
  <c r="L25" i="4"/>
  <c r="F23" i="4"/>
  <c r="S23" i="4"/>
  <c r="V18" i="4"/>
  <c r="R26" i="4"/>
  <c r="I22" i="4"/>
  <c r="N28" i="4"/>
  <c r="K29" i="4"/>
  <c r="T20" i="4"/>
  <c r="W28" i="4"/>
  <c r="D29" i="4"/>
  <c r="D20" i="4"/>
  <c r="U28" i="4"/>
  <c r="T44" i="4"/>
  <c r="L44" i="4"/>
  <c r="H43" i="4"/>
  <c r="G49" i="1"/>
  <c r="M48" i="1"/>
  <c r="O48" i="1"/>
  <c r="R47" i="2"/>
  <c r="P46" i="2"/>
  <c r="Q47" i="2"/>
  <c r="M22" i="3"/>
  <c r="R22" i="3"/>
  <c r="Q27" i="3"/>
  <c r="V29" i="3"/>
  <c r="X20" i="3"/>
  <c r="T29" i="3"/>
  <c r="W26" i="3"/>
  <c r="C28" i="3"/>
  <c r="W29" i="3"/>
  <c r="H27" i="3"/>
  <c r="Q20" i="3"/>
  <c r="F24" i="3"/>
  <c r="K23" i="3"/>
  <c r="R28" i="3"/>
  <c r="D28" i="3"/>
  <c r="C22" i="3"/>
  <c r="Q21" i="3"/>
  <c r="T22" i="3"/>
  <c r="V26" i="3"/>
  <c r="H44" i="3"/>
  <c r="R26" i="2"/>
  <c r="C32" i="2"/>
  <c r="M26" i="2"/>
  <c r="H26" i="1"/>
  <c r="E32" i="1"/>
  <c r="I21" i="1"/>
  <c r="N21" i="4"/>
  <c r="M30" i="4"/>
  <c r="F22" i="4"/>
  <c r="F49" i="1"/>
  <c r="E29" i="3"/>
  <c r="S22" i="3"/>
  <c r="D19" i="3"/>
  <c r="F45" i="3"/>
  <c r="T19" i="2"/>
  <c r="L25" i="1"/>
  <c r="H29" i="1"/>
  <c r="V27" i="4"/>
  <c r="Q26" i="4"/>
  <c r="W24" i="3"/>
  <c r="O26" i="3"/>
  <c r="C45" i="3"/>
  <c r="F44" i="3"/>
  <c r="U19" i="2"/>
  <c r="Q24" i="2"/>
  <c r="D22" i="2"/>
  <c r="N31" i="2"/>
  <c r="N20" i="2"/>
  <c r="Q30" i="2"/>
  <c r="G30" i="2"/>
  <c r="U22" i="2"/>
  <c r="D21" i="2"/>
  <c r="G28" i="2"/>
  <c r="H32" i="2"/>
  <c r="O23" i="2"/>
  <c r="M27" i="2"/>
  <c r="R27" i="2"/>
  <c r="L19" i="2"/>
  <c r="J28" i="2"/>
  <c r="K30" i="2"/>
  <c r="C31" i="2"/>
  <c r="E32" i="2"/>
  <c r="L31" i="2"/>
  <c r="C28" i="2"/>
  <c r="I25" i="1"/>
  <c r="F20" i="1"/>
  <c r="L29" i="1"/>
  <c r="O28" i="1"/>
  <c r="H30" i="1"/>
  <c r="Q31" i="1"/>
  <c r="K28" i="1"/>
  <c r="F21" i="1"/>
  <c r="O31" i="1"/>
  <c r="E31" i="1"/>
  <c r="T21" i="1"/>
  <c r="S30" i="1"/>
  <c r="W23" i="1"/>
  <c r="Q28" i="1"/>
  <c r="U32" i="1"/>
  <c r="K26" i="1"/>
  <c r="L26" i="1"/>
  <c r="W28" i="1"/>
  <c r="W25" i="4"/>
  <c r="C29" i="4"/>
  <c r="I29" i="4"/>
  <c r="H29" i="4"/>
  <c r="N23" i="4"/>
  <c r="E21" i="4"/>
  <c r="D28" i="4"/>
  <c r="U21" i="4"/>
  <c r="D26" i="4"/>
  <c r="W18" i="4"/>
  <c r="E25" i="4"/>
  <c r="O27" i="4"/>
  <c r="I27" i="4"/>
  <c r="F21" i="4"/>
  <c r="I28" i="4"/>
  <c r="R20" i="4"/>
  <c r="W20" i="4"/>
  <c r="S29" i="4"/>
  <c r="E44" i="4"/>
  <c r="H44" i="4"/>
  <c r="C43" i="4"/>
  <c r="J49" i="1"/>
  <c r="H48" i="1"/>
  <c r="N48" i="1"/>
  <c r="N47" i="2"/>
  <c r="T47" i="2"/>
  <c r="V46" i="2"/>
  <c r="U19" i="3"/>
  <c r="N21" i="3"/>
  <c r="H23" i="3"/>
  <c r="E27" i="3"/>
  <c r="C29" i="3"/>
  <c r="L29" i="3"/>
  <c r="X28" i="3"/>
  <c r="N23" i="3"/>
  <c r="V23" i="3"/>
  <c r="D25" i="3"/>
  <c r="I28" i="3"/>
  <c r="R30" i="3"/>
  <c r="O25" i="3"/>
  <c r="Q24" i="3"/>
  <c r="U24" i="3"/>
  <c r="F23" i="3"/>
  <c r="W27" i="3"/>
  <c r="W20" i="3"/>
  <c r="K24" i="3"/>
  <c r="E44" i="3"/>
  <c r="P21" i="2"/>
  <c r="M24" i="2"/>
  <c r="Q25" i="2"/>
  <c r="S28" i="1"/>
  <c r="V21" i="1"/>
  <c r="N24" i="1"/>
  <c r="J28" i="4"/>
  <c r="J19" i="4"/>
  <c r="O44" i="4"/>
  <c r="V47" i="2"/>
  <c r="I25" i="3"/>
  <c r="R23" i="3"/>
  <c r="X29" i="2"/>
  <c r="I20" i="2"/>
  <c r="N29" i="1"/>
  <c r="P26" i="1"/>
  <c r="D23" i="4"/>
  <c r="G20" i="4"/>
  <c r="L46" i="2"/>
  <c r="V24" i="3"/>
  <c r="E45" i="3"/>
  <c r="P45" i="3"/>
  <c r="S24" i="2"/>
  <c r="K22" i="2"/>
  <c r="C24" i="2"/>
  <c r="G29" i="2"/>
  <c r="J24" i="2"/>
  <c r="I19" i="2"/>
  <c r="X32" i="2"/>
  <c r="S19" i="2"/>
  <c r="R21" i="2"/>
  <c r="W25" i="2"/>
  <c r="Y30" i="2"/>
  <c r="R20" i="2"/>
  <c r="I29" i="2"/>
  <c r="P24" i="2"/>
  <c r="Y20" i="2"/>
  <c r="H28" i="2"/>
  <c r="W28" i="2"/>
  <c r="J20" i="2"/>
  <c r="C23" i="2"/>
  <c r="I31" i="2"/>
  <c r="F19" i="2"/>
  <c r="U23" i="1"/>
  <c r="W29" i="1"/>
  <c r="M21" i="1"/>
  <c r="K27" i="1"/>
  <c r="E29" i="1"/>
  <c r="L21" i="1"/>
  <c r="R28" i="1"/>
  <c r="M32" i="1"/>
  <c r="C20" i="1"/>
  <c r="D25" i="1"/>
  <c r="N23" i="1"/>
  <c r="G22" i="1"/>
  <c r="J22" i="1"/>
  <c r="V30" i="1"/>
  <c r="F26" i="1"/>
  <c r="Y25" i="1"/>
  <c r="Q30" i="1"/>
  <c r="O30" i="1"/>
  <c r="J18" i="4"/>
  <c r="X29" i="4"/>
  <c r="U24" i="4"/>
  <c r="Q23" i="4"/>
  <c r="G25" i="4"/>
  <c r="V29" i="4"/>
  <c r="J20" i="4"/>
  <c r="P19" i="4"/>
  <c r="W21" i="4"/>
  <c r="L22" i="4"/>
  <c r="N25" i="4"/>
  <c r="I19" i="4"/>
  <c r="O29" i="4"/>
  <c r="D30" i="4"/>
  <c r="V22" i="4"/>
  <c r="X28" i="4"/>
  <c r="L27" i="4"/>
  <c r="T23" i="4"/>
  <c r="M43" i="4"/>
  <c r="Q44" i="4"/>
  <c r="N44" i="4"/>
  <c r="S48" i="1"/>
  <c r="U49" i="1"/>
  <c r="V49" i="1"/>
  <c r="I47" i="2"/>
  <c r="E47" i="2"/>
  <c r="O47" i="2"/>
  <c r="S28" i="3"/>
  <c r="P30" i="3"/>
  <c r="J24" i="3"/>
  <c r="X19" i="3"/>
  <c r="T20" i="3"/>
  <c r="L30" i="3"/>
  <c r="G25" i="3"/>
  <c r="H22" i="3"/>
  <c r="F19" i="3"/>
  <c r="Q28" i="3"/>
  <c r="H22" i="2"/>
  <c r="M19" i="2"/>
  <c r="V26" i="1"/>
  <c r="F32" i="1"/>
  <c r="C29" i="1"/>
  <c r="P23" i="4"/>
  <c r="C26" i="4"/>
  <c r="C22" i="4"/>
  <c r="T46" i="2"/>
  <c r="U27" i="3"/>
  <c r="T30" i="3"/>
  <c r="T45" i="3"/>
  <c r="Y21" i="2"/>
  <c r="P22" i="2"/>
  <c r="C31" i="1"/>
  <c r="J31" i="1"/>
  <c r="R31" i="1"/>
  <c r="T30" i="4"/>
  <c r="T22" i="4"/>
  <c r="J48" i="1"/>
  <c r="L19" i="3"/>
  <c r="K24" i="2"/>
  <c r="F29" i="2"/>
  <c r="T25" i="2"/>
  <c r="T27" i="1"/>
  <c r="T23" i="1"/>
  <c r="S19" i="4"/>
  <c r="S44" i="4"/>
  <c r="Q22" i="3"/>
  <c r="T19" i="3"/>
  <c r="U28" i="2"/>
  <c r="E31" i="2"/>
  <c r="C26" i="2"/>
  <c r="J27" i="1"/>
  <c r="D32" i="1"/>
  <c r="X27" i="4"/>
  <c r="X43" i="4"/>
  <c r="O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<sst xmlns="http://schemas.openxmlformats.org/spreadsheetml/2006/main" count="211" uniqueCount="116">
  <si>
    <t>asAt:</t>
  </si>
  <si>
    <t>filter:</t>
  </si>
  <si>
    <t>propertyKeys:</t>
  </si>
  <si>
    <t>scope:</t>
  </si>
  <si>
    <t>code:</t>
  </si>
  <si>
    <t>TestScope-45a5f37c-c642-43f7-b390-a0165ff073d5</t>
  </si>
  <si>
    <t>Order-5f41468e-b1be-435f-90fc-e29df626a013</t>
  </si>
  <si>
    <t>UK_Equities_Fund_3857-1771-09e1-a8</t>
  </si>
  <si>
    <t>ALLOC345</t>
  </si>
  <si>
    <t>TestScope2</t>
  </si>
  <si>
    <t>orderEntityCode2</t>
  </si>
  <si>
    <t>Placement/MyScope/SomePlacementEntityProperty-1</t>
  </si>
  <si>
    <t>TestScope</t>
  </si>
  <si>
    <t>OrderEntity1</t>
  </si>
  <si>
    <t>Block/MyScope/SomeOrderEntityProperty</t>
  </si>
  <si>
    <t>quantity gt 50</t>
  </si>
  <si>
    <t>1. ListOrders</t>
  </si>
  <si>
    <t>2. Getorder</t>
  </si>
  <si>
    <t>3. UpsertOrders</t>
  </si>
  <si>
    <t>This sheet allows you to manage Orders:</t>
  </si>
  <si>
    <t>This sheet allows you to manage Allocations:</t>
  </si>
  <si>
    <t>1. ListAllocations</t>
  </si>
  <si>
    <t>2. GetAllocation</t>
  </si>
  <si>
    <t>3. UpsertAllocations</t>
  </si>
  <si>
    <t>This sheet allows you to manage Placements:</t>
  </si>
  <si>
    <t>1. ListPlacements</t>
  </si>
  <si>
    <t>2. GetPlacement</t>
  </si>
  <si>
    <t>3. UpsertPlacements</t>
  </si>
  <si>
    <t>1. ListBlocks</t>
  </si>
  <si>
    <t>2. GetBlock</t>
  </si>
  <si>
    <t>3. UpsertBlocks</t>
  </si>
  <si>
    <t>This sheet allows you to manage Blocks:</t>
  </si>
  <si>
    <t>1. Get a list of placements</t>
  </si>
  <si>
    <t>2. Get a specific placement</t>
  </si>
  <si>
    <t>1. Get a list of blocks</t>
  </si>
  <si>
    <t>2. Get a specific block</t>
  </si>
  <si>
    <t>1. Get a list of allocations</t>
  </si>
  <si>
    <t>2. Get a specific allocation</t>
  </si>
  <si>
    <t>1. Get a list of orders</t>
  </si>
  <si>
    <t>2. Get a specific order</t>
  </si>
  <si>
    <t>Order/MyScope/SomeOrderProperty</t>
  </si>
  <si>
    <t>id.scope eq 'MyScope'</t>
  </si>
  <si>
    <t>3. Upsert orders</t>
  </si>
  <si>
    <t>Id Scope</t>
  </si>
  <si>
    <t>Id Code</t>
  </si>
  <si>
    <t>Portfolio Scope</t>
  </si>
  <si>
    <t>Portfolio Code</t>
  </si>
  <si>
    <t>OrderBook Code</t>
  </si>
  <si>
    <t>OrderBook Scope</t>
  </si>
  <si>
    <t>OrderInstruction Code</t>
  </si>
  <si>
    <t>OrderInstruction Scope</t>
  </si>
  <si>
    <t>Package Code</t>
  </si>
  <si>
    <t>Package Scope</t>
  </si>
  <si>
    <t>Date</t>
  </si>
  <si>
    <t>Quantity</t>
  </si>
  <si>
    <t>Side</t>
  </si>
  <si>
    <t>Type</t>
  </si>
  <si>
    <t>TimeInForce</t>
  </si>
  <si>
    <t>PriceAmount</t>
  </si>
  <si>
    <t>PriceCurrency</t>
  </si>
  <si>
    <t>Instrument Id Types</t>
  </si>
  <si>
    <t>Instrument Ids</t>
  </si>
  <si>
    <t>MyScope</t>
  </si>
  <si>
    <t>MyOrderCode01</t>
  </si>
  <si>
    <t>UK Equity</t>
  </si>
  <si>
    <t>Buy</t>
  </si>
  <si>
    <t>Market</t>
  </si>
  <si>
    <t>GBP</t>
  </si>
  <si>
    <t>LUID_15Z3EETE</t>
  </si>
  <si>
    <t>Instrument/default/LusidInstrumentId</t>
  </si>
  <si>
    <t>MyOrderCode02</t>
  </si>
  <si>
    <t>Add new orders using the following table:</t>
  </si>
  <si>
    <t>3. Upsert allocations</t>
  </si>
  <si>
    <t>Add new allocations using the following table:</t>
  </si>
  <si>
    <t>AllocatedOrderId Scope</t>
  </si>
  <si>
    <t>AllocatedOrderId Code</t>
  </si>
  <si>
    <t>PortfolioId Scope</t>
  </si>
  <si>
    <t>PortfolioId Code</t>
  </si>
  <si>
    <t>State</t>
  </si>
  <si>
    <t>SettlementDate</t>
  </si>
  <si>
    <t>SettlementCurrency</t>
  </si>
  <si>
    <t>SettlementCurrencyFxRate</t>
  </si>
  <si>
    <t>Counterparty</t>
  </si>
  <si>
    <t>PlacementIds</t>
  </si>
  <si>
    <t>MyAllocation001</t>
  </si>
  <si>
    <t>ORD001</t>
  </si>
  <si>
    <t>portfolio-d1c10872-4d5d-46af-bd63-b99bb0b755fd</t>
  </si>
  <si>
    <t>New</t>
  </si>
  <si>
    <t>Instrument/default/Figi</t>
  </si>
  <si>
    <t>BBG000BVPXP1</t>
  </si>
  <si>
    <t>MyAllocation002</t>
  </si>
  <si>
    <t>ORD002</t>
  </si>
  <si>
    <t>id.code startswith 'MyAlloc'</t>
  </si>
  <si>
    <t>3. Upsert placements</t>
  </si>
  <si>
    <t>Add placements using the following table:</t>
  </si>
  <si>
    <t>BlockIds</t>
  </si>
  <si>
    <t>CreatedDate</t>
  </si>
  <si>
    <t>LimitPrice Amount</t>
  </si>
  <si>
    <t>LimitPrice Currency</t>
  </si>
  <si>
    <t>StopPrice Amount</t>
  </si>
  <si>
    <t>StopPrice Currency</t>
  </si>
  <si>
    <t>Placement/MyScope/SomeOrderEntityProperty</t>
  </si>
  <si>
    <t>Placement001</t>
  </si>
  <si>
    <t>Instrument/default/Name</t>
  </si>
  <si>
    <t>ABC123</t>
  </si>
  <si>
    <t>Day</t>
  </si>
  <si>
    <t>testvalue</t>
  </si>
  <si>
    <t>TestScope:OrderEntity1</t>
  </si>
  <si>
    <t>SomeBroker</t>
  </si>
  <si>
    <t>3. Upsert blocks</t>
  </si>
  <si>
    <t>Add blocks using the following table:</t>
  </si>
  <si>
    <t>OrderIds</t>
  </si>
  <si>
    <t>MyOrder001</t>
  </si>
  <si>
    <t>TestScope:testOrder</t>
  </si>
  <si>
    <t>INSTR1</t>
  </si>
  <si>
    <t>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</si>
</sst>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E5D9"/>
        <bgColor indexed="64"/>
      </patternFill>
    </fill>
  </fills>
  <borders count="3">
    <border>
      <left/>
      <right/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4" borderId="0" xfId="0" applyFill="1"/>
    <xf numFmtId="14" fontId="0" fillId="3" borderId="1" xfId="0" quotePrefix="1" applyNumberFormat="1" applyFill="1" applyBorder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1" fillId="5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164" fontId="0" fillId="2" borderId="0" xfId="0" applyNumberFormat="1" applyFill="1"/>
    <xf numFmtId="164" fontId="0" fillId="4" borderId="0" xfId="0" applyNumberFormat="1" applyFill="1"/>
    <xf numFmtId="164" fontId="1" fillId="5" borderId="2" xfId="0" applyNumberFormat="1" applyFont="1" applyFill="1" applyBorder="1" applyAlignment="1">
      <alignment horizontal="left"/>
    </xf>
    <xf numFmtId="164" fontId="0" fillId="6" borderId="2" xfId="0" applyNumberFormat="1" applyFill="1" applyBorder="1" applyAlignment="1">
      <alignment horizontal="left"/>
    </xf>
    <xf numFmtId="164" fontId="0" fillId="0" borderId="0" xfId="0" applyNumberFormat="1"/>
    <xf numFmtId="14" fontId="0" fillId="2" borderId="0" xfId="0" applyNumberFormat="1" applyFill="1"/>
    <xf numFmtId="14" fontId="0" fillId="4" borderId="0" xfId="0" applyNumberFormat="1" applyFill="1"/>
    <xf numFmtId="14" fontId="1" fillId="5" borderId="2" xfId="0" applyNumberFormat="1" applyFont="1" applyFill="1" applyBorder="1" applyAlignment="1">
      <alignment horizontal="left"/>
    </xf>
    <xf numFmtId="14" fontId="0" fillId="6" borderId="2" xfId="0" applyNumberFormat="1" applyFill="1" applyBorder="1" applyAlignment="1">
      <alignment horizontal="left"/>
    </xf>
    <xf numFmtId="14" fontId="0" fillId="0" borderId="0" xfId="0" applyNumberFormat="1"/>
    <xf numFmtId="14" fontId="0" fillId="3" borderId="1" xfId="0" quotePrefix="1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b09b1cebe0540948a05932f5e2ee1da">
      <tp>
        <v>1</v>
        <stp/>
        <stp>9110a711-8f7d-48ba-83b8-80db5a89487a</stp>
        <tr r="J48" s="1"/>
        <tr r="V49" s="1"/>
        <tr r="U49" s="1"/>
        <tr r="S48" s="1"/>
        <tr r="N48" s="1"/>
        <tr r="H48" s="1"/>
        <tr r="J49" s="1"/>
        <tr r="F49" s="1"/>
        <tr r="O48" s="1"/>
        <tr r="M48" s="1"/>
        <tr r="G49" s="1"/>
        <tr r="D48" s="1"/>
        <tr r="I48" s="1"/>
        <tr r="C48" s="1"/>
        <tr r="G48" s="1"/>
        <tr r="M49" s="1"/>
        <tr r="P48" s="1"/>
        <tr r="P49" s="1"/>
        <tr r="K49" s="1"/>
        <tr r="Y49" s="1"/>
        <tr r="X48" s="1"/>
        <tr r="U48" s="1"/>
        <tr r="R48" s="1"/>
        <tr r="O49" s="1"/>
        <tr r="L49" s="1"/>
        <tr r="L48" s="1"/>
        <tr r="I49" s="1"/>
        <tr r="Q48" s="1"/>
        <tr r="C49" s="1"/>
        <tr r="F48" s="1"/>
        <tr r="N49" s="1"/>
        <tr r="E49" s="1"/>
        <tr r="H49" s="1"/>
        <tr r="W48" s="1"/>
        <tr r="S49" s="1"/>
        <tr r="V48" s="1"/>
        <tr r="X49" s="1"/>
        <tr r="K48" s="1"/>
        <tr r="W49" s="1"/>
        <tr r="T48" s="1"/>
        <tr r="Y48" s="1"/>
        <tr r="R49" s="1"/>
        <tr r="T49" s="1"/>
        <tr r="Q49" s="1"/>
        <tr r="E48" s="1"/>
        <tr r="D49" s="1"/>
      </tp>
      <tp>
        <v>1</v>
        <stp/>
        <stp>8d204b18-e3e3-4d55-8528-84259ec8da2e</stp>
        <tr r="C26" s="2"/>
        <tr r="E31" s="2"/>
        <tr r="U28" s="2"/>
        <tr r="T25" s="2"/>
        <tr r="F29" s="2"/>
        <tr r="K24" s="2"/>
        <tr r="P22" s="2"/>
        <tr r="Y21" s="2"/>
        <tr r="M19" s="2"/>
        <tr r="H22" s="2"/>
        <tr r="F19" s="2"/>
        <tr r="I31" s="2"/>
        <tr r="C23" s="2"/>
        <tr r="J20" s="2"/>
        <tr r="W28" s="2"/>
        <tr r="H28" s="2"/>
        <tr r="Y20" s="2"/>
        <tr r="P24" s="2"/>
        <tr r="I29" s="2"/>
        <tr r="R20" s="2"/>
        <tr r="Y30" s="2"/>
        <tr r="W25" s="2"/>
        <tr r="R21" s="2"/>
        <tr r="S19" s="2"/>
        <tr r="X32" s="2"/>
        <tr r="I19" s="2"/>
        <tr r="J24" s="2"/>
        <tr r="G29" s="2"/>
        <tr r="C24" s="2"/>
        <tr r="K22" s="2"/>
        <tr r="S24" s="2"/>
        <tr r="I20" s="2"/>
        <tr r="X29" s="2"/>
        <tr r="Q25" s="2"/>
        <tr r="M24" s="2"/>
        <tr r="P21" s="2"/>
        <tr r="C28" s="2"/>
        <tr r="L31" s="2"/>
        <tr r="E32" s="2"/>
        <tr r="C31" s="2"/>
        <tr r="K30" s="2"/>
        <tr r="J28" s="2"/>
        <tr r="L19" s="2"/>
        <tr r="R27" s="2"/>
        <tr r="M27" s="2"/>
        <tr r="O23" s="2"/>
        <tr r="H32" s="2"/>
        <tr r="G28" s="2"/>
        <tr r="D21" s="2"/>
        <tr r="U22" s="2"/>
        <tr r="G30" s="2"/>
        <tr r="Q30" s="2"/>
        <tr r="N20" s="2"/>
        <tr r="N31" s="2"/>
        <tr r="D22" s="2"/>
        <tr r="Q24" s="2"/>
        <tr r="U19" s="2"/>
        <tr r="T19" s="2"/>
        <tr r="M26" s="2"/>
        <tr r="C32" s="2"/>
        <tr r="R26" s="2"/>
        <tr r="T32" s="2"/>
        <tr r="F24" s="2"/>
        <tr r="F23" s="2"/>
        <tr r="W27" s="2"/>
        <tr r="P32" s="2"/>
        <tr r="S20" s="2"/>
        <tr r="P27" s="2"/>
        <tr r="C22" s="2"/>
        <tr r="Q20" s="2"/>
        <tr r="D27" s="2"/>
        <tr r="X31" s="2"/>
        <tr r="T27" s="2"/>
        <tr r="V25" s="2"/>
        <tr r="X22" s="2"/>
        <tr r="P26" s="2"/>
        <tr r="C30" s="2"/>
        <tr r="I28" s="2"/>
        <tr r="O20" s="2"/>
        <tr r="E24" s="2"/>
        <tr r="L22" s="2"/>
        <tr r="N22" s="2"/>
        <tr r="Y27" s="2"/>
        <tr r="G27" s="2"/>
        <tr r="K21" s="2"/>
        <tr r="X23" s="2"/>
        <tr r="D26" s="2"/>
        <tr r="N26" s="2"/>
        <tr r="Y19" s="2"/>
        <tr r="E28" s="2"/>
        <tr r="V24" s="2"/>
        <tr r="D29" s="2"/>
        <tr r="E20" s="2"/>
        <tr r="D32" s="2"/>
        <tr r="Q21" s="2"/>
        <tr r="I26" s="2"/>
        <tr r="H30" s="2"/>
        <tr r="U25" s="2"/>
        <tr r="P29" s="2"/>
        <tr r="F25" s="2"/>
        <tr r="R29" s="2"/>
        <tr r="X20" s="2"/>
        <tr r="X30" s="2"/>
        <tr r="G23" s="2"/>
        <tr r="W20" s="2"/>
        <tr r="N29" s="2"/>
        <tr r="Q29" s="2"/>
        <tr r="N32" s="2"/>
        <tr r="V31" s="2"/>
        <tr r="H24" s="2"/>
        <tr r="I32" s="2"/>
        <tr r="T20" s="2"/>
        <tr r="H29" s="2"/>
        <tr r="X25" s="2"/>
        <tr r="V32" s="2"/>
        <tr r="H20" s="2"/>
        <tr r="T21" s="2"/>
        <tr r="G20" s="2"/>
        <tr r="X28" s="2"/>
        <tr r="D23" s="2"/>
        <tr r="D24" s="2"/>
        <tr r="O22" s="2"/>
        <tr r="Q27" s="2"/>
        <tr r="S30" s="2"/>
        <tr r="M29" s="2"/>
        <tr r="X27" s="2"/>
        <tr r="O28" s="2"/>
        <tr r="J29" s="2"/>
        <tr r="I23" s="2"/>
        <tr r="Y23" s="2"/>
        <tr r="K31" s="2"/>
        <tr r="S29" s="2"/>
        <tr r="S28" s="2"/>
        <tr r="S21" s="2"/>
        <tr r="H19" s="2"/>
        <tr r="R28" s="2"/>
        <tr r="R22" s="2"/>
        <tr r="H31" s="2"/>
        <tr r="S23" s="2"/>
        <tr r="R31" s="2"/>
        <tr r="W24" s="2"/>
        <tr r="G25" s="2"/>
        <tr r="V19" s="2"/>
        <tr r="D20" s="2"/>
        <tr r="R30" s="2"/>
        <tr r="G19" s="2"/>
        <tr r="Q22" s="2"/>
        <tr r="D30" s="2"/>
        <tr r="M32" s="2"/>
        <tr r="G21" s="2"/>
        <tr r="M23" s="2"/>
        <tr r="F30" s="2"/>
        <tr r="E23" s="2"/>
        <tr r="H23" s="2"/>
        <tr r="M20" s="2"/>
        <tr r="Q23" s="2"/>
        <tr r="P28" s="2"/>
        <tr r="G24" s="2"/>
        <tr r="V29" s="2"/>
        <tr r="Y32" s="2"/>
        <tr r="V27" s="2"/>
        <tr r="U30" s="2"/>
        <tr r="L21" s="2"/>
        <tr r="Y28" s="2"/>
        <tr r="Y26" s="2"/>
        <tr r="N25" s="2"/>
        <tr r="F26" s="2"/>
        <tr r="I25" s="2"/>
        <tr r="S32" s="2"/>
        <tr r="T28" s="2"/>
        <tr r="S26" s="2"/>
        <tr r="S22" s="2"/>
        <tr r="M21" s="2"/>
        <tr r="Y22" s="2"/>
        <tr r="K20" s="2"/>
        <tr r="O24" s="2"/>
        <tr r="W26" s="2"/>
        <tr r="C27" s="2"/>
        <tr r="O31" s="2"/>
        <tr r="D31" s="2"/>
        <tr r="N21" s="2"/>
        <tr r="M25" s="2"/>
        <tr r="E27" s="2"/>
        <tr r="X24" s="2"/>
        <tr r="L26" s="2"/>
        <tr r="Q31" s="2"/>
        <tr r="D28" s="2"/>
        <tr r="F28" s="2"/>
        <tr r="O21" s="2"/>
        <tr r="U31" s="2"/>
        <tr r="M22" s="2"/>
        <tr r="T24" s="2"/>
        <tr r="P31" s="2"/>
        <tr r="G31" s="2"/>
        <tr r="K29" s="2"/>
        <tr r="I21" s="2"/>
        <tr r="U29" s="2"/>
        <tr r="R23" s="2"/>
        <tr r="G32" s="2"/>
        <tr r="C21" s="2"/>
        <tr r="O19" s="2"/>
        <tr r="N19" s="2"/>
        <tr r="U27" s="2"/>
        <tr r="P30" s="2"/>
        <tr r="N27" s="2"/>
        <tr r="I24" s="2"/>
        <tr r="R25" s="2"/>
        <tr r="E21" s="2"/>
        <tr r="L23" s="2"/>
        <tr r="N24" s="2"/>
        <tr r="O32" s="2"/>
        <tr r="W23" s="2"/>
        <tr r="I22" s="2"/>
        <tr r="O27" s="2"/>
        <tr r="Q26" s="2"/>
        <tr r="J26" s="2"/>
        <tr r="W29" s="2"/>
        <tr r="L29" s="2"/>
        <tr r="U21" s="2"/>
        <tr r="P20" s="2"/>
        <tr r="V28" s="2"/>
        <tr r="H21" s="2"/>
        <tr r="J30" s="2"/>
        <tr r="Y24" s="2"/>
        <tr r="Y25" s="2"/>
        <tr r="W19" s="2"/>
        <tr r="I30" s="2"/>
        <tr r="X19" s="2"/>
        <tr r="R19" s="2"/>
        <tr r="Q28" s="2"/>
        <tr r="Q19" s="2"/>
        <tr r="M28" s="2"/>
        <tr r="E22" s="2"/>
        <tr r="K28" s="2"/>
        <tr r="E30" s="2"/>
        <tr r="T23" s="2"/>
        <tr r="M31" s="2"/>
        <tr r="J22" s="2"/>
        <tr r="O29" s="2"/>
        <tr r="E25" s="2"/>
        <tr r="W22" s="2"/>
        <tr r="F21" s="2"/>
        <tr r="K32" s="2"/>
        <tr r="R32" s="2"/>
        <tr r="U32" s="2"/>
        <tr r="U26" s="2"/>
        <tr r="H25" s="2"/>
        <tr r="V30" s="2"/>
        <tr r="N23" s="2"/>
        <tr r="C25" s="2"/>
        <tr r="W30" s="2"/>
        <tr r="J27" s="2"/>
        <tr r="J32" s="2"/>
        <tr r="D25" s="2"/>
        <tr r="N30" s="2"/>
        <tr r="U20" s="2"/>
        <tr r="L30" s="2"/>
        <tr r="W31" s="2"/>
        <tr r="F31" s="2"/>
        <tr r="Y29" s="2"/>
        <tr r="V22" s="2"/>
        <tr r="S25" s="2"/>
        <tr r="L32" s="2"/>
        <tr r="L27" s="2"/>
        <tr r="F22" s="2"/>
        <tr r="M30" s="2"/>
        <tr r="F27" s="2"/>
        <tr r="N28" s="2"/>
        <tr r="G22" s="2"/>
        <tr r="P25" s="2"/>
        <tr r="T22" s="2"/>
        <tr r="K23" s="2"/>
        <tr r="H27" s="2"/>
        <tr r="T30" s="2"/>
        <tr r="J21" s="2"/>
        <tr r="J31" s="2"/>
        <tr r="R24" s="2"/>
        <tr r="I27" s="2"/>
        <tr r="O30" s="2"/>
        <tr r="V21" s="2"/>
        <tr r="G26" s="2"/>
        <tr r="L25" s="2"/>
        <tr r="D19" s="2"/>
        <tr r="F32" s="2"/>
        <tr r="K25" s="2"/>
        <tr r="X21" s="2"/>
        <tr r="H26" s="2"/>
        <tr r="E26" s="2"/>
        <tr r="X26" s="2"/>
        <tr r="S31" s="2"/>
        <tr r="C29" s="2"/>
        <tr r="P19" s="2"/>
        <tr r="L24" s="2"/>
        <tr r="T29" s="2"/>
        <tr r="E19" s="2"/>
        <tr r="W32" s="2"/>
        <tr r="J25" s="2"/>
        <tr r="V26" s="2"/>
        <tr r="V23" s="2"/>
        <tr r="W21" s="2"/>
        <tr r="K26" s="2"/>
        <tr r="C20" s="2"/>
        <tr r="K19" s="2"/>
        <tr r="F20" s="2"/>
        <tr r="V20" s="2"/>
        <tr r="O25" s="2"/>
        <tr r="J19" s="2"/>
        <tr r="C19" s="2"/>
        <tr r="U23" s="2"/>
        <tr r="T26" s="2"/>
        <tr r="U24" s="2"/>
        <tr r="O26" s="2"/>
        <tr r="Q32" s="2"/>
        <tr r="S27" s="2"/>
        <tr r="J23" s="2"/>
        <tr r="K27" s="2"/>
        <tr r="Y31" s="2"/>
        <tr r="T31" s="2"/>
        <tr r="L20" s="2"/>
        <tr r="E29" s="2"/>
        <tr r="L28" s="2"/>
        <tr r="P23" s="2"/>
      </tp>
      <tp>
        <v>1</v>
        <stp/>
        <stp>8fae2700-f4f5-4a23-8ea2-e076e3b7a2a7</stp>
        <tr r="X43" s="4"/>
        <tr r="S44" s="4"/>
        <tr r="N44" s="4"/>
        <tr r="Q44" s="4"/>
        <tr r="M43" s="4"/>
        <tr r="O44" s="4"/>
        <tr r="C43" s="4"/>
        <tr r="H44" s="4"/>
        <tr r="E44" s="4"/>
        <tr r="H43" s="4"/>
        <tr r="L44" s="4"/>
        <tr r="T44" s="4"/>
        <tr r="O43" s="4"/>
        <tr r="W43" s="4"/>
        <tr r="J43" s="4"/>
        <tr r="S43" s="4"/>
        <tr r="G44" s="4"/>
        <tr r="E43" s="4"/>
        <tr r="P43" s="4"/>
        <tr r="W44" s="4"/>
        <tr r="D44" s="4"/>
        <tr r="V43" s="4"/>
        <tr r="P44" s="4"/>
        <tr r="V44" s="4"/>
        <tr r="L43" s="4"/>
        <tr r="Q43" s="4"/>
        <tr r="N43" s="4"/>
        <tr r="U44" s="4"/>
        <tr r="G43" s="4"/>
        <tr r="R43" s="4"/>
        <tr r="C44" s="4"/>
        <tr r="F43" s="4"/>
        <tr r="I43" s="4"/>
        <tr r="M44" s="4"/>
        <tr r="D43" s="4"/>
        <tr r="K43" s="4"/>
        <tr r="J44" s="4"/>
        <tr r="T43" s="4"/>
        <tr r="X44" s="4"/>
        <tr r="I44" s="4"/>
        <tr r="K44" s="4"/>
        <tr r="R44" s="4"/>
        <tr r="U43" s="4"/>
        <tr r="F44" s="4"/>
      </tp>
      <tp>
        <v>1</v>
        <stp/>
        <stp>8808b255-6dfa-48dc-b084-f9dd3647c8dd</stp>
        <tr r="T46" s="2"/>
        <tr r="O47" s="2"/>
        <tr r="E47" s="2"/>
        <tr r="I47" s="2"/>
        <tr r="L46" s="2"/>
        <tr r="V47" s="2"/>
        <tr r="V46" s="2"/>
        <tr r="T47" s="2"/>
        <tr r="N47" s="2"/>
        <tr r="Q47" s="2"/>
        <tr r="P46" s="2"/>
        <tr r="R47" s="2"/>
        <tr r="F47" s="2"/>
        <tr r="I46" s="2"/>
        <tr r="S46" s="2"/>
        <tr r="Y46" s="2"/>
        <tr r="F46" s="2"/>
        <tr r="C47" s="2"/>
        <tr r="W46" s="2"/>
        <tr r="N46" s="2"/>
        <tr r="H47" s="2"/>
        <tr r="M46" s="2"/>
        <tr r="M47" s="2"/>
        <tr r="J46" s="2"/>
        <tr r="P47" s="2"/>
        <tr r="X47" s="2"/>
        <tr r="U47" s="2"/>
        <tr r="H46" s="2"/>
        <tr r="S47" s="2"/>
        <tr r="X46" s="2"/>
        <tr r="Y47" s="2"/>
        <tr r="D46" s="2"/>
        <tr r="D47" s="2"/>
        <tr r="G47" s="2"/>
        <tr r="U46" s="2"/>
        <tr r="C46" s="2"/>
        <tr r="Q46" s="2"/>
        <tr r="K46" s="2"/>
        <tr r="O46" s="2"/>
        <tr r="G46" s="2"/>
        <tr r="R46" s="2"/>
        <tr r="J47" s="2"/>
        <tr r="E46" s="2"/>
        <tr r="K47" s="2"/>
        <tr r="W47" s="2"/>
        <tr r="L47" s="2"/>
      </tp>
      <tp>
        <v>1</v>
        <stp/>
        <stp>ea15f449-c78f-4486-a163-2af1abf7af17</stp>
        <tr r="O22" s="3"/>
        <tr r="T19" s="3"/>
        <tr r="Q22" s="3"/>
        <tr r="L19" s="3"/>
        <tr r="T30" s="3"/>
        <tr r="U27" s="3"/>
        <tr r="Q28" s="3"/>
        <tr r="F19" s="3"/>
        <tr r="H22" s="3"/>
        <tr r="G25" s="3"/>
        <tr r="L30" s="3"/>
        <tr r="T20" s="3"/>
        <tr r="X19" s="3"/>
        <tr r="J24" s="3"/>
        <tr r="P30" s="3"/>
        <tr r="S28" s="3"/>
        <tr r="V24" s="3"/>
        <tr r="R23" s="3"/>
        <tr r="I25" s="3"/>
        <tr r="K24" s="3"/>
        <tr r="W20" s="3"/>
        <tr r="W27" s="3"/>
        <tr r="F23" s="3"/>
        <tr r="U24" s="3"/>
        <tr r="Q24" s="3"/>
        <tr r="O25" s="3"/>
        <tr r="R30" s="3"/>
        <tr r="I28" s="3"/>
        <tr r="D25" s="3"/>
        <tr r="V23" s="3"/>
        <tr r="N23" s="3"/>
        <tr r="X28" s="3"/>
        <tr r="L29" s="3"/>
        <tr r="C29" s="3"/>
        <tr r="E27" s="3"/>
        <tr r="H23" s="3"/>
        <tr r="N21" s="3"/>
        <tr r="U19" s="3"/>
        <tr r="O26" s="3"/>
        <tr r="W24" s="3"/>
        <tr r="D19" s="3"/>
        <tr r="S22" s="3"/>
        <tr r="E29" s="3"/>
        <tr r="V26" s="3"/>
        <tr r="T22" s="3"/>
        <tr r="Q21" s="3"/>
        <tr r="C22" s="3"/>
        <tr r="D28" s="3"/>
        <tr r="R28" s="3"/>
        <tr r="K23" s="3"/>
        <tr r="F24" s="3"/>
        <tr r="Q20" s="3"/>
        <tr r="H27" s="3"/>
        <tr r="W29" s="3"/>
        <tr r="C28" s="3"/>
        <tr r="W26" s="3"/>
        <tr r="T29" s="3"/>
        <tr r="X20" s="3"/>
        <tr r="V29" s="3"/>
        <tr r="Q27" s="3"/>
        <tr r="R22" s="3"/>
        <tr r="M22" s="3"/>
        <tr r="J30" s="3"/>
        <tr r="P21" s="3"/>
        <tr r="U22" s="3"/>
        <tr r="P24" s="3"/>
        <tr r="J27" s="3"/>
        <tr r="I26" s="3"/>
        <tr r="W28" s="3"/>
        <tr r="X29" s="3"/>
        <tr r="G30" s="3"/>
        <tr r="L22" s="3"/>
        <tr r="N29" s="3"/>
        <tr r="Q19" s="3"/>
        <tr r="I23" s="3"/>
        <tr r="U25" s="3"/>
        <tr r="I30" s="3"/>
        <tr r="F26" s="3"/>
        <tr r="J28" s="3"/>
        <tr r="F30" s="3"/>
        <tr r="L27" s="3"/>
        <tr r="U26" s="3"/>
        <tr r="M19" s="3"/>
        <tr r="P20" s="3"/>
        <tr r="J29" s="3"/>
        <tr r="D27" s="3"/>
        <tr r="S27" s="3"/>
        <tr r="N28" s="3"/>
        <tr r="V22" s="3"/>
        <tr r="O23" s="3"/>
        <tr r="D22" s="3"/>
        <tr r="E21" s="3"/>
        <tr r="C19" s="3"/>
        <tr r="I22" s="3"/>
        <tr r="D30" s="3"/>
        <tr r="E28" s="3"/>
        <tr r="J21" s="3"/>
        <tr r="J22" s="3"/>
        <tr r="H24" s="3"/>
        <tr r="H19" s="3"/>
        <tr r="V19" s="3"/>
        <tr r="K25" s="3"/>
        <tr r="X21" s="3"/>
        <tr r="P25" s="3"/>
        <tr r="P26" s="3"/>
        <tr r="I19" s="3"/>
        <tr r="L25" s="3"/>
        <tr r="H28" s="3"/>
        <tr r="I24" s="3"/>
        <tr r="G19" s="3"/>
        <tr r="U29" s="3"/>
        <tr r="E30" s="3"/>
        <tr r="M21" s="3"/>
        <tr r="M30" s="3"/>
        <tr r="D23" s="3"/>
        <tr r="N30" s="3"/>
        <tr r="M29" s="3"/>
        <tr r="R20" s="3"/>
        <tr r="M28" s="3"/>
        <tr r="F27" s="3"/>
        <tr r="U30" s="3"/>
        <tr r="S26" s="3"/>
        <tr r="K26" s="3"/>
        <tr r="P19" s="3"/>
        <tr r="Q23" s="3"/>
        <tr r="O24" s="3"/>
        <tr r="V20" s="3"/>
        <tr r="E19" s="3"/>
        <tr r="H20" s="3"/>
        <tr r="H25" s="3"/>
        <tr r="Q25" s="3"/>
        <tr r="D21" s="3"/>
        <tr r="X27" s="3"/>
        <tr r="T27" s="3"/>
        <tr r="X22" s="3"/>
        <tr r="I29" s="3"/>
        <tr r="H21" s="3"/>
        <tr r="P29" s="3"/>
        <tr r="G24" s="3"/>
        <tr r="F29" s="3"/>
        <tr r="M27" s="3"/>
        <tr r="S29" s="3"/>
        <tr r="S21" s="3"/>
        <tr r="M20" s="3"/>
        <tr r="C27" s="3"/>
        <tr r="H26" s="3"/>
        <tr r="D26" s="3"/>
        <tr r="F21" s="3"/>
        <tr r="L28" s="3"/>
        <tr r="K21" s="3"/>
        <tr r="W30" s="3"/>
        <tr r="T26" s="3"/>
        <tr r="G29" s="3"/>
        <tr r="N26" s="3"/>
        <tr r="K30" s="3"/>
        <tr r="T24" s="3"/>
        <tr r="X23" s="3"/>
        <tr r="N27" s="3"/>
        <tr r="F25" s="3"/>
        <tr r="J20" s="3"/>
        <tr r="N22" s="3"/>
        <tr r="K22" s="3"/>
        <tr r="O20" s="3"/>
        <tr r="Q26" s="3"/>
        <tr r="M25" s="3"/>
        <tr r="L20" s="3"/>
        <tr r="G28" s="3"/>
        <tr r="N20" s="3"/>
        <tr r="K29" s="3"/>
        <tr r="J23" s="3"/>
        <tr r="N25" s="3"/>
        <tr r="G22" s="3"/>
        <tr r="C25" s="3"/>
        <tr r="R24" s="3"/>
        <tr r="F28" s="3"/>
        <tr r="V28" s="3"/>
        <tr r="F22" s="3"/>
        <tr r="Q29" s="3"/>
        <tr r="D29" s="3"/>
        <tr r="C26" s="3"/>
        <tr r="V30" s="3"/>
        <tr r="U23" s="3"/>
        <tr r="R26" s="3"/>
        <tr r="Q30" s="3"/>
        <tr r="N24" s="3"/>
        <tr r="S23" s="3"/>
        <tr r="R29" s="3"/>
        <tr r="N19" s="3"/>
        <tr r="D24" s="3"/>
        <tr r="T25" s="3"/>
        <tr r="R19" s="3"/>
        <tr r="J26" s="3"/>
        <tr r="L21" s="3"/>
        <tr r="R25" s="3"/>
        <tr r="I27" s="3"/>
        <tr r="O29" s="3"/>
        <tr r="P27" s="3"/>
        <tr r="S19" s="3"/>
        <tr r="E24" s="3"/>
        <tr r="W25" s="3"/>
        <tr r="T28" s="3"/>
        <tr r="G21" s="3"/>
        <tr r="M24" s="3"/>
        <tr r="E23" s="3"/>
        <tr r="I20" s="3"/>
        <tr r="O27" s="3"/>
        <tr r="R27" s="3"/>
        <tr r="V25" s="3"/>
        <tr r="C30" s="3"/>
        <tr r="J25" s="3"/>
        <tr r="G26" s="3"/>
        <tr r="W22" s="3"/>
        <tr r="W19" s="3"/>
        <tr r="O19" s="3"/>
        <tr r="J19" s="3"/>
        <tr r="P23" s="3"/>
        <tr r="X24" s="3"/>
        <tr r="K27" s="3"/>
        <tr r="G23" s="3"/>
        <tr r="K20" s="3"/>
        <tr r="U28" s="3"/>
        <tr r="G27" s="3"/>
        <tr r="X26" s="3"/>
        <tr r="X30" s="3"/>
        <tr r="O30" s="3"/>
        <tr r="M23" s="3"/>
        <tr r="E25" s="3"/>
        <tr r="L23" s="3"/>
        <tr r="T21" s="3"/>
        <tr r="K19" s="3"/>
        <tr r="S30" s="3"/>
        <tr r="X25" s="3"/>
        <tr r="W23" s="3"/>
        <tr r="D20" s="3"/>
        <tr r="C21" s="3"/>
        <tr r="P28" s="3"/>
        <tr r="F20" s="3"/>
        <tr r="W21" s="3"/>
        <tr r="L26" s="3"/>
        <tr r="E22" s="3"/>
        <tr r="U21" s="3"/>
        <tr r="E20" s="3"/>
        <tr r="P22" s="3"/>
        <tr r="M26" s="3"/>
        <tr r="V27" s="3"/>
        <tr r="S24" s="3"/>
        <tr r="E26" s="3"/>
        <tr r="C24" s="3"/>
        <tr r="O21" s="3"/>
        <tr r="U20" s="3"/>
        <tr r="L24" s="3"/>
        <tr r="G20" s="3"/>
        <tr r="S25" s="3"/>
        <tr r="R21" s="3"/>
        <tr r="S20" s="3"/>
        <tr r="C20" s="3"/>
        <tr r="V21" s="3"/>
        <tr r="K28" s="3"/>
        <tr r="H30" s="3"/>
        <tr r="O28" s="3"/>
        <tr r="H29" s="3"/>
        <tr r="T23" s="3"/>
        <tr r="C23" s="3"/>
        <tr r="I21" s="3"/>
      </tp>
      <tp>
        <v>1</v>
        <stp/>
        <stp>6ece510f-58ff-4c2b-81b1-f750e9963baf</stp>
        <tr r="T45" s="3"/>
        <tr r="P45" s="3"/>
        <tr r="E45" s="3"/>
        <tr r="E44" s="3"/>
        <tr r="F44" s="3"/>
        <tr r="C45" s="3"/>
        <tr r="F45" s="3"/>
        <tr r="H44" s="3"/>
        <tr r="U44" s="3"/>
        <tr r="D45" s="3"/>
        <tr r="G44" s="3"/>
        <tr r="V44" s="3"/>
        <tr r="H45" s="3"/>
        <tr r="M45" s="3"/>
        <tr r="M44" s="3"/>
        <tr r="K44" s="3"/>
        <tr r="X44" s="3"/>
        <tr r="D44" s="3"/>
        <tr r="X45" s="3"/>
        <tr r="T44" s="3"/>
        <tr r="Q44" s="3"/>
        <tr r="P44" s="3"/>
        <tr r="G45" s="3"/>
        <tr r="V45" s="3"/>
        <tr r="N45" s="3"/>
        <tr r="K45" s="3"/>
        <tr r="I44" s="3"/>
        <tr r="S44" s="3"/>
        <tr r="J45" s="3"/>
        <tr r="S45" s="3"/>
        <tr r="I45" s="3"/>
        <tr r="C44" s="3"/>
        <tr r="L45" s="3"/>
        <tr r="W45" s="3"/>
        <tr r="O45" s="3"/>
        <tr r="U45" s="3"/>
        <tr r="O44" s="3"/>
        <tr r="L44" s="3"/>
        <tr r="R44" s="3"/>
        <tr r="Q45" s="3"/>
        <tr r="W44" s="3"/>
        <tr r="N44" s="3"/>
        <tr r="J44" s="3"/>
        <tr r="R45" s="3"/>
      </tp>
      <tp>
        <v>1</v>
        <stp/>
        <stp>42305013-9033-4581-b323-4a792d97c380</stp>
        <tr r="D32" s="1"/>
        <tr r="J27" s="1"/>
        <tr r="T23" s="1"/>
        <tr r="T27" s="1"/>
        <tr r="R31" s="1"/>
        <tr r="J31" s="1"/>
        <tr r="C31" s="1"/>
        <tr r="C29" s="1"/>
        <tr r="F32" s="1"/>
        <tr r="V26" s="1"/>
        <tr r="O30" s="1"/>
        <tr r="Q30" s="1"/>
        <tr r="Y25" s="1"/>
        <tr r="F26" s="1"/>
        <tr r="V30" s="1"/>
        <tr r="J22" s="1"/>
        <tr r="G22" s="1"/>
        <tr r="N23" s="1"/>
        <tr r="D25" s="1"/>
        <tr r="C20" s="1"/>
        <tr r="M32" s="1"/>
        <tr r="R28" s="1"/>
        <tr r="L21" s="1"/>
        <tr r="E29" s="1"/>
        <tr r="K27" s="1"/>
        <tr r="M21" s="1"/>
        <tr r="W29" s="1"/>
        <tr r="U23" s="1"/>
        <tr r="P26" s="1"/>
        <tr r="N29" s="1"/>
        <tr r="N24" s="1"/>
        <tr r="V21" s="1"/>
        <tr r="S28" s="1"/>
        <tr r="W28" s="1"/>
        <tr r="L26" s="1"/>
        <tr r="K26" s="1"/>
        <tr r="U32" s="1"/>
        <tr r="Q28" s="1"/>
        <tr r="W23" s="1"/>
        <tr r="S30" s="1"/>
        <tr r="T21" s="1"/>
        <tr r="E31" s="1"/>
        <tr r="O31" s="1"/>
        <tr r="F21" s="1"/>
        <tr r="K28" s="1"/>
        <tr r="Q31" s="1"/>
        <tr r="H30" s="1"/>
        <tr r="O28" s="1"/>
        <tr r="L29" s="1"/>
        <tr r="F20" s="1"/>
        <tr r="I25" s="1"/>
        <tr r="H29" s="1"/>
        <tr r="L25" s="1"/>
        <tr r="I21" s="1"/>
        <tr r="E32" s="1"/>
        <tr r="H26" s="1"/>
        <tr r="I32" s="1"/>
        <tr r="P32" s="1"/>
        <tr r="U27" s="1"/>
        <tr r="I28" s="1"/>
        <tr r="D27" s="1"/>
        <tr r="M26" s="1"/>
        <tr r="Y29" s="1"/>
        <tr r="Y27" s="1"/>
        <tr r="I31" s="1"/>
        <tr r="S25" s="1"/>
        <tr r="D26" s="1"/>
        <tr r="F27" s="1"/>
        <tr r="U24" s="1"/>
        <tr r="T32" s="1"/>
        <tr r="C23" s="1"/>
        <tr r="J32" s="1"/>
        <tr r="M27" s="1"/>
        <tr r="S24" s="1"/>
        <tr r="H21" s="1"/>
        <tr r="E21" s="1"/>
        <tr r="Q24" s="1"/>
        <tr r="X25" s="1"/>
        <tr r="Q21" s="1"/>
        <tr r="L24" s="1"/>
        <tr r="C22" s="1"/>
        <tr r="N31" s="1"/>
        <tr r="E30" s="1"/>
        <tr r="G26" s="1"/>
        <tr r="G29" s="1"/>
        <tr r="W22" s="1"/>
        <tr r="X21" s="1"/>
        <tr r="W27" s="1"/>
        <tr r="U25" s="1"/>
        <tr r="P28" s="1"/>
        <tr r="U31" s="1"/>
        <tr r="M24" s="1"/>
        <tr r="X22" s="1"/>
        <tr r="S29" s="1"/>
        <tr r="P21" s="1"/>
        <tr r="E26" s="1"/>
        <tr r="K22" s="1"/>
        <tr r="W31" s="1"/>
        <tr r="E22" s="1"/>
        <tr r="X28" s="1"/>
        <tr r="V25" s="1"/>
        <tr r="I22" s="1"/>
        <tr r="H27" s="1"/>
        <tr r="T29" s="1"/>
        <tr r="O32" s="1"/>
        <tr r="H23" s="1"/>
        <tr r="R21" s="1"/>
        <tr r="F22" s="1"/>
        <tr r="R23" s="1"/>
        <tr r="N26" s="1"/>
        <tr r="N21" s="1"/>
        <tr r="P22" s="1"/>
        <tr r="Y26" s="1"/>
        <tr r="C24" s="1"/>
        <tr r="L27" s="1"/>
        <tr r="Y21" s="1"/>
        <tr r="R27" s="1"/>
        <tr r="C28" s="1"/>
        <tr r="I29" s="1"/>
        <tr r="Y22" s="1"/>
        <tr r="I27" s="1"/>
        <tr r="K32" s="1"/>
        <tr r="I24" s="1"/>
        <tr r="O27" s="1"/>
        <tr r="Y30" s="1"/>
        <tr r="L20" s="1"/>
        <tr r="D31" s="1"/>
        <tr r="V32" s="1"/>
        <tr r="X32" s="1"/>
        <tr r="C21" s="1"/>
        <tr r="U26" s="1"/>
        <tr r="T28" s="1"/>
        <tr r="V22" s="1"/>
        <tr r="Y28" s="1"/>
        <tr r="N30" s="1"/>
        <tr r="N20" s="1"/>
        <tr r="Y32" s="1"/>
        <tr r="G27" s="1"/>
        <tr r="Y31" s="1"/>
        <tr r="E25" s="1"/>
        <tr r="R29" s="1"/>
        <tr r="X20" s="1"/>
        <tr r="K31" s="1"/>
        <tr r="G28" s="1"/>
        <tr r="I23" s="1"/>
        <tr r="D24" s="1"/>
        <tr r="G24" s="1"/>
        <tr r="M25" s="1"/>
        <tr r="T20" s="1"/>
        <tr r="J23" s="1"/>
        <tr r="D28" s="1"/>
        <tr r="K30" s="1"/>
        <tr r="W30" s="1"/>
        <tr r="C26" s="1"/>
        <tr r="T22" s="1"/>
        <tr r="H31" s="1"/>
        <tr r="R24" s="1"/>
        <tr r="L31" s="1"/>
        <tr r="S27" s="1"/>
        <tr r="P20" s="1"/>
        <tr r="U29" s="1"/>
        <tr r="R20" s="1"/>
        <tr r="O20" s="1"/>
        <tr r="H24" s="1"/>
        <tr r="W21" s="1"/>
        <tr r="P31" s="1"/>
        <tr r="Y24" s="1"/>
        <tr r="Y23" s="1"/>
        <tr r="J20" s="1"/>
        <tr r="G21" s="1"/>
        <tr r="T30" s="1"/>
        <tr r="J29" s="1"/>
        <tr r="P25" s="1"/>
        <tr r="O24" s="1"/>
        <tr r="N25" s="1"/>
        <tr r="I20" s="1"/>
        <tr r="O23" s="1"/>
        <tr r="U21" s="1"/>
        <tr r="U28" s="1"/>
        <tr r="Q20" s="1"/>
        <tr r="Q29" s="1"/>
        <tr r="U22" s="1"/>
        <tr r="E27" s="1"/>
        <tr r="K21" s="1"/>
        <tr r="G25" s="1"/>
        <tr r="T24" s="1"/>
        <tr r="F24" s="1"/>
        <tr r="F28" s="1"/>
        <tr r="H28" s="1"/>
        <tr r="Q26" s="1"/>
        <tr r="J21" s="1"/>
        <tr r="M22" s="1"/>
        <tr r="E20" s="1"/>
        <tr r="G31" s="1"/>
        <tr r="D30" s="1"/>
        <tr r="G23" s="1"/>
        <tr r="L32" s="1"/>
        <tr r="G32" s="1"/>
        <tr r="Q32" s="1"/>
        <tr r="O25" s="1"/>
        <tr r="K23" s="1"/>
        <tr r="F31" s="1"/>
        <tr r="M31" s="1"/>
        <tr r="X31" s="1"/>
        <tr r="R32" s="1"/>
        <tr r="Q25" s="1"/>
        <tr r="T31" s="1"/>
        <tr r="D20" s="1"/>
        <tr r="D29" s="1"/>
        <tr r="R30" s="1"/>
        <tr r="V23" s="1"/>
        <tr r="I26" s="1"/>
        <tr r="W20" s="1"/>
        <tr r="J25" s="1"/>
        <tr r="Y20" s="1"/>
        <tr r="E23" s="1"/>
        <tr r="U20" s="1"/>
        <tr r="H25" s="1"/>
        <tr r="F30" s="1"/>
        <tr r="T26" s="1"/>
        <tr r="I30" s="1"/>
        <tr r="K25" s="1"/>
        <tr r="J24" s="1"/>
        <tr r="N28" s="1"/>
        <tr r="M20" s="1"/>
        <tr r="R26" s="1"/>
        <tr r="S22" s="1"/>
        <tr r="S26" s="1"/>
        <tr r="S32" s="1"/>
        <tr r="S21" s="1"/>
        <tr r="L30" s="1"/>
        <tr r="P30" s="1"/>
        <tr r="Q23" s="1"/>
        <tr r="X29" s="1"/>
        <tr r="T25" s="1"/>
        <tr r="V28" s="1"/>
        <tr r="W32" s="1"/>
        <tr r="C32" s="1"/>
        <tr r="Q22" s="1"/>
        <tr r="J26" s="1"/>
        <tr r="L23" s="1"/>
        <tr r="E28" s="1"/>
        <tr r="C27" s="1"/>
        <tr r="K29" s="1"/>
        <tr r="X27" s="1"/>
        <tr r="X30" s="1"/>
        <tr r="C25" s="1"/>
        <tr r="F25" s="1"/>
        <tr r="V20" s="1"/>
        <tr r="M29" s="1"/>
        <tr r="O21" s="1"/>
        <tr r="O22" s="1"/>
        <tr r="H32" s="1"/>
        <tr r="W26" s="1"/>
        <tr r="E24" s="1"/>
        <tr r="P27" s="1"/>
        <tr r="J28" s="1"/>
        <tr r="F29" s="1"/>
        <tr r="L28" s="1"/>
        <tr r="W24" s="1"/>
        <tr r="H22" s="1"/>
        <tr r="P23" s="1"/>
        <tr r="L22" s="1"/>
        <tr r="P24" s="1"/>
        <tr r="G30" s="1"/>
        <tr r="G20" s="1"/>
        <tr r="M23" s="1"/>
        <tr r="X24" s="1"/>
        <tr r="C30" s="1"/>
        <tr r="S31" s="1"/>
        <tr r="D21" s="1"/>
        <tr r="W25" s="1"/>
        <tr r="P29" s="1"/>
        <tr r="V29" s="1"/>
        <tr r="R22" s="1"/>
        <tr r="K24" s="1"/>
        <tr r="Q27" s="1"/>
        <tr r="S23" s="1"/>
        <tr r="N27" s="1"/>
        <tr r="O26" s="1"/>
        <tr r="H20" s="1"/>
        <tr r="D23" s="1"/>
        <tr r="V24" s="1"/>
        <tr r="N32" s="1"/>
        <tr r="R25" s="1"/>
        <tr r="O29" s="1"/>
        <tr r="X26" s="1"/>
        <tr r="J30" s="1"/>
        <tr r="M30" s="1"/>
        <tr r="M28" s="1"/>
        <tr r="S20" s="1"/>
        <tr r="K20" s="1"/>
        <tr r="F23" s="1"/>
        <tr r="N22" s="1"/>
        <tr r="D22" s="1"/>
        <tr r="V27" s="1"/>
        <tr r="U30" s="1"/>
        <tr r="X23" s="1"/>
        <tr r="V31" s="1"/>
      </tp>
    </main>
    <main first="rtdsrv.3b09b1cebe0540948a05932f5e2ee1da">
      <tp>
        <v>1</v>
        <stp/>
        <stp>3343da6d-c41b-42dd-8403-31716caa871f</stp>
        <tr r="X27" s="4"/>
        <tr r="S19" s="4"/>
        <tr r="T22" s="4"/>
        <tr r="T30" s="4"/>
        <tr r="C22" s="4"/>
        <tr r="C26" s="4"/>
        <tr r="P23" s="4"/>
        <tr r="T23" s="4"/>
        <tr r="L27" s="4"/>
        <tr r="X28" s="4"/>
        <tr r="V22" s="4"/>
        <tr r="D30" s="4"/>
        <tr r="O29" s="4"/>
        <tr r="I19" s="4"/>
        <tr r="N25" s="4"/>
        <tr r="L22" s="4"/>
        <tr r="W21" s="4"/>
        <tr r="P19" s="4"/>
        <tr r="J20" s="4"/>
        <tr r="V29" s="4"/>
        <tr r="G25" s="4"/>
        <tr r="Q23" s="4"/>
        <tr r="U24" s="4"/>
        <tr r="X29" s="4"/>
        <tr r="J18" s="4"/>
        <tr r="G20" s="4"/>
        <tr r="D23" s="4"/>
        <tr r="J19" s="4"/>
        <tr r="J28" s="4"/>
        <tr r="S29" s="4"/>
        <tr r="W20" s="4"/>
        <tr r="R20" s="4"/>
        <tr r="I28" s="4"/>
        <tr r="F21" s="4"/>
        <tr r="I27" s="4"/>
        <tr r="O27" s="4"/>
        <tr r="E25" s="4"/>
        <tr r="W18" s="4"/>
        <tr r="D26" s="4"/>
        <tr r="U21" s="4"/>
        <tr r="D28" s="4"/>
        <tr r="E21" s="4"/>
        <tr r="N23" s="4"/>
        <tr r="H29" s="4"/>
        <tr r="I29" s="4"/>
        <tr r="C29" s="4"/>
        <tr r="W25" s="4"/>
        <tr r="Q26" s="4"/>
        <tr r="V27" s="4"/>
        <tr r="F22" s="4"/>
        <tr r="M30" s="4"/>
        <tr r="N21" s="4"/>
        <tr r="U28" s="4"/>
        <tr r="D20" s="4"/>
        <tr r="D29" s="4"/>
        <tr r="W28" s="4"/>
        <tr r="T20" s="4"/>
        <tr r="K29" s="4"/>
        <tr r="N28" s="4"/>
        <tr r="I22" s="4"/>
        <tr r="R26" s="4"/>
        <tr r="V18" s="4"/>
        <tr r="S23" s="4"/>
        <tr r="F23" s="4"/>
        <tr r="L25" s="4"/>
        <tr r="U26" s="4"/>
        <tr r="O25" s="4"/>
        <tr r="F27" s="4"/>
        <tr r="W23" s="4"/>
        <tr r="X23" s="4"/>
        <tr r="L20" s="4"/>
        <tr r="W19" s="4"/>
        <tr r="J27" s="4"/>
        <tr r="P26" s="4"/>
        <tr r="F18" s="4"/>
        <tr r="C28" s="4"/>
        <tr r="S26" s="4"/>
        <tr r="J24" s="4"/>
        <tr r="C21" s="4"/>
        <tr r="R29" s="4"/>
        <tr r="N24" s="4"/>
        <tr r="X21" s="4"/>
        <tr r="T29" s="4"/>
        <tr r="G19" s="4"/>
        <tr r="J21" s="4"/>
        <tr r="T21" s="4"/>
        <tr r="T25" s="4"/>
        <tr r="K26" s="4"/>
        <tr r="K22" s="4"/>
        <tr r="F26" s="4"/>
        <tr r="M22" s="4"/>
        <tr r="P29" s="4"/>
        <tr r="N27" s="4"/>
        <tr r="W26" s="4"/>
        <tr r="O30" s="4"/>
        <tr r="T27" s="4"/>
        <tr r="I24" s="4"/>
        <tr r="K23" s="4"/>
        <tr r="M28" s="4"/>
        <tr r="O18" s="4"/>
        <tr r="K21" s="4"/>
        <tr r="E22" s="4"/>
        <tr r="G28" s="4"/>
        <tr r="V28" s="4"/>
        <tr r="V26" s="4"/>
        <tr r="L28" s="4"/>
        <tr r="P20" s="4"/>
        <tr r="C24" s="4"/>
        <tr r="J25" s="4"/>
        <tr r="S28" s="4"/>
        <tr r="K28" s="4"/>
        <tr r="V19" s="4"/>
        <tr r="R30" s="4"/>
        <tr r="H23" s="4"/>
        <tr r="D18" s="4"/>
        <tr r="O21" s="4"/>
        <tr r="W24" s="4"/>
        <tr r="H26" s="4"/>
        <tr r="R23" s="4"/>
        <tr r="P18" s="4"/>
        <tr r="I25" s="4"/>
        <tr r="X20" s="4"/>
        <tr r="S22" s="4"/>
        <tr r="K30" s="4"/>
        <tr r="O24" s="4"/>
        <tr r="H19" s="4"/>
        <tr r="I18" s="4"/>
        <tr r="R19" s="4"/>
        <tr r="C27" s="4"/>
        <tr r="H25" s="4"/>
        <tr r="L18" s="4"/>
        <tr r="H20" s="4"/>
        <tr r="N26" s="4"/>
        <tr r="D25" s="4"/>
        <tr r="Q24" s="4"/>
        <tr r="F30" s="4"/>
        <tr r="Q29" s="4"/>
        <tr r="Q25" s="4"/>
        <tr r="H30" s="4"/>
        <tr r="V25" s="4"/>
        <tr r="V23" s="4"/>
        <tr r="R25" s="4"/>
        <tr r="P30" s="4"/>
        <tr r="U20" s="4"/>
        <tr r="R22" s="4"/>
        <tr r="W30" s="4"/>
        <tr r="I26" s="4"/>
        <tr r="X19" s="4"/>
        <tr r="E24" s="4"/>
        <tr r="L29" s="4"/>
        <tr r="S27" s="4"/>
        <tr r="P21" s="4"/>
        <tr r="H22" s="4"/>
        <tr r="U22" s="4"/>
        <tr r="H24" s="4"/>
        <tr r="X18" s="4"/>
        <tr r="U25" s="4"/>
        <tr r="O26" s="4"/>
        <tr r="V20" s="4"/>
        <tr r="E29" s="4"/>
        <tr r="X26" s="4"/>
        <tr r="E20" s="4"/>
        <tr r="C30" s="4"/>
        <tr r="U19" s="4"/>
        <tr r="Q19" s="4"/>
        <tr r="F20" s="4"/>
        <tr r="P27" s="4"/>
        <tr r="T28" s="4"/>
        <tr r="L23" s="4"/>
        <tr r="N22" s="4"/>
        <tr r="E18" s="4"/>
        <tr r="Q30" s="4"/>
        <tr r="T26" s="4"/>
        <tr r="F29" s="4"/>
        <tr r="G27" s="4"/>
        <tr r="V21" s="4"/>
        <tr r="R27" s="4"/>
        <tr r="I20" s="4"/>
        <tr r="P25" s="4"/>
        <tr r="L24" s="4"/>
        <tr r="S25" s="4"/>
        <tr r="G23" s="4"/>
        <tr r="C23" s="4"/>
        <tr r="M26" s="4"/>
        <tr r="J22" s="4"/>
        <tr r="F24" s="4"/>
        <tr r="N30" s="4"/>
        <tr r="C25" s="4"/>
        <tr r="K18" s="4"/>
        <tr r="R18" s="4"/>
        <tr r="S30" s="4"/>
        <tr r="G21" s="4"/>
        <tr r="K27" s="4"/>
        <tr r="W27" s="4"/>
        <tr r="X22" s="4"/>
        <tr r="P28" s="4"/>
        <tr r="M29" s="4"/>
        <tr r="E27" s="4"/>
        <tr r="J26" s="4"/>
        <tr r="G30" s="4"/>
        <tr r="L21" s="4"/>
        <tr r="O19" s="4"/>
        <tr r="M23" s="4"/>
        <tr r="S21" s="4"/>
        <tr r="J23" s="4"/>
        <tr r="U23" s="4"/>
        <tr r="L19" s="4"/>
        <tr r="R21" s="4"/>
        <tr r="M27" s="4"/>
        <tr r="I30" s="4"/>
        <tr r="H28" s="4"/>
        <tr r="F28" s="4"/>
        <tr r="N18" s="4"/>
        <tr r="H27" s="4"/>
        <tr r="H18" s="4"/>
        <tr r="K24" s="4"/>
        <tr r="U27" s="4"/>
        <tr r="K25" s="4"/>
        <tr r="D24" s="4"/>
        <tr r="C19" s="4"/>
        <tr r="Q20" s="4"/>
        <tr r="E23" s="4"/>
        <tr r="M25" s="4"/>
        <tr r="S18" s="4"/>
        <tr r="X25" s="4"/>
        <tr r="K20" s="4"/>
        <tr r="P22" s="4"/>
        <tr r="G22" s="4"/>
        <tr r="M20" s="4"/>
        <tr r="S20" s="4"/>
        <tr r="C20" s="4"/>
        <tr r="Q18" s="4"/>
        <tr r="U29" s="4"/>
        <tr r="R24" s="4"/>
        <tr r="C18" s="4"/>
        <tr r="O20" s="4"/>
        <tr r="M18" s="4"/>
        <tr r="Q21" s="4"/>
        <tr r="G18" s="4"/>
        <tr r="G29" s="4"/>
        <tr r="R28" s="4"/>
        <tr r="U30" s="4"/>
        <tr r="O22" s="4"/>
        <tr r="V30" s="4"/>
        <tr r="G24" s="4"/>
        <tr r="J29" s="4"/>
        <tr r="X30" s="4"/>
        <tr r="D22" s="4"/>
        <tr r="P24" s="4"/>
        <tr r="D21" s="4"/>
        <tr r="M21" s="4"/>
        <tr r="W29" s="4"/>
        <tr r="Q28" s="4"/>
        <tr r="J30" s="4"/>
        <tr r="K19" s="4"/>
        <tr r="T19" s="4"/>
        <tr r="V24" s="4"/>
        <tr r="G26" s="4"/>
        <tr r="X24" s="4"/>
        <tr r="Q22" s="4"/>
        <tr r="E28" s="4"/>
        <tr r="H21" s="4"/>
        <tr r="I23" s="4"/>
        <tr r="L30" s="4"/>
        <tr r="W22" s="4"/>
        <tr r="S24" s="4"/>
        <tr r="E19" s="4"/>
        <tr r="O28" s="4"/>
        <tr r="M19" s="4"/>
        <tr r="T24" s="4"/>
        <tr r="F25" s="4"/>
        <tr r="F19" s="4"/>
        <tr r="I21" s="4"/>
        <tr r="T18" s="4"/>
        <tr r="E26" s="4"/>
        <tr r="O23" s="4"/>
        <tr r="N19" s="4"/>
        <tr r="D19" s="4"/>
        <tr r="N20" s="4"/>
        <tr r="E30" s="4"/>
        <tr r="U18" s="4"/>
        <tr r="M24" s="4"/>
        <tr r="L26" s="4"/>
        <tr r="N29" s="4"/>
        <tr r="Q27" s="4"/>
        <tr r="D2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190499</xdr:colOff>
      <xdr:row>0</xdr:row>
      <xdr:rowOff>71437</xdr:rowOff>
    </xdr:from>
    <xdr:to>
      <xdr:col>22</xdr:col>
      <xdr:colOff>1415783</xdr:colOff>
      <xdr:row>7</xdr:row>
      <xdr:rowOff>14287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FDA98-BB03-4173-8CDC-BE7059914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7637" y="252412"/>
          <a:ext cx="2277797" cy="1209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676274</xdr:colOff>
      <xdr:row>0</xdr:row>
      <xdr:rowOff>142875</xdr:rowOff>
    </xdr:from>
    <xdr:to>
      <xdr:col>24</xdr:col>
      <xdr:colOff>315646</xdr:colOff>
      <xdr:row>7</xdr:row>
      <xdr:rowOff>102236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7009C-697C-4575-8030-0646574F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84012" y="142875"/>
          <a:ext cx="2277797" cy="12261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309562</xdr:colOff>
      <xdr:row>0</xdr:row>
      <xdr:rowOff>61912</xdr:rowOff>
    </xdr:from>
    <xdr:to>
      <xdr:col>22</xdr:col>
      <xdr:colOff>644259</xdr:colOff>
      <xdr:row>7</xdr:row>
      <xdr:rowOff>21273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DF53B6-0411-466B-AE13-01EDCA66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1875" y="61912"/>
          <a:ext cx="2277797" cy="12261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157162</xdr:colOff>
      <xdr:row>0</xdr:row>
      <xdr:rowOff>9525</xdr:rowOff>
    </xdr:from>
    <xdr:to>
      <xdr:col>23</xdr:col>
      <xdr:colOff>491859</xdr:colOff>
      <xdr:row>6</xdr:row>
      <xdr:rowOff>149861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1B41AC-12FC-4358-BB99-D9701D39A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1162" y="9525"/>
          <a:ext cx="2277797" cy="1226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7BD7-0A46-4E5D-A49D-561174F6D54F}">
  <dimension ref="A1:Y74"/>
  <sheetViews>
    <sheetView workbookViewId="0">
      <selection activeCell="B34" sqref="B34"/>
    </sheetView>
  </sheetViews>
  <sheetFormatPr defaultRowHeight="14.25" x14ac:dyDescent="0.45"/>
  <cols>
    <col min="1" max="1" width="4.33203125" customWidth="1"/>
    <col min="2" max="2" width="17.9296875" customWidth="1"/>
    <col min="3" max="3" width="45.33203125" bestFit="1" customWidth="1"/>
    <col min="4" max="4" width="14.06640625" customWidth="1"/>
    <col min="5" max="5" width="16.796875" customWidth="1"/>
    <col min="6" max="6" width="16.59765625" bestFit="1" customWidth="1"/>
    <col min="7" max="7" width="15.86328125" bestFit="1" customWidth="1"/>
    <col min="8" max="8" width="16.9296875" customWidth="1"/>
    <col min="9" max="9" width="20" customWidth="1"/>
    <col min="10" max="10" width="26.86328125" customWidth="1"/>
    <col min="11" max="11" width="17.73046875" bestFit="1" customWidth="1"/>
    <col min="12" max="12" width="15.73046875" bestFit="1" customWidth="1"/>
    <col min="13" max="13" width="8.19921875" bestFit="1" customWidth="1"/>
    <col min="14" max="14" width="7.59765625" bestFit="1" customWidth="1"/>
    <col min="15" max="15" width="10.73046875" bestFit="1" customWidth="1"/>
    <col min="16" max="16" width="9.9296875" style="13" bestFit="1" customWidth="1"/>
    <col min="17" max="17" width="11.796875" bestFit="1" customWidth="1"/>
    <col min="18" max="18" width="12.33203125" bestFit="1" customWidth="1"/>
    <col min="19" max="20" width="21.46484375" bestFit="1" customWidth="1"/>
    <col min="21" max="21" width="14.265625" bestFit="1" customWidth="1"/>
    <col min="22" max="22" width="14.73046875" bestFit="1" customWidth="1"/>
    <col min="23" max="23" width="25.3984375" customWidth="1"/>
  </cols>
  <sheetData>
    <row r="1" spans="1:2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/>
      <c r="Q1" s="1"/>
      <c r="R1" s="1"/>
      <c r="S1" s="1"/>
      <c r="T1" s="1"/>
      <c r="U1" s="1"/>
      <c r="V1" s="1"/>
      <c r="W1" s="1"/>
      <c r="X1" s="1"/>
      <c r="Y1" s="1"/>
    </row>
    <row r="2" spans="1:25" x14ac:dyDescent="0.45">
      <c r="A2" s="1"/>
      <c r="B2" s="2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/>
      <c r="Q2" s="1"/>
      <c r="R2" s="1"/>
      <c r="S2" s="1"/>
      <c r="T2" s="1"/>
      <c r="U2" s="1"/>
      <c r="V2" s="1"/>
      <c r="W2" s="1"/>
      <c r="X2" s="1"/>
      <c r="Y2" s="1"/>
    </row>
    <row r="3" spans="1:25" x14ac:dyDescent="0.45">
      <c r="A3" s="1"/>
      <c r="B3" s="2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9"/>
      <c r="Q3" s="1"/>
      <c r="R3" s="1"/>
      <c r="S3" s="1"/>
      <c r="T3" s="1"/>
      <c r="U3" s="1"/>
      <c r="V3" s="1"/>
      <c r="W3" s="1"/>
      <c r="X3" s="1"/>
      <c r="Y3" s="1"/>
    </row>
    <row r="4" spans="1:25" x14ac:dyDescent="0.45">
      <c r="A4" s="1"/>
      <c r="B4" s="2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9"/>
      <c r="Q4" s="1"/>
      <c r="R4" s="1"/>
      <c r="S4" s="1"/>
      <c r="T4" s="1"/>
      <c r="U4" s="1"/>
      <c r="V4" s="1"/>
      <c r="W4" s="1"/>
      <c r="X4" s="1"/>
      <c r="Y4" s="1"/>
    </row>
    <row r="5" spans="1:25" x14ac:dyDescent="0.45">
      <c r="A5" s="1"/>
      <c r="B5" s="2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9"/>
      <c r="Q5" s="1"/>
      <c r="R5" s="1"/>
      <c r="S5" s="1"/>
      <c r="T5" s="1"/>
      <c r="U5" s="1"/>
      <c r="V5" s="1"/>
      <c r="W5" s="1"/>
      <c r="X5" s="1"/>
      <c r="Y5" s="1"/>
    </row>
    <row r="6" spans="1:25" x14ac:dyDescent="0.4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9"/>
      <c r="Q6" s="1"/>
      <c r="R6" s="1"/>
      <c r="S6" s="1"/>
      <c r="T6" s="1"/>
      <c r="U6" s="1"/>
      <c r="V6" s="1"/>
      <c r="W6" s="1"/>
      <c r="X6" s="1"/>
      <c r="Y6" s="1"/>
    </row>
    <row r="7" spans="1:25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9"/>
      <c r="Q7" s="1"/>
      <c r="R7" s="1"/>
      <c r="S7" s="1"/>
      <c r="T7" s="1"/>
      <c r="U7" s="1"/>
      <c r="V7" s="1"/>
      <c r="W7" s="1"/>
      <c r="X7" s="1"/>
      <c r="Y7" s="1"/>
    </row>
    <row r="8" spans="1:2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9"/>
      <c r="Q8" s="1"/>
      <c r="R8" s="1"/>
      <c r="S8" s="1"/>
      <c r="T8" s="1"/>
      <c r="U8" s="1"/>
      <c r="V8" s="1"/>
      <c r="W8" s="1"/>
      <c r="X8" s="1"/>
      <c r="Y8" s="1"/>
    </row>
    <row r="9" spans="1:2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"/>
      <c r="R9" s="1"/>
      <c r="S9" s="1"/>
      <c r="T9" s="1"/>
      <c r="U9" s="1"/>
      <c r="V9" s="1"/>
      <c r="W9" s="1"/>
      <c r="X9" s="1"/>
      <c r="Y9" s="1"/>
    </row>
    <row r="10" spans="1:25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S10" s="3"/>
      <c r="T10" s="3"/>
      <c r="U10" s="3"/>
      <c r="V10" s="3"/>
      <c r="W10" s="3"/>
      <c r="X10" s="3"/>
      <c r="Y10" s="3"/>
    </row>
    <row r="11" spans="1:25" ht="18" x14ac:dyDescent="0.55000000000000004">
      <c r="A11" s="3"/>
      <c r="B11" s="6" t="s">
        <v>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0"/>
      <c r="Q11" s="3"/>
      <c r="R11" s="3"/>
      <c r="S11" s="3"/>
      <c r="T11" s="3"/>
      <c r="U11" s="3"/>
      <c r="V11" s="3"/>
      <c r="W11" s="3"/>
      <c r="X11" s="3"/>
      <c r="Y11" s="3"/>
    </row>
    <row r="12" spans="1:25" ht="14.65" thickBot="1" x14ac:dyDescent="0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S12" s="3"/>
      <c r="T12" s="3"/>
      <c r="U12" s="3"/>
      <c r="V12" s="3"/>
      <c r="W12" s="3"/>
      <c r="X12" s="3"/>
      <c r="Y12" s="3"/>
    </row>
    <row r="13" spans="1:25" ht="14.65" thickBot="1" x14ac:dyDescent="0.5">
      <c r="A13" s="3"/>
      <c r="B13" s="5" t="s">
        <v>0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0"/>
      <c r="Q13" s="3"/>
      <c r="R13" s="3"/>
      <c r="S13" s="3"/>
      <c r="T13" s="3"/>
      <c r="U13" s="3"/>
      <c r="V13" s="3"/>
      <c r="W13" s="3"/>
      <c r="X13" s="3"/>
      <c r="Y13" s="3"/>
    </row>
    <row r="14" spans="1:25" ht="14.65" thickBot="1" x14ac:dyDescent="0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S14" s="3"/>
      <c r="T14" s="3"/>
      <c r="U14" s="3"/>
      <c r="V14" s="3"/>
      <c r="W14" s="3"/>
      <c r="X14" s="3"/>
      <c r="Y14" s="3"/>
    </row>
    <row r="15" spans="1:25" ht="14.65" thickBot="1" x14ac:dyDescent="0.5">
      <c r="A15" s="3"/>
      <c r="B15" s="5" t="s">
        <v>1</v>
      </c>
      <c r="C15" s="4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S15" s="3"/>
      <c r="T15" s="3"/>
      <c r="U15" s="3"/>
      <c r="V15" s="3"/>
      <c r="W15" s="3"/>
      <c r="X15" s="3"/>
      <c r="Y15" s="3"/>
    </row>
    <row r="16" spans="1:25" ht="14.65" thickBot="1" x14ac:dyDescent="0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3"/>
      <c r="R16" s="3"/>
      <c r="S16" s="3"/>
      <c r="T16" s="3"/>
      <c r="U16" s="3"/>
      <c r="V16" s="3"/>
      <c r="W16" s="3"/>
      <c r="X16" s="3"/>
      <c r="Y16" s="3"/>
    </row>
    <row r="17" spans="1:25" ht="14.65" thickBot="1" x14ac:dyDescent="0.5">
      <c r="A17" s="3"/>
      <c r="B17" s="5" t="s">
        <v>2</v>
      </c>
      <c r="C17" s="4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0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45">
      <c r="A20" s="3"/>
      <c r="B20" s="3"/>
      <c r="C20" s="7" t="str">
        <f t="array" ref="C20:Y32">_xll.flOrdersList(C13,,C15,C17)</f>
        <v>InstrumentIdentifiers</v>
      </c>
      <c r="D20" s="7" t="str">
        <v>Quantity</v>
      </c>
      <c r="E20" s="7" t="str">
        <v>Side</v>
      </c>
      <c r="F20" s="7" t="str">
        <v>OrderBookId Scope</v>
      </c>
      <c r="G20" s="7" t="str">
        <v>OrderBookId Code</v>
      </c>
      <c r="H20" s="7" t="str">
        <v>PortfolioId Scope</v>
      </c>
      <c r="I20" s="7" t="str">
        <v>PortfolioId Code</v>
      </c>
      <c r="J20" s="7" t="str">
        <v>Id Scope</v>
      </c>
      <c r="K20" s="7" t="str">
        <v>Id Code</v>
      </c>
      <c r="L20" s="7" t="str">
        <v>LusidInstrumentId</v>
      </c>
      <c r="M20" s="7" t="str">
        <v>State</v>
      </c>
      <c r="N20" s="7" t="str">
        <v>Type</v>
      </c>
      <c r="O20" s="7" t="str">
        <v>TimeInForce</v>
      </c>
      <c r="P20" s="11" t="str">
        <v>Date</v>
      </c>
      <c r="Q20" s="7" t="str">
        <v>Price Amount</v>
      </c>
      <c r="R20" s="7" t="str">
        <v>Price Currency</v>
      </c>
      <c r="S20" s="7" t="str">
        <v>OrderInstructionId Scope</v>
      </c>
      <c r="T20" s="7" t="str">
        <v>OrderInstructionId Code</v>
      </c>
      <c r="U20" s="7" t="str">
        <v>PackageId Scope</v>
      </c>
      <c r="V20" s="7" t="str">
        <v>PackageId Code</v>
      </c>
      <c r="W20" s="7" t="str">
        <v>Test Property for MyScope</v>
      </c>
      <c r="X20" s="3" t="str">
        <v/>
      </c>
      <c r="Y20" s="3" t="str">
        <v/>
      </c>
    </row>
    <row r="21" spans="1:25" x14ac:dyDescent="0.45">
      <c r="A21" s="3"/>
      <c r="B21" s="3"/>
      <c r="C21" s="8" t="str">
        <v>Instrument/default/Currency:GBP</v>
      </c>
      <c r="D21" s="8">
        <v>100</v>
      </c>
      <c r="E21" s="8" t="str">
        <v>Buy</v>
      </c>
      <c r="F21" s="8" t="str">
        <v>MyScope</v>
      </c>
      <c r="G21" s="8" t="str">
        <v>UKEQ Orders</v>
      </c>
      <c r="H21" s="8" t="str">
        <v>MyScope</v>
      </c>
      <c r="I21" s="8" t="str">
        <v>UK Equity</v>
      </c>
      <c r="J21" s="8" t="str">
        <v>MyScope</v>
      </c>
      <c r="K21" s="8" t="str">
        <v>ORD00000123</v>
      </c>
      <c r="L21" s="8" t="str">
        <v>CCY_GBP</v>
      </c>
      <c r="M21" s="8" t="str">
        <v>New</v>
      </c>
      <c r="N21" s="8" t="str">
        <v>Limit</v>
      </c>
      <c r="O21" s="8" t="str">
        <v>GoodTilCancel</v>
      </c>
      <c r="P21" s="12">
        <v>45048</v>
      </c>
      <c r="Q21" s="8">
        <v>534</v>
      </c>
      <c r="R21" s="8" t="str">
        <v>USD</v>
      </c>
      <c r="S21" s="8" t="str">
        <v>MyScope</v>
      </c>
      <c r="T21" s="8" t="str">
        <v>Instruction-06</v>
      </c>
      <c r="U21" s="8" t="str">
        <v>MyScope</v>
      </c>
      <c r="V21" s="8" t="str">
        <v>UKEQ Package</v>
      </c>
      <c r="W21" s="8" t="str">
        <v>XYZ000034567</v>
      </c>
      <c r="X21" s="3" t="str">
        <v/>
      </c>
      <c r="Y21" s="3" t="str">
        <v/>
      </c>
    </row>
    <row r="22" spans="1:25" x14ac:dyDescent="0.45">
      <c r="A22" s="3"/>
      <c r="B22" s="3"/>
      <c r="C22" s="8" t="str">
        <v>Instrument/default/LusidInstrumentId:LUID_15Z3EETE</v>
      </c>
      <c r="D22" s="8">
        <v>100</v>
      </c>
      <c r="E22" s="8" t="str">
        <v>Buy</v>
      </c>
      <c r="F22" s="8" t="str">
        <v>UnknownScope</v>
      </c>
      <c r="G22" s="8" t="str">
        <v>UnknownOrderBook</v>
      </c>
      <c r="H22" s="8" t="str">
        <v>MyScope</v>
      </c>
      <c r="I22" s="8" t="str">
        <v>UK Equity</v>
      </c>
      <c r="J22" s="8" t="str">
        <v>MyScope</v>
      </c>
      <c r="K22" s="8" t="str">
        <v>MyOrderCode01</v>
      </c>
      <c r="L22" s="8" t="str">
        <v>LUID_15Z3EETE</v>
      </c>
      <c r="M22" s="8">
        <v>0</v>
      </c>
      <c r="N22" s="8" t="str">
        <v>Market</v>
      </c>
      <c r="O22" s="8">
        <v>0</v>
      </c>
      <c r="P22" s="12">
        <v>44567</v>
      </c>
      <c r="Q22" s="8">
        <v>50</v>
      </c>
      <c r="R22" s="8" t="str">
        <v>GBP</v>
      </c>
      <c r="S22" s="8" t="str">
        <v>UnknownScope</v>
      </c>
      <c r="T22" s="8" t="str">
        <v>UnknownOrderInstruction</v>
      </c>
      <c r="U22" s="8" t="str">
        <v>UnknownScope</v>
      </c>
      <c r="V22" s="8" t="str">
        <v>UnknownPackage</v>
      </c>
      <c r="W22" s="8">
        <v>0</v>
      </c>
      <c r="X22" s="3" t="str">
        <v/>
      </c>
      <c r="Y22" s="3" t="str">
        <v/>
      </c>
    </row>
    <row r="23" spans="1:25" x14ac:dyDescent="0.45">
      <c r="A23" s="3"/>
      <c r="B23" s="3"/>
      <c r="C23" s="8" t="str">
        <v>Instrument/default/LusidInstrumentId:LUID_15Z3EETE</v>
      </c>
      <c r="D23" s="8">
        <v>80</v>
      </c>
      <c r="E23" s="8" t="str">
        <v>Buy</v>
      </c>
      <c r="F23" s="8" t="str">
        <v>UnknownScope</v>
      </c>
      <c r="G23" s="8" t="str">
        <v>UnknownOrderBook</v>
      </c>
      <c r="H23" s="8" t="str">
        <v>MyScope</v>
      </c>
      <c r="I23" s="8" t="str">
        <v>UK Equity</v>
      </c>
      <c r="J23" s="8" t="str">
        <v>MyScope</v>
      </c>
      <c r="K23" s="8" t="str">
        <v>MyOrderCode02</v>
      </c>
      <c r="L23" s="8" t="str">
        <v>LUID_15Z3EETE</v>
      </c>
      <c r="M23" s="8">
        <v>0</v>
      </c>
      <c r="N23" s="8" t="str">
        <v>Market</v>
      </c>
      <c r="O23" s="8">
        <v>0</v>
      </c>
      <c r="P23" s="12">
        <v>44567</v>
      </c>
      <c r="Q23" s="8">
        <v>100</v>
      </c>
      <c r="R23" s="8" t="str">
        <v>GBP</v>
      </c>
      <c r="S23" s="8" t="str">
        <v>UnknownScope</v>
      </c>
      <c r="T23" s="8" t="str">
        <v>UnknownOrderInstruction</v>
      </c>
      <c r="U23" s="8" t="str">
        <v>UnknownScope</v>
      </c>
      <c r="V23" s="8" t="str">
        <v>UnknownPackage</v>
      </c>
      <c r="W23" s="8">
        <v>0</v>
      </c>
      <c r="X23" s="3" t="str">
        <v/>
      </c>
      <c r="Y23" s="3" t="str">
        <v/>
      </c>
    </row>
    <row r="24" spans="1:25" x14ac:dyDescent="0.45">
      <c r="A24" s="3"/>
      <c r="B24" s="3"/>
      <c r="C24" s="8" t="str">
        <v/>
      </c>
      <c r="D24" s="8" t="str">
        <v/>
      </c>
      <c r="E24" s="8" t="str">
        <v/>
      </c>
      <c r="F24" s="8" t="str">
        <v/>
      </c>
      <c r="G24" s="8" t="str">
        <v/>
      </c>
      <c r="H24" s="8" t="str">
        <v/>
      </c>
      <c r="I24" s="8" t="str">
        <v/>
      </c>
      <c r="J24" s="8" t="str">
        <v/>
      </c>
      <c r="K24" s="8" t="str">
        <v/>
      </c>
      <c r="L24" s="8" t="str">
        <v/>
      </c>
      <c r="M24" s="8" t="str">
        <v/>
      </c>
      <c r="N24" s="8" t="str">
        <v/>
      </c>
      <c r="O24" s="8" t="str">
        <v/>
      </c>
      <c r="P24" s="12" t="str">
        <v/>
      </c>
      <c r="Q24" s="8" t="str">
        <v/>
      </c>
      <c r="R24" s="8" t="str">
        <v/>
      </c>
      <c r="S24" s="8" t="str">
        <v/>
      </c>
      <c r="T24" s="8" t="str">
        <v/>
      </c>
      <c r="U24" s="8" t="str">
        <v/>
      </c>
      <c r="V24" s="8" t="str">
        <v/>
      </c>
      <c r="W24" s="8" t="str">
        <v/>
      </c>
      <c r="X24" s="3" t="str">
        <v/>
      </c>
      <c r="Y24" s="3" t="str">
        <v/>
      </c>
    </row>
    <row r="25" spans="1:25" x14ac:dyDescent="0.45">
      <c r="A25" s="3"/>
      <c r="B25" s="3"/>
      <c r="C25" s="8" t="str">
        <v/>
      </c>
      <c r="D25" s="8" t="str">
        <v/>
      </c>
      <c r="E25" s="8" t="str">
        <v/>
      </c>
      <c r="F25" s="8" t="str">
        <v/>
      </c>
      <c r="G25" s="8" t="str">
        <v/>
      </c>
      <c r="H25" s="8" t="str">
        <v/>
      </c>
      <c r="I25" s="8" t="str">
        <v/>
      </c>
      <c r="J25" s="8" t="str">
        <v/>
      </c>
      <c r="K25" s="8" t="str">
        <v/>
      </c>
      <c r="L25" s="8" t="str">
        <v/>
      </c>
      <c r="M25" s="8" t="str">
        <v/>
      </c>
      <c r="N25" s="8" t="str">
        <v/>
      </c>
      <c r="O25" s="8" t="str">
        <v/>
      </c>
      <c r="P25" s="12" t="str">
        <v/>
      </c>
      <c r="Q25" s="8" t="str">
        <v/>
      </c>
      <c r="R25" s="8" t="str">
        <v/>
      </c>
      <c r="S25" s="8" t="str">
        <v/>
      </c>
      <c r="T25" s="8" t="str">
        <v/>
      </c>
      <c r="U25" s="8" t="str">
        <v/>
      </c>
      <c r="V25" s="8" t="str">
        <v/>
      </c>
      <c r="W25" s="8" t="str">
        <v/>
      </c>
      <c r="X25" s="3" t="str">
        <v/>
      </c>
      <c r="Y25" s="3" t="str">
        <v/>
      </c>
    </row>
    <row r="26" spans="1:25" x14ac:dyDescent="0.45">
      <c r="A26" s="3"/>
      <c r="B26" s="3"/>
      <c r="C26" s="8" t="str">
        <v/>
      </c>
      <c r="D26" s="8" t="str">
        <v/>
      </c>
      <c r="E26" s="8" t="str">
        <v/>
      </c>
      <c r="F26" s="8" t="str">
        <v/>
      </c>
      <c r="G26" s="8" t="str">
        <v/>
      </c>
      <c r="H26" s="8" t="str">
        <v/>
      </c>
      <c r="I26" s="8" t="str">
        <v/>
      </c>
      <c r="J26" s="8" t="str">
        <v/>
      </c>
      <c r="K26" s="8" t="str">
        <v/>
      </c>
      <c r="L26" s="8" t="str">
        <v/>
      </c>
      <c r="M26" s="8" t="str">
        <v/>
      </c>
      <c r="N26" s="8" t="str">
        <v/>
      </c>
      <c r="O26" s="8" t="str">
        <v/>
      </c>
      <c r="P26" s="12" t="str">
        <v/>
      </c>
      <c r="Q26" s="8" t="str">
        <v/>
      </c>
      <c r="R26" s="8" t="str">
        <v/>
      </c>
      <c r="S26" s="8" t="str">
        <v/>
      </c>
      <c r="T26" s="8" t="str">
        <v/>
      </c>
      <c r="U26" s="8" t="str">
        <v/>
      </c>
      <c r="V26" s="8" t="str">
        <v/>
      </c>
      <c r="W26" s="8" t="str">
        <v/>
      </c>
      <c r="X26" s="3" t="str">
        <v/>
      </c>
      <c r="Y26" s="3" t="str">
        <v/>
      </c>
    </row>
    <row r="27" spans="1:25" x14ac:dyDescent="0.45">
      <c r="A27" s="3"/>
      <c r="B27" s="3"/>
      <c r="C27" s="8" t="str">
        <v/>
      </c>
      <c r="D27" s="8" t="str">
        <v/>
      </c>
      <c r="E27" s="8" t="str">
        <v/>
      </c>
      <c r="F27" s="8" t="str">
        <v/>
      </c>
      <c r="G27" s="8" t="str">
        <v/>
      </c>
      <c r="H27" s="8" t="str">
        <v/>
      </c>
      <c r="I27" s="8" t="str">
        <v/>
      </c>
      <c r="J27" s="8" t="str">
        <v/>
      </c>
      <c r="K27" s="8" t="str">
        <v/>
      </c>
      <c r="L27" s="8" t="str">
        <v/>
      </c>
      <c r="M27" s="8" t="str">
        <v/>
      </c>
      <c r="N27" s="8" t="str">
        <v/>
      </c>
      <c r="O27" s="8" t="str">
        <v/>
      </c>
      <c r="P27" s="12" t="str">
        <v/>
      </c>
      <c r="Q27" s="8" t="str">
        <v/>
      </c>
      <c r="R27" s="8" t="str">
        <v/>
      </c>
      <c r="S27" s="8" t="str">
        <v/>
      </c>
      <c r="T27" s="8" t="str">
        <v/>
      </c>
      <c r="U27" s="8" t="str">
        <v/>
      </c>
      <c r="V27" s="8" t="str">
        <v/>
      </c>
      <c r="W27" s="8" t="str">
        <v/>
      </c>
      <c r="X27" s="3" t="str">
        <v/>
      </c>
      <c r="Y27" s="3" t="str">
        <v/>
      </c>
    </row>
    <row r="28" spans="1:25" x14ac:dyDescent="0.45">
      <c r="A28" s="3"/>
      <c r="B28" s="3"/>
      <c r="C28" s="8" t="str">
        <v/>
      </c>
      <c r="D28" s="8" t="str">
        <v/>
      </c>
      <c r="E28" s="8" t="str">
        <v/>
      </c>
      <c r="F28" s="8" t="str">
        <v/>
      </c>
      <c r="G28" s="8" t="str">
        <v/>
      </c>
      <c r="H28" s="8" t="str">
        <v/>
      </c>
      <c r="I28" s="8" t="str">
        <v/>
      </c>
      <c r="J28" s="8" t="str">
        <v/>
      </c>
      <c r="K28" s="8" t="str">
        <v/>
      </c>
      <c r="L28" s="8" t="str">
        <v/>
      </c>
      <c r="M28" s="8" t="str">
        <v/>
      </c>
      <c r="N28" s="8" t="str">
        <v/>
      </c>
      <c r="O28" s="8" t="str">
        <v/>
      </c>
      <c r="P28" s="12" t="str">
        <v/>
      </c>
      <c r="Q28" s="8" t="str">
        <v/>
      </c>
      <c r="R28" s="8" t="str">
        <v/>
      </c>
      <c r="S28" s="8" t="str">
        <v/>
      </c>
      <c r="T28" s="8" t="str">
        <v/>
      </c>
      <c r="U28" s="8" t="str">
        <v/>
      </c>
      <c r="V28" s="8" t="str">
        <v/>
      </c>
      <c r="W28" s="8" t="str">
        <v/>
      </c>
      <c r="X28" s="3" t="str">
        <v/>
      </c>
      <c r="Y28" s="3" t="str">
        <v/>
      </c>
    </row>
    <row r="29" spans="1:25" x14ac:dyDescent="0.45">
      <c r="A29" s="3"/>
      <c r="B29" s="3"/>
      <c r="C29" s="8" t="str">
        <v/>
      </c>
      <c r="D29" s="8" t="str">
        <v/>
      </c>
      <c r="E29" s="8" t="str">
        <v/>
      </c>
      <c r="F29" s="8" t="str">
        <v/>
      </c>
      <c r="G29" s="8" t="str">
        <v/>
      </c>
      <c r="H29" s="8" t="str">
        <v/>
      </c>
      <c r="I29" s="8" t="str">
        <v/>
      </c>
      <c r="J29" s="8" t="str">
        <v/>
      </c>
      <c r="K29" s="8" t="str">
        <v/>
      </c>
      <c r="L29" s="8" t="str">
        <v/>
      </c>
      <c r="M29" s="8" t="str">
        <v/>
      </c>
      <c r="N29" s="8" t="str">
        <v/>
      </c>
      <c r="O29" s="8" t="str">
        <v/>
      </c>
      <c r="P29" s="12" t="str">
        <v/>
      </c>
      <c r="Q29" s="8" t="str">
        <v/>
      </c>
      <c r="R29" s="8" t="str">
        <v/>
      </c>
      <c r="S29" s="8" t="str">
        <v/>
      </c>
      <c r="T29" s="8" t="str">
        <v/>
      </c>
      <c r="U29" s="8" t="str">
        <v/>
      </c>
      <c r="V29" s="8" t="str">
        <v/>
      </c>
      <c r="W29" s="8" t="str">
        <v/>
      </c>
      <c r="X29" s="3" t="str">
        <v/>
      </c>
      <c r="Y29" s="3" t="str">
        <v/>
      </c>
    </row>
    <row r="30" spans="1:25" x14ac:dyDescent="0.45">
      <c r="A30" s="3"/>
      <c r="B30" s="3"/>
      <c r="C30" s="8" t="str">
        <v/>
      </c>
      <c r="D30" s="8" t="str">
        <v/>
      </c>
      <c r="E30" s="8" t="str">
        <v/>
      </c>
      <c r="F30" s="8" t="str">
        <v/>
      </c>
      <c r="G30" s="8" t="str">
        <v/>
      </c>
      <c r="H30" s="8" t="str">
        <v/>
      </c>
      <c r="I30" s="8" t="str">
        <v/>
      </c>
      <c r="J30" s="8" t="str">
        <v/>
      </c>
      <c r="K30" s="8" t="str">
        <v/>
      </c>
      <c r="L30" s="8" t="str">
        <v/>
      </c>
      <c r="M30" s="8" t="str">
        <v/>
      </c>
      <c r="N30" s="8" t="str">
        <v/>
      </c>
      <c r="O30" s="8" t="str">
        <v/>
      </c>
      <c r="P30" s="12" t="str">
        <v/>
      </c>
      <c r="Q30" s="8" t="str">
        <v/>
      </c>
      <c r="R30" s="8" t="str">
        <v/>
      </c>
      <c r="S30" s="8" t="str">
        <v/>
      </c>
      <c r="T30" s="8" t="str">
        <v/>
      </c>
      <c r="U30" s="8" t="str">
        <v/>
      </c>
      <c r="V30" s="8" t="str">
        <v/>
      </c>
      <c r="W30" s="8" t="str">
        <v/>
      </c>
      <c r="X30" s="3" t="str">
        <v/>
      </c>
      <c r="Y30" s="3" t="str">
        <v/>
      </c>
    </row>
    <row r="31" spans="1:25" x14ac:dyDescent="0.45">
      <c r="A31" s="3"/>
      <c r="B31" s="3"/>
      <c r="C31" s="8" t="str">
        <v/>
      </c>
      <c r="D31" s="8" t="str">
        <v/>
      </c>
      <c r="E31" s="8" t="str">
        <v/>
      </c>
      <c r="F31" s="8" t="str">
        <v/>
      </c>
      <c r="G31" s="8" t="str">
        <v/>
      </c>
      <c r="H31" s="8" t="str">
        <v/>
      </c>
      <c r="I31" s="8" t="str">
        <v/>
      </c>
      <c r="J31" s="8" t="str">
        <v/>
      </c>
      <c r="K31" s="8" t="str">
        <v/>
      </c>
      <c r="L31" s="8" t="str">
        <v/>
      </c>
      <c r="M31" s="8" t="str">
        <v/>
      </c>
      <c r="N31" s="8" t="str">
        <v/>
      </c>
      <c r="O31" s="8" t="str">
        <v/>
      </c>
      <c r="P31" s="12" t="str">
        <v/>
      </c>
      <c r="Q31" s="8" t="str">
        <v/>
      </c>
      <c r="R31" s="8" t="str">
        <v/>
      </c>
      <c r="S31" s="8" t="str">
        <v/>
      </c>
      <c r="T31" s="8" t="str">
        <v/>
      </c>
      <c r="U31" s="8" t="str">
        <v/>
      </c>
      <c r="V31" s="8" t="str">
        <v/>
      </c>
      <c r="W31" s="8" t="str">
        <v/>
      </c>
      <c r="X31" s="3" t="str">
        <v/>
      </c>
      <c r="Y31" s="3" t="str">
        <v/>
      </c>
    </row>
    <row r="32" spans="1:25" x14ac:dyDescent="0.45">
      <c r="A32" s="3"/>
      <c r="B32" s="3"/>
      <c r="C32" s="8" t="str">
        <v/>
      </c>
      <c r="D32" s="8" t="str">
        <v/>
      </c>
      <c r="E32" s="8" t="str">
        <v/>
      </c>
      <c r="F32" s="8" t="str">
        <v/>
      </c>
      <c r="G32" s="8" t="str">
        <v/>
      </c>
      <c r="H32" s="8" t="str">
        <v/>
      </c>
      <c r="I32" s="8" t="str">
        <v/>
      </c>
      <c r="J32" s="8" t="str">
        <v/>
      </c>
      <c r="K32" s="8" t="str">
        <v/>
      </c>
      <c r="L32" s="8" t="str">
        <v/>
      </c>
      <c r="M32" s="8" t="str">
        <v/>
      </c>
      <c r="N32" s="8" t="str">
        <v/>
      </c>
      <c r="O32" s="8" t="str">
        <v/>
      </c>
      <c r="P32" s="12" t="str">
        <v/>
      </c>
      <c r="Q32" s="8" t="str">
        <v/>
      </c>
      <c r="R32" s="8" t="str">
        <v/>
      </c>
      <c r="S32" s="8" t="str">
        <v/>
      </c>
      <c r="T32" s="8" t="str">
        <v/>
      </c>
      <c r="U32" s="8" t="str">
        <v/>
      </c>
      <c r="V32" s="8" t="str">
        <v/>
      </c>
      <c r="W32" s="8" t="str">
        <v/>
      </c>
      <c r="X32" s="3" t="str">
        <v/>
      </c>
      <c r="Y32" s="3" t="str">
        <v/>
      </c>
    </row>
    <row r="33" spans="1:25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3"/>
      <c r="R36" s="3"/>
      <c r="S36" s="3"/>
      <c r="T36" s="3"/>
      <c r="U36" s="3"/>
      <c r="V36" s="3"/>
      <c r="W36" s="3"/>
      <c r="X36" s="3"/>
      <c r="Y36" s="3"/>
    </row>
    <row r="37" spans="1:25" ht="18" x14ac:dyDescent="0.55000000000000004">
      <c r="A37" s="3"/>
      <c r="B37" s="6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3"/>
      <c r="R37" s="3"/>
      <c r="S37" s="3"/>
      <c r="T37" s="3"/>
      <c r="U37" s="3"/>
      <c r="V37" s="3"/>
      <c r="W37" s="3"/>
      <c r="X37" s="3"/>
      <c r="Y37" s="3"/>
    </row>
    <row r="38" spans="1:25" ht="14.65" thickBot="1" x14ac:dyDescent="0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S38" s="3"/>
      <c r="T38" s="3"/>
      <c r="U38" s="3"/>
      <c r="V38" s="3"/>
      <c r="W38" s="3"/>
      <c r="X38" s="3"/>
      <c r="Y38" s="3"/>
    </row>
    <row r="39" spans="1:25" ht="14.65" thickBot="1" x14ac:dyDescent="0.5">
      <c r="A39" s="3"/>
      <c r="B39" s="5" t="s">
        <v>3</v>
      </c>
      <c r="C39" s="4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3"/>
      <c r="R39" s="3"/>
      <c r="S39" s="3"/>
      <c r="T39" s="3"/>
      <c r="U39" s="3"/>
      <c r="V39" s="3"/>
      <c r="W39" s="3"/>
      <c r="X39" s="3"/>
      <c r="Y39" s="3"/>
    </row>
    <row r="40" spans="1:25" ht="14.65" thickBot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3"/>
      <c r="R40" s="3"/>
      <c r="S40" s="3"/>
      <c r="T40" s="3"/>
      <c r="U40" s="3"/>
      <c r="V40" s="3"/>
      <c r="W40" s="3"/>
      <c r="X40" s="3"/>
      <c r="Y40" s="3"/>
    </row>
    <row r="41" spans="1:25" ht="14.65" thickBot="1" x14ac:dyDescent="0.5">
      <c r="A41" s="3"/>
      <c r="B41" s="5" t="s">
        <v>4</v>
      </c>
      <c r="C41" s="4" t="s">
        <v>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S41" s="3"/>
      <c r="T41" s="3"/>
      <c r="U41" s="3"/>
      <c r="V41" s="3"/>
      <c r="W41" s="3"/>
      <c r="X41" s="3"/>
      <c r="Y41" s="3"/>
    </row>
    <row r="42" spans="1:25" ht="14.65" thickBot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0"/>
      <c r="Q42" s="3"/>
      <c r="R42" s="3"/>
      <c r="S42" s="3"/>
      <c r="T42" s="3"/>
      <c r="U42" s="3"/>
      <c r="V42" s="3"/>
      <c r="W42" s="3"/>
      <c r="X42" s="3"/>
      <c r="Y42" s="3"/>
    </row>
    <row r="43" spans="1:25" ht="14.65" thickBot="1" x14ac:dyDescent="0.5">
      <c r="A43" s="3"/>
      <c r="B43" s="5" t="s">
        <v>0</v>
      </c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0"/>
      <c r="Q43" s="3"/>
      <c r="R43" s="3"/>
      <c r="S43" s="3"/>
      <c r="T43" s="3"/>
      <c r="U43" s="3"/>
      <c r="V43" s="3"/>
      <c r="W43" s="3"/>
      <c r="X43" s="3"/>
      <c r="Y43" s="3"/>
    </row>
    <row r="44" spans="1:25" ht="14.65" thickBot="1" x14ac:dyDescent="0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0"/>
      <c r="Q44" s="3"/>
      <c r="R44" s="3"/>
      <c r="S44" s="3"/>
      <c r="T44" s="3"/>
      <c r="U44" s="3"/>
      <c r="V44" s="3"/>
      <c r="W44" s="3"/>
      <c r="X44" s="3"/>
      <c r="Y44" s="3"/>
    </row>
    <row r="45" spans="1:25" ht="14.65" thickBot="1" x14ac:dyDescent="0.5">
      <c r="A45" s="3"/>
      <c r="B45" s="5" t="s">
        <v>2</v>
      </c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0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0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0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45">
      <c r="A48" s="3"/>
      <c r="B48" s="3"/>
      <c r="C48" s="7" t="str">
        <f t="array" ref="C48:Y49">_xll.flOrderGet(C39,C41,C43,C45)</f>
        <v>InstrumentIdentifiers</v>
      </c>
      <c r="D48" s="7" t="str">
        <v>Quantity</v>
      </c>
      <c r="E48" s="7" t="str">
        <v>Side</v>
      </c>
      <c r="F48" s="7" t="str">
        <v>OrderBookId Scope</v>
      </c>
      <c r="G48" s="7" t="str">
        <v>OrderBookId Code</v>
      </c>
      <c r="H48" s="7" t="str">
        <v>PortfolioId Scope</v>
      </c>
      <c r="I48" s="7" t="str">
        <v>PortfolioId Code</v>
      </c>
      <c r="J48" s="7" t="str">
        <v>Id Scope</v>
      </c>
      <c r="K48" s="7" t="str">
        <v>Id Code</v>
      </c>
      <c r="L48" s="7" t="str">
        <v>LusidInstrumentId</v>
      </c>
      <c r="M48" s="7" t="str">
        <v>State</v>
      </c>
      <c r="N48" s="7" t="str">
        <v>Type</v>
      </c>
      <c r="O48" s="7" t="str">
        <v>TimeInForce</v>
      </c>
      <c r="P48" s="11" t="str">
        <v>Date</v>
      </c>
      <c r="Q48" s="7" t="str">
        <v>Price Amount</v>
      </c>
      <c r="R48" s="7" t="str">
        <v>Price Currency</v>
      </c>
      <c r="S48" s="7" t="str">
        <v>OrderInstructionId Scope</v>
      </c>
      <c r="T48" s="7" t="str">
        <v>OrderInstructionId Code</v>
      </c>
      <c r="U48" s="7" t="str">
        <v>PackageId Scope</v>
      </c>
      <c r="V48" s="7" t="str">
        <v>PackageId Code</v>
      </c>
      <c r="W48" s="3" t="str">
        <v/>
      </c>
      <c r="X48" s="3" t="str">
        <v/>
      </c>
      <c r="Y48" s="3" t="str">
        <v/>
      </c>
    </row>
    <row r="49" spans="1:25" x14ac:dyDescent="0.45">
      <c r="A49" s="3"/>
      <c r="B49" s="3"/>
      <c r="C49" s="8" t="str">
        <v>Instrument/default/LusidInstrumentId:LUID_15Z3EETE</v>
      </c>
      <c r="D49" s="8">
        <v>500</v>
      </c>
      <c r="E49" s="8" t="str">
        <v>Buy</v>
      </c>
      <c r="F49" s="8" t="str">
        <v>TestScope-45a5f37c-c642-43f7-b390-a0165ff073d5</v>
      </c>
      <c r="G49" s="8" t="str">
        <v>OrdersTestBook</v>
      </c>
      <c r="H49" s="8" t="str">
        <v>TestScope-45a5f37c-c642-43f7-b390-a0165ff073d5</v>
      </c>
      <c r="I49" s="8" t="str">
        <v>OrdersTestPortfolio</v>
      </c>
      <c r="J49" s="8" t="str">
        <v>TestScope-45a5f37c-c642-43f7-b390-a0165ff073d5</v>
      </c>
      <c r="K49" s="8" t="str">
        <v>Order-5f41468e-b1be-435f-90fc-e29df626a013</v>
      </c>
      <c r="L49" s="8" t="str">
        <v>LUID_15Z3EETE</v>
      </c>
      <c r="M49" s="8" t="str">
        <v/>
      </c>
      <c r="N49" s="8" t="str">
        <v/>
      </c>
      <c r="O49" s="8" t="str">
        <v/>
      </c>
      <c r="P49" s="12">
        <v>0</v>
      </c>
      <c r="Q49" s="8">
        <v>0</v>
      </c>
      <c r="R49" s="8" t="str">
        <v>ZZZ</v>
      </c>
      <c r="S49" s="8" t="str">
        <v>TestScope-45a5f37c-c642-43f7-b390-a0165ff073d5</v>
      </c>
      <c r="T49" s="8" t="str">
        <v>UnknownOrderInstruction</v>
      </c>
      <c r="U49" s="8" t="str">
        <v>TestScope-45a5f37c-c642-43f7-b390-a0165ff073d5</v>
      </c>
      <c r="V49" s="8" t="str">
        <v>UnknownPackage</v>
      </c>
      <c r="W49" s="3" t="str">
        <v/>
      </c>
      <c r="X49" s="3" t="str">
        <v/>
      </c>
      <c r="Y49" s="3" t="str">
        <v/>
      </c>
    </row>
    <row r="50" spans="1:25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0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0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0"/>
      <c r="Q52" s="3"/>
      <c r="R52" s="3"/>
      <c r="S52" s="3"/>
      <c r="T52" s="3"/>
      <c r="U52" s="3"/>
      <c r="V52" s="3"/>
      <c r="W52" s="3"/>
      <c r="X52" s="3"/>
      <c r="Y52" s="3"/>
    </row>
    <row r="53" spans="1:25" ht="18" x14ac:dyDescent="0.55000000000000004">
      <c r="A53" s="3"/>
      <c r="B53" s="6" t="s">
        <v>42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45">
      <c r="A55" s="3"/>
      <c r="B55" s="5" t="s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45">
      <c r="A57" s="3"/>
      <c r="B57" s="3"/>
      <c r="C57" s="7" t="s">
        <v>43</v>
      </c>
      <c r="D57" s="7" t="s">
        <v>44</v>
      </c>
      <c r="E57" s="7" t="s">
        <v>45</v>
      </c>
      <c r="F57" s="7" t="s">
        <v>46</v>
      </c>
      <c r="G57" s="7" t="s">
        <v>47</v>
      </c>
      <c r="H57" s="7" t="s">
        <v>48</v>
      </c>
      <c r="I57" s="7" t="s">
        <v>49</v>
      </c>
      <c r="J57" s="7" t="s">
        <v>50</v>
      </c>
      <c r="K57" s="7" t="s">
        <v>51</v>
      </c>
      <c r="L57" s="7" t="s">
        <v>52</v>
      </c>
      <c r="M57" s="7" t="s">
        <v>53</v>
      </c>
      <c r="N57" s="7" t="s">
        <v>54</v>
      </c>
      <c r="O57" s="7" t="s">
        <v>55</v>
      </c>
      <c r="P57" s="7" t="s">
        <v>56</v>
      </c>
      <c r="Q57" s="7" t="s">
        <v>57</v>
      </c>
      <c r="R57" s="7" t="s">
        <v>58</v>
      </c>
      <c r="S57" s="7" t="s">
        <v>59</v>
      </c>
      <c r="T57" s="7" t="s">
        <v>60</v>
      </c>
      <c r="U57" s="7" t="s">
        <v>61</v>
      </c>
      <c r="V57" s="3"/>
      <c r="W57" s="3"/>
      <c r="X57" s="3"/>
      <c r="Y57" s="3"/>
    </row>
    <row r="58" spans="1:25" x14ac:dyDescent="0.45">
      <c r="A58" s="3"/>
      <c r="B58" s="3"/>
      <c r="C58" s="8" t="s">
        <v>62</v>
      </c>
      <c r="D58" s="8" t="s">
        <v>63</v>
      </c>
      <c r="E58" s="8" t="s">
        <v>62</v>
      </c>
      <c r="F58" s="8" t="s">
        <v>64</v>
      </c>
      <c r="G58" s="8"/>
      <c r="H58" s="8"/>
      <c r="I58" s="8"/>
      <c r="J58" s="8"/>
      <c r="K58" s="8"/>
      <c r="L58" s="8"/>
      <c r="M58" s="17">
        <v>44567</v>
      </c>
      <c r="N58" s="8">
        <v>100</v>
      </c>
      <c r="O58" s="8" t="s">
        <v>65</v>
      </c>
      <c r="P58" s="8" t="s">
        <v>66</v>
      </c>
      <c r="Q58" s="8"/>
      <c r="R58" s="8">
        <v>50</v>
      </c>
      <c r="S58" s="8" t="s">
        <v>67</v>
      </c>
      <c r="T58" s="8" t="s">
        <v>69</v>
      </c>
      <c r="U58" s="8" t="s">
        <v>68</v>
      </c>
      <c r="V58" s="3"/>
      <c r="W58" s="3"/>
      <c r="X58" s="3"/>
      <c r="Y58" s="3"/>
    </row>
    <row r="59" spans="1:25" x14ac:dyDescent="0.45">
      <c r="A59" s="3"/>
      <c r="B59" s="3"/>
      <c r="C59" s="8" t="s">
        <v>62</v>
      </c>
      <c r="D59" s="8" t="s">
        <v>70</v>
      </c>
      <c r="E59" s="8" t="s">
        <v>62</v>
      </c>
      <c r="F59" s="8" t="s">
        <v>64</v>
      </c>
      <c r="G59" s="8"/>
      <c r="H59" s="8"/>
      <c r="I59" s="8"/>
      <c r="J59" s="8"/>
      <c r="K59" s="8"/>
      <c r="L59" s="8"/>
      <c r="M59" s="17">
        <v>44567</v>
      </c>
      <c r="N59" s="8">
        <v>80</v>
      </c>
      <c r="O59" s="8" t="s">
        <v>65</v>
      </c>
      <c r="P59" s="8" t="s">
        <v>66</v>
      </c>
      <c r="Q59" s="8"/>
      <c r="R59" s="8">
        <v>100</v>
      </c>
      <c r="S59" s="8" t="s">
        <v>67</v>
      </c>
      <c r="T59" s="8" t="s">
        <v>69</v>
      </c>
      <c r="U59" s="8" t="s">
        <v>68</v>
      </c>
      <c r="V59" s="3"/>
      <c r="W59" s="3"/>
      <c r="X59" s="3"/>
      <c r="Y59" s="3"/>
    </row>
    <row r="60" spans="1:25" x14ac:dyDescent="0.45">
      <c r="A60" s="3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3"/>
      <c r="W60" s="3"/>
      <c r="X60" s="3"/>
      <c r="Y60" s="3"/>
    </row>
    <row r="61" spans="1:25" x14ac:dyDescent="0.45">
      <c r="A61" s="3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3"/>
      <c r="W61" s="3"/>
      <c r="X61" s="3"/>
      <c r="Y61" s="3"/>
    </row>
    <row r="62" spans="1:25" x14ac:dyDescent="0.45">
      <c r="A62" s="3"/>
      <c r="B62" s="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3"/>
      <c r="W62" s="3"/>
      <c r="X62" s="3"/>
      <c r="Y62" s="3"/>
    </row>
    <row r="63" spans="1:25" x14ac:dyDescent="0.45">
      <c r="A63" s="3"/>
      <c r="B63" s="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3"/>
      <c r="W63" s="3"/>
      <c r="X63" s="3"/>
      <c r="Y63" s="3"/>
    </row>
    <row r="64" spans="1:25" x14ac:dyDescent="0.45">
      <c r="A64" s="3"/>
      <c r="B64" s="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3"/>
      <c r="W64" s="3"/>
      <c r="X64" s="3"/>
      <c r="Y64" s="3"/>
    </row>
    <row r="65" spans="1:25" x14ac:dyDescent="0.45">
      <c r="A65" s="3"/>
      <c r="B65" s="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3"/>
      <c r="W65" s="3"/>
      <c r="X65" s="3"/>
      <c r="Y65" s="3"/>
    </row>
    <row r="66" spans="1:25" x14ac:dyDescent="0.45">
      <c r="A66" s="3"/>
      <c r="B66" s="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3"/>
      <c r="W66" s="3"/>
      <c r="X66" s="3"/>
      <c r="Y66" s="3"/>
    </row>
    <row r="67" spans="1:25" x14ac:dyDescent="0.45">
      <c r="A67" s="3"/>
      <c r="B67" s="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3"/>
      <c r="W67" s="3"/>
      <c r="X67" s="3"/>
      <c r="Y67" s="3"/>
    </row>
    <row r="68" spans="1:25" x14ac:dyDescent="0.45">
      <c r="A68" s="3"/>
      <c r="B68" s="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3"/>
      <c r="W68" s="3"/>
      <c r="X68" s="3"/>
      <c r="Y68" s="3"/>
    </row>
    <row r="69" spans="1:25" x14ac:dyDescent="0.45">
      <c r="A69" s="3"/>
      <c r="B69" s="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3"/>
      <c r="W69" s="3"/>
      <c r="X69" s="3"/>
      <c r="Y69" s="3"/>
    </row>
    <row r="70" spans="1:25" x14ac:dyDescent="0.45">
      <c r="A70" s="3"/>
      <c r="B70" s="3"/>
      <c r="C70" s="3" t="str" cm="1">
        <f t="array" ref="C70:C72">_xll.flOrdersAdd(C57:U69)</f>
        <v>Code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45">
      <c r="A71" s="3"/>
      <c r="B71" s="3"/>
      <c r="C71" s="3" t="str">
        <v>MyOrderCode02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45">
      <c r="A72" s="3"/>
      <c r="B72" s="3"/>
      <c r="C72" s="3" t="str">
        <v>MyOrderCode01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</sheetData>
  <dataValidations count="19">
    <dataValidation allowBlank="1" showInputMessage="1" showErrorMessage="1" prompt="Id Scope" sqref="C57" xr:uid="{52A301C5-06BF-43B7-A2CE-4C8BEB32FC34}"/>
    <dataValidation allowBlank="1" showInputMessage="1" showErrorMessage="1" prompt="Id Code" sqref="D57" xr:uid="{31F278B8-AFC1-4CEF-BB0D-7DD2124EC949}"/>
    <dataValidation allowBlank="1" showInputMessage="1" showErrorMessage="1" prompt="Portfolio Scope" sqref="E57" xr:uid="{0152D303-F584-43FB-A77A-ED34784A66B9}"/>
    <dataValidation allowBlank="1" showInputMessage="1" showErrorMessage="1" prompt="Portfolio Code" sqref="F57" xr:uid="{0A890A89-1635-478D-8230-84F440FC6672}"/>
    <dataValidation allowBlank="1" showInputMessage="1" showErrorMessage="1" prompt="OrderBook Code" sqref="G57" xr:uid="{920846AC-03C5-4F04-A31A-5407B312C3FF}"/>
    <dataValidation allowBlank="1" showInputMessage="1" showErrorMessage="1" prompt="OrderBook Scope" sqref="H57" xr:uid="{BDF63EBE-7575-4504-ABBF-3D90B8E344B8}"/>
    <dataValidation allowBlank="1" showInputMessage="1" showErrorMessage="1" prompt="OrderInstruction Code" sqref="I57" xr:uid="{53EA1FAE-B5D4-4A8D-8A8F-265CF154FE47}"/>
    <dataValidation allowBlank="1" showInputMessage="1" showErrorMessage="1" prompt="OrderInstruction Scope" sqref="J57" xr:uid="{CDB76B50-142E-4E45-9B2B-B30DD188BF6C}"/>
    <dataValidation allowBlank="1" showInputMessage="1" showErrorMessage="1" prompt="Package Code" sqref="K57" xr:uid="{5D5DB78B-6EF0-4BDB-B0F9-A690F0B47551}"/>
    <dataValidation allowBlank="1" showInputMessage="1" showErrorMessage="1" prompt="Package Scope" sqref="L57" xr:uid="{04BF6F90-B9A8-41A8-A13A-BEB9BDADAD48}"/>
    <dataValidation allowBlank="1" showInputMessage="1" showErrorMessage="1" prompt="Date" sqref="M57" xr:uid="{01C0E7E8-9AA2-4D5F-8CF3-075B0DF6A675}"/>
    <dataValidation allowBlank="1" showInputMessage="1" showErrorMessage="1" prompt="Quantity" sqref="N57" xr:uid="{CD4E57B7-E8F8-44DC-83FC-EA7943BE3DAC}"/>
    <dataValidation allowBlank="1" showInputMessage="1" showErrorMessage="1" prompt="Side" sqref="O57" xr:uid="{E0580D47-F777-4BB4-8040-2766DEB34C1E}"/>
    <dataValidation allowBlank="1" showInputMessage="1" showErrorMessage="1" prompt="Type" sqref="P57" xr:uid="{59CF82CA-ADDD-456E-B416-0A2CF2BC61D9}"/>
    <dataValidation allowBlank="1" showInputMessage="1" showErrorMessage="1" prompt="TimeInForce" sqref="Q57" xr:uid="{1565849B-DF59-499B-B35B-D0AA2FC33552}"/>
    <dataValidation allowBlank="1" showInputMessage="1" showErrorMessage="1" prompt="PriceAmount" sqref="R57" xr:uid="{853C2803-6FE8-4A3A-8BE2-7A2E90B9BE3D}"/>
    <dataValidation allowBlank="1" showInputMessage="1" showErrorMessage="1" prompt="PriceCurrency" sqref="S57" xr:uid="{6DEBBB0F-EA4B-43FE-9FBA-1ED43B7DEA21}"/>
    <dataValidation allowBlank="1" showInputMessage="1" showErrorMessage="1" prompt="Instrument Id Types" sqref="T57" xr:uid="{93D768FF-525A-460B-816B-31308DF3CF0B}"/>
    <dataValidation allowBlank="1" showInputMessage="1" showErrorMessage="1" prompt="Instrument Ids" sqref="U57" xr:uid="{0A61E77A-07D7-4447-8581-5455382E74DF}"/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39AC-87C4-4535-8C9B-6E2374D39F6C}">
  <dimension ref="A1:Y68"/>
  <sheetViews>
    <sheetView tabSelected="1" topLeftCell="A16" workbookViewId="0">
      <selection activeCell="F41" sqref="F41"/>
    </sheetView>
  </sheetViews>
  <sheetFormatPr defaultRowHeight="14.25" x14ac:dyDescent="0.45"/>
  <cols>
    <col min="1" max="1" width="3.3984375" customWidth="1"/>
    <col min="2" max="2" width="17.9296875" customWidth="1"/>
    <col min="3" max="3" width="32.59765625" customWidth="1"/>
    <col min="4" max="4" width="13.53125" customWidth="1"/>
    <col min="5" max="5" width="31.46484375" customWidth="1"/>
    <col min="6" max="6" width="19.46484375" bestFit="1" customWidth="1"/>
    <col min="7" max="7" width="25.1328125" customWidth="1"/>
    <col min="8" max="8" width="14.06640625" bestFit="1" customWidth="1"/>
    <col min="9" max="9" width="7.86328125" bestFit="1" customWidth="1"/>
    <col min="10" max="10" width="44.265625" bestFit="1" customWidth="1"/>
    <col min="11" max="11" width="15.73046875" bestFit="1" customWidth="1"/>
    <col min="12" max="12" width="11.6640625" bestFit="1" customWidth="1"/>
    <col min="13" max="13" width="12.33203125" bestFit="1" customWidth="1"/>
    <col min="14" max="14" width="11.53125" bestFit="1" customWidth="1"/>
    <col min="15" max="15" width="12" bestFit="1" customWidth="1"/>
    <col min="16" max="16" width="13.6640625" style="18" bestFit="1" customWidth="1"/>
    <col min="17" max="17" width="8.19921875" style="18" bestFit="1" customWidth="1"/>
    <col min="18" max="18" width="11.796875" bestFit="1" customWidth="1"/>
    <col min="19" max="19" width="12.33203125" bestFit="1" customWidth="1"/>
    <col min="20" max="20" width="21.1328125" customWidth="1"/>
    <col min="21" max="21" width="22.59765625" bestFit="1" customWidth="1"/>
    <col min="22" max="22" width="18.796875" bestFit="1" customWidth="1"/>
  </cols>
  <sheetData>
    <row r="1" spans="1:2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/>
      <c r="Q1" s="14"/>
      <c r="R1" s="1"/>
      <c r="S1" s="1"/>
      <c r="T1" s="1"/>
      <c r="U1" s="1"/>
      <c r="V1" s="1"/>
      <c r="W1" s="1"/>
      <c r="X1" s="1"/>
      <c r="Y1" s="1"/>
    </row>
    <row r="2" spans="1:25" x14ac:dyDescent="0.45">
      <c r="A2" s="1"/>
      <c r="B2" s="2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4"/>
      <c r="Q2" s="14"/>
      <c r="R2" s="1"/>
      <c r="S2" s="1"/>
      <c r="T2" s="1"/>
      <c r="U2" s="1"/>
      <c r="V2" s="1"/>
      <c r="W2" s="1"/>
      <c r="X2" s="1"/>
      <c r="Y2" s="1"/>
    </row>
    <row r="3" spans="1:25" x14ac:dyDescent="0.45">
      <c r="A3" s="1"/>
      <c r="B3" s="2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4"/>
      <c r="Q3" s="14"/>
      <c r="R3" s="1"/>
      <c r="S3" s="1"/>
      <c r="T3" s="1"/>
      <c r="U3" s="1"/>
      <c r="V3" s="1"/>
      <c r="W3" s="1"/>
      <c r="X3" s="1"/>
      <c r="Y3" s="1"/>
    </row>
    <row r="4" spans="1:25" x14ac:dyDescent="0.45">
      <c r="A4" s="1"/>
      <c r="B4" s="2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4"/>
      <c r="Q4" s="14"/>
      <c r="R4" s="1"/>
      <c r="S4" s="1"/>
      <c r="T4" s="1"/>
      <c r="U4" s="1"/>
      <c r="V4" s="1"/>
      <c r="W4" s="1"/>
      <c r="X4" s="1"/>
      <c r="Y4" s="1"/>
    </row>
    <row r="5" spans="1:25" x14ac:dyDescent="0.45">
      <c r="A5" s="1"/>
      <c r="B5" s="2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4"/>
      <c r="Q5" s="14"/>
      <c r="R5" s="1"/>
      <c r="S5" s="1"/>
      <c r="T5" s="1"/>
      <c r="U5" s="1"/>
      <c r="V5" s="1"/>
      <c r="W5" s="1"/>
      <c r="X5" s="1"/>
      <c r="Y5" s="1"/>
    </row>
    <row r="6" spans="1:25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4"/>
      <c r="Q6" s="14"/>
      <c r="R6" s="1"/>
      <c r="S6" s="1"/>
      <c r="T6" s="1"/>
      <c r="U6" s="1"/>
      <c r="V6" s="1"/>
      <c r="W6" s="1"/>
      <c r="X6" s="1"/>
      <c r="Y6" s="1"/>
    </row>
    <row r="7" spans="1:25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4"/>
      <c r="Q7" s="14"/>
      <c r="R7" s="1"/>
      <c r="S7" s="1"/>
      <c r="T7" s="1"/>
      <c r="U7" s="1"/>
      <c r="V7" s="1"/>
      <c r="W7" s="1"/>
      <c r="X7" s="1"/>
      <c r="Y7" s="1"/>
    </row>
    <row r="8" spans="1:2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4"/>
      <c r="Q8" s="14"/>
      <c r="R8" s="1"/>
      <c r="S8" s="1"/>
      <c r="T8" s="1"/>
      <c r="U8" s="1"/>
      <c r="V8" s="1"/>
      <c r="W8" s="1"/>
      <c r="X8" s="1"/>
      <c r="Y8" s="1"/>
    </row>
    <row r="9" spans="1:25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5"/>
      <c r="Q9" s="15"/>
      <c r="R9" s="3"/>
      <c r="S9" s="3"/>
      <c r="T9" s="3"/>
      <c r="U9" s="3"/>
      <c r="V9" s="3"/>
      <c r="W9" s="3"/>
      <c r="X9" s="3"/>
      <c r="Y9" s="3"/>
    </row>
    <row r="10" spans="1:25" ht="18" x14ac:dyDescent="0.55000000000000004">
      <c r="A10" s="3"/>
      <c r="B10" s="6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5"/>
      <c r="Q10" s="15"/>
      <c r="R10" s="3"/>
      <c r="S10" s="3"/>
      <c r="T10" s="3"/>
      <c r="U10" s="3"/>
      <c r="V10" s="3"/>
      <c r="W10" s="3"/>
      <c r="X10" s="3"/>
      <c r="Y10" s="3"/>
    </row>
    <row r="11" spans="1:25" ht="14.65" thickBot="1" x14ac:dyDescent="0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5"/>
      <c r="Q11" s="15"/>
      <c r="R11" s="3"/>
      <c r="S11" s="3"/>
      <c r="T11" s="3"/>
      <c r="U11" s="3"/>
      <c r="V11" s="3"/>
      <c r="W11" s="3"/>
      <c r="X11" s="3"/>
      <c r="Y11" s="3"/>
    </row>
    <row r="12" spans="1:25" ht="14.65" thickBot="1" x14ac:dyDescent="0.5">
      <c r="A12" s="3"/>
      <c r="B12" s="5" t="s">
        <v>0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"/>
      <c r="Q12" s="15"/>
      <c r="R12" s="3"/>
      <c r="S12" s="3"/>
      <c r="T12" s="3"/>
      <c r="U12" s="3"/>
      <c r="V12" s="3"/>
      <c r="W12" s="3"/>
      <c r="X12" s="3"/>
      <c r="Y12" s="3"/>
    </row>
    <row r="13" spans="1:25" ht="14.65" thickBot="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"/>
      <c r="Q13" s="15"/>
      <c r="R13" s="3"/>
      <c r="S13" s="3"/>
      <c r="T13" s="3"/>
      <c r="U13" s="3"/>
      <c r="V13" s="3"/>
      <c r="W13" s="3"/>
      <c r="X13" s="3"/>
      <c r="Y13" s="3"/>
    </row>
    <row r="14" spans="1:25" ht="14.65" thickBot="1" x14ac:dyDescent="0.5">
      <c r="A14" s="3"/>
      <c r="B14" s="5" t="s">
        <v>1</v>
      </c>
      <c r="C14" s="4" t="s">
        <v>92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"/>
      <c r="Q14" s="15"/>
      <c r="R14" s="3"/>
      <c r="S14" s="3"/>
      <c r="T14" s="3"/>
      <c r="U14" s="3"/>
      <c r="V14" s="3"/>
      <c r="W14" s="3"/>
      <c r="X14" s="3"/>
      <c r="Y14" s="3"/>
    </row>
    <row r="15" spans="1:25" ht="14.65" thickBot="1" x14ac:dyDescent="0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"/>
      <c r="Q15" s="15"/>
      <c r="R15" s="3"/>
      <c r="S15" s="3"/>
      <c r="T15" s="3"/>
      <c r="U15" s="3"/>
      <c r="V15" s="3"/>
      <c r="W15" s="3"/>
      <c r="X15" s="3"/>
      <c r="Y15" s="3"/>
    </row>
    <row r="16" spans="1:25" ht="14.65" thickBot="1" x14ac:dyDescent="0.5">
      <c r="A16" s="3"/>
      <c r="B16" s="5" t="s">
        <v>2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"/>
      <c r="Q16" s="15"/>
      <c r="R16" s="3"/>
      <c r="S16" s="3"/>
      <c r="T16" s="3"/>
      <c r="U16" s="3"/>
      <c r="V16" s="3"/>
      <c r="W16" s="3"/>
      <c r="X16" s="3"/>
      <c r="Y16" s="3"/>
    </row>
    <row r="17" spans="1:2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"/>
      <c r="Q17" s="15"/>
      <c r="R17" s="3"/>
      <c r="S17" s="3"/>
      <c r="T17" s="3"/>
      <c r="U17" s="3"/>
      <c r="V17" s="3"/>
      <c r="W17" s="3"/>
      <c r="X17" s="3"/>
      <c r="Y17" s="3"/>
    </row>
    <row r="18" spans="1:2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"/>
      <c r="Q18" s="15"/>
      <c r="R18" s="3"/>
      <c r="S18" s="3"/>
      <c r="T18" s="3"/>
      <c r="U18" s="3"/>
      <c r="V18" s="3"/>
      <c r="W18" s="3"/>
      <c r="X18" s="3"/>
      <c r="Y18" s="3"/>
    </row>
    <row r="19" spans="1:25" x14ac:dyDescent="0.45">
      <c r="A19" s="3"/>
      <c r="B19" s="3"/>
      <c r="C19" s="7" t="str">
        <f t="array" ref="C19:Y32">_xll.flAllocationsList(C12,,C14,C16)</f>
        <v>Id Scope</v>
      </c>
      <c r="D19" s="7" t="str">
        <v>Id Code</v>
      </c>
      <c r="E19" s="7" t="str">
        <v>AllocatedOrderId Scope</v>
      </c>
      <c r="F19" s="7" t="str">
        <v>AllocatedOrderId Code</v>
      </c>
      <c r="G19" s="7" t="str">
        <v>PortfolioId Scope</v>
      </c>
      <c r="H19" s="7" t="str">
        <v>PortfolioId Code</v>
      </c>
      <c r="I19" s="7" t="str">
        <v>Quantity</v>
      </c>
      <c r="J19" s="7" t="str">
        <v>InstrumentIdentifiers</v>
      </c>
      <c r="K19" s="7" t="str">
        <v>LusidInstrumentId</v>
      </c>
      <c r="L19" s="7" t="str">
        <v>PlacementIds</v>
      </c>
      <c r="M19" s="7" t="str">
        <v>State</v>
      </c>
      <c r="N19" s="7" t="str">
        <v>Side</v>
      </c>
      <c r="O19" s="7" t="str">
        <v>Type</v>
      </c>
      <c r="P19" s="16" t="str">
        <v>SettlementDate</v>
      </c>
      <c r="Q19" s="16" t="str">
        <v>Date</v>
      </c>
      <c r="R19" s="7" t="str">
        <v>Price Amount</v>
      </c>
      <c r="S19" s="7" t="str">
        <v>Price Currency</v>
      </c>
      <c r="T19" s="7" t="str">
        <v>SettlementCurrency</v>
      </c>
      <c r="U19" s="7" t="str">
        <v>SettlementCurrencyFxRate</v>
      </c>
      <c r="V19" s="7" t="str">
        <v>Counterparty</v>
      </c>
      <c r="W19" s="3" t="str">
        <v/>
      </c>
      <c r="X19" s="3" t="str">
        <v/>
      </c>
      <c r="Y19" s="3" t="str">
        <v/>
      </c>
    </row>
    <row r="20" spans="1:25" x14ac:dyDescent="0.45">
      <c r="A20" s="3"/>
      <c r="B20" s="3"/>
      <c r="C20" s="8" t="str">
        <v>orders</v>
      </c>
      <c r="D20" s="8" t="str">
        <v>myallocation02</v>
      </c>
      <c r="E20" s="8" t="str">
        <v>orders</v>
      </c>
      <c r="F20" s="8" t="str">
        <v>myorder7</v>
      </c>
      <c r="G20" s="8" t="str">
        <v>orders</v>
      </c>
      <c r="H20" s="8" t="str">
        <v>dummy_Portfolio</v>
      </c>
      <c r="I20" s="8">
        <v>1</v>
      </c>
      <c r="J20" s="8" t="str">
        <v>Instrument/default/LusidInstrumentId:LUID_ZZZZZZZZ</v>
      </c>
      <c r="K20" s="8" t="str">
        <v>LUID_ZZZZZZZZ</v>
      </c>
      <c r="L20" s="8" t="str">
        <v/>
      </c>
      <c r="M20" s="8" t="str">
        <v>UnknownState</v>
      </c>
      <c r="N20" s="8" t="str">
        <v>UnknownSide</v>
      </c>
      <c r="O20" s="8" t="str">
        <v>UnknownType</v>
      </c>
      <c r="P20" s="17">
        <v>0</v>
      </c>
      <c r="Q20" s="17">
        <v>0</v>
      </c>
      <c r="R20" s="8">
        <v>0</v>
      </c>
      <c r="S20" s="8" t="str">
        <v>CCY_ZZZ</v>
      </c>
      <c r="T20" s="8" t="str">
        <v>CCY_ZZZ</v>
      </c>
      <c r="U20" s="8">
        <v>0</v>
      </c>
      <c r="V20" s="8" t="str">
        <v>UnknownCounterparty</v>
      </c>
      <c r="W20" s="3" t="str">
        <v/>
      </c>
      <c r="X20" s="3" t="str">
        <v/>
      </c>
      <c r="Y20" s="3" t="str">
        <v/>
      </c>
    </row>
    <row r="21" spans="1:25" x14ac:dyDescent="0.45">
      <c r="A21" s="3"/>
      <c r="B21" s="3"/>
      <c r="C21" s="8" t="str">
        <v>UK_Equities_Fund_3857-1771-09e1-a8</v>
      </c>
      <c r="D21" s="8" t="str">
        <v>MyAllocation002</v>
      </c>
      <c r="E21" s="8" t="str">
        <v>UK_Equities_Fund_3857-1771-09e1-a8</v>
      </c>
      <c r="F21" s="8" t="str">
        <v>ORD002</v>
      </c>
      <c r="G21" s="8" t="str">
        <v>UK_Equities_Fund_3857-1771-09e1-a8</v>
      </c>
      <c r="H21" s="8" t="str">
        <v>portfolio-d1c10872-4d5d-46af-bd63-b99bb0b755fd</v>
      </c>
      <c r="I21" s="8">
        <v>200</v>
      </c>
      <c r="J21" s="8" t="str">
        <v>Instrument/default/Figi:BBG000BVPXP1</v>
      </c>
      <c r="K21" s="8" t="str">
        <v>LUID_0000MIOX</v>
      </c>
      <c r="L21" s="8" t="str">
        <v/>
      </c>
      <c r="M21" s="8" t="str">
        <v>New</v>
      </c>
      <c r="N21" s="8" t="str">
        <v>UnknownSide</v>
      </c>
      <c r="O21" s="8" t="str">
        <v>UnknownType</v>
      </c>
      <c r="P21" s="17">
        <v>44569</v>
      </c>
      <c r="Q21" s="17">
        <v>44568</v>
      </c>
      <c r="R21" s="8">
        <v>60</v>
      </c>
      <c r="S21" s="8" t="str">
        <v>GBP</v>
      </c>
      <c r="T21" s="8" t="str">
        <v>GBP</v>
      </c>
      <c r="U21" s="8">
        <v>0</v>
      </c>
      <c r="V21" s="8" t="str">
        <v>UnknownCounterparty</v>
      </c>
      <c r="W21" s="3" t="str">
        <v/>
      </c>
      <c r="X21" s="3" t="str">
        <v/>
      </c>
      <c r="Y21" s="3" t="str">
        <v/>
      </c>
    </row>
    <row r="22" spans="1:25" x14ac:dyDescent="0.45">
      <c r="A22" s="3"/>
      <c r="B22" s="3"/>
      <c r="C22" s="8" t="str">
        <v>UK_Equities_Fund_3857-1771-09e1-a8</v>
      </c>
      <c r="D22" s="8" t="str">
        <v>MyAllocation001</v>
      </c>
      <c r="E22" s="8" t="str">
        <v>UK_Equities_Fund_3857-1771-09e1-a8</v>
      </c>
      <c r="F22" s="8" t="str">
        <v>ORD001</v>
      </c>
      <c r="G22" s="8" t="str">
        <v>UK_Equities_Fund_3857-1771-09e1-a8</v>
      </c>
      <c r="H22" s="8" t="str">
        <v>portfolio-d1c10872-4d5d-46af-bd63-b99bb0b755fd</v>
      </c>
      <c r="I22" s="8">
        <v>100</v>
      </c>
      <c r="J22" s="8" t="str">
        <v>Instrument/default/Figi:BBG000BVPXP1</v>
      </c>
      <c r="K22" s="8" t="str">
        <v>LUID_0000MIOX</v>
      </c>
      <c r="L22" s="8" t="str">
        <v/>
      </c>
      <c r="M22" s="8" t="str">
        <v>New</v>
      </c>
      <c r="N22" s="8" t="str">
        <v>UnknownSide</v>
      </c>
      <c r="O22" s="8" t="str">
        <v>UnknownType</v>
      </c>
      <c r="P22" s="17">
        <v>44568</v>
      </c>
      <c r="Q22" s="17">
        <v>44567</v>
      </c>
      <c r="R22" s="8">
        <v>50</v>
      </c>
      <c r="S22" s="8" t="str">
        <v>GBP</v>
      </c>
      <c r="T22" s="8" t="str">
        <v>GBP</v>
      </c>
      <c r="U22" s="8">
        <v>0</v>
      </c>
      <c r="V22" s="8" t="str">
        <v>UnknownCounterparty</v>
      </c>
      <c r="W22" s="3" t="str">
        <v/>
      </c>
      <c r="X22" s="3" t="str">
        <v/>
      </c>
      <c r="Y22" s="3" t="str">
        <v/>
      </c>
    </row>
    <row r="23" spans="1:25" x14ac:dyDescent="0.45">
      <c r="A23" s="3"/>
      <c r="B23" s="3"/>
      <c r="C23" s="8" t="str">
        <v/>
      </c>
      <c r="D23" s="8" t="str">
        <v/>
      </c>
      <c r="E23" s="8" t="str">
        <v/>
      </c>
      <c r="F23" s="8" t="str">
        <v/>
      </c>
      <c r="G23" s="8" t="str">
        <v/>
      </c>
      <c r="H23" s="8" t="str">
        <v/>
      </c>
      <c r="I23" s="8" t="str">
        <v/>
      </c>
      <c r="J23" s="8" t="str">
        <v/>
      </c>
      <c r="K23" s="8" t="str">
        <v/>
      </c>
      <c r="L23" s="8" t="str">
        <v/>
      </c>
      <c r="M23" s="8" t="str">
        <v/>
      </c>
      <c r="N23" s="8" t="str">
        <v/>
      </c>
      <c r="O23" s="8" t="str">
        <v/>
      </c>
      <c r="P23" s="17" t="str">
        <v/>
      </c>
      <c r="Q23" s="17" t="str">
        <v/>
      </c>
      <c r="R23" s="8" t="str">
        <v/>
      </c>
      <c r="S23" s="8" t="str">
        <v/>
      </c>
      <c r="T23" s="8" t="str">
        <v/>
      </c>
      <c r="U23" s="8" t="str">
        <v/>
      </c>
      <c r="V23" s="8" t="str">
        <v/>
      </c>
      <c r="W23" s="3" t="str">
        <v/>
      </c>
      <c r="X23" s="3" t="str">
        <v/>
      </c>
      <c r="Y23" s="3" t="str">
        <v/>
      </c>
    </row>
    <row r="24" spans="1:25" x14ac:dyDescent="0.45">
      <c r="A24" s="3"/>
      <c r="B24" s="3"/>
      <c r="C24" s="8" t="str">
        <v/>
      </c>
      <c r="D24" s="8" t="str">
        <v/>
      </c>
      <c r="E24" s="8" t="str">
        <v/>
      </c>
      <c r="F24" s="8" t="str">
        <v/>
      </c>
      <c r="G24" s="8" t="str">
        <v/>
      </c>
      <c r="H24" s="8" t="str">
        <v/>
      </c>
      <c r="I24" s="8" t="str">
        <v/>
      </c>
      <c r="J24" s="8" t="str">
        <v/>
      </c>
      <c r="K24" s="8" t="str">
        <v/>
      </c>
      <c r="L24" s="8" t="str">
        <v/>
      </c>
      <c r="M24" s="8" t="str">
        <v/>
      </c>
      <c r="N24" s="8" t="str">
        <v/>
      </c>
      <c r="O24" s="8" t="str">
        <v/>
      </c>
      <c r="P24" s="17" t="str">
        <v/>
      </c>
      <c r="Q24" s="17" t="str">
        <v/>
      </c>
      <c r="R24" s="8" t="str">
        <v/>
      </c>
      <c r="S24" s="8" t="str">
        <v/>
      </c>
      <c r="T24" s="8" t="str">
        <v/>
      </c>
      <c r="U24" s="8" t="str">
        <v/>
      </c>
      <c r="V24" s="8" t="str">
        <v/>
      </c>
      <c r="W24" s="3" t="str">
        <v/>
      </c>
      <c r="X24" s="3" t="str">
        <v/>
      </c>
      <c r="Y24" s="3" t="str">
        <v/>
      </c>
    </row>
    <row r="25" spans="1:25" x14ac:dyDescent="0.45">
      <c r="A25" s="3"/>
      <c r="B25" s="3"/>
      <c r="C25" s="8" t="str">
        <v/>
      </c>
      <c r="D25" s="8" t="str">
        <v/>
      </c>
      <c r="E25" s="8" t="str">
        <v/>
      </c>
      <c r="F25" s="8" t="str">
        <v/>
      </c>
      <c r="G25" s="8" t="str">
        <v/>
      </c>
      <c r="H25" s="8" t="str">
        <v/>
      </c>
      <c r="I25" s="8" t="str">
        <v/>
      </c>
      <c r="J25" s="8" t="str">
        <v/>
      </c>
      <c r="K25" s="8" t="str">
        <v/>
      </c>
      <c r="L25" s="8" t="str">
        <v/>
      </c>
      <c r="M25" s="8" t="str">
        <v/>
      </c>
      <c r="N25" s="8" t="str">
        <v/>
      </c>
      <c r="O25" s="8" t="str">
        <v/>
      </c>
      <c r="P25" s="17" t="str">
        <v/>
      </c>
      <c r="Q25" s="17" t="str">
        <v/>
      </c>
      <c r="R25" s="8" t="str">
        <v/>
      </c>
      <c r="S25" s="8" t="str">
        <v/>
      </c>
      <c r="T25" s="8" t="str">
        <v/>
      </c>
      <c r="U25" s="8" t="str">
        <v/>
      </c>
      <c r="V25" s="8" t="str">
        <v/>
      </c>
      <c r="W25" s="3" t="str">
        <v/>
      </c>
      <c r="X25" s="3" t="str">
        <v/>
      </c>
      <c r="Y25" s="3" t="str">
        <v/>
      </c>
    </row>
    <row r="26" spans="1:25" x14ac:dyDescent="0.45">
      <c r="A26" s="3"/>
      <c r="B26" s="3"/>
      <c r="C26" s="8" t="str">
        <v/>
      </c>
      <c r="D26" s="8" t="str">
        <v/>
      </c>
      <c r="E26" s="8" t="str">
        <v/>
      </c>
      <c r="F26" s="8" t="str">
        <v/>
      </c>
      <c r="G26" s="8" t="str">
        <v/>
      </c>
      <c r="H26" s="8" t="str">
        <v/>
      </c>
      <c r="I26" s="8" t="str">
        <v/>
      </c>
      <c r="J26" s="8" t="str">
        <v/>
      </c>
      <c r="K26" s="8" t="str">
        <v/>
      </c>
      <c r="L26" s="8" t="str">
        <v/>
      </c>
      <c r="M26" s="8" t="str">
        <v/>
      </c>
      <c r="N26" s="8" t="str">
        <v/>
      </c>
      <c r="O26" s="8" t="str">
        <v/>
      </c>
      <c r="P26" s="17" t="str">
        <v/>
      </c>
      <c r="Q26" s="17" t="str">
        <v/>
      </c>
      <c r="R26" s="8" t="str">
        <v/>
      </c>
      <c r="S26" s="8" t="str">
        <v/>
      </c>
      <c r="T26" s="8" t="str">
        <v/>
      </c>
      <c r="U26" s="8" t="str">
        <v/>
      </c>
      <c r="V26" s="8" t="str">
        <v/>
      </c>
      <c r="W26" s="3" t="str">
        <v/>
      </c>
      <c r="X26" s="3" t="str">
        <v/>
      </c>
      <c r="Y26" s="3" t="str">
        <v/>
      </c>
    </row>
    <row r="27" spans="1:25" x14ac:dyDescent="0.45">
      <c r="A27" s="3"/>
      <c r="B27" s="3"/>
      <c r="C27" s="8" t="str">
        <v/>
      </c>
      <c r="D27" s="8" t="str">
        <v/>
      </c>
      <c r="E27" s="8" t="str">
        <v/>
      </c>
      <c r="F27" s="8" t="str">
        <v/>
      </c>
      <c r="G27" s="8" t="str">
        <v/>
      </c>
      <c r="H27" s="8" t="str">
        <v/>
      </c>
      <c r="I27" s="8" t="str">
        <v/>
      </c>
      <c r="J27" s="8" t="str">
        <v/>
      </c>
      <c r="K27" s="8" t="str">
        <v/>
      </c>
      <c r="L27" s="8" t="str">
        <v/>
      </c>
      <c r="M27" s="8" t="str">
        <v/>
      </c>
      <c r="N27" s="8" t="str">
        <v/>
      </c>
      <c r="O27" s="8" t="str">
        <v/>
      </c>
      <c r="P27" s="17" t="str">
        <v/>
      </c>
      <c r="Q27" s="17" t="str">
        <v/>
      </c>
      <c r="R27" s="8" t="str">
        <v/>
      </c>
      <c r="S27" s="8" t="str">
        <v/>
      </c>
      <c r="T27" s="8" t="str">
        <v/>
      </c>
      <c r="U27" s="8" t="str">
        <v/>
      </c>
      <c r="V27" s="8" t="str">
        <v/>
      </c>
      <c r="W27" s="3" t="str">
        <v/>
      </c>
      <c r="X27" s="3" t="str">
        <v/>
      </c>
      <c r="Y27" s="3" t="str">
        <v/>
      </c>
    </row>
    <row r="28" spans="1:25" x14ac:dyDescent="0.45">
      <c r="A28" s="3"/>
      <c r="B28" s="3"/>
      <c r="C28" s="8" t="str">
        <v/>
      </c>
      <c r="D28" s="8" t="str">
        <v/>
      </c>
      <c r="E28" s="8" t="str">
        <v/>
      </c>
      <c r="F28" s="8" t="str">
        <v/>
      </c>
      <c r="G28" s="8" t="str">
        <v/>
      </c>
      <c r="H28" s="8" t="str">
        <v/>
      </c>
      <c r="I28" s="8" t="str">
        <v/>
      </c>
      <c r="J28" s="8" t="str">
        <v/>
      </c>
      <c r="K28" s="8" t="str">
        <v/>
      </c>
      <c r="L28" s="8" t="str">
        <v/>
      </c>
      <c r="M28" s="8" t="str">
        <v/>
      </c>
      <c r="N28" s="8" t="str">
        <v/>
      </c>
      <c r="O28" s="8" t="str">
        <v/>
      </c>
      <c r="P28" s="17" t="str">
        <v/>
      </c>
      <c r="Q28" s="17" t="str">
        <v/>
      </c>
      <c r="R28" s="8" t="str">
        <v/>
      </c>
      <c r="S28" s="8" t="str">
        <v/>
      </c>
      <c r="T28" s="8" t="str">
        <v/>
      </c>
      <c r="U28" s="8" t="str">
        <v/>
      </c>
      <c r="V28" s="8" t="str">
        <v/>
      </c>
      <c r="W28" s="3" t="str">
        <v/>
      </c>
      <c r="X28" s="3" t="str">
        <v/>
      </c>
      <c r="Y28" s="3" t="str">
        <v/>
      </c>
    </row>
    <row r="29" spans="1:25" x14ac:dyDescent="0.45">
      <c r="A29" s="3"/>
      <c r="B29" s="3"/>
      <c r="C29" s="8" t="str">
        <v/>
      </c>
      <c r="D29" s="8" t="str">
        <v/>
      </c>
      <c r="E29" s="8" t="str">
        <v/>
      </c>
      <c r="F29" s="8" t="str">
        <v/>
      </c>
      <c r="G29" s="8" t="str">
        <v/>
      </c>
      <c r="H29" s="8" t="str">
        <v/>
      </c>
      <c r="I29" s="8" t="str">
        <v/>
      </c>
      <c r="J29" s="8" t="str">
        <v/>
      </c>
      <c r="K29" s="8" t="str">
        <v/>
      </c>
      <c r="L29" s="8" t="str">
        <v/>
      </c>
      <c r="M29" s="8" t="str">
        <v/>
      </c>
      <c r="N29" s="8" t="str">
        <v/>
      </c>
      <c r="O29" s="8" t="str">
        <v/>
      </c>
      <c r="P29" s="17" t="str">
        <v/>
      </c>
      <c r="Q29" s="17" t="str">
        <v/>
      </c>
      <c r="R29" s="8" t="str">
        <v/>
      </c>
      <c r="S29" s="8" t="str">
        <v/>
      </c>
      <c r="T29" s="8" t="str">
        <v/>
      </c>
      <c r="U29" s="8" t="str">
        <v/>
      </c>
      <c r="V29" s="8" t="str">
        <v/>
      </c>
      <c r="W29" s="3" t="str">
        <v/>
      </c>
      <c r="X29" s="3" t="str">
        <v/>
      </c>
      <c r="Y29" s="3" t="str">
        <v/>
      </c>
    </row>
    <row r="30" spans="1:25" x14ac:dyDescent="0.45">
      <c r="A30" s="3"/>
      <c r="B30" s="3"/>
      <c r="C30" s="8" t="str">
        <v/>
      </c>
      <c r="D30" s="8" t="str">
        <v/>
      </c>
      <c r="E30" s="8" t="str">
        <v/>
      </c>
      <c r="F30" s="8" t="str">
        <v/>
      </c>
      <c r="G30" s="8" t="str">
        <v/>
      </c>
      <c r="H30" s="8" t="str">
        <v/>
      </c>
      <c r="I30" s="8" t="str">
        <v/>
      </c>
      <c r="J30" s="8" t="str">
        <v/>
      </c>
      <c r="K30" s="8" t="str">
        <v/>
      </c>
      <c r="L30" s="8" t="str">
        <v/>
      </c>
      <c r="M30" s="8" t="str">
        <v/>
      </c>
      <c r="N30" s="8" t="str">
        <v/>
      </c>
      <c r="O30" s="8" t="str">
        <v/>
      </c>
      <c r="P30" s="17" t="str">
        <v/>
      </c>
      <c r="Q30" s="17" t="str">
        <v/>
      </c>
      <c r="R30" s="8" t="str">
        <v/>
      </c>
      <c r="S30" s="8" t="str">
        <v/>
      </c>
      <c r="T30" s="8" t="str">
        <v/>
      </c>
      <c r="U30" s="8" t="str">
        <v/>
      </c>
      <c r="V30" s="8" t="str">
        <v/>
      </c>
      <c r="W30" s="3" t="str">
        <v/>
      </c>
      <c r="X30" s="3" t="str">
        <v/>
      </c>
      <c r="Y30" s="3" t="str">
        <v/>
      </c>
    </row>
    <row r="31" spans="1:25" x14ac:dyDescent="0.45">
      <c r="A31" s="3"/>
      <c r="B31" s="3"/>
      <c r="C31" s="8" t="str">
        <v/>
      </c>
      <c r="D31" s="8" t="str">
        <v/>
      </c>
      <c r="E31" s="8" t="str">
        <v/>
      </c>
      <c r="F31" s="8" t="str">
        <v/>
      </c>
      <c r="G31" s="8" t="str">
        <v/>
      </c>
      <c r="H31" s="8" t="str">
        <v/>
      </c>
      <c r="I31" s="8" t="str">
        <v/>
      </c>
      <c r="J31" s="8" t="str">
        <v/>
      </c>
      <c r="K31" s="8" t="str">
        <v/>
      </c>
      <c r="L31" s="8" t="str">
        <v/>
      </c>
      <c r="M31" s="8" t="str">
        <v/>
      </c>
      <c r="N31" s="8" t="str">
        <v/>
      </c>
      <c r="O31" s="8" t="str">
        <v/>
      </c>
      <c r="P31" s="17" t="str">
        <v/>
      </c>
      <c r="Q31" s="17" t="str">
        <v/>
      </c>
      <c r="R31" s="8" t="str">
        <v/>
      </c>
      <c r="S31" s="8" t="str">
        <v/>
      </c>
      <c r="T31" s="8" t="str">
        <v/>
      </c>
      <c r="U31" s="8" t="str">
        <v/>
      </c>
      <c r="V31" s="8" t="str">
        <v/>
      </c>
      <c r="W31" s="3" t="str">
        <v/>
      </c>
      <c r="X31" s="3" t="str">
        <v/>
      </c>
      <c r="Y31" s="3" t="str">
        <v/>
      </c>
    </row>
    <row r="32" spans="1:25" x14ac:dyDescent="0.45">
      <c r="A32" s="3"/>
      <c r="B32" s="3"/>
      <c r="C32" s="8" t="str">
        <v/>
      </c>
      <c r="D32" s="8" t="str">
        <v/>
      </c>
      <c r="E32" s="8" t="str">
        <v/>
      </c>
      <c r="F32" s="8" t="str">
        <v/>
      </c>
      <c r="G32" s="8" t="str">
        <v/>
      </c>
      <c r="H32" s="8" t="str">
        <v/>
      </c>
      <c r="I32" s="8" t="str">
        <v/>
      </c>
      <c r="J32" s="8" t="str">
        <v/>
      </c>
      <c r="K32" s="8" t="str">
        <v/>
      </c>
      <c r="L32" s="8" t="str">
        <v/>
      </c>
      <c r="M32" s="8" t="str">
        <v/>
      </c>
      <c r="N32" s="8" t="str">
        <v/>
      </c>
      <c r="O32" s="8" t="str">
        <v/>
      </c>
      <c r="P32" s="17" t="str">
        <v/>
      </c>
      <c r="Q32" s="17" t="str">
        <v/>
      </c>
      <c r="R32" s="8" t="str">
        <v/>
      </c>
      <c r="S32" s="8" t="str">
        <v/>
      </c>
      <c r="T32" s="8" t="str">
        <v/>
      </c>
      <c r="U32" s="8" t="str">
        <v/>
      </c>
      <c r="V32" s="8" t="str">
        <v/>
      </c>
      <c r="W32" s="3" t="str">
        <v/>
      </c>
      <c r="X32" s="3" t="str">
        <v/>
      </c>
      <c r="Y32" s="3" t="str">
        <v/>
      </c>
    </row>
    <row r="33" spans="1:25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5"/>
      <c r="Q33" s="15"/>
      <c r="R33" s="3"/>
      <c r="S33" s="3"/>
      <c r="T33" s="3"/>
      <c r="U33" s="3"/>
      <c r="V33" s="3"/>
      <c r="W33" s="3"/>
      <c r="X33" s="3"/>
      <c r="Y33" s="3"/>
    </row>
    <row r="34" spans="1:25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5"/>
      <c r="Q34" s="15"/>
      <c r="R34" s="3"/>
      <c r="S34" s="3"/>
      <c r="T34" s="3"/>
      <c r="U34" s="3"/>
      <c r="V34" s="3"/>
      <c r="W34" s="3"/>
      <c r="X34" s="3"/>
      <c r="Y34" s="3"/>
    </row>
    <row r="35" spans="1:25" ht="18" x14ac:dyDescent="0.55000000000000004">
      <c r="A35" s="3"/>
      <c r="B35" s="6" t="s">
        <v>37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5"/>
      <c r="Q35" s="3"/>
      <c r="R35" s="3"/>
      <c r="S35" s="3"/>
      <c r="T35" s="3"/>
      <c r="U35" s="3"/>
      <c r="V35" s="3"/>
      <c r="W35" s="3"/>
      <c r="X35" s="3"/>
      <c r="Y35" s="3"/>
    </row>
    <row r="36" spans="1:25" ht="14.65" thickBot="1" x14ac:dyDescent="0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5"/>
      <c r="Q36" s="3"/>
      <c r="R36" s="3"/>
      <c r="S36" s="3"/>
      <c r="T36" s="3"/>
      <c r="U36" s="3"/>
      <c r="V36" s="3"/>
      <c r="W36" s="3"/>
      <c r="X36" s="3"/>
      <c r="Y36" s="3"/>
    </row>
    <row r="37" spans="1:25" ht="14.65" thickBot="1" x14ac:dyDescent="0.5">
      <c r="A37" s="3"/>
      <c r="B37" s="5" t="s">
        <v>3</v>
      </c>
      <c r="C37" s="4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5"/>
      <c r="Q37" s="3"/>
      <c r="R37" s="3"/>
      <c r="S37" s="3"/>
      <c r="T37" s="3"/>
      <c r="U37" s="3"/>
      <c r="V37" s="3"/>
      <c r="W37" s="3"/>
      <c r="X37" s="3"/>
      <c r="Y37" s="3"/>
    </row>
    <row r="38" spans="1:25" ht="14.65" thickBot="1" x14ac:dyDescent="0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5"/>
      <c r="Q38" s="3"/>
      <c r="R38" s="3"/>
      <c r="S38" s="3"/>
      <c r="T38" s="3"/>
      <c r="U38" s="3"/>
      <c r="V38" s="3"/>
      <c r="W38" s="3"/>
      <c r="X38" s="3"/>
      <c r="Y38" s="3"/>
    </row>
    <row r="39" spans="1:25" ht="14.65" thickBot="1" x14ac:dyDescent="0.5">
      <c r="A39" s="3"/>
      <c r="B39" s="5" t="s">
        <v>4</v>
      </c>
      <c r="C39" s="4" t="s">
        <v>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5"/>
      <c r="Q39" s="3"/>
      <c r="R39" s="3"/>
      <c r="S39" s="3"/>
      <c r="T39" s="3"/>
      <c r="U39" s="3"/>
      <c r="V39" s="3"/>
      <c r="W39" s="3"/>
      <c r="X39" s="3"/>
      <c r="Y39" s="3"/>
    </row>
    <row r="40" spans="1:25" ht="14.65" thickBot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5"/>
      <c r="Q40" s="3"/>
      <c r="R40" s="3"/>
      <c r="S40" s="3"/>
      <c r="T40" s="3"/>
      <c r="U40" s="3"/>
      <c r="V40" s="3"/>
      <c r="W40" s="3"/>
      <c r="X40" s="3"/>
      <c r="Y40" s="3"/>
    </row>
    <row r="41" spans="1:25" ht="14.65" thickBot="1" x14ac:dyDescent="0.5">
      <c r="A41" s="3"/>
      <c r="B41" s="5" t="s">
        <v>0</v>
      </c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5"/>
      <c r="Q41" s="3"/>
      <c r="R41" s="3"/>
      <c r="S41" s="3"/>
      <c r="T41" s="3"/>
      <c r="U41" s="3"/>
      <c r="V41" s="3"/>
      <c r="W41" s="3"/>
      <c r="X41" s="3"/>
      <c r="Y41" s="3"/>
    </row>
    <row r="42" spans="1:25" ht="14.65" thickBot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5"/>
      <c r="Q42" s="3"/>
      <c r="R42" s="3"/>
      <c r="S42" s="3"/>
      <c r="T42" s="3"/>
      <c r="U42" s="3"/>
      <c r="V42" s="3"/>
      <c r="W42" s="3"/>
      <c r="X42" s="3"/>
      <c r="Y42" s="3"/>
    </row>
    <row r="43" spans="1:25" ht="14.65" thickBot="1" x14ac:dyDescent="0.5">
      <c r="A43" s="3"/>
      <c r="B43" s="5" t="s">
        <v>2</v>
      </c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5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5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5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45">
      <c r="A46" s="3"/>
      <c r="B46" s="3"/>
      <c r="C46" s="7" t="str">
        <f t="array" ref="C46:Y47">_xll.flAllocationGet(C37,C39,C41,C43)</f>
        <v>Id Scope</v>
      </c>
      <c r="D46" s="7" t="str">
        <v>Id Code</v>
      </c>
      <c r="E46" s="7" t="str">
        <v>AllocatedOrderId Scope</v>
      </c>
      <c r="F46" s="7" t="str">
        <v>AllocatedOrderId Code</v>
      </c>
      <c r="G46" s="7" t="str">
        <v>PortfolioId Scope</v>
      </c>
      <c r="H46" s="7" t="str">
        <v>PortfolioId Code</v>
      </c>
      <c r="I46" s="7" t="str">
        <v>Quantity</v>
      </c>
      <c r="J46" s="7" t="str">
        <v>InstrumentIdentifiers</v>
      </c>
      <c r="K46" s="7" t="str">
        <v>LusidInstrumentId</v>
      </c>
      <c r="L46" s="7" t="str">
        <v>PlacementIds</v>
      </c>
      <c r="M46" s="7" t="str">
        <v>State</v>
      </c>
      <c r="N46" s="7" t="str">
        <v>Side</v>
      </c>
      <c r="O46" s="7" t="str">
        <v>Type</v>
      </c>
      <c r="P46" s="16" t="str">
        <v>SettlementDate</v>
      </c>
      <c r="Q46" s="7" t="str">
        <v>Date</v>
      </c>
      <c r="R46" s="7" t="str">
        <v>Price Amount</v>
      </c>
      <c r="S46" s="7" t="str">
        <v>Price Currency</v>
      </c>
      <c r="T46" s="7" t="str">
        <v>SettlementCurrency</v>
      </c>
      <c r="U46" s="7" t="str">
        <v>SettlementCurrencyFxRate</v>
      </c>
      <c r="V46" s="7" t="str">
        <v>Counterparty</v>
      </c>
      <c r="W46" s="3" t="str">
        <v/>
      </c>
      <c r="X46" s="3" t="str">
        <v/>
      </c>
      <c r="Y46" s="3" t="str">
        <v/>
      </c>
    </row>
    <row r="47" spans="1:25" x14ac:dyDescent="0.45">
      <c r="A47" s="3"/>
      <c r="B47" s="3"/>
      <c r="C47" s="8" t="str">
        <v>UK_Equities_Fund_3857-1771-09e1-a8</v>
      </c>
      <c r="D47" s="8" t="str">
        <v>ALLOC345</v>
      </c>
      <c r="E47" s="8" t="str">
        <v>UK_Equities_Fund_3857-1771-09e1-a8</v>
      </c>
      <c r="F47" s="8" t="str">
        <v>ORD001</v>
      </c>
      <c r="G47" s="8" t="str">
        <v>UK_Equities_Fund_3857-1771-09e1-a8</v>
      </c>
      <c r="H47" s="8" t="str">
        <v>portfolio-d1c10872-4d5d-46af-bd63-b99bb0b755fd</v>
      </c>
      <c r="I47" s="8">
        <v>300</v>
      </c>
      <c r="J47" s="8" t="str">
        <v>Instrument/default/Figi:BBG000BVPXP1</v>
      </c>
      <c r="K47" s="8" t="str">
        <v>LUID_0000MIOX</v>
      </c>
      <c r="L47" s="8" t="str">
        <v/>
      </c>
      <c r="M47" s="8" t="str">
        <v/>
      </c>
      <c r="N47" s="8" t="str">
        <v/>
      </c>
      <c r="O47" s="8" t="str">
        <v/>
      </c>
      <c r="P47" s="17">
        <v>0</v>
      </c>
      <c r="Q47" s="17">
        <v>0</v>
      </c>
      <c r="R47" s="8">
        <v>0</v>
      </c>
      <c r="S47" s="8" t="str">
        <v>CCY_ZZZ</v>
      </c>
      <c r="T47" s="8" t="str">
        <v>CCY_ZZZ</v>
      </c>
      <c r="U47" s="8">
        <v>0</v>
      </c>
      <c r="V47" s="8" t="str">
        <v>UnknownCounterparty</v>
      </c>
      <c r="W47" s="3" t="str">
        <v/>
      </c>
      <c r="X47" s="3" t="str">
        <v/>
      </c>
      <c r="Y47" s="3" t="str">
        <v/>
      </c>
    </row>
    <row r="48" spans="1:25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" x14ac:dyDescent="0.55000000000000004">
      <c r="A50" s="3"/>
      <c r="B50" s="6" t="s">
        <v>72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45">
      <c r="A52" s="3"/>
      <c r="B52" s="5" t="s">
        <v>73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45">
      <c r="A54" s="3"/>
      <c r="B54" s="3"/>
      <c r="C54" s="7" t="s">
        <v>43</v>
      </c>
      <c r="D54" s="7" t="s">
        <v>44</v>
      </c>
      <c r="E54" s="7" t="s">
        <v>74</v>
      </c>
      <c r="F54" s="7" t="s">
        <v>75</v>
      </c>
      <c r="G54" s="7" t="s">
        <v>76</v>
      </c>
      <c r="H54" s="7" t="s">
        <v>77</v>
      </c>
      <c r="I54" s="7" t="s">
        <v>54</v>
      </c>
      <c r="J54" s="7" t="s">
        <v>78</v>
      </c>
      <c r="K54" s="7" t="s">
        <v>55</v>
      </c>
      <c r="L54" s="7" t="s">
        <v>56</v>
      </c>
      <c r="M54" s="7" t="s">
        <v>53</v>
      </c>
      <c r="N54" s="7" t="s">
        <v>79</v>
      </c>
      <c r="O54" s="7" t="s">
        <v>58</v>
      </c>
      <c r="P54" s="7" t="s">
        <v>59</v>
      </c>
      <c r="Q54" s="7" t="s">
        <v>80</v>
      </c>
      <c r="R54" s="7" t="s">
        <v>81</v>
      </c>
      <c r="S54" s="7" t="s">
        <v>82</v>
      </c>
      <c r="T54" s="7" t="s">
        <v>60</v>
      </c>
      <c r="U54" s="7" t="s">
        <v>61</v>
      </c>
      <c r="V54" s="7" t="s">
        <v>83</v>
      </c>
      <c r="W54" s="3"/>
      <c r="X54" s="3"/>
      <c r="Y54" s="3"/>
    </row>
    <row r="55" spans="1:25" x14ac:dyDescent="0.45">
      <c r="A55" s="3"/>
      <c r="B55" s="3"/>
      <c r="C55" s="8" t="s">
        <v>7</v>
      </c>
      <c r="D55" s="8" t="s">
        <v>84</v>
      </c>
      <c r="E55" s="8" t="s">
        <v>7</v>
      </c>
      <c r="F55" s="8" t="s">
        <v>85</v>
      </c>
      <c r="G55" s="8" t="s">
        <v>7</v>
      </c>
      <c r="H55" s="8" t="s">
        <v>86</v>
      </c>
      <c r="I55" s="8">
        <v>100</v>
      </c>
      <c r="J55" s="8" t="s">
        <v>87</v>
      </c>
      <c r="K55" s="8" t="s">
        <v>65</v>
      </c>
      <c r="L55" s="8"/>
      <c r="M55" s="17">
        <v>44567</v>
      </c>
      <c r="N55" s="17">
        <f>M55 + 1</f>
        <v>44568</v>
      </c>
      <c r="O55" s="8">
        <v>50</v>
      </c>
      <c r="P55" s="8" t="s">
        <v>67</v>
      </c>
      <c r="Q55" s="8" t="s">
        <v>67</v>
      </c>
      <c r="R55" s="8"/>
      <c r="S55" s="8"/>
      <c r="T55" s="8" t="s">
        <v>88</v>
      </c>
      <c r="U55" s="8" t="s">
        <v>89</v>
      </c>
      <c r="V55" s="8"/>
      <c r="W55" s="3"/>
      <c r="X55" s="3"/>
      <c r="Y55" s="3"/>
    </row>
    <row r="56" spans="1:25" x14ac:dyDescent="0.45">
      <c r="A56" s="3"/>
      <c r="B56" s="3"/>
      <c r="C56" s="8" t="s">
        <v>7</v>
      </c>
      <c r="D56" s="8" t="s">
        <v>90</v>
      </c>
      <c r="E56" s="8" t="s">
        <v>7</v>
      </c>
      <c r="F56" s="8" t="s">
        <v>91</v>
      </c>
      <c r="G56" s="8" t="s">
        <v>7</v>
      </c>
      <c r="H56" s="8" t="s">
        <v>86</v>
      </c>
      <c r="I56" s="8">
        <v>200</v>
      </c>
      <c r="J56" s="8" t="s">
        <v>87</v>
      </c>
      <c r="K56" s="8" t="s">
        <v>65</v>
      </c>
      <c r="L56" s="8"/>
      <c r="M56" s="17">
        <v>44568</v>
      </c>
      <c r="N56" s="17">
        <f>M56 + 1</f>
        <v>44569</v>
      </c>
      <c r="O56" s="8">
        <v>60</v>
      </c>
      <c r="P56" s="8" t="s">
        <v>67</v>
      </c>
      <c r="Q56" s="8" t="s">
        <v>67</v>
      </c>
      <c r="R56" s="8"/>
      <c r="S56" s="8"/>
      <c r="T56" s="8" t="s">
        <v>88</v>
      </c>
      <c r="U56" s="8" t="s">
        <v>89</v>
      </c>
      <c r="V56" s="8"/>
      <c r="W56" s="3"/>
      <c r="X56" s="3"/>
      <c r="Y56" s="3"/>
    </row>
    <row r="57" spans="1:25" x14ac:dyDescent="0.45">
      <c r="A57" s="3"/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3"/>
      <c r="X57" s="3"/>
      <c r="Y57" s="3"/>
    </row>
    <row r="58" spans="1:25" x14ac:dyDescent="0.45">
      <c r="A58" s="3"/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3"/>
      <c r="X58" s="3"/>
      <c r="Y58" s="3"/>
    </row>
    <row r="59" spans="1:25" x14ac:dyDescent="0.45">
      <c r="A59" s="3"/>
      <c r="B59" s="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3"/>
      <c r="X59" s="3"/>
      <c r="Y59" s="3"/>
    </row>
    <row r="60" spans="1:25" x14ac:dyDescent="0.45">
      <c r="A60" s="3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3"/>
      <c r="X60" s="3"/>
      <c r="Y60" s="3"/>
    </row>
    <row r="61" spans="1:25" x14ac:dyDescent="0.45">
      <c r="A61" s="3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3"/>
      <c r="X61" s="3"/>
      <c r="Y61" s="3"/>
    </row>
    <row r="62" spans="1:25" x14ac:dyDescent="0.45">
      <c r="A62" s="3"/>
      <c r="B62" s="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3"/>
      <c r="X62" s="3"/>
      <c r="Y62" s="3"/>
    </row>
    <row r="63" spans="1:25" x14ac:dyDescent="0.45">
      <c r="A63" s="3"/>
      <c r="B63" s="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3"/>
      <c r="X63" s="3"/>
      <c r="Y63" s="3"/>
    </row>
    <row r="64" spans="1:25" x14ac:dyDescent="0.45">
      <c r="A64" s="3"/>
      <c r="B64" s="3"/>
      <c r="C64" s="3" t="str" cm="1">
        <f t="array" ref="C64:C66">_xll.flAllocationsAdd(C54:V63)</f>
        <v>Code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45">
      <c r="A65" s="3"/>
      <c r="B65" s="3"/>
      <c r="C65" s="3" t="str">
        <v>MyAllocation001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45">
      <c r="A66" s="3"/>
      <c r="B66" s="3"/>
      <c r="C66" s="3" t="str">
        <v>MyAllocation002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</sheetData>
  <phoneticPr fontId="5" type="noConversion"/>
  <dataValidations count="20">
    <dataValidation allowBlank="1" showInputMessage="1" showErrorMessage="1" prompt="Id Scope" sqref="C54" xr:uid="{25BD94C7-B7CD-4F1A-AACF-A7B8C2CA201F}"/>
    <dataValidation allowBlank="1" showInputMessage="1" showErrorMessage="1" prompt="Id Code" sqref="D54" xr:uid="{0A3D161E-EDEC-4673-A010-699AA57E5560}"/>
    <dataValidation allowBlank="1" showInputMessage="1" showErrorMessage="1" prompt="AllocatedOrderId Scope" sqref="E54" xr:uid="{574A83D6-5325-47AC-BDCF-16CA0ABBA1A4}"/>
    <dataValidation allowBlank="1" showInputMessage="1" showErrorMessage="1" prompt="AllocatedOrderId Code" sqref="F54" xr:uid="{54F5608D-C546-4057-807C-F23E49821FD8}"/>
    <dataValidation allowBlank="1" showInputMessage="1" showErrorMessage="1" prompt="PortfolioId Scope" sqref="G54" xr:uid="{94BE7F1A-238D-49F8-AD2B-8159A66ADF1E}"/>
    <dataValidation allowBlank="1" showInputMessage="1" showErrorMessage="1" prompt="PortfolioId Code" sqref="H54" xr:uid="{58681CCC-D939-4292-8057-50C6FC6A8CBE}"/>
    <dataValidation allowBlank="1" showInputMessage="1" showErrorMessage="1" prompt="Quantity" sqref="I54" xr:uid="{F7BA7ED4-0678-488A-AD36-01765DB498FA}"/>
    <dataValidation allowBlank="1" showInputMessage="1" showErrorMessage="1" prompt="State" sqref="J54" xr:uid="{44E22E0D-259B-4D01-832C-29C04F1ACEA9}"/>
    <dataValidation allowBlank="1" showInputMessage="1" showErrorMessage="1" prompt="Side" sqref="K54" xr:uid="{343961B1-478E-4DC8-894D-89DE0A42353E}"/>
    <dataValidation allowBlank="1" showInputMessage="1" showErrorMessage="1" prompt="Type" sqref="L54" xr:uid="{FBC0E57D-1F62-475C-A65A-0FA73547151F}"/>
    <dataValidation allowBlank="1" showInputMessage="1" showErrorMessage="1" prompt="Date" sqref="M54" xr:uid="{88CD3702-3A2B-4858-9A7E-BB7DA1307676}"/>
    <dataValidation allowBlank="1" showInputMessage="1" showErrorMessage="1" prompt="SettlementDate" sqref="N54" xr:uid="{71E7097C-98F5-4A62-B2D1-5A682E2FD4AE}"/>
    <dataValidation allowBlank="1" showInputMessage="1" showErrorMessage="1" prompt="PriceAmount" sqref="O54" xr:uid="{2D3CAEED-6EF6-4B02-9798-E11E1589E3CA}"/>
    <dataValidation allowBlank="1" showInputMessage="1" showErrorMessage="1" prompt="PriceCurrency" sqref="P54" xr:uid="{1B8EE23A-F9E7-4AAD-816E-B58DF0F85535}"/>
    <dataValidation allowBlank="1" showInputMessage="1" showErrorMessage="1" prompt="SettlementCurrency" sqref="Q54" xr:uid="{54FD6F32-2748-4252-9686-258C38F0A05B}"/>
    <dataValidation allowBlank="1" showInputMessage="1" showErrorMessage="1" prompt="SettlementCurrencyFxRate" sqref="R54" xr:uid="{CBCEECFE-C966-4C8A-9BF8-8A981C9DB223}"/>
    <dataValidation allowBlank="1" showInputMessage="1" showErrorMessage="1" prompt="Counterparty" sqref="S54" xr:uid="{35F0DCD1-1C6D-468D-8F4B-33158812516C}"/>
    <dataValidation allowBlank="1" showInputMessage="1" showErrorMessage="1" prompt="Instrument Id Types" sqref="T54" xr:uid="{6416A7A7-D475-46D4-B102-E697FB3CA099}"/>
    <dataValidation allowBlank="1" showInputMessage="1" showErrorMessage="1" prompt="Instrument Ids" sqref="U54" xr:uid="{4EA04002-9ED0-428B-8113-02E201E6C67F}"/>
    <dataValidation allowBlank="1" showInputMessage="1" showErrorMessage="1" prompt="PlacementIds" sqref="V54" xr:uid="{119ED993-2A8A-4E53-83F1-D1ABE1F8367A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C29B-F3CC-4382-BD9B-467614AE72C8}">
  <dimension ref="A1:X67"/>
  <sheetViews>
    <sheetView workbookViewId="0">
      <selection activeCell="E17" sqref="E17"/>
    </sheetView>
  </sheetViews>
  <sheetFormatPr defaultRowHeight="14.25" x14ac:dyDescent="0.45"/>
  <cols>
    <col min="1" max="1" width="4.33203125" customWidth="1"/>
    <col min="2" max="2" width="15.796875" customWidth="1"/>
    <col min="3" max="3" width="43.86328125" customWidth="1"/>
    <col min="4" max="4" width="24.265625" customWidth="1"/>
    <col min="5" max="5" width="22.796875" customWidth="1"/>
    <col min="6" max="6" width="30.73046875" customWidth="1"/>
    <col min="7" max="7" width="16" customWidth="1"/>
    <col min="11" max="11" width="13.53125" customWidth="1"/>
    <col min="13" max="13" width="13.73046875" style="18" customWidth="1"/>
    <col min="14" max="14" width="17.3984375" customWidth="1"/>
    <col min="15" max="15" width="19.33203125" customWidth="1"/>
    <col min="16" max="16" width="16.73046875" customWidth="1"/>
    <col min="17" max="17" width="17.3984375" customWidth="1"/>
    <col min="18" max="18" width="17.265625" customWidth="1"/>
    <col min="19" max="19" width="39" customWidth="1"/>
  </cols>
  <sheetData>
    <row r="1" spans="1:24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5">
      <c r="A2" s="1"/>
      <c r="B2" s="2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45">
      <c r="A3" s="1"/>
      <c r="B3" s="2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1"/>
      <c r="B4" s="2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4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1"/>
      <c r="B5" s="2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5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x14ac:dyDescent="0.55000000000000004">
      <c r="A10" s="3"/>
      <c r="B10" s="6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65" thickBot="1" x14ac:dyDescent="0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65" thickBot="1" x14ac:dyDescent="0.5">
      <c r="A12" s="3"/>
      <c r="B12" s="5" t="s">
        <v>0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1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4.65" thickBot="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4.65" thickBot="1" x14ac:dyDescent="0.5">
      <c r="A14" s="3"/>
      <c r="B14" s="5" t="s">
        <v>1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1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4.65" thickBot="1" x14ac:dyDescent="0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4.65" thickBot="1" x14ac:dyDescent="0.5">
      <c r="A16" s="3"/>
      <c r="B16" s="5" t="s">
        <v>2</v>
      </c>
      <c r="C16" s="19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1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45">
      <c r="A19" s="3"/>
      <c r="B19" s="3"/>
      <c r="C19" s="7" t="str">
        <f t="array" ref="C19:X30">_xll.flPlacementsList(C12,,C14,C16)</f>
        <v>Id Scope</v>
      </c>
      <c r="D19" s="7" t="str">
        <v>Id Code</v>
      </c>
      <c r="E19" s="7" t="str">
        <v>BlockIds</v>
      </c>
      <c r="F19" s="7" t="str">
        <v>InstrumentIdentifiers</v>
      </c>
      <c r="G19" s="7" t="str">
        <v>LusidInstrumentId</v>
      </c>
      <c r="H19" s="7" t="str">
        <v>Quantity</v>
      </c>
      <c r="I19" s="7" t="str">
        <v>State</v>
      </c>
      <c r="J19" s="7" t="str">
        <v>Side</v>
      </c>
      <c r="K19" s="7" t="str">
        <v>TimeInForce</v>
      </c>
      <c r="L19" s="7" t="str">
        <v>Type</v>
      </c>
      <c r="M19" s="16" t="str">
        <v>CreatedDate</v>
      </c>
      <c r="N19" s="7" t="str">
        <v>LimitPrice Amount</v>
      </c>
      <c r="O19" s="7" t="str">
        <v>LimitPrice Currency</v>
      </c>
      <c r="P19" s="7" t="str">
        <v>StopPrice Amount</v>
      </c>
      <c r="Q19" s="7" t="str">
        <v>StopPrice Currency</v>
      </c>
      <c r="R19" s="7" t="str">
        <v>Counterparty</v>
      </c>
      <c r="S19" s="7" t="str">
        <v>Test Property for MyScope</v>
      </c>
      <c r="T19" s="3" t="str">
        <v/>
      </c>
      <c r="U19" s="3" t="str">
        <v/>
      </c>
      <c r="V19" s="3" t="str">
        <v/>
      </c>
      <c r="W19" s="3" t="str">
        <v/>
      </c>
      <c r="X19" s="3" t="str">
        <v/>
      </c>
    </row>
    <row r="20" spans="1:24" x14ac:dyDescent="0.45">
      <c r="A20" s="3"/>
      <c r="B20" s="3"/>
      <c r="C20" s="8" t="str">
        <v>TestScope2</v>
      </c>
      <c r="D20" s="8" t="str">
        <v>orderEntityCode2</v>
      </c>
      <c r="E20" s="8" t="str">
        <v/>
      </c>
      <c r="F20" s="8" t="str">
        <v>Instrument/default/Name:ABC123</v>
      </c>
      <c r="G20" s="8" t="str">
        <v>LUID_ZZZZZZZZ</v>
      </c>
      <c r="H20" s="8">
        <v>100</v>
      </c>
      <c r="I20" s="8" t="str">
        <v>New</v>
      </c>
      <c r="J20" s="8" t="str">
        <v>Buy</v>
      </c>
      <c r="K20" s="8" t="str">
        <v>Day</v>
      </c>
      <c r="L20" s="8" t="str">
        <v>Market</v>
      </c>
      <c r="M20" s="17">
        <v>44114</v>
      </c>
      <c r="N20" s="8">
        <v>5</v>
      </c>
      <c r="O20" s="8" t="str">
        <v>GBP</v>
      </c>
      <c r="P20" s="8">
        <v>6</v>
      </c>
      <c r="Q20" s="8" t="str">
        <v>GBP</v>
      </c>
      <c r="R20" s="8" t="str">
        <v>SomeBroker</v>
      </c>
      <c r="S20" s="8">
        <v>0</v>
      </c>
      <c r="T20" s="3" t="str">
        <v/>
      </c>
      <c r="U20" s="3" t="str">
        <v/>
      </c>
      <c r="V20" s="3" t="str">
        <v/>
      </c>
      <c r="W20" s="3" t="str">
        <v/>
      </c>
      <c r="X20" s="3" t="str">
        <v/>
      </c>
    </row>
    <row r="21" spans="1:24" x14ac:dyDescent="0.45">
      <c r="A21" s="3"/>
      <c r="B21" s="3"/>
      <c r="C21" s="8" t="str">
        <v>TestScope</v>
      </c>
      <c r="D21" s="8" t="str">
        <v>3db1b883ad034492a19c0caf5e24df4e</v>
      </c>
      <c r="E21" s="8" t="str">
        <v/>
      </c>
      <c r="F21" s="8" t="str">
        <v/>
      </c>
      <c r="G21" s="8" t="str">
        <v>LUID_ZZZZZZZZ</v>
      </c>
      <c r="H21" s="8">
        <v>100</v>
      </c>
      <c r="I21" s="8" t="str">
        <v>New</v>
      </c>
      <c r="J21" s="8" t="str">
        <v>Buy</v>
      </c>
      <c r="K21" s="8" t="str">
        <v>Day</v>
      </c>
      <c r="L21" s="8" t="str">
        <v>Market</v>
      </c>
      <c r="M21" s="17">
        <v>44114</v>
      </c>
      <c r="N21" s="8">
        <v>5</v>
      </c>
      <c r="O21" s="8" t="str">
        <v>GBP</v>
      </c>
      <c r="P21" s="8">
        <v>6</v>
      </c>
      <c r="Q21" s="8" t="str">
        <v>GBP</v>
      </c>
      <c r="R21" s="8" t="str">
        <v>SomeBroker</v>
      </c>
      <c r="S21" s="8" t="str">
        <v>value-2,value-1</v>
      </c>
      <c r="T21" s="3" t="str">
        <v/>
      </c>
      <c r="U21" s="3" t="str">
        <v/>
      </c>
      <c r="V21" s="3" t="str">
        <v/>
      </c>
      <c r="W21" s="3" t="str">
        <v/>
      </c>
      <c r="X21" s="3" t="str">
        <v/>
      </c>
    </row>
    <row r="22" spans="1:24" x14ac:dyDescent="0.45">
      <c r="A22" s="3"/>
      <c r="B22" s="3"/>
      <c r="C22" s="8" t="str">
        <v>TestScope</v>
      </c>
      <c r="D22" s="8" t="str">
        <v>2b772bdd39da4437919ce26729f4f060</v>
      </c>
      <c r="E22" s="8" t="str">
        <v/>
      </c>
      <c r="F22" s="8" t="str">
        <v/>
      </c>
      <c r="G22" s="8" t="str">
        <v>LUID_ZZZZZZZZ</v>
      </c>
      <c r="H22" s="8">
        <v>100</v>
      </c>
      <c r="I22" s="8" t="str">
        <v>New</v>
      </c>
      <c r="J22" s="8" t="str">
        <v>Buy</v>
      </c>
      <c r="K22" s="8" t="str">
        <v>Day</v>
      </c>
      <c r="L22" s="8" t="str">
        <v>Market</v>
      </c>
      <c r="M22" s="17">
        <v>44114</v>
      </c>
      <c r="N22" s="8">
        <v>5</v>
      </c>
      <c r="O22" s="8" t="str">
        <v>GBP</v>
      </c>
      <c r="P22" s="8">
        <v>6</v>
      </c>
      <c r="Q22" s="8" t="str">
        <v>GBP</v>
      </c>
      <c r="R22" s="8" t="str">
        <v>SomeBroker</v>
      </c>
      <c r="S22" s="8">
        <v>0</v>
      </c>
      <c r="T22" s="3" t="str">
        <v/>
      </c>
      <c r="U22" s="3" t="str">
        <v/>
      </c>
      <c r="V22" s="3" t="str">
        <v/>
      </c>
      <c r="W22" s="3" t="str">
        <v/>
      </c>
      <c r="X22" s="3" t="str">
        <v/>
      </c>
    </row>
    <row r="23" spans="1:24" x14ac:dyDescent="0.45">
      <c r="A23" s="3"/>
      <c r="B23" s="3"/>
      <c r="C23" s="8" t="str">
        <v>TestScope</v>
      </c>
      <c r="D23" s="8" t="str">
        <v>aedac3a20cb845c0a720c0ee0c07c9ce</v>
      </c>
      <c r="E23" s="8" t="str">
        <v/>
      </c>
      <c r="F23" s="8" t="str">
        <v/>
      </c>
      <c r="G23" s="8" t="str">
        <v>LUID_ZZZZZZZZ</v>
      </c>
      <c r="H23" s="8">
        <v>100</v>
      </c>
      <c r="I23" s="8" t="str">
        <v>New</v>
      </c>
      <c r="J23" s="8" t="str">
        <v>Buy</v>
      </c>
      <c r="K23" s="8" t="str">
        <v>Day</v>
      </c>
      <c r="L23" s="8" t="str">
        <v>Market</v>
      </c>
      <c r="M23" s="17">
        <v>44114</v>
      </c>
      <c r="N23" s="8">
        <v>5</v>
      </c>
      <c r="O23" s="8" t="str">
        <v>GBP</v>
      </c>
      <c r="P23" s="8">
        <v>6</v>
      </c>
      <c r="Q23" s="8" t="str">
        <v>GBP</v>
      </c>
      <c r="R23" s="8" t="str">
        <v>SomeBroker</v>
      </c>
      <c r="S23" s="8" t="str">
        <v>value-2,value-1</v>
      </c>
      <c r="T23" s="3" t="str">
        <v/>
      </c>
      <c r="U23" s="3" t="str">
        <v/>
      </c>
      <c r="V23" s="3" t="str">
        <v/>
      </c>
      <c r="W23" s="3" t="str">
        <v/>
      </c>
      <c r="X23" s="3" t="str">
        <v/>
      </c>
    </row>
    <row r="24" spans="1:24" x14ac:dyDescent="0.45">
      <c r="A24" s="3"/>
      <c r="B24" s="3"/>
      <c r="C24" s="8" t="str">
        <v>TestScope</v>
      </c>
      <c r="D24" s="8" t="str">
        <v>55b9eb4c37a74018b30516735d168444</v>
      </c>
      <c r="E24" s="8" t="str">
        <v/>
      </c>
      <c r="F24" s="8" t="str">
        <v/>
      </c>
      <c r="G24" s="8" t="str">
        <v>LUID_ZZZZZZZZ</v>
      </c>
      <c r="H24" s="8">
        <v>100</v>
      </c>
      <c r="I24" s="8" t="str">
        <v>New</v>
      </c>
      <c r="J24" s="8" t="str">
        <v>Buy</v>
      </c>
      <c r="K24" s="8" t="str">
        <v>Day</v>
      </c>
      <c r="L24" s="8" t="str">
        <v>Market</v>
      </c>
      <c r="M24" s="17">
        <v>44114</v>
      </c>
      <c r="N24" s="8">
        <v>5</v>
      </c>
      <c r="O24" s="8" t="str">
        <v>GBP</v>
      </c>
      <c r="P24" s="8">
        <v>6</v>
      </c>
      <c r="Q24" s="8" t="str">
        <v>GBP</v>
      </c>
      <c r="R24" s="8" t="str">
        <v>SomeBroker</v>
      </c>
      <c r="S24" s="8" t="str">
        <v>value-2,value-1</v>
      </c>
      <c r="T24" s="3" t="str">
        <v/>
      </c>
      <c r="U24" s="3" t="str">
        <v/>
      </c>
      <c r="V24" s="3" t="str">
        <v/>
      </c>
      <c r="W24" s="3" t="str">
        <v/>
      </c>
      <c r="X24" s="3" t="str">
        <v/>
      </c>
    </row>
    <row r="25" spans="1:24" x14ac:dyDescent="0.45">
      <c r="A25" s="3"/>
      <c r="B25" s="3"/>
      <c r="C25" s="8" t="str">
        <v>TestScope</v>
      </c>
      <c r="D25" s="8" t="str">
        <v>92173a5ad1d34cbc8ef9ead887f12259</v>
      </c>
      <c r="E25" s="8" t="str">
        <v/>
      </c>
      <c r="F25" s="8" t="str">
        <v/>
      </c>
      <c r="G25" s="8" t="str">
        <v>LUID_ZZZZZZZZ</v>
      </c>
      <c r="H25" s="8">
        <v>100</v>
      </c>
      <c r="I25" s="8" t="str">
        <v>New</v>
      </c>
      <c r="J25" s="8" t="str">
        <v>Buy</v>
      </c>
      <c r="K25" s="8" t="str">
        <v>Day</v>
      </c>
      <c r="L25" s="8" t="str">
        <v>Market</v>
      </c>
      <c r="M25" s="17">
        <v>44114</v>
      </c>
      <c r="N25" s="8">
        <v>5</v>
      </c>
      <c r="O25" s="8" t="str">
        <v>GBP</v>
      </c>
      <c r="P25" s="8">
        <v>6</v>
      </c>
      <c r="Q25" s="8" t="str">
        <v>GBP</v>
      </c>
      <c r="R25" s="8" t="str">
        <v>SomeBroker</v>
      </c>
      <c r="S25" s="8">
        <v>0</v>
      </c>
      <c r="T25" s="3" t="str">
        <v/>
      </c>
      <c r="U25" s="3" t="str">
        <v/>
      </c>
      <c r="V25" s="3" t="str">
        <v/>
      </c>
      <c r="W25" s="3" t="str">
        <v/>
      </c>
      <c r="X25" s="3" t="str">
        <v/>
      </c>
    </row>
    <row r="26" spans="1:24" x14ac:dyDescent="0.45">
      <c r="A26" s="3"/>
      <c r="B26" s="3"/>
      <c r="C26" s="8" t="str">
        <v>TestScope</v>
      </c>
      <c r="D26" s="8" t="str">
        <v>0ab4dff2154949edbea1dfc4e3a19785</v>
      </c>
      <c r="E26" s="8" t="str">
        <v/>
      </c>
      <c r="F26" s="8" t="str">
        <v/>
      </c>
      <c r="G26" s="8" t="str">
        <v>LUID_ZZZZZZZZ</v>
      </c>
      <c r="H26" s="8">
        <v>100</v>
      </c>
      <c r="I26" s="8" t="str">
        <v>New</v>
      </c>
      <c r="J26" s="8" t="str">
        <v>Buy</v>
      </c>
      <c r="K26" s="8" t="str">
        <v>Day</v>
      </c>
      <c r="L26" s="8" t="str">
        <v>Market</v>
      </c>
      <c r="M26" s="17">
        <v>44114</v>
      </c>
      <c r="N26" s="8">
        <v>5</v>
      </c>
      <c r="O26" s="8" t="str">
        <v>GBP</v>
      </c>
      <c r="P26" s="8">
        <v>6</v>
      </c>
      <c r="Q26" s="8" t="str">
        <v>GBP</v>
      </c>
      <c r="R26" s="8" t="str">
        <v>SomeBroker</v>
      </c>
      <c r="S26" s="8" t="str">
        <v>value-2,value-1</v>
      </c>
      <c r="T26" s="3" t="str">
        <v/>
      </c>
      <c r="U26" s="3" t="str">
        <v/>
      </c>
      <c r="V26" s="3" t="str">
        <v/>
      </c>
      <c r="W26" s="3" t="str">
        <v/>
      </c>
      <c r="X26" s="3" t="str">
        <v/>
      </c>
    </row>
    <row r="27" spans="1:24" x14ac:dyDescent="0.45">
      <c r="A27" s="3"/>
      <c r="B27" s="3"/>
      <c r="C27" s="8" t="str">
        <v>TestScope</v>
      </c>
      <c r="D27" s="8" t="str">
        <v>a2c3e08269424480984c8f00eae5cc60</v>
      </c>
      <c r="E27" s="8" t="str">
        <v/>
      </c>
      <c r="F27" s="8" t="str">
        <v/>
      </c>
      <c r="G27" s="8" t="str">
        <v>LUID_ZZZZZZZZ</v>
      </c>
      <c r="H27" s="8">
        <v>100</v>
      </c>
      <c r="I27" s="8" t="str">
        <v>New</v>
      </c>
      <c r="J27" s="8" t="str">
        <v>Buy</v>
      </c>
      <c r="K27" s="8" t="str">
        <v>Day</v>
      </c>
      <c r="L27" s="8" t="str">
        <v>Market</v>
      </c>
      <c r="M27" s="17">
        <v>44114</v>
      </c>
      <c r="N27" s="8">
        <v>5</v>
      </c>
      <c r="O27" s="8" t="str">
        <v>GBP</v>
      </c>
      <c r="P27" s="8">
        <v>6</v>
      </c>
      <c r="Q27" s="8" t="str">
        <v>GBP</v>
      </c>
      <c r="R27" s="8" t="str">
        <v>SomeBroker</v>
      </c>
      <c r="S27" s="8" t="str">
        <v>value-2,value-1</v>
      </c>
      <c r="T27" s="3" t="str">
        <v/>
      </c>
      <c r="U27" s="3" t="str">
        <v/>
      </c>
      <c r="V27" s="3" t="str">
        <v/>
      </c>
      <c r="W27" s="3" t="str">
        <v/>
      </c>
      <c r="X27" s="3" t="str">
        <v/>
      </c>
    </row>
    <row r="28" spans="1:24" x14ac:dyDescent="0.45">
      <c r="A28" s="3"/>
      <c r="B28" s="3"/>
      <c r="C28" s="8" t="str">
        <v>TestScope</v>
      </c>
      <c r="D28" s="8" t="str">
        <v>aa0cbf84eeee417897617c36df6ecf52</v>
      </c>
      <c r="E28" s="8" t="str">
        <v/>
      </c>
      <c r="F28" s="8" t="str">
        <v/>
      </c>
      <c r="G28" s="8" t="str">
        <v>LUID_ZZZZZZZZ</v>
      </c>
      <c r="H28" s="8">
        <v>100</v>
      </c>
      <c r="I28" s="8" t="str">
        <v>New</v>
      </c>
      <c r="J28" s="8" t="str">
        <v>Buy</v>
      </c>
      <c r="K28" s="8" t="str">
        <v>Day</v>
      </c>
      <c r="L28" s="8" t="str">
        <v>Market</v>
      </c>
      <c r="M28" s="17">
        <v>44114</v>
      </c>
      <c r="N28" s="8">
        <v>5</v>
      </c>
      <c r="O28" s="8" t="str">
        <v>GBP</v>
      </c>
      <c r="P28" s="8">
        <v>6</v>
      </c>
      <c r="Q28" s="8" t="str">
        <v>GBP</v>
      </c>
      <c r="R28" s="8" t="str">
        <v>SomeBroker</v>
      </c>
      <c r="S28" s="8" t="str">
        <v>value-2,value-1</v>
      </c>
      <c r="T28" s="3" t="str">
        <v/>
      </c>
      <c r="U28" s="3" t="str">
        <v/>
      </c>
      <c r="V28" s="3" t="str">
        <v/>
      </c>
      <c r="W28" s="3" t="str">
        <v/>
      </c>
      <c r="X28" s="3" t="str">
        <v/>
      </c>
    </row>
    <row r="29" spans="1:24" x14ac:dyDescent="0.45">
      <c r="A29" s="3"/>
      <c r="B29" s="3"/>
      <c r="C29" s="8" t="str">
        <v>TestScope</v>
      </c>
      <c r="D29" s="8" t="str">
        <v>122b02e160094150aec902dcaf3d3b19</v>
      </c>
      <c r="E29" s="8" t="str">
        <v/>
      </c>
      <c r="F29" s="8" t="str">
        <v/>
      </c>
      <c r="G29" s="8" t="str">
        <v>LUID_ZZZZZZZZ</v>
      </c>
      <c r="H29" s="8">
        <v>100</v>
      </c>
      <c r="I29" s="8" t="str">
        <v>New</v>
      </c>
      <c r="J29" s="8" t="str">
        <v>Buy</v>
      </c>
      <c r="K29" s="8" t="str">
        <v>Day</v>
      </c>
      <c r="L29" s="8" t="str">
        <v>Market</v>
      </c>
      <c r="M29" s="17">
        <v>44114</v>
      </c>
      <c r="N29" s="8">
        <v>5</v>
      </c>
      <c r="O29" s="8" t="str">
        <v>GBP</v>
      </c>
      <c r="P29" s="8">
        <v>6</v>
      </c>
      <c r="Q29" s="8" t="str">
        <v>GBP</v>
      </c>
      <c r="R29" s="8" t="str">
        <v>SomeBroker</v>
      </c>
      <c r="S29" s="8" t="str">
        <v>value-2,value-1</v>
      </c>
      <c r="T29" s="3" t="str">
        <v/>
      </c>
      <c r="U29" s="3" t="str">
        <v/>
      </c>
      <c r="V29" s="3" t="str">
        <v/>
      </c>
      <c r="W29" s="3" t="str">
        <v/>
      </c>
      <c r="X29" s="3" t="str">
        <v/>
      </c>
    </row>
    <row r="30" spans="1:24" x14ac:dyDescent="0.45">
      <c r="A30" s="3"/>
      <c r="B30" s="3"/>
      <c r="C30" s="8" t="str">
        <v>[More...]</v>
      </c>
      <c r="D30" s="8" t="str">
        <v>[More...]</v>
      </c>
      <c r="E30" s="8" t="str">
        <v>[More...]</v>
      </c>
      <c r="F30" s="8" t="str">
        <v>[More...]</v>
      </c>
      <c r="G30" s="8" t="str">
        <v>[More...]</v>
      </c>
      <c r="H30" s="8" t="str">
        <v>[More...]</v>
      </c>
      <c r="I30" s="8" t="str">
        <v>[More...]</v>
      </c>
      <c r="J30" s="8" t="str">
        <v>[More...]</v>
      </c>
      <c r="K30" s="8" t="str">
        <v>[More...]</v>
      </c>
      <c r="L30" s="8" t="str">
        <v>[More...]</v>
      </c>
      <c r="M30" s="17" t="str">
        <v>[More...]</v>
      </c>
      <c r="N30" s="8" t="str">
        <v>[More...]</v>
      </c>
      <c r="O30" s="8" t="str">
        <v>[More...]</v>
      </c>
      <c r="P30" s="8" t="str">
        <v>[More...]</v>
      </c>
      <c r="Q30" s="8" t="str">
        <v>[More...]</v>
      </c>
      <c r="R30" s="8" t="str">
        <v>[More...]</v>
      </c>
      <c r="S30" s="8" t="str">
        <v>[More...]</v>
      </c>
      <c r="T30" s="3" t="str">
        <v/>
      </c>
      <c r="U30" s="3" t="str">
        <v/>
      </c>
      <c r="V30" s="3" t="str">
        <v/>
      </c>
      <c r="W30" s="3" t="str">
        <v/>
      </c>
      <c r="X30" s="3" t="str">
        <v/>
      </c>
    </row>
    <row r="31" spans="1:24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8" x14ac:dyDescent="0.55000000000000004">
      <c r="A33" s="3"/>
      <c r="B33" s="6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1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65" thickBot="1" x14ac:dyDescent="0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65" thickBot="1" x14ac:dyDescent="0.5">
      <c r="A35" s="3"/>
      <c r="B35" s="5" t="s">
        <v>3</v>
      </c>
      <c r="C35" s="4" t="s">
        <v>9</v>
      </c>
      <c r="D35" s="3"/>
      <c r="E35" s="3"/>
      <c r="F35" s="3"/>
      <c r="G35" s="3"/>
      <c r="H35" s="3"/>
      <c r="I35" s="3"/>
      <c r="J35" s="3"/>
      <c r="K35" s="3"/>
      <c r="L35" s="3"/>
      <c r="M35" s="1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65" thickBot="1" x14ac:dyDescent="0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.65" thickBot="1" x14ac:dyDescent="0.5">
      <c r="A37" s="3"/>
      <c r="B37" s="5" t="s">
        <v>4</v>
      </c>
      <c r="C37" s="4" t="s">
        <v>10</v>
      </c>
      <c r="D37" s="3"/>
      <c r="E37" s="3"/>
      <c r="F37" s="3"/>
      <c r="G37" s="3"/>
      <c r="H37" s="3"/>
      <c r="I37" s="3"/>
      <c r="J37" s="3"/>
      <c r="K37" s="3"/>
      <c r="L37" s="3"/>
      <c r="M37" s="15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65" thickBot="1" x14ac:dyDescent="0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.65" thickBot="1" x14ac:dyDescent="0.5">
      <c r="A39" s="3"/>
      <c r="B39" s="5" t="s">
        <v>0</v>
      </c>
      <c r="C39" s="4"/>
      <c r="D39" s="3"/>
      <c r="E39" s="3"/>
      <c r="F39" s="3"/>
      <c r="G39" s="3"/>
      <c r="H39" s="3"/>
      <c r="I39" s="3"/>
      <c r="J39" s="3"/>
      <c r="K39" s="3"/>
      <c r="L39" s="3"/>
      <c r="M39" s="1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4.65" thickBot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5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.65" thickBot="1" x14ac:dyDescent="0.5">
      <c r="A41" s="3"/>
      <c r="B41" s="5" t="s">
        <v>2</v>
      </c>
      <c r="C41" s="4" t="s">
        <v>101</v>
      </c>
      <c r="D41" s="3"/>
      <c r="E41" s="3"/>
      <c r="F41" s="3"/>
      <c r="G41" s="3"/>
      <c r="H41" s="3"/>
      <c r="I41" s="3"/>
      <c r="J41" s="3"/>
      <c r="K41" s="3"/>
      <c r="L41" s="3"/>
      <c r="M41" s="1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5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45">
      <c r="A44" s="3"/>
      <c r="B44" s="3"/>
      <c r="C44" s="7" t="str">
        <f t="array" ref="C44:X45">_xll.flPlacementGet(C35,C37,C39,C41)</f>
        <v>Id Scope</v>
      </c>
      <c r="D44" s="7" t="str">
        <v>Id Code</v>
      </c>
      <c r="E44" s="7" t="str">
        <v>BlockIds</v>
      </c>
      <c r="F44" s="7" t="str">
        <v>InstrumentIdentifiers</v>
      </c>
      <c r="G44" s="7" t="str">
        <v>LusidInstrumentId</v>
      </c>
      <c r="H44" s="7" t="str">
        <v>Quantity</v>
      </c>
      <c r="I44" s="7" t="str">
        <v>State</v>
      </c>
      <c r="J44" s="7" t="str">
        <v>Side</v>
      </c>
      <c r="K44" s="7" t="str">
        <v>TimeInForce</v>
      </c>
      <c r="L44" s="7" t="str">
        <v>Type</v>
      </c>
      <c r="M44" s="16" t="str">
        <v>CreatedDate</v>
      </c>
      <c r="N44" s="7" t="str">
        <v>LimitPrice Amount</v>
      </c>
      <c r="O44" s="7" t="str">
        <v>LimitPrice Currency</v>
      </c>
      <c r="P44" s="7" t="str">
        <v>StopPrice Amount</v>
      </c>
      <c r="Q44" s="7" t="str">
        <v>StopPrice Currency</v>
      </c>
      <c r="R44" s="7" t="str">
        <v>Counterparty</v>
      </c>
      <c r="S44" s="7" t="str">
        <v>Test Property for MyScope</v>
      </c>
      <c r="T44" s="3" t="str">
        <v/>
      </c>
      <c r="U44" s="3" t="str">
        <v/>
      </c>
      <c r="V44" s="3" t="str">
        <v/>
      </c>
      <c r="W44" s="3" t="str">
        <v/>
      </c>
      <c r="X44" s="3" t="str">
        <v/>
      </c>
    </row>
    <row r="45" spans="1:24" x14ac:dyDescent="0.45">
      <c r="A45" s="3"/>
      <c r="B45" s="3"/>
      <c r="C45" s="8" t="str">
        <v>TestScope2</v>
      </c>
      <c r="D45" s="8" t="str">
        <v>orderEntityCode2</v>
      </c>
      <c r="E45" s="8" t="str">
        <v/>
      </c>
      <c r="F45" s="8" t="str">
        <v>Instrument/default/Name:ABC123</v>
      </c>
      <c r="G45" s="8" t="str">
        <v>LUID_ZZZZZZZZ</v>
      </c>
      <c r="H45" s="8">
        <v>100</v>
      </c>
      <c r="I45" s="8" t="str">
        <v>New</v>
      </c>
      <c r="J45" s="8" t="str">
        <v>Buy</v>
      </c>
      <c r="K45" s="8" t="str">
        <v>Day</v>
      </c>
      <c r="L45" s="8" t="str">
        <v>Market</v>
      </c>
      <c r="M45" s="17">
        <v>44114</v>
      </c>
      <c r="N45" s="8">
        <v>5</v>
      </c>
      <c r="O45" s="8" t="str">
        <v>GBP</v>
      </c>
      <c r="P45" s="8">
        <v>6</v>
      </c>
      <c r="Q45" s="8" t="str">
        <v>GBP</v>
      </c>
      <c r="R45" s="8" t="str">
        <v>SomeBroker</v>
      </c>
      <c r="S45" s="8">
        <v>0</v>
      </c>
      <c r="T45" s="3" t="str">
        <v/>
      </c>
      <c r="U45" s="3" t="str">
        <v/>
      </c>
      <c r="V45" s="3" t="str">
        <v/>
      </c>
      <c r="W45" s="3" t="str">
        <v/>
      </c>
      <c r="X45" s="3" t="str">
        <v/>
      </c>
    </row>
    <row r="46" spans="1:24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" x14ac:dyDescent="0.55000000000000004">
      <c r="A48" s="3"/>
      <c r="B48" s="6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45">
      <c r="A50" s="3"/>
      <c r="B50" s="5" t="s">
        <v>94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45">
      <c r="A52" s="3"/>
      <c r="B52" s="3"/>
      <c r="C52" s="7" t="s">
        <v>43</v>
      </c>
      <c r="D52" s="7" t="s">
        <v>44</v>
      </c>
      <c r="E52" s="7" t="s">
        <v>95</v>
      </c>
      <c r="F52" s="7" t="s">
        <v>60</v>
      </c>
      <c r="G52" s="7" t="s">
        <v>61</v>
      </c>
      <c r="H52" s="7" t="s">
        <v>54</v>
      </c>
      <c r="I52" s="7" t="s">
        <v>55</v>
      </c>
      <c r="J52" s="7" t="s">
        <v>78</v>
      </c>
      <c r="K52" s="7" t="s">
        <v>56</v>
      </c>
      <c r="L52" s="7" t="s">
        <v>57</v>
      </c>
      <c r="M52" s="7" t="s">
        <v>96</v>
      </c>
      <c r="N52" s="7" t="s">
        <v>82</v>
      </c>
      <c r="O52" s="7" t="s">
        <v>97</v>
      </c>
      <c r="P52" s="7" t="s">
        <v>98</v>
      </c>
      <c r="Q52" s="7" t="s">
        <v>99</v>
      </c>
      <c r="R52" s="7" t="s">
        <v>100</v>
      </c>
      <c r="S52" s="7" t="s">
        <v>101</v>
      </c>
      <c r="T52" s="3"/>
      <c r="U52" s="3"/>
      <c r="V52" s="3"/>
      <c r="W52" s="3"/>
      <c r="X52" s="3"/>
    </row>
    <row r="53" spans="1:24" x14ac:dyDescent="0.45">
      <c r="A53" s="3"/>
      <c r="B53" s="3"/>
      <c r="C53" s="8" t="s">
        <v>9</v>
      </c>
      <c r="D53" s="8" t="s">
        <v>102</v>
      </c>
      <c r="E53" s="8" t="s">
        <v>107</v>
      </c>
      <c r="F53" s="8" t="s">
        <v>103</v>
      </c>
      <c r="G53" s="8" t="s">
        <v>104</v>
      </c>
      <c r="H53" s="8">
        <v>200</v>
      </c>
      <c r="I53" s="8" t="s">
        <v>65</v>
      </c>
      <c r="J53" s="8" t="s">
        <v>87</v>
      </c>
      <c r="K53" s="8" t="s">
        <v>66</v>
      </c>
      <c r="L53" s="8" t="s">
        <v>105</v>
      </c>
      <c r="M53" s="17">
        <v>44567</v>
      </c>
      <c r="N53" s="8" t="s">
        <v>108</v>
      </c>
      <c r="O53" s="8">
        <v>10</v>
      </c>
      <c r="P53" s="8" t="s">
        <v>67</v>
      </c>
      <c r="Q53" s="8">
        <v>11</v>
      </c>
      <c r="R53" s="8" t="s">
        <v>67</v>
      </c>
      <c r="S53" s="8" t="s">
        <v>106</v>
      </c>
      <c r="T53" s="3"/>
      <c r="U53" s="3"/>
      <c r="V53" s="3"/>
      <c r="W53" s="3"/>
      <c r="X53" s="3"/>
    </row>
    <row r="54" spans="1:24" x14ac:dyDescent="0.45">
      <c r="A54" s="3"/>
      <c r="B54" s="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3"/>
      <c r="U54" s="3"/>
      <c r="V54" s="3"/>
      <c r="W54" s="3"/>
      <c r="X54" s="3"/>
    </row>
    <row r="55" spans="1:24" x14ac:dyDescent="0.45">
      <c r="A55" s="3"/>
      <c r="B55" s="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3"/>
      <c r="U55" s="3"/>
      <c r="V55" s="3"/>
      <c r="W55" s="3"/>
      <c r="X55" s="3"/>
    </row>
    <row r="56" spans="1:24" x14ac:dyDescent="0.45">
      <c r="A56" s="3"/>
      <c r="B56" s="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3"/>
      <c r="U56" s="3"/>
      <c r="V56" s="3"/>
      <c r="W56" s="3"/>
      <c r="X56" s="3"/>
    </row>
    <row r="57" spans="1:24" x14ac:dyDescent="0.45">
      <c r="A57" s="3"/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3"/>
      <c r="U57" s="3"/>
      <c r="V57" s="3"/>
      <c r="W57" s="3"/>
      <c r="X57" s="3"/>
    </row>
    <row r="58" spans="1:24" x14ac:dyDescent="0.45">
      <c r="A58" s="3"/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3"/>
      <c r="U58" s="3"/>
      <c r="V58" s="3"/>
      <c r="W58" s="3"/>
      <c r="X58" s="3"/>
    </row>
    <row r="59" spans="1:24" x14ac:dyDescent="0.45">
      <c r="A59" s="3"/>
      <c r="B59" s="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3"/>
      <c r="U59" s="3"/>
      <c r="V59" s="3"/>
      <c r="W59" s="3"/>
      <c r="X59" s="3"/>
    </row>
    <row r="60" spans="1:24" x14ac:dyDescent="0.45">
      <c r="A60" s="3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3"/>
      <c r="U60" s="3"/>
      <c r="V60" s="3"/>
      <c r="W60" s="3"/>
      <c r="X60" s="3"/>
    </row>
    <row r="61" spans="1:24" x14ac:dyDescent="0.45">
      <c r="A61" s="3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3"/>
      <c r="U61" s="3"/>
      <c r="V61" s="3"/>
      <c r="W61" s="3"/>
      <c r="X61" s="3"/>
    </row>
    <row r="62" spans="1:24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45">
      <c r="A63" s="3"/>
      <c r="B63" s="3"/>
      <c r="C63" s="3" t="str" cm="1">
        <f t="array" ref="C63:C64">_xll.flPlacementsAdd(C52:S61)</f>
        <v>Code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45">
      <c r="A64" s="3"/>
      <c r="B64" s="3"/>
      <c r="C64" s="3" t="str">
        <v>Placement001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</sheetData>
  <dataValidations count="16">
    <dataValidation allowBlank="1" showInputMessage="1" showErrorMessage="1" prompt="Id Scope" sqref="C52" xr:uid="{262DA3DB-A07C-4EE8-AA71-906D88872214}"/>
    <dataValidation allowBlank="1" showInputMessage="1" showErrorMessage="1" prompt="Id Code" sqref="D52" xr:uid="{409DA3C6-B55C-4D61-80CC-D498496D2261}"/>
    <dataValidation allowBlank="1" showInputMessage="1" showErrorMessage="1" prompt="BlockIds" sqref="E52" xr:uid="{3629E12F-F2A7-488B-85F8-E2F671E3B3DB}"/>
    <dataValidation allowBlank="1" showInputMessage="1" showErrorMessage="1" prompt="Instrument Id Types" sqref="F52" xr:uid="{4F70F570-7F7B-4FFB-86D6-8D0B3A6563EF}"/>
    <dataValidation allowBlank="1" showInputMessage="1" showErrorMessage="1" prompt="Instrument Ids" sqref="G52" xr:uid="{479FBEA8-10F5-46F7-A94C-BCB2DE5450B4}"/>
    <dataValidation allowBlank="1" showInputMessage="1" showErrorMessage="1" prompt="Quantity" sqref="H52" xr:uid="{6A100A71-3D90-4ED3-9211-D447D5F5145B}"/>
    <dataValidation allowBlank="1" showInputMessage="1" showErrorMessage="1" prompt="Side" sqref="I52" xr:uid="{51377B1B-CB55-4965-B788-146AE2614C1A}"/>
    <dataValidation allowBlank="1" showInputMessage="1" showErrorMessage="1" prompt="State" sqref="J52" xr:uid="{7763F3D5-1226-44A1-B9C3-0D9A5CF2C3B0}"/>
    <dataValidation allowBlank="1" showInputMessage="1" showErrorMessage="1" prompt="Type" sqref="K52" xr:uid="{DCCFDA6B-30D3-416D-8720-1327672A4453}"/>
    <dataValidation allowBlank="1" showInputMessage="1" showErrorMessage="1" prompt="TimeInForce" sqref="L52" xr:uid="{E9C3B8A3-7443-4311-AA2B-7786D397D8C6}"/>
    <dataValidation allowBlank="1" showInputMessage="1" showErrorMessage="1" prompt="CreatedDate" sqref="M52" xr:uid="{E9ECB3DF-2D4A-43DF-8430-20B37E48DCB4}"/>
    <dataValidation allowBlank="1" showInputMessage="1" showErrorMessage="1" prompt="Counterparty" sqref="N52" xr:uid="{85DFB687-E623-4613-97AB-99141BCCB5B3}"/>
    <dataValidation allowBlank="1" showInputMessage="1" showErrorMessage="1" prompt="LimitPrice Amount" sqref="O52" xr:uid="{AF6D59DA-D80B-4396-B17C-84FCD3CDCF84}"/>
    <dataValidation allowBlank="1" showInputMessage="1" showErrorMessage="1" prompt="LimitPrice Currency" sqref="P52" xr:uid="{CBCACD94-F540-4202-B9D9-0863CDB39FF3}"/>
    <dataValidation allowBlank="1" showInputMessage="1" showErrorMessage="1" prompt="StopPrice Amount" sqref="Q52" xr:uid="{01E2285B-5E12-476B-9D2B-A7D119866423}"/>
    <dataValidation allowBlank="1" showInputMessage="1" showErrorMessage="1" prompt="StopPrice Currency" sqref="R52" xr:uid="{1D59CB05-C4F0-43E2-9AA8-07D5C63E778B}"/>
  </dataValidation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80A9-3459-4899-BE9C-5240D8DF38DD}">
  <dimension ref="A1:X65"/>
  <sheetViews>
    <sheetView workbookViewId="0">
      <selection activeCell="C60" sqref="C60"/>
    </sheetView>
  </sheetViews>
  <sheetFormatPr defaultRowHeight="14.25" x14ac:dyDescent="0.45"/>
  <cols>
    <col min="1" max="1" width="3.6640625" customWidth="1"/>
    <col min="2" max="2" width="14.73046875" customWidth="1"/>
    <col min="3" max="3" width="36.1328125" customWidth="1"/>
    <col min="4" max="4" width="17.1328125" customWidth="1"/>
    <col min="5" max="5" width="23.59765625" customWidth="1"/>
    <col min="6" max="6" width="23.9296875" customWidth="1"/>
    <col min="7" max="7" width="16.53125" customWidth="1"/>
    <col min="11" max="11" width="13.1328125" customWidth="1"/>
    <col min="12" max="12" width="14.73046875" style="18" customWidth="1"/>
    <col min="13" max="13" width="16.33203125" customWidth="1"/>
    <col min="14" max="14" width="16.3984375" customWidth="1"/>
    <col min="15" max="15" width="17.265625" customWidth="1"/>
    <col min="16" max="16" width="17.19921875" customWidth="1"/>
    <col min="17" max="17" width="24" customWidth="1"/>
  </cols>
  <sheetData>
    <row r="1" spans="1:24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5">
      <c r="A2" s="1"/>
      <c r="B2" s="2" t="s">
        <v>31</v>
      </c>
      <c r="C2" s="1"/>
      <c r="D2" s="1"/>
      <c r="E2" s="1"/>
      <c r="F2" s="1"/>
      <c r="G2" s="1"/>
      <c r="H2" s="1"/>
      <c r="I2" s="1"/>
      <c r="J2" s="1"/>
      <c r="K2" s="1"/>
      <c r="L2" s="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45">
      <c r="A3" s="1"/>
      <c r="B3" s="2" t="s">
        <v>28</v>
      </c>
      <c r="C3" s="1"/>
      <c r="D3" s="1"/>
      <c r="E3" s="1"/>
      <c r="F3" s="1"/>
      <c r="G3" s="1"/>
      <c r="H3" s="1"/>
      <c r="I3" s="1"/>
      <c r="J3" s="1"/>
      <c r="K3" s="1"/>
      <c r="L3" s="1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1"/>
      <c r="B4" s="2" t="s">
        <v>29</v>
      </c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1"/>
      <c r="B5" s="2" t="s">
        <v>30</v>
      </c>
      <c r="C5" s="1"/>
      <c r="D5" s="1"/>
      <c r="E5" s="1"/>
      <c r="F5" s="1"/>
      <c r="G5" s="1"/>
      <c r="H5" s="1"/>
      <c r="I5" s="1"/>
      <c r="J5" s="1"/>
      <c r="K5" s="1"/>
      <c r="L5" s="1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x14ac:dyDescent="0.55000000000000004">
      <c r="A10" s="3"/>
      <c r="B10" s="6" t="s">
        <v>34</v>
      </c>
      <c r="C10" s="3"/>
      <c r="D10" s="3"/>
      <c r="E10" s="3"/>
      <c r="F10" s="3"/>
      <c r="G10" s="3"/>
      <c r="H10" s="3"/>
      <c r="I10" s="3"/>
      <c r="J10" s="3"/>
      <c r="K10" s="3"/>
      <c r="L10" s="1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65" thickBot="1" x14ac:dyDescent="0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65" thickBot="1" x14ac:dyDescent="0.5">
      <c r="A12" s="3"/>
      <c r="B12" s="5" t="s">
        <v>0</v>
      </c>
      <c r="C12" s="4"/>
      <c r="D12" s="3"/>
      <c r="E12" s="3"/>
      <c r="F12" s="3"/>
      <c r="G12" s="3"/>
      <c r="H12" s="3"/>
      <c r="I12" s="3"/>
      <c r="J12" s="3"/>
      <c r="K12" s="3"/>
      <c r="L12" s="1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4.65" thickBot="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4.65" thickBot="1" x14ac:dyDescent="0.5">
      <c r="A14" s="3"/>
      <c r="B14" s="5" t="s">
        <v>1</v>
      </c>
      <c r="C14" s="4" t="s">
        <v>15</v>
      </c>
      <c r="D14" s="3"/>
      <c r="E14" s="3"/>
      <c r="F14" s="3"/>
      <c r="G14" s="3"/>
      <c r="H14" s="3"/>
      <c r="I14" s="3"/>
      <c r="J14" s="3"/>
      <c r="K14" s="3"/>
      <c r="L14" s="1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4.65" thickBot="1" x14ac:dyDescent="0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4.65" thickBot="1" x14ac:dyDescent="0.5">
      <c r="A16" s="3"/>
      <c r="B16" s="5" t="s">
        <v>2</v>
      </c>
      <c r="C16" s="4" t="s">
        <v>14</v>
      </c>
      <c r="D16" s="3"/>
      <c r="E16" s="3"/>
      <c r="F16" s="3"/>
      <c r="G16" s="3"/>
      <c r="H16" s="3"/>
      <c r="I16" s="3"/>
      <c r="J16" s="3"/>
      <c r="K16" s="3"/>
      <c r="L16" s="1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45">
      <c r="A18" s="3"/>
      <c r="B18" s="3"/>
      <c r="C18" s="7" t="str">
        <f t="array" ref="C18:X30">_xll.flBlocksList(C12,,C14,C16)</f>
        <v>Id Scope</v>
      </c>
      <c r="D18" s="7" t="str">
        <v>Id Code</v>
      </c>
      <c r="E18" s="7" t="str">
        <v>OrderIds</v>
      </c>
      <c r="F18" s="7" t="str">
        <v>InstrumentIdentifiers</v>
      </c>
      <c r="G18" s="7" t="str">
        <v>LusidInstrumentId</v>
      </c>
      <c r="H18" s="7" t="str">
        <v>Quantity</v>
      </c>
      <c r="I18" s="7" t="str">
        <v>Side</v>
      </c>
      <c r="J18" s="7" t="str">
        <v>Type</v>
      </c>
      <c r="K18" s="7" t="str">
        <v>TimeInForce</v>
      </c>
      <c r="L18" s="16" t="str">
        <v>CreatedDate</v>
      </c>
      <c r="M18" s="7" t="str">
        <v>LimitPrice Amount</v>
      </c>
      <c r="N18" s="7" t="str">
        <v>LimitPrice Currency</v>
      </c>
      <c r="O18" s="7" t="str">
        <v>StopPrice Amount</v>
      </c>
      <c r="P18" s="7" t="str">
        <v>StopPrice Currency</v>
      </c>
      <c r="Q18" s="7" t="str">
        <v>Test Property for MyScope</v>
      </c>
      <c r="R18" s="3" t="str">
        <v/>
      </c>
      <c r="S18" s="3" t="str">
        <v/>
      </c>
      <c r="T18" s="3" t="str">
        <v/>
      </c>
      <c r="U18" s="3" t="str">
        <v/>
      </c>
      <c r="V18" s="3" t="str">
        <v/>
      </c>
      <c r="W18" s="3" t="str">
        <v/>
      </c>
      <c r="X18" s="3" t="str">
        <v/>
      </c>
    </row>
    <row r="19" spans="1:24" x14ac:dyDescent="0.45">
      <c r="A19" s="3"/>
      <c r="B19" s="3"/>
      <c r="C19" s="8" t="str">
        <v>TestScope2</v>
      </c>
      <c r="D19" s="8" t="str">
        <v>orderEntityCode2</v>
      </c>
      <c r="E19" s="8" t="str">
        <v>TestScope2:testOrder</v>
      </c>
      <c r="F19" s="8" t="str">
        <v>Instrument/default/Name:ABC123</v>
      </c>
      <c r="G19" s="8" t="str">
        <v>LUID_ZZZZZZZZ</v>
      </c>
      <c r="H19" s="8">
        <v>100</v>
      </c>
      <c r="I19" s="8" t="str">
        <v>Buy</v>
      </c>
      <c r="J19" s="8" t="str">
        <v>GTC</v>
      </c>
      <c r="K19" s="8" t="str">
        <v>Market</v>
      </c>
      <c r="L19" s="17">
        <v>44114</v>
      </c>
      <c r="M19" s="8">
        <v>2468</v>
      </c>
      <c r="N19" s="8" t="str">
        <v>GBP</v>
      </c>
      <c r="O19" s="8">
        <v>1357</v>
      </c>
      <c r="P19" s="8" t="str">
        <v>GBP</v>
      </c>
      <c r="Q19" s="8">
        <v>0</v>
      </c>
      <c r="R19" s="3" t="str">
        <v/>
      </c>
      <c r="S19" s="3" t="str">
        <v/>
      </c>
      <c r="T19" s="3" t="str">
        <v/>
      </c>
      <c r="U19" s="3" t="str">
        <v/>
      </c>
      <c r="V19" s="3" t="str">
        <v/>
      </c>
      <c r="W19" s="3" t="str">
        <v/>
      </c>
      <c r="X19" s="3" t="str">
        <v/>
      </c>
    </row>
    <row r="20" spans="1:24" x14ac:dyDescent="0.45">
      <c r="A20" s="3"/>
      <c r="B20" s="3"/>
      <c r="C20" s="8" t="str">
        <v>TestScope</v>
      </c>
      <c r="D20" s="8" t="str">
        <v>OrderEntity6</v>
      </c>
      <c r="E20" s="8" t="str">
        <v>TestScope:testOrder</v>
      </c>
      <c r="F20" s="8" t="str">
        <v>Instrument/default/Figi:INSTR1</v>
      </c>
      <c r="G20" s="8" t="str">
        <v>LUID_ZZZZZZZZ</v>
      </c>
      <c r="H20" s="8">
        <v>100</v>
      </c>
      <c r="I20" s="8" t="str">
        <v>Buy</v>
      </c>
      <c r="J20" s="8" t="str">
        <v>GTC</v>
      </c>
      <c r="K20" s="8" t="str">
        <v>Market</v>
      </c>
      <c r="L20" s="17">
        <v>44114</v>
      </c>
      <c r="M20" s="8">
        <v>2468</v>
      </c>
      <c r="N20" s="8" t="str">
        <v>GBP</v>
      </c>
      <c r="O20" s="8">
        <v>1357</v>
      </c>
      <c r="P20" s="8" t="str">
        <v>GBP</v>
      </c>
      <c r="Q20" s="8" t="str">
        <v>testValue1</v>
      </c>
      <c r="R20" s="3" t="str">
        <v/>
      </c>
      <c r="S20" s="3" t="str">
        <v/>
      </c>
      <c r="T20" s="3" t="str">
        <v/>
      </c>
      <c r="U20" s="3" t="str">
        <v/>
      </c>
      <c r="V20" s="3" t="str">
        <v/>
      </c>
      <c r="W20" s="3" t="str">
        <v/>
      </c>
      <c r="X20" s="3" t="str">
        <v/>
      </c>
    </row>
    <row r="21" spans="1:24" x14ac:dyDescent="0.45">
      <c r="A21" s="3"/>
      <c r="B21" s="3"/>
      <c r="C21" s="8" t="str">
        <v>TestScope</v>
      </c>
      <c r="D21" s="8" t="str">
        <v>OrderEntity1</v>
      </c>
      <c r="E21" s="8" t="str">
        <v>TestScope:testOrder</v>
      </c>
      <c r="F21" s="8" t="str">
        <v>Instrument/default/Figi:INSTR1</v>
      </c>
      <c r="G21" s="8" t="str">
        <v>LUID_ZZZZZZZZ</v>
      </c>
      <c r="H21" s="8">
        <v>100</v>
      </c>
      <c r="I21" s="8" t="str">
        <v>Buy</v>
      </c>
      <c r="J21" s="8" t="str">
        <v>GTC</v>
      </c>
      <c r="K21" s="8" t="str">
        <v>Market</v>
      </c>
      <c r="L21" s="17">
        <v>44114</v>
      </c>
      <c r="M21" s="8">
        <v>2468</v>
      </c>
      <c r="N21" s="8" t="str">
        <v>GBP</v>
      </c>
      <c r="O21" s="8">
        <v>1357</v>
      </c>
      <c r="P21" s="8" t="str">
        <v>GBP</v>
      </c>
      <c r="Q21" s="8" t="str">
        <v>testValue1</v>
      </c>
      <c r="R21" s="3" t="str">
        <v/>
      </c>
      <c r="S21" s="3" t="str">
        <v/>
      </c>
      <c r="T21" s="3" t="str">
        <v/>
      </c>
      <c r="U21" s="3" t="str">
        <v/>
      </c>
      <c r="V21" s="3" t="str">
        <v/>
      </c>
      <c r="W21" s="3" t="str">
        <v/>
      </c>
      <c r="X21" s="3" t="str">
        <v/>
      </c>
    </row>
    <row r="22" spans="1:24" x14ac:dyDescent="0.45">
      <c r="A22" s="3"/>
      <c r="B22" s="3"/>
      <c r="C22" s="8" t="str">
        <v>TestScope</v>
      </c>
      <c r="D22" s="8" t="str">
        <v>OrderEntity5</v>
      </c>
      <c r="E22" s="8" t="str">
        <v>TestScope:testOrder</v>
      </c>
      <c r="F22" s="8" t="str">
        <v>Instrument/default/Figi:INSTR1</v>
      </c>
      <c r="G22" s="8" t="str">
        <v>LUID_ZZZZZZZZ</v>
      </c>
      <c r="H22" s="8">
        <v>100</v>
      </c>
      <c r="I22" s="8" t="str">
        <v>Buy</v>
      </c>
      <c r="J22" s="8" t="str">
        <v>GTC</v>
      </c>
      <c r="K22" s="8" t="str">
        <v>Market</v>
      </c>
      <c r="L22" s="17">
        <v>44114</v>
      </c>
      <c r="M22" s="8">
        <v>2468</v>
      </c>
      <c r="N22" s="8" t="str">
        <v>GBP</v>
      </c>
      <c r="O22" s="8">
        <v>1357</v>
      </c>
      <c r="P22" s="8" t="str">
        <v>GBP</v>
      </c>
      <c r="Q22" s="8" t="str">
        <v>testValue1</v>
      </c>
      <c r="R22" s="3" t="str">
        <v/>
      </c>
      <c r="S22" s="3" t="str">
        <v/>
      </c>
      <c r="T22" s="3" t="str">
        <v/>
      </c>
      <c r="U22" s="3" t="str">
        <v/>
      </c>
      <c r="V22" s="3" t="str">
        <v/>
      </c>
      <c r="W22" s="3" t="str">
        <v/>
      </c>
      <c r="X22" s="3" t="str">
        <v/>
      </c>
    </row>
    <row r="23" spans="1:24" x14ac:dyDescent="0.45">
      <c r="A23" s="3"/>
      <c r="B23" s="3"/>
      <c r="C23" s="8" t="str">
        <v>TestScope</v>
      </c>
      <c r="D23" s="8" t="str">
        <v>OrderEntity2</v>
      </c>
      <c r="E23" s="8" t="str">
        <v>TestScope:testOrder</v>
      </c>
      <c r="F23" s="8" t="str">
        <v>Instrument/default/Figi:INSTR1</v>
      </c>
      <c r="G23" s="8" t="str">
        <v>LUID_ZZZZZZZZ</v>
      </c>
      <c r="H23" s="8">
        <v>100</v>
      </c>
      <c r="I23" s="8" t="str">
        <v>Buy</v>
      </c>
      <c r="J23" s="8" t="str">
        <v>GTC</v>
      </c>
      <c r="K23" s="8" t="str">
        <v>Market</v>
      </c>
      <c r="L23" s="17">
        <v>44114</v>
      </c>
      <c r="M23" s="8">
        <v>2468</v>
      </c>
      <c r="N23" s="8" t="str">
        <v>GBP</v>
      </c>
      <c r="O23" s="8">
        <v>1357</v>
      </c>
      <c r="P23" s="8" t="str">
        <v>GBP</v>
      </c>
      <c r="Q23" s="8" t="str">
        <v>testValue1</v>
      </c>
      <c r="R23" s="3" t="str">
        <v/>
      </c>
      <c r="S23" s="3" t="str">
        <v/>
      </c>
      <c r="T23" s="3" t="str">
        <v/>
      </c>
      <c r="U23" s="3" t="str">
        <v/>
      </c>
      <c r="V23" s="3" t="str">
        <v/>
      </c>
      <c r="W23" s="3" t="str">
        <v/>
      </c>
      <c r="X23" s="3" t="str">
        <v/>
      </c>
    </row>
    <row r="24" spans="1:24" x14ac:dyDescent="0.45">
      <c r="A24" s="3"/>
      <c r="B24" s="3"/>
      <c r="C24" s="8" t="str">
        <v>TestScope</v>
      </c>
      <c r="D24" s="8" t="str">
        <v>OrderEntity4</v>
      </c>
      <c r="E24" s="8" t="str">
        <v>TestScope:testOrder</v>
      </c>
      <c r="F24" s="8" t="str">
        <v>Instrument/default/Figi:INSTR1</v>
      </c>
      <c r="G24" s="8" t="str">
        <v>LUID_ZZZZZZZZ</v>
      </c>
      <c r="H24" s="8">
        <v>100</v>
      </c>
      <c r="I24" s="8" t="str">
        <v>Buy</v>
      </c>
      <c r="J24" s="8" t="str">
        <v>GTC</v>
      </c>
      <c r="K24" s="8" t="str">
        <v>Market</v>
      </c>
      <c r="L24" s="17">
        <v>44114</v>
      </c>
      <c r="M24" s="8">
        <v>2468</v>
      </c>
      <c r="N24" s="8" t="str">
        <v>GBP</v>
      </c>
      <c r="O24" s="8">
        <v>1357</v>
      </c>
      <c r="P24" s="8" t="str">
        <v>GBP</v>
      </c>
      <c r="Q24" s="8" t="str">
        <v>testValue1</v>
      </c>
      <c r="R24" s="3" t="str">
        <v/>
      </c>
      <c r="S24" s="3" t="str">
        <v/>
      </c>
      <c r="T24" s="3" t="str">
        <v/>
      </c>
      <c r="U24" s="3" t="str">
        <v/>
      </c>
      <c r="V24" s="3" t="str">
        <v/>
      </c>
      <c r="W24" s="3" t="str">
        <v/>
      </c>
      <c r="X24" s="3" t="str">
        <v/>
      </c>
    </row>
    <row r="25" spans="1:24" x14ac:dyDescent="0.45">
      <c r="A25" s="3"/>
      <c r="B25" s="3"/>
      <c r="C25" s="8" t="str">
        <v>TestScope</v>
      </c>
      <c r="D25" s="8" t="str">
        <v>OrderEntity3</v>
      </c>
      <c r="E25" s="8" t="str">
        <v>TestScope:testOrder</v>
      </c>
      <c r="F25" s="8" t="str">
        <v>Instrument/default/Figi:INSTR1</v>
      </c>
      <c r="G25" s="8" t="str">
        <v>LUID_ZZZZZZZZ</v>
      </c>
      <c r="H25" s="8">
        <v>100</v>
      </c>
      <c r="I25" s="8" t="str">
        <v>Buy</v>
      </c>
      <c r="J25" s="8" t="str">
        <v>GTC</v>
      </c>
      <c r="K25" s="8" t="str">
        <v>Market</v>
      </c>
      <c r="L25" s="17">
        <v>44114</v>
      </c>
      <c r="M25" s="8">
        <v>2468</v>
      </c>
      <c r="N25" s="8" t="str">
        <v>GBP</v>
      </c>
      <c r="O25" s="8">
        <v>1357</v>
      </c>
      <c r="P25" s="8" t="str">
        <v>GBP</v>
      </c>
      <c r="Q25" s="8" t="str">
        <v>testValue1</v>
      </c>
      <c r="R25" s="3" t="str">
        <v/>
      </c>
      <c r="S25" s="3" t="str">
        <v/>
      </c>
      <c r="T25" s="3" t="str">
        <v/>
      </c>
      <c r="U25" s="3" t="str">
        <v/>
      </c>
      <c r="V25" s="3" t="str">
        <v/>
      </c>
      <c r="W25" s="3" t="str">
        <v/>
      </c>
      <c r="X25" s="3" t="str">
        <v/>
      </c>
    </row>
    <row r="26" spans="1:24" x14ac:dyDescent="0.45">
      <c r="A26" s="3"/>
      <c r="B26" s="3"/>
      <c r="C26" s="8" t="str">
        <v>TestScope</v>
      </c>
      <c r="D26" s="8" t="str">
        <v>orderEntityCode1</v>
      </c>
      <c r="E26" s="8" t="str">
        <v>TestScope:testOrder</v>
      </c>
      <c r="F26" s="8" t="str">
        <v>Instrument/default/Name:ABC123</v>
      </c>
      <c r="G26" s="8" t="str">
        <v>LUID_ZZZZZZZZ</v>
      </c>
      <c r="H26" s="8">
        <v>100</v>
      </c>
      <c r="I26" s="8" t="str">
        <v>Buy</v>
      </c>
      <c r="J26" s="8" t="str">
        <v>GTC</v>
      </c>
      <c r="K26" s="8" t="str">
        <v>Market</v>
      </c>
      <c r="L26" s="17">
        <v>44114</v>
      </c>
      <c r="M26" s="8">
        <v>2468</v>
      </c>
      <c r="N26" s="8" t="str">
        <v>GBP</v>
      </c>
      <c r="O26" s="8">
        <v>1357</v>
      </c>
      <c r="P26" s="8" t="str">
        <v>GBP</v>
      </c>
      <c r="Q26" s="8">
        <v>0</v>
      </c>
      <c r="R26" s="3" t="str">
        <v/>
      </c>
      <c r="S26" s="3" t="str">
        <v/>
      </c>
      <c r="T26" s="3" t="str">
        <v/>
      </c>
      <c r="U26" s="3" t="str">
        <v/>
      </c>
      <c r="V26" s="3" t="str">
        <v/>
      </c>
      <c r="W26" s="3" t="str">
        <v/>
      </c>
      <c r="X26" s="3" t="str">
        <v/>
      </c>
    </row>
    <row r="27" spans="1:24" x14ac:dyDescent="0.45">
      <c r="A27" s="3"/>
      <c r="B27" s="3"/>
      <c r="C27" s="8" t="str">
        <v>TestScope</v>
      </c>
      <c r="D27" s="8" t="str">
        <v>BLOC_1310500833</v>
      </c>
      <c r="E27" s="8" t="str">
        <v>TestScope:ORD_805415329</v>
      </c>
      <c r="F27" s="8" t="str">
        <v>Instrument/default/Ticker:AMZN,Instrument/default/RIC:AMZN.O,Instrument/default/Cusip:023135106,Instrument/default/Figi:BBG000BVPV84,Instrument/default/Isin:US0231351067</v>
      </c>
      <c r="G27" s="8" t="str">
        <v>LUID_3QJOY75Q</v>
      </c>
      <c r="H27" s="8">
        <v>2342</v>
      </c>
      <c r="I27" s="8" t="str">
        <v>Buy</v>
      </c>
      <c r="J27" s="8" t="str">
        <v>Good Til Canceled</v>
      </c>
      <c r="K27" s="8" t="str">
        <v>Limit</v>
      </c>
      <c r="L27" s="17">
        <v>43831.043090277781</v>
      </c>
      <c r="M27" s="8">
        <v>0</v>
      </c>
      <c r="N27" s="8" t="str">
        <v>CCY_ZZZ</v>
      </c>
      <c r="O27" s="8">
        <v>34.81</v>
      </c>
      <c r="P27" s="8" t="str">
        <v>USD</v>
      </c>
      <c r="Q27" s="8">
        <v>0</v>
      </c>
      <c r="R27" s="3" t="str">
        <v/>
      </c>
      <c r="S27" s="3" t="str">
        <v/>
      </c>
      <c r="T27" s="3" t="str">
        <v/>
      </c>
      <c r="U27" s="3" t="str">
        <v/>
      </c>
      <c r="V27" s="3" t="str">
        <v/>
      </c>
      <c r="W27" s="3" t="str">
        <v/>
      </c>
      <c r="X27" s="3" t="str">
        <v/>
      </c>
    </row>
    <row r="28" spans="1:24" x14ac:dyDescent="0.45">
      <c r="A28" s="3"/>
      <c r="B28" s="3"/>
      <c r="C28" s="8" t="str">
        <v>TestScope</v>
      </c>
      <c r="D28" s="8" t="str">
        <v>BLOC_949780324</v>
      </c>
      <c r="E28" s="8" t="str">
        <v>TestScope:ORD_98041040</v>
      </c>
      <c r="F28" s="8" t="str">
        <v>Instrument/default/Ticker:VOD,Instrument/default/RIC:VOD.L,Instrument/default/Cusip:92857W308,Instrument/default/Figi:BBG000C4R6H6,Instrument/default/Isin:GB00BH4HKS39</v>
      </c>
      <c r="G28" s="8" t="str">
        <v>LUID_LP8MS5OS</v>
      </c>
      <c r="H28" s="8">
        <v>2189</v>
      </c>
      <c r="I28" s="8" t="str">
        <v>Buy</v>
      </c>
      <c r="J28" s="8" t="str">
        <v>Good Til Canceled</v>
      </c>
      <c r="K28" s="8" t="str">
        <v>Limit</v>
      </c>
      <c r="L28" s="17">
        <v>43831.043090277781</v>
      </c>
      <c r="M28" s="8">
        <v>0</v>
      </c>
      <c r="N28" s="8" t="str">
        <v>CCY_ZZZ</v>
      </c>
      <c r="O28" s="8">
        <v>34.81</v>
      </c>
      <c r="P28" s="8" t="str">
        <v>USD</v>
      </c>
      <c r="Q28" s="8">
        <v>0</v>
      </c>
      <c r="R28" s="3" t="str">
        <v/>
      </c>
      <c r="S28" s="3" t="str">
        <v/>
      </c>
      <c r="T28" s="3" t="str">
        <v/>
      </c>
      <c r="U28" s="3" t="str">
        <v/>
      </c>
      <c r="V28" s="3" t="str">
        <v/>
      </c>
      <c r="W28" s="3" t="str">
        <v/>
      </c>
      <c r="X28" s="3" t="str">
        <v/>
      </c>
    </row>
    <row r="29" spans="1:24" x14ac:dyDescent="0.45">
      <c r="A29" s="3"/>
      <c r="B29" s="3"/>
      <c r="C29" s="8" t="str">
        <v>TestScopeOrderGraph</v>
      </c>
      <c r="D29" s="8" t="str">
        <v>BLOC_1842506452</v>
      </c>
      <c r="E29" s="8" t="str">
        <v>TestScopeOrderGraph:ORD_265037669</v>
      </c>
      <c r="F29" s="8" t="str">
        <v>Instrument/default/Ticker:AAPL,Instrument/default/RIC:AAPL.O,Instrument/default/Cusip:037833100,Instrument/default/Figi:BBG000B9XRY4,Instrument/default/Isin:US0378331005</v>
      </c>
      <c r="G29" s="8" t="str">
        <v>LUID_0000Q6G1</v>
      </c>
      <c r="H29" s="8">
        <v>2190</v>
      </c>
      <c r="I29" s="8" t="str">
        <v>Buy</v>
      </c>
      <c r="J29" s="8" t="str">
        <v>Good Til Canceled</v>
      </c>
      <c r="K29" s="8" t="str">
        <v>Limit</v>
      </c>
      <c r="L29" s="17">
        <v>43831.043090277781</v>
      </c>
      <c r="M29" s="8">
        <v>0</v>
      </c>
      <c r="N29" s="8" t="str">
        <v>CCY_ZZZ</v>
      </c>
      <c r="O29" s="8">
        <v>34.81</v>
      </c>
      <c r="P29" s="8" t="str">
        <v>USD</v>
      </c>
      <c r="Q29" s="8">
        <v>0</v>
      </c>
      <c r="R29" s="3" t="str">
        <v/>
      </c>
      <c r="S29" s="3" t="str">
        <v/>
      </c>
      <c r="T29" s="3" t="str">
        <v/>
      </c>
      <c r="U29" s="3" t="str">
        <v/>
      </c>
      <c r="V29" s="3" t="str">
        <v/>
      </c>
      <c r="W29" s="3" t="str">
        <v/>
      </c>
      <c r="X29" s="3" t="str">
        <v/>
      </c>
    </row>
    <row r="30" spans="1:24" x14ac:dyDescent="0.45">
      <c r="A30" s="3"/>
      <c r="B30" s="3"/>
      <c r="C30" s="8" t="str">
        <v>[More...]</v>
      </c>
      <c r="D30" s="8" t="str">
        <v>[More...]</v>
      </c>
      <c r="E30" s="8" t="str">
        <v>[More...]</v>
      </c>
      <c r="F30" s="8" t="str">
        <v>[More...]</v>
      </c>
      <c r="G30" s="8" t="str">
        <v>[More...]</v>
      </c>
      <c r="H30" s="8" t="str">
        <v>[More...]</v>
      </c>
      <c r="I30" s="8" t="str">
        <v>[More...]</v>
      </c>
      <c r="J30" s="8" t="str">
        <v>[More...]</v>
      </c>
      <c r="K30" s="8" t="str">
        <v>[More...]</v>
      </c>
      <c r="L30" s="17" t="str">
        <v>[More...]</v>
      </c>
      <c r="M30" s="8" t="str">
        <v>[More...]</v>
      </c>
      <c r="N30" s="8" t="str">
        <v>[More...]</v>
      </c>
      <c r="O30" s="8" t="str">
        <v>[More...]</v>
      </c>
      <c r="P30" s="8" t="str">
        <v>[More...]</v>
      </c>
      <c r="Q30" s="8" t="str">
        <v>[More...]</v>
      </c>
      <c r="R30" s="3" t="str">
        <v/>
      </c>
      <c r="S30" s="3" t="str">
        <v/>
      </c>
      <c r="T30" s="3" t="str">
        <v/>
      </c>
      <c r="U30" s="3" t="str">
        <v/>
      </c>
      <c r="V30" s="3" t="str">
        <v/>
      </c>
      <c r="W30" s="3" t="str">
        <v/>
      </c>
      <c r="X30" s="3" t="str">
        <v/>
      </c>
    </row>
    <row r="31" spans="1:24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1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8" x14ac:dyDescent="0.55000000000000004">
      <c r="A33" s="3"/>
      <c r="B33" s="6" t="s">
        <v>35</v>
      </c>
      <c r="C33" s="3"/>
      <c r="D33" s="3"/>
      <c r="E33" s="3"/>
      <c r="F33" s="3"/>
      <c r="G33" s="3"/>
      <c r="H33" s="3"/>
      <c r="I33" s="3"/>
      <c r="J33" s="3"/>
      <c r="K33" s="3"/>
      <c r="L33" s="1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65" thickBot="1" x14ac:dyDescent="0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1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65" thickBot="1" x14ac:dyDescent="0.5">
      <c r="A35" s="3"/>
      <c r="B35" s="5" t="s">
        <v>3</v>
      </c>
      <c r="C35" s="4" t="s">
        <v>12</v>
      </c>
      <c r="D35" s="3"/>
      <c r="E35" s="3"/>
      <c r="F35" s="3"/>
      <c r="G35" s="3"/>
      <c r="H35" s="3"/>
      <c r="I35" s="3"/>
      <c r="J35" s="3"/>
      <c r="K35" s="3"/>
      <c r="L35" s="1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65" thickBot="1" x14ac:dyDescent="0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1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.65" thickBot="1" x14ac:dyDescent="0.5">
      <c r="A37" s="3"/>
      <c r="B37" s="5" t="s">
        <v>4</v>
      </c>
      <c r="C37" s="4" t="s">
        <v>13</v>
      </c>
      <c r="D37" s="3"/>
      <c r="E37" s="3"/>
      <c r="F37" s="3"/>
      <c r="G37" s="3"/>
      <c r="H37" s="3"/>
      <c r="I37" s="3"/>
      <c r="J37" s="3"/>
      <c r="K37" s="3"/>
      <c r="L37" s="1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65" thickBot="1" x14ac:dyDescent="0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.65" thickBot="1" x14ac:dyDescent="0.5">
      <c r="A39" s="3"/>
      <c r="B39" s="5" t="s">
        <v>0</v>
      </c>
      <c r="C39" s="4"/>
      <c r="D39" s="3"/>
      <c r="E39" s="3"/>
      <c r="F39" s="3"/>
      <c r="G39" s="3"/>
      <c r="H39" s="3"/>
      <c r="I39" s="3"/>
      <c r="J39" s="3"/>
      <c r="K39" s="3"/>
      <c r="L39" s="1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4.65" thickBot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.65" thickBot="1" x14ac:dyDescent="0.5">
      <c r="A41" s="3"/>
      <c r="B41" s="5" t="s">
        <v>2</v>
      </c>
      <c r="C41" s="4" t="s">
        <v>14</v>
      </c>
      <c r="D41" s="3"/>
      <c r="E41" s="3"/>
      <c r="F41" s="3"/>
      <c r="G41" s="3"/>
      <c r="H41" s="3"/>
      <c r="I41" s="3"/>
      <c r="J41" s="3"/>
      <c r="K41" s="3"/>
      <c r="L41" s="1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45">
      <c r="A43" s="3"/>
      <c r="B43" s="3"/>
      <c r="C43" s="7" t="str">
        <f t="array" ref="C43:X44">_xll.flBlockGet(C35,C37,C39,C41)</f>
        <v>Id Scope</v>
      </c>
      <c r="D43" s="7" t="str">
        <v>Id Code</v>
      </c>
      <c r="E43" s="7" t="str">
        <v>OrderIds</v>
      </c>
      <c r="F43" s="7" t="str">
        <v>InstrumentIdentifiers</v>
      </c>
      <c r="G43" s="7" t="str">
        <v>LusidInstrumentId</v>
      </c>
      <c r="H43" s="7" t="str">
        <v>Quantity</v>
      </c>
      <c r="I43" s="7" t="str">
        <v>Side</v>
      </c>
      <c r="J43" s="7" t="str">
        <v>Type</v>
      </c>
      <c r="K43" s="7" t="str">
        <v>TimeInForce</v>
      </c>
      <c r="L43" s="16" t="str">
        <v>CreatedDate</v>
      </c>
      <c r="M43" s="7" t="str">
        <v>LimitPrice Amount</v>
      </c>
      <c r="N43" s="7" t="str">
        <v>LimitPrice Currency</v>
      </c>
      <c r="O43" s="7" t="str">
        <v>StopPrice Amount</v>
      </c>
      <c r="P43" s="7" t="str">
        <v>StopPrice Currency</v>
      </c>
      <c r="Q43" s="7" t="str">
        <v>Test Property for MyScope</v>
      </c>
      <c r="R43" s="3" t="str">
        <v/>
      </c>
      <c r="S43" s="3" t="str">
        <v/>
      </c>
      <c r="T43" s="3" t="str">
        <v/>
      </c>
      <c r="U43" s="3" t="str">
        <v/>
      </c>
      <c r="V43" s="3" t="str">
        <v/>
      </c>
      <c r="W43" s="3" t="str">
        <v/>
      </c>
      <c r="X43" s="3" t="str">
        <v/>
      </c>
    </row>
    <row r="44" spans="1:24" x14ac:dyDescent="0.45">
      <c r="A44" s="3"/>
      <c r="B44" s="3"/>
      <c r="C44" s="8" t="str">
        <v>TestScope</v>
      </c>
      <c r="D44" s="8" t="str">
        <v>OrderEntity1</v>
      </c>
      <c r="E44" s="8" t="str">
        <v>TestScope:testOrder</v>
      </c>
      <c r="F44" s="8" t="str">
        <v>Instrument/default/Figi:INSTR1</v>
      </c>
      <c r="G44" s="8" t="str">
        <v>LUID_ZZZZZZZZ</v>
      </c>
      <c r="H44" s="8">
        <v>100</v>
      </c>
      <c r="I44" s="8" t="str">
        <v>Buy</v>
      </c>
      <c r="J44" s="8" t="str">
        <v>GTC</v>
      </c>
      <c r="K44" s="8" t="str">
        <v>Market</v>
      </c>
      <c r="L44" s="17">
        <v>44114</v>
      </c>
      <c r="M44" s="8">
        <v>2468</v>
      </c>
      <c r="N44" s="8" t="str">
        <v>GBP</v>
      </c>
      <c r="O44" s="8">
        <v>1357</v>
      </c>
      <c r="P44" s="8" t="str">
        <v>GBP</v>
      </c>
      <c r="Q44" s="8" t="str">
        <v>testValue1</v>
      </c>
      <c r="R44" s="3" t="str">
        <v/>
      </c>
      <c r="S44" s="3" t="str">
        <v/>
      </c>
      <c r="T44" s="3" t="str">
        <v/>
      </c>
      <c r="U44" s="3" t="str">
        <v/>
      </c>
      <c r="V44" s="3" t="str">
        <v/>
      </c>
      <c r="W44" s="3" t="str">
        <v/>
      </c>
      <c r="X44" s="3" t="str">
        <v/>
      </c>
    </row>
    <row r="45" spans="1:24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1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" x14ac:dyDescent="0.55000000000000004">
      <c r="A47" s="3"/>
      <c r="B47" s="6" t="s">
        <v>109</v>
      </c>
      <c r="C47" s="3"/>
      <c r="D47" s="3"/>
      <c r="E47" s="3"/>
      <c r="F47" s="3"/>
      <c r="G47" s="3"/>
      <c r="H47" s="3"/>
      <c r="I47" s="3"/>
      <c r="J47" s="3"/>
      <c r="K47" s="3"/>
      <c r="L47" s="1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45">
      <c r="A49" s="3"/>
      <c r="B49" s="5" t="s">
        <v>110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45">
      <c r="A51" s="3"/>
      <c r="B51" s="3"/>
      <c r="C51" s="7" t="s">
        <v>43</v>
      </c>
      <c r="D51" s="7" t="s">
        <v>44</v>
      </c>
      <c r="E51" s="7" t="s">
        <v>111</v>
      </c>
      <c r="F51" s="7" t="s">
        <v>60</v>
      </c>
      <c r="G51" s="7" t="s">
        <v>61</v>
      </c>
      <c r="H51" s="7" t="s">
        <v>54</v>
      </c>
      <c r="I51" s="7" t="s">
        <v>55</v>
      </c>
      <c r="J51" s="7" t="s">
        <v>56</v>
      </c>
      <c r="K51" s="7" t="s">
        <v>57</v>
      </c>
      <c r="L51" s="7" t="s">
        <v>96</v>
      </c>
      <c r="M51" s="7" t="s">
        <v>97</v>
      </c>
      <c r="N51" s="7" t="s">
        <v>98</v>
      </c>
      <c r="O51" s="7" t="s">
        <v>99</v>
      </c>
      <c r="P51" s="7" t="s">
        <v>100</v>
      </c>
      <c r="Q51" s="3"/>
      <c r="R51" s="3"/>
      <c r="S51" s="3"/>
      <c r="T51" s="3"/>
      <c r="U51" s="3"/>
      <c r="V51" s="3"/>
      <c r="W51" s="3"/>
      <c r="X51" s="3"/>
    </row>
    <row r="52" spans="1:24" x14ac:dyDescent="0.45">
      <c r="A52" s="3"/>
      <c r="B52" s="3"/>
      <c r="C52" s="8" t="s">
        <v>12</v>
      </c>
      <c r="D52" s="8" t="s">
        <v>112</v>
      </c>
      <c r="E52" s="8" t="s">
        <v>113</v>
      </c>
      <c r="F52" s="8" t="s">
        <v>88</v>
      </c>
      <c r="G52" s="8" t="s">
        <v>114</v>
      </c>
      <c r="H52" s="8">
        <v>150</v>
      </c>
      <c r="I52" s="8" t="s">
        <v>65</v>
      </c>
      <c r="J52" s="8" t="s">
        <v>66</v>
      </c>
      <c r="K52" s="8" t="s">
        <v>115</v>
      </c>
      <c r="L52" s="17">
        <v>44567</v>
      </c>
      <c r="M52" s="8">
        <v>10</v>
      </c>
      <c r="N52" s="8" t="s">
        <v>67</v>
      </c>
      <c r="O52" s="8">
        <v>10</v>
      </c>
      <c r="P52" s="8" t="s">
        <v>67</v>
      </c>
      <c r="Q52" s="3"/>
      <c r="R52" s="3"/>
      <c r="S52" s="3"/>
      <c r="T52" s="3"/>
      <c r="U52" s="3"/>
      <c r="V52" s="3"/>
      <c r="W52" s="3"/>
      <c r="X52" s="3"/>
    </row>
    <row r="53" spans="1:24" x14ac:dyDescent="0.45">
      <c r="A53" s="3"/>
      <c r="B53" s="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3"/>
      <c r="R53" s="3"/>
      <c r="S53" s="3"/>
      <c r="T53" s="3"/>
      <c r="U53" s="3"/>
      <c r="V53" s="3"/>
      <c r="W53" s="3"/>
      <c r="X53" s="3"/>
    </row>
    <row r="54" spans="1:24" x14ac:dyDescent="0.45">
      <c r="A54" s="3"/>
      <c r="B54" s="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3"/>
      <c r="R54" s="3"/>
      <c r="S54" s="3"/>
      <c r="T54" s="3"/>
      <c r="U54" s="3"/>
      <c r="V54" s="3"/>
      <c r="W54" s="3"/>
      <c r="X54" s="3"/>
    </row>
    <row r="55" spans="1:24" x14ac:dyDescent="0.45">
      <c r="A55" s="3"/>
      <c r="B55" s="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"/>
      <c r="R55" s="3"/>
      <c r="S55" s="3"/>
      <c r="T55" s="3"/>
      <c r="U55" s="3"/>
      <c r="V55" s="3"/>
      <c r="W55" s="3"/>
      <c r="X55" s="3"/>
    </row>
    <row r="56" spans="1:24" x14ac:dyDescent="0.45">
      <c r="A56" s="3"/>
      <c r="B56" s="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"/>
      <c r="R56" s="3"/>
      <c r="S56" s="3"/>
      <c r="T56" s="3"/>
      <c r="U56" s="3"/>
      <c r="V56" s="3"/>
      <c r="W56" s="3"/>
      <c r="X56" s="3"/>
    </row>
    <row r="57" spans="1:24" x14ac:dyDescent="0.45">
      <c r="A57" s="3"/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"/>
      <c r="R57" s="3"/>
      <c r="S57" s="3"/>
      <c r="T57" s="3"/>
      <c r="U57" s="3"/>
      <c r="V57" s="3"/>
      <c r="W57" s="3"/>
      <c r="X57" s="3"/>
    </row>
    <row r="58" spans="1:24" x14ac:dyDescent="0.45">
      <c r="A58" s="3"/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3"/>
      <c r="S58" s="3"/>
      <c r="T58" s="3"/>
      <c r="U58" s="3"/>
      <c r="V58" s="3"/>
      <c r="W58" s="3"/>
      <c r="X58" s="3"/>
    </row>
    <row r="59" spans="1:24" x14ac:dyDescent="0.45">
      <c r="A59" s="3"/>
      <c r="B59" s="3"/>
      <c r="C59" s="3" t="str" cm="1">
        <f t="array" ref="C59:C60">_xll.flBlocksAdd(C51:P58)</f>
        <v>Code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45">
      <c r="A60" s="3"/>
      <c r="B60" s="3"/>
      <c r="C60" s="3" t="str">
        <v>MyOrder001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</sheetData>
  <dataValidations count="14">
    <dataValidation allowBlank="1" showInputMessage="1" showErrorMessage="1" prompt="Id Scope" sqref="C51" xr:uid="{85305C9F-3736-41FF-B504-4B5C6F295943}"/>
    <dataValidation allowBlank="1" showInputMessage="1" showErrorMessage="1" prompt="Id Code" sqref="D51" xr:uid="{8BA6709A-F079-4338-A9CF-4F5505A81C55}"/>
    <dataValidation allowBlank="1" showInputMessage="1" showErrorMessage="1" prompt="OrderIds" sqref="E51" xr:uid="{DB73597E-CAEC-41F1-A8E2-D2316F57F9A8}"/>
    <dataValidation allowBlank="1" showInputMessage="1" showErrorMessage="1" prompt="Instrument Id Types" sqref="F51" xr:uid="{3FB59423-35E7-4935-AB6F-7B6E0C51CDE7}"/>
    <dataValidation allowBlank="1" showInputMessage="1" showErrorMessage="1" prompt="Instrument Ids" sqref="G51" xr:uid="{402CC4BD-E3E1-4182-9C33-B052EC833B58}"/>
    <dataValidation allowBlank="1" showInputMessage="1" showErrorMessage="1" prompt="Quantity" sqref="H51" xr:uid="{41C07739-A22D-4B0B-B438-1C5CEB9E2181}"/>
    <dataValidation allowBlank="1" showInputMessage="1" showErrorMessage="1" prompt="Side" sqref="I51" xr:uid="{4A3B2018-66F2-4D71-80A3-8367CECC7F59}"/>
    <dataValidation allowBlank="1" showInputMessage="1" showErrorMessage="1" prompt="Type" sqref="J51" xr:uid="{93D31A4B-63FE-439A-BBE8-D0D44CDC7CC1}"/>
    <dataValidation allowBlank="1" showInputMessage="1" showErrorMessage="1" prompt="TimeInForce" sqref="K51" xr:uid="{7018A580-5CBC-4453-B2AC-0883C69481C1}"/>
    <dataValidation allowBlank="1" showInputMessage="1" showErrorMessage="1" prompt="CreatedDate" sqref="L51" xr:uid="{F8656753-FB12-48ED-A65F-73C5B4B4EAB7}"/>
    <dataValidation allowBlank="1" showInputMessage="1" showErrorMessage="1" prompt="LimitPrice Amount" sqref="M51" xr:uid="{6B4AED50-E994-4ABC-9449-AF165CD20944}"/>
    <dataValidation allowBlank="1" showInputMessage="1" showErrorMessage="1" prompt="LimitPrice Currency" sqref="N51" xr:uid="{81747AE5-F142-402F-B326-3B2AF5EF15BE}"/>
    <dataValidation allowBlank="1" showInputMessage="1" showErrorMessage="1" prompt="StopPrice Amount" sqref="O51" xr:uid="{AB91AC57-BA1C-48AD-8D88-07DA917B5123}"/>
    <dataValidation allowBlank="1" showInputMessage="1" showErrorMessage="1" prompt="StopPrice Currency" sqref="P51" xr:uid="{1AB12C85-217D-4C5A-BC54-DCFDC89BB818}"/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Allocations</vt:lpstr>
      <vt:lpstr>Placements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Kitt Tapile</dc:creator>
  <cp:lastModifiedBy>Boris Kitt Tapile</cp:lastModifiedBy>
  <dcterms:created xsi:type="dcterms:W3CDTF">2022-01-05T15:25:37Z</dcterms:created>
  <dcterms:modified xsi:type="dcterms:W3CDTF">2022-01-06T16:03:21Z</dcterms:modified>
</cp:coreProperties>
</file>