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ml.chartshapes+xml"/>
  <Override PartName="/xl/charts/chart6.xml" ContentType="application/vnd.openxmlformats-officedocument.drawingml.chart+xml"/>
  <Override PartName="/xl/drawings/drawing3.xml" ContentType="application/vnd.openxmlformats-officedocument.drawingml.chartshapes+xml"/>
  <Override PartName="/xl/charts/chart7.xml" ContentType="application/vnd.openxmlformats-officedocument.drawingml.chart+xml"/>
  <Override PartName="/xl/drawings/drawing4.xml" ContentType="application/vnd.openxmlformats-officedocument.drawingml.chartshapes+xml"/>
  <Override PartName="/xl/charts/chart8.xml" ContentType="application/vnd.openxmlformats-officedocument.drawingml.chart+xml"/>
  <Override PartName="/xl/drawings/drawing5.xml" ContentType="application/vnd.openxmlformats-officedocument.drawingml.chartshapes+xml"/>
  <Override PartName="/xl/charts/chart9.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001"/>
  <fileSharing readOnlyRecommended="1"/>
  <workbookPr/>
  <mc:AlternateContent xmlns:mc="http://schemas.openxmlformats.org/markup-compatibility/2006">
    <mc:Choice Requires="x15">
      <x15ac:absPath xmlns:x15ac="http://schemas.microsoft.com/office/spreadsheetml/2010/11/ac" url="C:\Users\mcurrier\Dropbox (Personal)\me\ajar\CompSci\Machine Learning\"/>
    </mc:Choice>
  </mc:AlternateContent>
  <xr:revisionPtr revIDLastSave="0" documentId="13_ncr:40009_{41E95019-9514-4CF5-AEAA-555E08D49830}" xr6:coauthVersionLast="38" xr6:coauthVersionMax="38" xr10:uidLastSave="{00000000-0000-0000-0000-000000000000}"/>
  <bookViews>
    <workbookView showHorizontalScroll="0" showVerticalScroll="0" showSheetTabs="0" xWindow="1665" yWindow="0" windowWidth="27135" windowHeight="15180"/>
    <workbookView showHorizontalScroll="0" showVerticalScroll="0" showSheetTabs="0" xWindow="2385" yWindow="210" windowWidth="11190" windowHeight="8340"/>
  </bookViews>
  <sheets>
    <sheet name="Sheet1" sheetId="1" r:id="rId1"/>
  </sheets>
  <calcPr calcId="181029"/>
</workbook>
</file>

<file path=xl/calcChain.xml><?xml version="1.0" encoding="utf-8"?>
<calcChain xmlns="http://schemas.openxmlformats.org/spreadsheetml/2006/main">
  <c r="C27" i="1" l="1"/>
  <c r="E59" i="1"/>
  <c r="F59" i="1"/>
  <c r="E58" i="1"/>
  <c r="F58" i="1"/>
  <c r="E57" i="1"/>
  <c r="F56" i="1" s="1"/>
  <c r="F57" i="1"/>
  <c r="E56" i="1"/>
  <c r="D27" i="1"/>
  <c r="M28" i="1"/>
  <c r="M29" i="1"/>
  <c r="M31" i="1"/>
  <c r="M33" i="1"/>
  <c r="M36" i="1"/>
  <c r="M37" i="1"/>
  <c r="M38" i="1"/>
  <c r="M39" i="1"/>
  <c r="M40" i="1"/>
  <c r="M41" i="1"/>
  <c r="M42" i="1"/>
  <c r="M44" i="1"/>
  <c r="M45" i="1"/>
  <c r="M46" i="1"/>
  <c r="M47" i="1"/>
  <c r="M48" i="1"/>
  <c r="M50" i="1"/>
  <c r="M51" i="1"/>
  <c r="M52" i="1"/>
  <c r="M54" i="1"/>
  <c r="M55" i="1"/>
  <c r="M57" i="1"/>
  <c r="P28" i="1"/>
  <c r="P29" i="1"/>
  <c r="P31" i="1"/>
  <c r="P33" i="1"/>
  <c r="P36" i="1"/>
  <c r="P37" i="1"/>
  <c r="P38" i="1"/>
  <c r="P39" i="1"/>
  <c r="P40" i="1"/>
  <c r="P41" i="1"/>
  <c r="P42" i="1"/>
  <c r="P44" i="1"/>
  <c r="P45" i="1"/>
  <c r="P46" i="1"/>
  <c r="P47" i="1"/>
  <c r="P48" i="1"/>
  <c r="P50" i="1"/>
  <c r="P51" i="1"/>
  <c r="P52" i="1"/>
  <c r="P54" i="1"/>
  <c r="P55" i="1"/>
  <c r="P57" i="1"/>
  <c r="N27" i="1"/>
  <c r="N30" i="1"/>
  <c r="N32" i="1"/>
  <c r="N34" i="1"/>
  <c r="N35" i="1"/>
  <c r="N37" i="1"/>
  <c r="N40" i="1"/>
  <c r="N41" i="1"/>
  <c r="N42" i="1"/>
  <c r="N43" i="1"/>
  <c r="N44" i="1"/>
  <c r="N45" i="1"/>
  <c r="N46" i="1"/>
  <c r="N48" i="1"/>
  <c r="N49" i="1"/>
  <c r="N50" i="1"/>
  <c r="N51" i="1"/>
  <c r="N52" i="1"/>
  <c r="N53" i="1"/>
  <c r="N56" i="1"/>
  <c r="N58" i="1"/>
  <c r="N59" i="1"/>
  <c r="Q27" i="1"/>
  <c r="Q30" i="1"/>
  <c r="Q32" i="1"/>
  <c r="Q34" i="1"/>
  <c r="Q35" i="1"/>
  <c r="Q37" i="1"/>
  <c r="Q40" i="1"/>
  <c r="Q41" i="1"/>
  <c r="Q42" i="1"/>
  <c r="Q43" i="1"/>
  <c r="Q44" i="1"/>
  <c r="Q45" i="1"/>
  <c r="Q46" i="1"/>
  <c r="Q48" i="1"/>
  <c r="Q49" i="1"/>
  <c r="Q50" i="1"/>
  <c r="Q51" i="1"/>
  <c r="Q52" i="1"/>
  <c r="Q53" i="1"/>
  <c r="Q56" i="1"/>
  <c r="Q58" i="1"/>
  <c r="Q59" i="1"/>
  <c r="L27" i="1"/>
  <c r="L28" i="1"/>
  <c r="L29" i="1"/>
  <c r="L30" i="1"/>
  <c r="L31" i="1"/>
  <c r="L32" i="1"/>
  <c r="L33" i="1"/>
  <c r="L34" i="1"/>
  <c r="L35" i="1"/>
  <c r="L36" i="1"/>
  <c r="L38" i="1"/>
  <c r="L39" i="1"/>
  <c r="L43" i="1"/>
  <c r="L47" i="1"/>
  <c r="L49" i="1"/>
  <c r="L53" i="1"/>
  <c r="L54" i="1"/>
  <c r="L55" i="1"/>
  <c r="L56" i="1"/>
  <c r="L57" i="1"/>
  <c r="L58" i="1"/>
  <c r="L59" i="1"/>
  <c r="O27" i="1"/>
  <c r="O28" i="1"/>
  <c r="O29" i="1"/>
  <c r="O30" i="1"/>
  <c r="O31" i="1"/>
  <c r="O32" i="1"/>
  <c r="O33" i="1"/>
  <c r="O34" i="1"/>
  <c r="O35" i="1"/>
  <c r="O36" i="1"/>
  <c r="O38" i="1"/>
  <c r="O39" i="1"/>
  <c r="O43" i="1"/>
  <c r="O47" i="1"/>
  <c r="O49" i="1"/>
  <c r="O53" i="1"/>
  <c r="O54" i="1"/>
  <c r="O55" i="1"/>
  <c r="O56" i="1"/>
  <c r="O57" i="1"/>
  <c r="O58" i="1"/>
  <c r="O59" i="1"/>
  <c r="AG28" i="1"/>
  <c r="AG29" i="1"/>
  <c r="AG31" i="1"/>
  <c r="AG33" i="1"/>
  <c r="AG36" i="1"/>
  <c r="AG37" i="1"/>
  <c r="AG38" i="1"/>
  <c r="AG39" i="1"/>
  <c r="AG40" i="1"/>
  <c r="AG41" i="1"/>
  <c r="AG42" i="1"/>
  <c r="AG44" i="1"/>
  <c r="AG45" i="1"/>
  <c r="AG46" i="1"/>
  <c r="AG47" i="1"/>
  <c r="AG48" i="1"/>
  <c r="AG50" i="1"/>
  <c r="AG51" i="1"/>
  <c r="AG52" i="1"/>
  <c r="AG54" i="1"/>
  <c r="AG55" i="1"/>
  <c r="AG57" i="1"/>
  <c r="AJ28" i="1"/>
  <c r="AJ29" i="1"/>
  <c r="AJ31" i="1"/>
  <c r="AJ33" i="1"/>
  <c r="AJ36" i="1"/>
  <c r="AJ37" i="1"/>
  <c r="AJ38" i="1"/>
  <c r="AJ39" i="1"/>
  <c r="AJ40" i="1"/>
  <c r="AJ41" i="1"/>
  <c r="AJ42" i="1"/>
  <c r="AJ44" i="1"/>
  <c r="AJ45" i="1"/>
  <c r="AJ46" i="1"/>
  <c r="AJ47" i="1"/>
  <c r="AJ48" i="1"/>
  <c r="AJ50" i="1"/>
  <c r="AJ51" i="1"/>
  <c r="AJ52" i="1"/>
  <c r="AJ54" i="1"/>
  <c r="AJ55" i="1"/>
  <c r="AJ57" i="1"/>
  <c r="AH27" i="1"/>
  <c r="AH30" i="1"/>
  <c r="AH32" i="1"/>
  <c r="AH34" i="1"/>
  <c r="AH35" i="1"/>
  <c r="AH37" i="1"/>
  <c r="AH40" i="1"/>
  <c r="AH41" i="1"/>
  <c r="AH42" i="1"/>
  <c r="AH43" i="1"/>
  <c r="AH44" i="1"/>
  <c r="AH45" i="1"/>
  <c r="AH46" i="1"/>
  <c r="AH48" i="1"/>
  <c r="AH49" i="1"/>
  <c r="AH50" i="1"/>
  <c r="AH51" i="1"/>
  <c r="AH52" i="1"/>
  <c r="AH53" i="1"/>
  <c r="AH56" i="1"/>
  <c r="AH58" i="1"/>
  <c r="AH59" i="1"/>
  <c r="AK27" i="1"/>
  <c r="AK30" i="1"/>
  <c r="AK32" i="1"/>
  <c r="AK34" i="1"/>
  <c r="AK35" i="1"/>
  <c r="AK37" i="1"/>
  <c r="AK40" i="1"/>
  <c r="AK41" i="1"/>
  <c r="AK42" i="1"/>
  <c r="AK43" i="1"/>
  <c r="AK44" i="1"/>
  <c r="AK45" i="1"/>
  <c r="AK46" i="1"/>
  <c r="AK48" i="1"/>
  <c r="AK49" i="1"/>
  <c r="AK50" i="1"/>
  <c r="AK51" i="1"/>
  <c r="AK52" i="1"/>
  <c r="AK53" i="1"/>
  <c r="AK56" i="1"/>
  <c r="AK58" i="1"/>
  <c r="AK59" i="1"/>
  <c r="AF27" i="1"/>
  <c r="AF28" i="1"/>
  <c r="AF29" i="1"/>
  <c r="AF30" i="1"/>
  <c r="AF31" i="1"/>
  <c r="AF32" i="1"/>
  <c r="AF33" i="1"/>
  <c r="AF34" i="1"/>
  <c r="AF35" i="1"/>
  <c r="AF36" i="1"/>
  <c r="AF38" i="1"/>
  <c r="AF39" i="1"/>
  <c r="AF43" i="1"/>
  <c r="AF47" i="1"/>
  <c r="AF49" i="1"/>
  <c r="AF53" i="1"/>
  <c r="AF54" i="1"/>
  <c r="AF55" i="1"/>
  <c r="AF56" i="1"/>
  <c r="AF57" i="1"/>
  <c r="AF58" i="1"/>
  <c r="AF59" i="1"/>
  <c r="AI27" i="1"/>
  <c r="AI28" i="1"/>
  <c r="AI29" i="1"/>
  <c r="AI30" i="1"/>
  <c r="AI31" i="1"/>
  <c r="AI32" i="1"/>
  <c r="AI33" i="1"/>
  <c r="AI34" i="1"/>
  <c r="AI35" i="1"/>
  <c r="AI36" i="1"/>
  <c r="AI38" i="1"/>
  <c r="AI39" i="1"/>
  <c r="AI43" i="1"/>
  <c r="AI47" i="1"/>
  <c r="AI49" i="1"/>
  <c r="AI53" i="1"/>
  <c r="AI54" i="1"/>
  <c r="AI55" i="1"/>
  <c r="AI56" i="1"/>
  <c r="AI57" i="1"/>
  <c r="AI58" i="1"/>
  <c r="AI59" i="1"/>
  <c r="BA28" i="1"/>
  <c r="BA29" i="1"/>
  <c r="BA31" i="1"/>
  <c r="BA33" i="1"/>
  <c r="BA36" i="1"/>
  <c r="BA37" i="1"/>
  <c r="BA38" i="1"/>
  <c r="BA39" i="1"/>
  <c r="BA40" i="1"/>
  <c r="BA41" i="1"/>
  <c r="BA42" i="1"/>
  <c r="BA44" i="1"/>
  <c r="BA45" i="1"/>
  <c r="BA46" i="1"/>
  <c r="BA47" i="1"/>
  <c r="BA48" i="1"/>
  <c r="BA50" i="1"/>
  <c r="BA51" i="1"/>
  <c r="BA52" i="1"/>
  <c r="BA54" i="1"/>
  <c r="BA55" i="1"/>
  <c r="BA57" i="1"/>
  <c r="BD28" i="1"/>
  <c r="BD29" i="1"/>
  <c r="BD31" i="1"/>
  <c r="BD33" i="1"/>
  <c r="BD36" i="1"/>
  <c r="BD37" i="1"/>
  <c r="BD38" i="1"/>
  <c r="BD39" i="1"/>
  <c r="BD40" i="1"/>
  <c r="BD41" i="1"/>
  <c r="BD42" i="1"/>
  <c r="BD44" i="1"/>
  <c r="BD45" i="1"/>
  <c r="BD46" i="1"/>
  <c r="BD47" i="1"/>
  <c r="BD48" i="1"/>
  <c r="BD50" i="1"/>
  <c r="BD51" i="1"/>
  <c r="BD52" i="1"/>
  <c r="BD54" i="1"/>
  <c r="BD55" i="1"/>
  <c r="BD57" i="1"/>
  <c r="BB27" i="1"/>
  <c r="BB30" i="1"/>
  <c r="BB32" i="1"/>
  <c r="BB34" i="1"/>
  <c r="BB35" i="1"/>
  <c r="BB37" i="1"/>
  <c r="BB40" i="1"/>
  <c r="BB41" i="1"/>
  <c r="BB42" i="1"/>
  <c r="BB43" i="1"/>
  <c r="BB44" i="1"/>
  <c r="BB45" i="1"/>
  <c r="BB46" i="1"/>
  <c r="BB48" i="1"/>
  <c r="BB49" i="1"/>
  <c r="BB50" i="1"/>
  <c r="BB51" i="1"/>
  <c r="BB52" i="1"/>
  <c r="BB53" i="1"/>
  <c r="BB56" i="1"/>
  <c r="BB58" i="1"/>
  <c r="BB59" i="1"/>
  <c r="BE27" i="1"/>
  <c r="BE30" i="1"/>
  <c r="BE32" i="1"/>
  <c r="BE34" i="1"/>
  <c r="BE35" i="1"/>
  <c r="BE37" i="1"/>
  <c r="BE40" i="1"/>
  <c r="BE41" i="1"/>
  <c r="BE42" i="1"/>
  <c r="BE43" i="1"/>
  <c r="BE44" i="1"/>
  <c r="BE45" i="1"/>
  <c r="BE46" i="1"/>
  <c r="BE48" i="1"/>
  <c r="BE49" i="1"/>
  <c r="BE50" i="1"/>
  <c r="BE51" i="1"/>
  <c r="BE52" i="1"/>
  <c r="BE53" i="1"/>
  <c r="BE56" i="1"/>
  <c r="BE58" i="1"/>
  <c r="BE59" i="1"/>
  <c r="AZ27" i="1"/>
  <c r="AZ28" i="1"/>
  <c r="AZ29" i="1"/>
  <c r="AZ30" i="1"/>
  <c r="AZ31" i="1"/>
  <c r="AZ32" i="1"/>
  <c r="AZ33" i="1"/>
  <c r="AZ34" i="1"/>
  <c r="AZ35" i="1"/>
  <c r="AZ36" i="1"/>
  <c r="AZ38" i="1"/>
  <c r="AZ39" i="1"/>
  <c r="AZ43" i="1"/>
  <c r="AZ47" i="1"/>
  <c r="AZ49" i="1"/>
  <c r="AZ53" i="1"/>
  <c r="AZ54" i="1"/>
  <c r="AZ55" i="1"/>
  <c r="AZ56" i="1"/>
  <c r="AZ57" i="1"/>
  <c r="AZ58" i="1"/>
  <c r="AZ59" i="1"/>
  <c r="BC27" i="1"/>
  <c r="BC28" i="1"/>
  <c r="BC29" i="1"/>
  <c r="BC30" i="1"/>
  <c r="BC31" i="1"/>
  <c r="BC32" i="1"/>
  <c r="BC33" i="1"/>
  <c r="BC34" i="1"/>
  <c r="BC35" i="1"/>
  <c r="BC36" i="1"/>
  <c r="BC38" i="1"/>
  <c r="BC39" i="1"/>
  <c r="BC43" i="1"/>
  <c r="BC47" i="1"/>
  <c r="BC49" i="1"/>
  <c r="BC53" i="1"/>
  <c r="BC54" i="1"/>
  <c r="BC55" i="1"/>
  <c r="BC56" i="1"/>
  <c r="BC57" i="1"/>
  <c r="BC58" i="1"/>
  <c r="BC59" i="1"/>
  <c r="BU28" i="1"/>
  <c r="BU29" i="1"/>
  <c r="BU31" i="1"/>
  <c r="BU33" i="1"/>
  <c r="BU36" i="1"/>
  <c r="BU37" i="1"/>
  <c r="BU38" i="1"/>
  <c r="BU39" i="1"/>
  <c r="BU40" i="1"/>
  <c r="BU41" i="1"/>
  <c r="BU42" i="1"/>
  <c r="BU44" i="1"/>
  <c r="BU45" i="1"/>
  <c r="BU46" i="1"/>
  <c r="BU47" i="1"/>
  <c r="BU48" i="1"/>
  <c r="BU50" i="1"/>
  <c r="BU51" i="1"/>
  <c r="BU52" i="1"/>
  <c r="BU54" i="1"/>
  <c r="BU55" i="1"/>
  <c r="BU57" i="1"/>
  <c r="BX28" i="1"/>
  <c r="BX29" i="1"/>
  <c r="BX31" i="1"/>
  <c r="BX33" i="1"/>
  <c r="BX36" i="1"/>
  <c r="BX37" i="1"/>
  <c r="BX38" i="1"/>
  <c r="BX39" i="1"/>
  <c r="BX40" i="1"/>
  <c r="BX41" i="1"/>
  <c r="BX42" i="1"/>
  <c r="BX44" i="1"/>
  <c r="BX45" i="1"/>
  <c r="BX46" i="1"/>
  <c r="BX47" i="1"/>
  <c r="BX48" i="1"/>
  <c r="BX50" i="1"/>
  <c r="BX51" i="1"/>
  <c r="BX52" i="1"/>
  <c r="BX54" i="1"/>
  <c r="BX55" i="1"/>
  <c r="BX57" i="1"/>
  <c r="BV27" i="1"/>
  <c r="BV30" i="1"/>
  <c r="BV32" i="1"/>
  <c r="BV34" i="1"/>
  <c r="BV35" i="1"/>
  <c r="BV37" i="1"/>
  <c r="BV40" i="1"/>
  <c r="BV41" i="1"/>
  <c r="BV42" i="1"/>
  <c r="BV43" i="1"/>
  <c r="BV44" i="1"/>
  <c r="BV45" i="1"/>
  <c r="BV46" i="1"/>
  <c r="BV48" i="1"/>
  <c r="BV49" i="1"/>
  <c r="BV50" i="1"/>
  <c r="BV51" i="1"/>
  <c r="BV52" i="1"/>
  <c r="BV53" i="1"/>
  <c r="BV56" i="1"/>
  <c r="BV58" i="1"/>
  <c r="BV59" i="1"/>
  <c r="BY27" i="1"/>
  <c r="BY30" i="1"/>
  <c r="BY32" i="1"/>
  <c r="BY34" i="1"/>
  <c r="BY35" i="1"/>
  <c r="BY37" i="1"/>
  <c r="BY40" i="1"/>
  <c r="BY41" i="1"/>
  <c r="BY42" i="1"/>
  <c r="BY43" i="1"/>
  <c r="BY44" i="1"/>
  <c r="BY45" i="1"/>
  <c r="BY46" i="1"/>
  <c r="BY48" i="1"/>
  <c r="BY49" i="1"/>
  <c r="BY50" i="1"/>
  <c r="BY51" i="1"/>
  <c r="BY52" i="1"/>
  <c r="BY53" i="1"/>
  <c r="BY56" i="1"/>
  <c r="BY58" i="1"/>
  <c r="BY59" i="1"/>
  <c r="BT27" i="1"/>
  <c r="BT28" i="1"/>
  <c r="BT29" i="1"/>
  <c r="BT30" i="1"/>
  <c r="BT31" i="1"/>
  <c r="BT32" i="1"/>
  <c r="BT33" i="1"/>
  <c r="BT34" i="1"/>
  <c r="BT35" i="1"/>
  <c r="BT36" i="1"/>
  <c r="BT38" i="1"/>
  <c r="BT39" i="1"/>
  <c r="BT43" i="1"/>
  <c r="BT47" i="1"/>
  <c r="BT49" i="1"/>
  <c r="BT53" i="1"/>
  <c r="BT54" i="1"/>
  <c r="BT55" i="1"/>
  <c r="BT56" i="1"/>
  <c r="BT57" i="1"/>
  <c r="BT58" i="1"/>
  <c r="BT59" i="1"/>
  <c r="BW27" i="1"/>
  <c r="BW28" i="1"/>
  <c r="BW29" i="1"/>
  <c r="BW30" i="1"/>
  <c r="BW31" i="1"/>
  <c r="BW32" i="1"/>
  <c r="BW33" i="1"/>
  <c r="BW34" i="1"/>
  <c r="BW35" i="1"/>
  <c r="BW36" i="1"/>
  <c r="BW38" i="1"/>
  <c r="BW39" i="1"/>
  <c r="BW43" i="1"/>
  <c r="BW47" i="1"/>
  <c r="BW49" i="1"/>
  <c r="BW53" i="1"/>
  <c r="BW54" i="1"/>
  <c r="BW55" i="1"/>
  <c r="BW56" i="1"/>
  <c r="BW57" i="1"/>
  <c r="BW58" i="1"/>
  <c r="BW59" i="1"/>
  <c r="AP17" i="1"/>
  <c r="BJ17" i="1" s="1"/>
  <c r="CD17" i="1" s="1"/>
  <c r="CX17" i="1" s="1"/>
  <c r="DR17" i="1" s="1"/>
  <c r="EL17" i="1" s="1"/>
  <c r="FF17" i="1" s="1"/>
  <c r="FZ17" i="1" s="1"/>
  <c r="GT17" i="1" s="1"/>
  <c r="GJ27" i="1"/>
  <c r="GJ28" i="1"/>
  <c r="GJ29" i="1"/>
  <c r="GJ30" i="1"/>
  <c r="GJ31" i="1"/>
  <c r="GJ32" i="1"/>
  <c r="GJ33" i="1"/>
  <c r="GJ34" i="1"/>
  <c r="GJ35" i="1"/>
  <c r="GJ36" i="1"/>
  <c r="CO28" i="1"/>
  <c r="CO29" i="1"/>
  <c r="CO31" i="1"/>
  <c r="CO33" i="1"/>
  <c r="CO36" i="1"/>
  <c r="CO37" i="1"/>
  <c r="CO38" i="1"/>
  <c r="CO39" i="1"/>
  <c r="CO40" i="1"/>
  <c r="CO41" i="1"/>
  <c r="CO42" i="1"/>
  <c r="CO44" i="1"/>
  <c r="CO45" i="1"/>
  <c r="CO46" i="1"/>
  <c r="CO47" i="1"/>
  <c r="CO48" i="1"/>
  <c r="CO50" i="1"/>
  <c r="CO51" i="1"/>
  <c r="CO52" i="1"/>
  <c r="CO54" i="1"/>
  <c r="CO55" i="1"/>
  <c r="CO57" i="1"/>
  <c r="CR28" i="1"/>
  <c r="CR29" i="1"/>
  <c r="CR31" i="1"/>
  <c r="CR33" i="1"/>
  <c r="CR36" i="1"/>
  <c r="CR37" i="1"/>
  <c r="CR38" i="1"/>
  <c r="CR39" i="1"/>
  <c r="CR40" i="1"/>
  <c r="CR41" i="1"/>
  <c r="CR42" i="1"/>
  <c r="CR44" i="1"/>
  <c r="CR45" i="1"/>
  <c r="CR46" i="1"/>
  <c r="CR47" i="1"/>
  <c r="CR48" i="1"/>
  <c r="CR50" i="1"/>
  <c r="CR51" i="1"/>
  <c r="CR52" i="1"/>
  <c r="CR54" i="1"/>
  <c r="CR55" i="1"/>
  <c r="CR57" i="1"/>
  <c r="CP27" i="1"/>
  <c r="CP30" i="1"/>
  <c r="CP32" i="1"/>
  <c r="CP34" i="1"/>
  <c r="CP35" i="1"/>
  <c r="CP37" i="1"/>
  <c r="CP40" i="1"/>
  <c r="CP41" i="1"/>
  <c r="CP42" i="1"/>
  <c r="CP43" i="1"/>
  <c r="CP44" i="1"/>
  <c r="CP45" i="1"/>
  <c r="CP46" i="1"/>
  <c r="CP48" i="1"/>
  <c r="CP49" i="1"/>
  <c r="CP50" i="1"/>
  <c r="CP51" i="1"/>
  <c r="CP52" i="1"/>
  <c r="CP53" i="1"/>
  <c r="CP56" i="1"/>
  <c r="CP58" i="1"/>
  <c r="CP59" i="1"/>
  <c r="CS27" i="1"/>
  <c r="CS30" i="1"/>
  <c r="CS32" i="1"/>
  <c r="CS34" i="1"/>
  <c r="CS35" i="1"/>
  <c r="CS37" i="1"/>
  <c r="CS40" i="1"/>
  <c r="CS41" i="1"/>
  <c r="CS42" i="1"/>
  <c r="CS43" i="1"/>
  <c r="CS44" i="1"/>
  <c r="CS45" i="1"/>
  <c r="CS46" i="1"/>
  <c r="CS48" i="1"/>
  <c r="CS49" i="1"/>
  <c r="CS50" i="1"/>
  <c r="CS51" i="1"/>
  <c r="CS52" i="1"/>
  <c r="CS53" i="1"/>
  <c r="CS56" i="1"/>
  <c r="CS58" i="1"/>
  <c r="CS59" i="1"/>
  <c r="CN27" i="1"/>
  <c r="CN28" i="1"/>
  <c r="CN29" i="1"/>
  <c r="CN30" i="1"/>
  <c r="CN31" i="1"/>
  <c r="CN32" i="1"/>
  <c r="CN33" i="1"/>
  <c r="CN34" i="1"/>
  <c r="CN35" i="1"/>
  <c r="CN36" i="1"/>
  <c r="CN38" i="1"/>
  <c r="CN39" i="1"/>
  <c r="CN43" i="1"/>
  <c r="CN47" i="1"/>
  <c r="CN49" i="1"/>
  <c r="CN53" i="1"/>
  <c r="CN54" i="1"/>
  <c r="CN55" i="1"/>
  <c r="CN56" i="1"/>
  <c r="CN57" i="1"/>
  <c r="CN58" i="1"/>
  <c r="CN59" i="1"/>
  <c r="CQ27" i="1"/>
  <c r="CQ28" i="1"/>
  <c r="CQ29" i="1"/>
  <c r="CQ30" i="1"/>
  <c r="CQ31" i="1"/>
  <c r="CQ32" i="1"/>
  <c r="CQ33" i="1"/>
  <c r="CQ34" i="1"/>
  <c r="CQ35" i="1"/>
  <c r="CQ36" i="1"/>
  <c r="CQ38" i="1"/>
  <c r="CQ39" i="1"/>
  <c r="CQ43" i="1"/>
  <c r="CQ47" i="1"/>
  <c r="CQ49" i="1"/>
  <c r="CQ53" i="1"/>
  <c r="CQ54" i="1"/>
  <c r="CQ55" i="1"/>
  <c r="CQ56" i="1"/>
  <c r="CQ57" i="1"/>
  <c r="CQ58" i="1"/>
  <c r="CQ59" i="1"/>
  <c r="DI28" i="1"/>
  <c r="DI29" i="1"/>
  <c r="DI31" i="1"/>
  <c r="DI33" i="1"/>
  <c r="DI36" i="1"/>
  <c r="DI37" i="1"/>
  <c r="DI38" i="1"/>
  <c r="DI39" i="1"/>
  <c r="DI40" i="1"/>
  <c r="DI41" i="1"/>
  <c r="DI42" i="1"/>
  <c r="DI44" i="1"/>
  <c r="DI45" i="1"/>
  <c r="DI46" i="1"/>
  <c r="DI47" i="1"/>
  <c r="DI48" i="1"/>
  <c r="DI50" i="1"/>
  <c r="DI51" i="1"/>
  <c r="DI52" i="1"/>
  <c r="DI54" i="1"/>
  <c r="DI55" i="1"/>
  <c r="DI57" i="1"/>
  <c r="DL28" i="1"/>
  <c r="DL29" i="1"/>
  <c r="DL31" i="1"/>
  <c r="DL33" i="1"/>
  <c r="DL36" i="1"/>
  <c r="DL37" i="1"/>
  <c r="DL38" i="1"/>
  <c r="DL39" i="1"/>
  <c r="DL40" i="1"/>
  <c r="DL41" i="1"/>
  <c r="DL42" i="1"/>
  <c r="DL44" i="1"/>
  <c r="DL45" i="1"/>
  <c r="DL46" i="1"/>
  <c r="DL47" i="1"/>
  <c r="DL48" i="1"/>
  <c r="DL50" i="1"/>
  <c r="DL51" i="1"/>
  <c r="DL52" i="1"/>
  <c r="DL54" i="1"/>
  <c r="DL55" i="1"/>
  <c r="DL57" i="1"/>
  <c r="DJ27" i="1"/>
  <c r="DJ30" i="1"/>
  <c r="DJ32" i="1"/>
  <c r="DJ34" i="1"/>
  <c r="DJ35" i="1"/>
  <c r="DJ37" i="1"/>
  <c r="DJ40" i="1"/>
  <c r="DJ41" i="1"/>
  <c r="DJ42" i="1"/>
  <c r="DJ43" i="1"/>
  <c r="DJ44" i="1"/>
  <c r="DJ45" i="1"/>
  <c r="DJ46" i="1"/>
  <c r="DJ48" i="1"/>
  <c r="DJ49" i="1"/>
  <c r="DJ50" i="1"/>
  <c r="DJ51" i="1"/>
  <c r="DJ52" i="1"/>
  <c r="DJ53" i="1"/>
  <c r="DJ56" i="1"/>
  <c r="DJ58" i="1"/>
  <c r="DJ59" i="1"/>
  <c r="DM27" i="1"/>
  <c r="DM30" i="1"/>
  <c r="DM32" i="1"/>
  <c r="DM34" i="1"/>
  <c r="DM35" i="1"/>
  <c r="DM37" i="1"/>
  <c r="DM40" i="1"/>
  <c r="DM41" i="1"/>
  <c r="DM42" i="1"/>
  <c r="DM43" i="1"/>
  <c r="DM44" i="1"/>
  <c r="DM45" i="1"/>
  <c r="DM46" i="1"/>
  <c r="DM48" i="1"/>
  <c r="DM49" i="1"/>
  <c r="DM50" i="1"/>
  <c r="DM51" i="1"/>
  <c r="DM52" i="1"/>
  <c r="DM53" i="1"/>
  <c r="DM56" i="1"/>
  <c r="DM58" i="1"/>
  <c r="DM59" i="1"/>
  <c r="DH27" i="1"/>
  <c r="DH28" i="1"/>
  <c r="DH29" i="1"/>
  <c r="DH30" i="1"/>
  <c r="DH31" i="1"/>
  <c r="DH32" i="1"/>
  <c r="DH33" i="1"/>
  <c r="DH34" i="1"/>
  <c r="DH35" i="1"/>
  <c r="DH36" i="1"/>
  <c r="DH38" i="1"/>
  <c r="DH39" i="1"/>
  <c r="DH43" i="1"/>
  <c r="DH47" i="1"/>
  <c r="DH49" i="1"/>
  <c r="DH53" i="1"/>
  <c r="DH54" i="1"/>
  <c r="DH55" i="1"/>
  <c r="DH56" i="1"/>
  <c r="DH57" i="1"/>
  <c r="DH58" i="1"/>
  <c r="DH59" i="1"/>
  <c r="DK27" i="1"/>
  <c r="DK28" i="1"/>
  <c r="DK29" i="1"/>
  <c r="DK30" i="1"/>
  <c r="DK31" i="1"/>
  <c r="DK32" i="1"/>
  <c r="DK33" i="1"/>
  <c r="DK34" i="1"/>
  <c r="DK35" i="1"/>
  <c r="DK36" i="1"/>
  <c r="DK38" i="1"/>
  <c r="DK39" i="1"/>
  <c r="DK43" i="1"/>
  <c r="DK47" i="1"/>
  <c r="DK49" i="1"/>
  <c r="DK53" i="1"/>
  <c r="DK54" i="1"/>
  <c r="DK55" i="1"/>
  <c r="DK56" i="1"/>
  <c r="DK57" i="1"/>
  <c r="DK58" i="1"/>
  <c r="DK59" i="1"/>
  <c r="EC28" i="1"/>
  <c r="EC29" i="1"/>
  <c r="EC31" i="1"/>
  <c r="EC33" i="1"/>
  <c r="EC36" i="1"/>
  <c r="EC37" i="1"/>
  <c r="EC38" i="1"/>
  <c r="EC39" i="1"/>
  <c r="EC40" i="1"/>
  <c r="EC41" i="1"/>
  <c r="EC42" i="1"/>
  <c r="EC44" i="1"/>
  <c r="EC45" i="1"/>
  <c r="EC46" i="1"/>
  <c r="EC47" i="1"/>
  <c r="EC48" i="1"/>
  <c r="EC50" i="1"/>
  <c r="EC51" i="1"/>
  <c r="EC52" i="1"/>
  <c r="EC54" i="1"/>
  <c r="EC55" i="1"/>
  <c r="EC57" i="1"/>
  <c r="EF28" i="1"/>
  <c r="EF29" i="1"/>
  <c r="EF31" i="1"/>
  <c r="EF33" i="1"/>
  <c r="EF36" i="1"/>
  <c r="EF37" i="1"/>
  <c r="EF38" i="1"/>
  <c r="EF39" i="1"/>
  <c r="EF40" i="1"/>
  <c r="EF41" i="1"/>
  <c r="EF42" i="1"/>
  <c r="EF44" i="1"/>
  <c r="EF45" i="1"/>
  <c r="EF46" i="1"/>
  <c r="EF47" i="1"/>
  <c r="EF48" i="1"/>
  <c r="EF50" i="1"/>
  <c r="EF51" i="1"/>
  <c r="EF52" i="1"/>
  <c r="EF54" i="1"/>
  <c r="EF55" i="1"/>
  <c r="EF57" i="1"/>
  <c r="ED27" i="1"/>
  <c r="ED30" i="1"/>
  <c r="ED32" i="1"/>
  <c r="ED34" i="1"/>
  <c r="ED35" i="1"/>
  <c r="ED37" i="1"/>
  <c r="ED40" i="1"/>
  <c r="ED41" i="1"/>
  <c r="ED42" i="1"/>
  <c r="ED43" i="1"/>
  <c r="ED44" i="1"/>
  <c r="ED45" i="1"/>
  <c r="ED46" i="1"/>
  <c r="ED48" i="1"/>
  <c r="ED49" i="1"/>
  <c r="ED50" i="1"/>
  <c r="ED51" i="1"/>
  <c r="ED52" i="1"/>
  <c r="ED53" i="1"/>
  <c r="ED56" i="1"/>
  <c r="ED58" i="1"/>
  <c r="ED59" i="1"/>
  <c r="EG27" i="1"/>
  <c r="EG30" i="1"/>
  <c r="EG32" i="1"/>
  <c r="EG34" i="1"/>
  <c r="EG35" i="1"/>
  <c r="EG37" i="1"/>
  <c r="EG40" i="1"/>
  <c r="EG41" i="1"/>
  <c r="EG42" i="1"/>
  <c r="EG43" i="1"/>
  <c r="EG44" i="1"/>
  <c r="EG45" i="1"/>
  <c r="EG46" i="1"/>
  <c r="EG48" i="1"/>
  <c r="EG49" i="1"/>
  <c r="EG50" i="1"/>
  <c r="EG51" i="1"/>
  <c r="EG52" i="1"/>
  <c r="EG53" i="1"/>
  <c r="EG56" i="1"/>
  <c r="EG58" i="1"/>
  <c r="EG59" i="1"/>
  <c r="EB27" i="1"/>
  <c r="EB28" i="1"/>
  <c r="EB29" i="1"/>
  <c r="EB30" i="1"/>
  <c r="EB31" i="1"/>
  <c r="EB32" i="1"/>
  <c r="EB33" i="1"/>
  <c r="EB34" i="1"/>
  <c r="EB35" i="1"/>
  <c r="EB36" i="1"/>
  <c r="EB38" i="1"/>
  <c r="EB39" i="1"/>
  <c r="EB43" i="1"/>
  <c r="EB47" i="1"/>
  <c r="EB49" i="1"/>
  <c r="EB53" i="1"/>
  <c r="EB54" i="1"/>
  <c r="EB55" i="1"/>
  <c r="EB56" i="1"/>
  <c r="EB57" i="1"/>
  <c r="EB58" i="1"/>
  <c r="EB59" i="1"/>
  <c r="EE27" i="1"/>
  <c r="EE28" i="1"/>
  <c r="EE29" i="1"/>
  <c r="EE30" i="1"/>
  <c r="EE31" i="1"/>
  <c r="EE32" i="1"/>
  <c r="EE33" i="1"/>
  <c r="EE34" i="1"/>
  <c r="EE35" i="1"/>
  <c r="EE36" i="1"/>
  <c r="EE38" i="1"/>
  <c r="EE39" i="1"/>
  <c r="EE43" i="1"/>
  <c r="EE47" i="1"/>
  <c r="EE49" i="1"/>
  <c r="EE53" i="1"/>
  <c r="EE54" i="1"/>
  <c r="EE55" i="1"/>
  <c r="EE56" i="1"/>
  <c r="EE57" i="1"/>
  <c r="EE58" i="1"/>
  <c r="EE59" i="1"/>
  <c r="EW28" i="1"/>
  <c r="EW29" i="1"/>
  <c r="EW31" i="1"/>
  <c r="EW33" i="1"/>
  <c r="EW36" i="1"/>
  <c r="EW37" i="1"/>
  <c r="EW38" i="1"/>
  <c r="EW39" i="1"/>
  <c r="EW40" i="1"/>
  <c r="EW41" i="1"/>
  <c r="EW42" i="1"/>
  <c r="EW44" i="1"/>
  <c r="EW45" i="1"/>
  <c r="EW46" i="1"/>
  <c r="EW47" i="1"/>
  <c r="EW48" i="1"/>
  <c r="EW50" i="1"/>
  <c r="EW51" i="1"/>
  <c r="EW52" i="1"/>
  <c r="EW54" i="1"/>
  <c r="EW55" i="1"/>
  <c r="EW57" i="1"/>
  <c r="EZ28" i="1"/>
  <c r="EZ29" i="1"/>
  <c r="EZ31" i="1"/>
  <c r="EZ33" i="1"/>
  <c r="EZ36" i="1"/>
  <c r="EZ37" i="1"/>
  <c r="EZ38" i="1"/>
  <c r="EZ39" i="1"/>
  <c r="EZ40" i="1"/>
  <c r="EZ41" i="1"/>
  <c r="EZ42" i="1"/>
  <c r="EZ44" i="1"/>
  <c r="EZ45" i="1"/>
  <c r="EZ46" i="1"/>
  <c r="EZ47" i="1"/>
  <c r="EZ48" i="1"/>
  <c r="EZ50" i="1"/>
  <c r="EZ51" i="1"/>
  <c r="EZ52" i="1"/>
  <c r="EZ54" i="1"/>
  <c r="EZ55" i="1"/>
  <c r="EZ57" i="1"/>
  <c r="EX27" i="1"/>
  <c r="EX30" i="1"/>
  <c r="EX32" i="1"/>
  <c r="EX34" i="1"/>
  <c r="EX35" i="1"/>
  <c r="EX37" i="1"/>
  <c r="EX40" i="1"/>
  <c r="EX41" i="1"/>
  <c r="EX42" i="1"/>
  <c r="EX43" i="1"/>
  <c r="EX44" i="1"/>
  <c r="EX45" i="1"/>
  <c r="EX46" i="1"/>
  <c r="EX48" i="1"/>
  <c r="EX49" i="1"/>
  <c r="EX50" i="1"/>
  <c r="EX51" i="1"/>
  <c r="EX52" i="1"/>
  <c r="EX53" i="1"/>
  <c r="EX56" i="1"/>
  <c r="EX58" i="1"/>
  <c r="EX59" i="1"/>
  <c r="FA27" i="1"/>
  <c r="FA30" i="1"/>
  <c r="FA32" i="1"/>
  <c r="FA34" i="1"/>
  <c r="FA35" i="1"/>
  <c r="FA37" i="1"/>
  <c r="FA40" i="1"/>
  <c r="FA41" i="1"/>
  <c r="FA42" i="1"/>
  <c r="FA43" i="1"/>
  <c r="FA44" i="1"/>
  <c r="FA45" i="1"/>
  <c r="FA46" i="1"/>
  <c r="FA48" i="1"/>
  <c r="FA49" i="1"/>
  <c r="FA50" i="1"/>
  <c r="FA51" i="1"/>
  <c r="FA52" i="1"/>
  <c r="FA53" i="1"/>
  <c r="FA56" i="1"/>
  <c r="FA58" i="1"/>
  <c r="FA59" i="1"/>
  <c r="EV27" i="1"/>
  <c r="EV28" i="1"/>
  <c r="EV29" i="1"/>
  <c r="EV30" i="1"/>
  <c r="EV31" i="1"/>
  <c r="EV32" i="1"/>
  <c r="EV33" i="1"/>
  <c r="EV34" i="1"/>
  <c r="EV35" i="1"/>
  <c r="EV36" i="1"/>
  <c r="EV38" i="1"/>
  <c r="EV39" i="1"/>
  <c r="EV43" i="1"/>
  <c r="EV47" i="1"/>
  <c r="EV49" i="1"/>
  <c r="EV53" i="1"/>
  <c r="EV54" i="1"/>
  <c r="EV55" i="1"/>
  <c r="EV56" i="1"/>
  <c r="EV57" i="1"/>
  <c r="EV58" i="1"/>
  <c r="EV59" i="1"/>
  <c r="EY27" i="1"/>
  <c r="EY28" i="1"/>
  <c r="EY29" i="1"/>
  <c r="EY30" i="1"/>
  <c r="EY31" i="1"/>
  <c r="EY32" i="1"/>
  <c r="EY33" i="1"/>
  <c r="EY34" i="1"/>
  <c r="EY35" i="1"/>
  <c r="EY36" i="1"/>
  <c r="EY38" i="1"/>
  <c r="EY39" i="1"/>
  <c r="EY43" i="1"/>
  <c r="EY47" i="1"/>
  <c r="EY49" i="1"/>
  <c r="EY53" i="1"/>
  <c r="EY54" i="1"/>
  <c r="EY55" i="1"/>
  <c r="EY56" i="1"/>
  <c r="EY57" i="1"/>
  <c r="EY58" i="1"/>
  <c r="EY59" i="1"/>
  <c r="FQ28" i="1"/>
  <c r="FQ29" i="1"/>
  <c r="FQ31" i="1"/>
  <c r="FQ33" i="1"/>
  <c r="FQ36" i="1"/>
  <c r="FQ37" i="1"/>
  <c r="FQ38" i="1"/>
  <c r="FQ39" i="1"/>
  <c r="FQ40" i="1"/>
  <c r="FQ41" i="1"/>
  <c r="FQ42" i="1"/>
  <c r="FQ44" i="1"/>
  <c r="FQ45" i="1"/>
  <c r="FQ46" i="1"/>
  <c r="FQ47" i="1"/>
  <c r="FQ48" i="1"/>
  <c r="FQ50" i="1"/>
  <c r="FQ51" i="1"/>
  <c r="FQ52" i="1"/>
  <c r="FQ54" i="1"/>
  <c r="FQ55" i="1"/>
  <c r="FQ57" i="1"/>
  <c r="FT28" i="1"/>
  <c r="FT29" i="1"/>
  <c r="FT31" i="1"/>
  <c r="FT33" i="1"/>
  <c r="FT36" i="1"/>
  <c r="FT37" i="1"/>
  <c r="FT38" i="1"/>
  <c r="FT39" i="1"/>
  <c r="FT40" i="1"/>
  <c r="FT41" i="1"/>
  <c r="FT42" i="1"/>
  <c r="FT44" i="1"/>
  <c r="FT45" i="1"/>
  <c r="FT46" i="1"/>
  <c r="FT47" i="1"/>
  <c r="FT48" i="1"/>
  <c r="FT50" i="1"/>
  <c r="FT51" i="1"/>
  <c r="FT52" i="1"/>
  <c r="FT54" i="1"/>
  <c r="FT55" i="1"/>
  <c r="FT57" i="1"/>
  <c r="FR27" i="1"/>
  <c r="FR30" i="1"/>
  <c r="FR32" i="1"/>
  <c r="FR34" i="1"/>
  <c r="FR35" i="1"/>
  <c r="FR37" i="1"/>
  <c r="FR40" i="1"/>
  <c r="FR41" i="1"/>
  <c r="FR42" i="1"/>
  <c r="FR43" i="1"/>
  <c r="FR44" i="1"/>
  <c r="FR45" i="1"/>
  <c r="FR46" i="1"/>
  <c r="FR48" i="1"/>
  <c r="FR49" i="1"/>
  <c r="FR50" i="1"/>
  <c r="FR51" i="1"/>
  <c r="FR52" i="1"/>
  <c r="FR53" i="1"/>
  <c r="FR56" i="1"/>
  <c r="FR58" i="1"/>
  <c r="FR59" i="1"/>
  <c r="FU27" i="1"/>
  <c r="FU30" i="1"/>
  <c r="FU32" i="1"/>
  <c r="FU34" i="1"/>
  <c r="FU35" i="1"/>
  <c r="FU37" i="1"/>
  <c r="FU40" i="1"/>
  <c r="FU41" i="1"/>
  <c r="FU42" i="1"/>
  <c r="FU43" i="1"/>
  <c r="FU44" i="1"/>
  <c r="FU45" i="1"/>
  <c r="FU46" i="1"/>
  <c r="FU48" i="1"/>
  <c r="FU49" i="1"/>
  <c r="FU50" i="1"/>
  <c r="FU51" i="1"/>
  <c r="FU52" i="1"/>
  <c r="FU53" i="1"/>
  <c r="FU56" i="1"/>
  <c r="FU58" i="1"/>
  <c r="FU59" i="1"/>
  <c r="FP27" i="1"/>
  <c r="FP28" i="1"/>
  <c r="FP29" i="1"/>
  <c r="FP30" i="1"/>
  <c r="FP31" i="1"/>
  <c r="FP32" i="1"/>
  <c r="FP33" i="1"/>
  <c r="FP34" i="1"/>
  <c r="FP35" i="1"/>
  <c r="FP36" i="1"/>
  <c r="FP38" i="1"/>
  <c r="FP39" i="1"/>
  <c r="FP43" i="1"/>
  <c r="FP47" i="1"/>
  <c r="FP49" i="1"/>
  <c r="FP53" i="1"/>
  <c r="FP54" i="1"/>
  <c r="FP55" i="1"/>
  <c r="FP56" i="1"/>
  <c r="FP57" i="1"/>
  <c r="FP58" i="1"/>
  <c r="FP59" i="1"/>
  <c r="FS27" i="1"/>
  <c r="FS28" i="1"/>
  <c r="FS29" i="1"/>
  <c r="FS30" i="1"/>
  <c r="FS31" i="1"/>
  <c r="FS32" i="1"/>
  <c r="FS33" i="1"/>
  <c r="FS34" i="1"/>
  <c r="FS35" i="1"/>
  <c r="FS36" i="1"/>
  <c r="FS38" i="1"/>
  <c r="FS39" i="1"/>
  <c r="FS43" i="1"/>
  <c r="FS47" i="1"/>
  <c r="FS49" i="1"/>
  <c r="FS53" i="1"/>
  <c r="FS54" i="1"/>
  <c r="FS55" i="1"/>
  <c r="FS56" i="1"/>
  <c r="FS57" i="1"/>
  <c r="FS58" i="1"/>
  <c r="FS59" i="1"/>
  <c r="GJ38" i="1"/>
  <c r="GJ39" i="1"/>
  <c r="GJ43" i="1"/>
  <c r="GJ47" i="1"/>
  <c r="GJ49" i="1"/>
  <c r="GJ53" i="1"/>
  <c r="GJ54" i="1"/>
  <c r="GJ55" i="1"/>
  <c r="GJ56" i="1"/>
  <c r="GJ57" i="1"/>
  <c r="GJ58" i="1"/>
  <c r="GJ59" i="1"/>
  <c r="GM27" i="1"/>
  <c r="GM28" i="1"/>
  <c r="GM29" i="1"/>
  <c r="GM30" i="1"/>
  <c r="GM31" i="1"/>
  <c r="GM32" i="1"/>
  <c r="GM33" i="1"/>
  <c r="GM34" i="1"/>
  <c r="GM35" i="1"/>
  <c r="GM36" i="1"/>
  <c r="GM38" i="1"/>
  <c r="GM39" i="1"/>
  <c r="GM43" i="1"/>
  <c r="GM47" i="1"/>
  <c r="GM49" i="1"/>
  <c r="GM53" i="1"/>
  <c r="GM54" i="1"/>
  <c r="GM55" i="1"/>
  <c r="GM56" i="1"/>
  <c r="GM57" i="1"/>
  <c r="GM58" i="1"/>
  <c r="GM59" i="1"/>
  <c r="GK28" i="1"/>
  <c r="GK29" i="1"/>
  <c r="GK31" i="1"/>
  <c r="GK33" i="1"/>
  <c r="GK36" i="1"/>
  <c r="GK37" i="1"/>
  <c r="GK38" i="1"/>
  <c r="GK39" i="1"/>
  <c r="GK40" i="1"/>
  <c r="GK41" i="1"/>
  <c r="GK42" i="1"/>
  <c r="GK44" i="1"/>
  <c r="GK45" i="1"/>
  <c r="GK46" i="1"/>
  <c r="GK47" i="1"/>
  <c r="GK48" i="1"/>
  <c r="GK50" i="1"/>
  <c r="GK51" i="1"/>
  <c r="GK52" i="1"/>
  <c r="GK54" i="1"/>
  <c r="GK55" i="1"/>
  <c r="GK57" i="1"/>
  <c r="GN28" i="1"/>
  <c r="GN29" i="1"/>
  <c r="GN31" i="1"/>
  <c r="GN33" i="1"/>
  <c r="GN36" i="1"/>
  <c r="GN37" i="1"/>
  <c r="GN38" i="1"/>
  <c r="GN39" i="1"/>
  <c r="GN40" i="1"/>
  <c r="GN41" i="1"/>
  <c r="GN42" i="1"/>
  <c r="GN44" i="1"/>
  <c r="GN45" i="1"/>
  <c r="GN46" i="1"/>
  <c r="GN47" i="1"/>
  <c r="GN48" i="1"/>
  <c r="GN50" i="1"/>
  <c r="GN51" i="1"/>
  <c r="GN52" i="1"/>
  <c r="GN54" i="1"/>
  <c r="GN55" i="1"/>
  <c r="GN57" i="1"/>
  <c r="GL27" i="1"/>
  <c r="GL30" i="1"/>
  <c r="GL32" i="1"/>
  <c r="GL34" i="1"/>
  <c r="GL35" i="1"/>
  <c r="GL37" i="1"/>
  <c r="GL40" i="1"/>
  <c r="GL41" i="1"/>
  <c r="GL42" i="1"/>
  <c r="GL43" i="1"/>
  <c r="GL44" i="1"/>
  <c r="GL45" i="1"/>
  <c r="GL46" i="1"/>
  <c r="GL48" i="1"/>
  <c r="GL49" i="1"/>
  <c r="GL50" i="1"/>
  <c r="GL51" i="1"/>
  <c r="GL52" i="1"/>
  <c r="GL53" i="1"/>
  <c r="GL56" i="1"/>
  <c r="GL58" i="1"/>
  <c r="GL59" i="1"/>
  <c r="GO27" i="1"/>
  <c r="GO30" i="1"/>
  <c r="GO32" i="1"/>
  <c r="GO34" i="1"/>
  <c r="GO35" i="1"/>
  <c r="GO37" i="1"/>
  <c r="GO40" i="1"/>
  <c r="GO41" i="1"/>
  <c r="GO42" i="1"/>
  <c r="GO43" i="1"/>
  <c r="GO44" i="1"/>
  <c r="GO45" i="1"/>
  <c r="GO46" i="1"/>
  <c r="GO48" i="1"/>
  <c r="GO49" i="1"/>
  <c r="GO50" i="1"/>
  <c r="GO51" i="1"/>
  <c r="GO52" i="1"/>
  <c r="GO53" i="1"/>
  <c r="GO56" i="1"/>
  <c r="GO58" i="1"/>
  <c r="GO59" i="1"/>
  <c r="HD27" i="1"/>
  <c r="HD28" i="1"/>
  <c r="HD29" i="1"/>
  <c r="HD30" i="1"/>
  <c r="HD31" i="1"/>
  <c r="HD32" i="1"/>
  <c r="HD33" i="1"/>
  <c r="HD34" i="1"/>
  <c r="HD35" i="1"/>
  <c r="HD36" i="1"/>
  <c r="HD38" i="1"/>
  <c r="HD39" i="1"/>
  <c r="HD43" i="1"/>
  <c r="HD47" i="1"/>
  <c r="HD49" i="1"/>
  <c r="HD53" i="1"/>
  <c r="HD54" i="1"/>
  <c r="HD55" i="1"/>
  <c r="HD56" i="1"/>
  <c r="HD57" i="1"/>
  <c r="HD58" i="1"/>
  <c r="HD59" i="1"/>
  <c r="HG27" i="1"/>
  <c r="HG28" i="1"/>
  <c r="HG29" i="1"/>
  <c r="HG30" i="1"/>
  <c r="HG31" i="1"/>
  <c r="HG32" i="1"/>
  <c r="HG33" i="1"/>
  <c r="HG34" i="1"/>
  <c r="HG35" i="1"/>
  <c r="HG36" i="1"/>
  <c r="HG38" i="1"/>
  <c r="HG39" i="1"/>
  <c r="HG43" i="1"/>
  <c r="HG47" i="1"/>
  <c r="HG49" i="1"/>
  <c r="HG53" i="1"/>
  <c r="HG54" i="1"/>
  <c r="HG55" i="1"/>
  <c r="HG56" i="1"/>
  <c r="HG57" i="1"/>
  <c r="HG58" i="1"/>
  <c r="HG59" i="1"/>
  <c r="HE28" i="1"/>
  <c r="HE29" i="1"/>
  <c r="HE31" i="1"/>
  <c r="HE33" i="1"/>
  <c r="HE36" i="1"/>
  <c r="HE37" i="1"/>
  <c r="HE38" i="1"/>
  <c r="HE39" i="1"/>
  <c r="HE40" i="1"/>
  <c r="HE41" i="1"/>
  <c r="HE42" i="1"/>
  <c r="HE44" i="1"/>
  <c r="HE45" i="1"/>
  <c r="HE46" i="1"/>
  <c r="HE47" i="1"/>
  <c r="HE48" i="1"/>
  <c r="HE50" i="1"/>
  <c r="HE51" i="1"/>
  <c r="HE52" i="1"/>
  <c r="HE54" i="1"/>
  <c r="HE55" i="1"/>
  <c r="HE57" i="1"/>
  <c r="HH28" i="1"/>
  <c r="HH29" i="1"/>
  <c r="HH31" i="1"/>
  <c r="HH33" i="1"/>
  <c r="HH36" i="1"/>
  <c r="HH37" i="1"/>
  <c r="HH38" i="1"/>
  <c r="HH39" i="1"/>
  <c r="HH40" i="1"/>
  <c r="HH41" i="1"/>
  <c r="HH42" i="1"/>
  <c r="HH44" i="1"/>
  <c r="HH45" i="1"/>
  <c r="HH46" i="1"/>
  <c r="HH47" i="1"/>
  <c r="HH48" i="1"/>
  <c r="HH50" i="1"/>
  <c r="HH51" i="1"/>
  <c r="HH52" i="1"/>
  <c r="HH54" i="1"/>
  <c r="HH55" i="1"/>
  <c r="HH57" i="1"/>
  <c r="HF27" i="1"/>
  <c r="HF30" i="1"/>
  <c r="HF32" i="1"/>
  <c r="HF34" i="1"/>
  <c r="HF35" i="1"/>
  <c r="HF37" i="1"/>
  <c r="HF40" i="1"/>
  <c r="HF41" i="1"/>
  <c r="HF42" i="1"/>
  <c r="HF43" i="1"/>
  <c r="HF44" i="1"/>
  <c r="HF45" i="1"/>
  <c r="HF46" i="1"/>
  <c r="HF48" i="1"/>
  <c r="HF49" i="1"/>
  <c r="HF50" i="1"/>
  <c r="HF51" i="1"/>
  <c r="HF52" i="1"/>
  <c r="HF53" i="1"/>
  <c r="HF56" i="1"/>
  <c r="HF58" i="1"/>
  <c r="HF59" i="1"/>
  <c r="HI27" i="1"/>
  <c r="HI30" i="1"/>
  <c r="HI32" i="1"/>
  <c r="HI34" i="1"/>
  <c r="HI35" i="1"/>
  <c r="HI37" i="1"/>
  <c r="HI40" i="1"/>
  <c r="HI41" i="1"/>
  <c r="HI42" i="1"/>
  <c r="HI43" i="1"/>
  <c r="HI44" i="1"/>
  <c r="HI45" i="1"/>
  <c r="HI46" i="1"/>
  <c r="HI48" i="1"/>
  <c r="HI49" i="1"/>
  <c r="HI50" i="1"/>
  <c r="HI51" i="1"/>
  <c r="HI52" i="1"/>
  <c r="HI53" i="1"/>
  <c r="HI56" i="1"/>
  <c r="HI58" i="1"/>
  <c r="HI59" i="1"/>
  <c r="CT27" i="1"/>
  <c r="CU27" i="1"/>
  <c r="DN27" i="1"/>
  <c r="DO27" i="1"/>
  <c r="BF27" i="1"/>
  <c r="BG27" i="1"/>
  <c r="HK27" i="1"/>
  <c r="HJ27" i="1"/>
  <c r="GQ27" i="1"/>
  <c r="GP27" i="1"/>
  <c r="FW27" i="1"/>
  <c r="FV27" i="1"/>
  <c r="FC27" i="1"/>
  <c r="FB27" i="1"/>
  <c r="EI27" i="1"/>
  <c r="EH27" i="1"/>
  <c r="CA27" i="1"/>
  <c r="BZ27" i="1"/>
  <c r="AM27" i="1"/>
  <c r="AL27" i="1"/>
  <c r="S27" i="1"/>
  <c r="R27" i="1"/>
  <c r="E55" i="1" l="1"/>
  <c r="F55" i="1"/>
  <c r="C28" i="1"/>
  <c r="D28" i="1"/>
  <c r="E54" i="1" l="1"/>
  <c r="F54" i="1"/>
  <c r="C29" i="1"/>
  <c r="D29" i="1"/>
  <c r="C30" i="1" l="1"/>
  <c r="D30" i="1"/>
  <c r="E53" i="1"/>
  <c r="F53" i="1"/>
  <c r="C31" i="1" l="1"/>
  <c r="D31" i="1"/>
  <c r="F52" i="1"/>
  <c r="E52" i="1"/>
  <c r="C32" i="1" l="1"/>
  <c r="D32" i="1"/>
  <c r="E51" i="1"/>
  <c r="F51" i="1"/>
  <c r="C33" i="1" l="1"/>
  <c r="D33" i="1"/>
  <c r="E50" i="1"/>
  <c r="F50" i="1"/>
  <c r="D34" i="1" l="1"/>
  <c r="C34" i="1"/>
  <c r="F49" i="1"/>
  <c r="E49" i="1"/>
  <c r="F48" i="1" l="1"/>
  <c r="E48" i="1"/>
  <c r="D35" i="1"/>
  <c r="C35" i="1"/>
  <c r="C36" i="1" l="1"/>
  <c r="D36" i="1"/>
  <c r="E47" i="1"/>
  <c r="F47" i="1"/>
  <c r="C37" i="1" l="1"/>
  <c r="D37" i="1"/>
  <c r="E46" i="1"/>
  <c r="F46" i="1"/>
  <c r="D38" i="1" l="1"/>
  <c r="C38" i="1"/>
  <c r="E45" i="1"/>
  <c r="F45" i="1"/>
  <c r="C39" i="1" l="1"/>
  <c r="D39" i="1"/>
  <c r="F44" i="1"/>
  <c r="E44" i="1"/>
  <c r="E43" i="1" l="1"/>
  <c r="F43" i="1"/>
  <c r="D40" i="1"/>
  <c r="C40" i="1"/>
  <c r="C41" i="1" l="1"/>
  <c r="D41" i="1"/>
  <c r="F42" i="1"/>
  <c r="E42" i="1"/>
  <c r="D42" i="1" l="1"/>
  <c r="C42" i="1"/>
  <c r="H41" i="1"/>
  <c r="E41" i="1"/>
  <c r="G41" i="1" s="1"/>
  <c r="F41" i="1"/>
  <c r="I41" i="1" l="1"/>
  <c r="J41" i="1" s="1"/>
  <c r="L41" i="1" s="1"/>
  <c r="K41" i="1"/>
  <c r="O41" i="1" s="1"/>
  <c r="C43" i="1"/>
  <c r="G42" i="1"/>
  <c r="D43" i="1"/>
  <c r="T41" i="1"/>
  <c r="F40" i="1"/>
  <c r="E40" i="1"/>
  <c r="S41" i="1"/>
  <c r="R41" i="1"/>
  <c r="H42" i="1"/>
  <c r="G43" i="1" l="1"/>
  <c r="C44" i="1"/>
  <c r="D44" i="1"/>
  <c r="I42" i="1"/>
  <c r="E39" i="1"/>
  <c r="F39" i="1"/>
  <c r="G40" i="1"/>
  <c r="H43" i="1"/>
  <c r="H40" i="1"/>
  <c r="U41" i="1"/>
  <c r="U42" i="1" l="1"/>
  <c r="S42" i="1"/>
  <c r="R42" i="1"/>
  <c r="T42" i="1"/>
  <c r="H44" i="1"/>
  <c r="K43" i="1"/>
  <c r="P43" i="1" s="1"/>
  <c r="J42" i="1"/>
  <c r="L42" i="1" s="1"/>
  <c r="I40" i="1"/>
  <c r="H39" i="1"/>
  <c r="I43" i="1"/>
  <c r="J43" i="1"/>
  <c r="M43" i="1" s="1"/>
  <c r="K42" i="1"/>
  <c r="O42" i="1" s="1"/>
  <c r="D45" i="1"/>
  <c r="G44" i="1"/>
  <c r="C45" i="1"/>
  <c r="K40" i="1"/>
  <c r="O40" i="1" s="1"/>
  <c r="E38" i="1"/>
  <c r="F38" i="1"/>
  <c r="G39" i="1"/>
  <c r="F37" i="1" l="1"/>
  <c r="E37" i="1"/>
  <c r="G38" i="1"/>
  <c r="C46" i="1"/>
  <c r="D46" i="1"/>
  <c r="G45" i="1"/>
  <c r="U43" i="1"/>
  <c r="R43" i="1"/>
  <c r="S43" i="1"/>
  <c r="T43" i="1"/>
  <c r="K39" i="1"/>
  <c r="Q39" i="1" s="1"/>
  <c r="U40" i="1"/>
  <c r="T40" i="1"/>
  <c r="R40" i="1"/>
  <c r="S40" i="1"/>
  <c r="H45" i="1"/>
  <c r="J40" i="1"/>
  <c r="L40" i="1" s="1"/>
  <c r="I39" i="1"/>
  <c r="J39" i="1"/>
  <c r="N39" i="1" s="1"/>
  <c r="I44" i="1"/>
  <c r="J44" i="1"/>
  <c r="L44" i="1" s="1"/>
  <c r="H38" i="1"/>
  <c r="F36" i="1" l="1"/>
  <c r="E36" i="1"/>
  <c r="G37" i="1"/>
  <c r="G46" i="1"/>
  <c r="C47" i="1"/>
  <c r="D47" i="1"/>
  <c r="R44" i="1"/>
  <c r="U44" i="1"/>
  <c r="S44" i="1"/>
  <c r="T44" i="1"/>
  <c r="H37" i="1"/>
  <c r="H46" i="1"/>
  <c r="K45" i="1"/>
  <c r="O45" i="1" s="1"/>
  <c r="I38" i="1"/>
  <c r="I45" i="1"/>
  <c r="R39" i="1"/>
  <c r="T39" i="1"/>
  <c r="S39" i="1"/>
  <c r="U39" i="1"/>
  <c r="K44" i="1"/>
  <c r="O44" i="1" s="1"/>
  <c r="T38" i="1" l="1"/>
  <c r="U38" i="1"/>
  <c r="R38" i="1"/>
  <c r="S38" i="1"/>
  <c r="I37" i="1"/>
  <c r="J37" i="1"/>
  <c r="L37" i="1" s="1"/>
  <c r="K46" i="1"/>
  <c r="O46" i="1" s="1"/>
  <c r="E35" i="1"/>
  <c r="F35" i="1"/>
  <c r="G36" i="1"/>
  <c r="G47" i="1"/>
  <c r="C48" i="1"/>
  <c r="D48" i="1"/>
  <c r="J38" i="1"/>
  <c r="N38" i="1" s="1"/>
  <c r="I46" i="1"/>
  <c r="J46" i="1"/>
  <c r="L46" i="1" s="1"/>
  <c r="H36" i="1"/>
  <c r="T45" i="1"/>
  <c r="S45" i="1"/>
  <c r="R45" i="1"/>
  <c r="U45" i="1"/>
  <c r="J45" i="1"/>
  <c r="L45" i="1" s="1"/>
  <c r="H47" i="1"/>
  <c r="K38" i="1"/>
  <c r="Q38" i="1" s="1"/>
  <c r="D49" i="1" l="1"/>
  <c r="G48" i="1"/>
  <c r="C49" i="1"/>
  <c r="I36" i="1"/>
  <c r="T37" i="1"/>
  <c r="R37" i="1"/>
  <c r="S37" i="1"/>
  <c r="U37" i="1"/>
  <c r="K37" i="1"/>
  <c r="O37" i="1" s="1"/>
  <c r="E34" i="1"/>
  <c r="F34" i="1"/>
  <c r="G35" i="1"/>
  <c r="I47" i="1"/>
  <c r="K47" i="1" s="1"/>
  <c r="Q47" i="1" s="1"/>
  <c r="R46" i="1"/>
  <c r="T46" i="1"/>
  <c r="S46" i="1"/>
  <c r="U46" i="1"/>
  <c r="H48" i="1"/>
  <c r="H35" i="1"/>
  <c r="H34" i="1" l="1"/>
  <c r="U36" i="1"/>
  <c r="R36" i="1"/>
  <c r="S36" i="1"/>
  <c r="T36" i="1"/>
  <c r="G49" i="1"/>
  <c r="C50" i="1"/>
  <c r="D50" i="1"/>
  <c r="K36" i="1"/>
  <c r="Q36" i="1" s="1"/>
  <c r="F33" i="1"/>
  <c r="E33" i="1"/>
  <c r="G34" i="1"/>
  <c r="R47" i="1"/>
  <c r="T47" i="1"/>
  <c r="S47" i="1"/>
  <c r="U47" i="1"/>
  <c r="J36" i="1"/>
  <c r="N36" i="1" s="1"/>
  <c r="J47" i="1"/>
  <c r="N47" i="1" s="1"/>
  <c r="I35" i="1"/>
  <c r="J35" i="1"/>
  <c r="M35" i="1" s="1"/>
  <c r="I48" i="1"/>
  <c r="K48" i="1" s="1"/>
  <c r="O48" i="1" s="1"/>
  <c r="J48" i="1"/>
  <c r="L48" i="1" s="1"/>
  <c r="H49" i="1"/>
  <c r="F32" i="1" l="1"/>
  <c r="E32" i="1"/>
  <c r="G33" i="1"/>
  <c r="S35" i="1"/>
  <c r="R35" i="1"/>
  <c r="U35" i="1"/>
  <c r="T35" i="1"/>
  <c r="C51" i="1"/>
  <c r="D51" i="1"/>
  <c r="G50" i="1"/>
  <c r="H33" i="1"/>
  <c r="S48" i="1"/>
  <c r="T48" i="1"/>
  <c r="R48" i="1"/>
  <c r="U48" i="1"/>
  <c r="K34" i="1"/>
  <c r="P34" i="1" s="1"/>
  <c r="I34" i="1"/>
  <c r="J34" i="1"/>
  <c r="M34" i="1" s="1"/>
  <c r="H50" i="1"/>
  <c r="I49" i="1"/>
  <c r="K35" i="1"/>
  <c r="P35" i="1" s="1"/>
  <c r="I50" i="1" l="1"/>
  <c r="H51" i="1"/>
  <c r="E31" i="1"/>
  <c r="F31" i="1"/>
  <c r="G32" i="1"/>
  <c r="K50" i="1"/>
  <c r="O50" i="1" s="1"/>
  <c r="H32" i="1"/>
  <c r="T49" i="1"/>
  <c r="S49" i="1"/>
  <c r="R49" i="1"/>
  <c r="U49" i="1"/>
  <c r="I33" i="1"/>
  <c r="K33" i="1" s="1"/>
  <c r="Q33" i="1" s="1"/>
  <c r="J49" i="1"/>
  <c r="M49" i="1" s="1"/>
  <c r="G51" i="1"/>
  <c r="C52" i="1"/>
  <c r="D52" i="1"/>
  <c r="S34" i="1"/>
  <c r="R34" i="1"/>
  <c r="U34" i="1"/>
  <c r="T34" i="1"/>
  <c r="K49" i="1"/>
  <c r="P49" i="1" s="1"/>
  <c r="I51" i="1" l="1"/>
  <c r="J51" i="1"/>
  <c r="L51" i="1" s="1"/>
  <c r="J33" i="1"/>
  <c r="N33" i="1" s="1"/>
  <c r="K51" i="1"/>
  <c r="O51" i="1" s="1"/>
  <c r="H31" i="1"/>
  <c r="H52" i="1"/>
  <c r="I32" i="1"/>
  <c r="J32" i="1"/>
  <c r="M32" i="1" s="1"/>
  <c r="U50" i="1"/>
  <c r="S50" i="1"/>
  <c r="T50" i="1"/>
  <c r="R50" i="1"/>
  <c r="E30" i="1"/>
  <c r="F30" i="1"/>
  <c r="G31" i="1"/>
  <c r="T33" i="1"/>
  <c r="U33" i="1"/>
  <c r="S33" i="1"/>
  <c r="R33" i="1"/>
  <c r="D53" i="1"/>
  <c r="C53" i="1"/>
  <c r="G52" i="1"/>
  <c r="J50" i="1"/>
  <c r="L50" i="1" s="1"/>
  <c r="J52" i="1" l="1"/>
  <c r="L52" i="1" s="1"/>
  <c r="L60" i="1" s="1"/>
  <c r="I52" i="1"/>
  <c r="I31" i="1"/>
  <c r="G53" i="1"/>
  <c r="C54" i="1"/>
  <c r="D54" i="1"/>
  <c r="H30" i="1"/>
  <c r="R32" i="1"/>
  <c r="S32" i="1"/>
  <c r="T32" i="1"/>
  <c r="U32" i="1"/>
  <c r="E29" i="1"/>
  <c r="F29" i="1"/>
  <c r="G30" i="1"/>
  <c r="K52" i="1"/>
  <c r="O52" i="1" s="1"/>
  <c r="O60" i="1" s="1"/>
  <c r="K31" i="1"/>
  <c r="Q31" i="1" s="1"/>
  <c r="H53" i="1"/>
  <c r="K32" i="1"/>
  <c r="P32" i="1" s="1"/>
  <c r="U51" i="1"/>
  <c r="R51" i="1"/>
  <c r="T51" i="1"/>
  <c r="S51" i="1"/>
  <c r="F28" i="1" l="1"/>
  <c r="E28" i="1"/>
  <c r="G29" i="1"/>
  <c r="H54" i="1"/>
  <c r="G54" i="1"/>
  <c r="C55" i="1"/>
  <c r="D55" i="1"/>
  <c r="I30" i="1"/>
  <c r="I53" i="1"/>
  <c r="J53" i="1"/>
  <c r="M53" i="1" s="1"/>
  <c r="S31" i="1"/>
  <c r="T31" i="1"/>
  <c r="R31" i="1"/>
  <c r="U31" i="1"/>
  <c r="J31" i="1"/>
  <c r="N31" i="1" s="1"/>
  <c r="H29" i="1"/>
  <c r="T52" i="1"/>
  <c r="U52" i="1"/>
  <c r="S52" i="1"/>
  <c r="R52" i="1"/>
  <c r="K54" i="1" l="1"/>
  <c r="Q54" i="1" s="1"/>
  <c r="I29" i="1"/>
  <c r="J29" i="1"/>
  <c r="N29" i="1" s="1"/>
  <c r="D56" i="1"/>
  <c r="G55" i="1"/>
  <c r="C56" i="1"/>
  <c r="J54" i="1"/>
  <c r="N54" i="1" s="1"/>
  <c r="I54" i="1"/>
  <c r="H28" i="1"/>
  <c r="T30" i="1"/>
  <c r="U30" i="1"/>
  <c r="R30" i="1"/>
  <c r="S30" i="1"/>
  <c r="H55" i="1"/>
  <c r="K29" i="1"/>
  <c r="Q29" i="1" s="1"/>
  <c r="K30" i="1"/>
  <c r="P30" i="1" s="1"/>
  <c r="E27" i="1"/>
  <c r="G27" i="1" s="1"/>
  <c r="F27" i="1"/>
  <c r="H27" i="1" s="1"/>
  <c r="G28" i="1"/>
  <c r="S53" i="1"/>
  <c r="R53" i="1"/>
  <c r="T53" i="1"/>
  <c r="U53" i="1"/>
  <c r="J30" i="1"/>
  <c r="M30" i="1" s="1"/>
  <c r="K53" i="1"/>
  <c r="P53" i="1" s="1"/>
  <c r="G56" i="1" l="1"/>
  <c r="C57" i="1"/>
  <c r="D57" i="1"/>
  <c r="I55" i="1"/>
  <c r="K28" i="1"/>
  <c r="Q28" i="1" s="1"/>
  <c r="H56" i="1"/>
  <c r="I28" i="1"/>
  <c r="U54" i="1"/>
  <c r="R54" i="1"/>
  <c r="S54" i="1"/>
  <c r="T54" i="1"/>
  <c r="U29" i="1"/>
  <c r="T29" i="1"/>
  <c r="S29" i="1"/>
  <c r="R29" i="1"/>
  <c r="I27" i="1"/>
  <c r="HB3" i="1" s="1"/>
  <c r="HB4" i="1" s="1"/>
  <c r="J27" i="1" l="1"/>
  <c r="U55" i="1"/>
  <c r="T55" i="1"/>
  <c r="S55" i="1"/>
  <c r="R55" i="1"/>
  <c r="K55" i="1"/>
  <c r="Q55" i="1" s="1"/>
  <c r="S28" i="1"/>
  <c r="T28" i="1"/>
  <c r="U28" i="1"/>
  <c r="R28" i="1"/>
  <c r="H57" i="1"/>
  <c r="D58" i="1"/>
  <c r="G57" i="1"/>
  <c r="C58" i="1"/>
  <c r="J28" i="1"/>
  <c r="N28" i="1" s="1"/>
  <c r="J55" i="1"/>
  <c r="N55" i="1" s="1"/>
  <c r="I56" i="1"/>
  <c r="J56" i="1"/>
  <c r="M56" i="1" s="1"/>
  <c r="K27" i="1"/>
  <c r="S56" i="1" l="1"/>
  <c r="T56" i="1"/>
  <c r="U56" i="1"/>
  <c r="R56" i="1"/>
  <c r="K57" i="1"/>
  <c r="Q57" i="1" s="1"/>
  <c r="Q60" i="1" s="1"/>
  <c r="H58" i="1"/>
  <c r="I57" i="1"/>
  <c r="J57" i="1" s="1"/>
  <c r="K56" i="1"/>
  <c r="P56" i="1" s="1"/>
  <c r="C59" i="1"/>
  <c r="G59" i="1" s="1"/>
  <c r="G58" i="1"/>
  <c r="D59" i="1"/>
  <c r="H59" i="1" s="1"/>
  <c r="P27" i="1"/>
  <c r="Y15" i="1"/>
  <c r="Y14" i="1"/>
  <c r="M27" i="1"/>
  <c r="N57" i="1" l="1"/>
  <c r="N60" i="1" s="1"/>
  <c r="K59" i="1"/>
  <c r="T57" i="1"/>
  <c r="S57" i="1"/>
  <c r="R57" i="1"/>
  <c r="U57" i="1"/>
  <c r="I58" i="1"/>
  <c r="J58" i="1"/>
  <c r="M58" i="1" s="1"/>
  <c r="I59" i="1"/>
  <c r="J59" i="1"/>
  <c r="K58" i="1"/>
  <c r="T58" i="1" l="1"/>
  <c r="U58" i="1"/>
  <c r="R58" i="1"/>
  <c r="S58" i="1"/>
  <c r="P58" i="1"/>
  <c r="P60" i="1" s="1"/>
  <c r="X12" i="1" s="1"/>
  <c r="X27" i="1" s="1"/>
  <c r="K60" i="1"/>
  <c r="W16" i="1"/>
  <c r="Y59" i="1" s="1"/>
  <c r="M59" i="1"/>
  <c r="M60" i="1" s="1"/>
  <c r="U59" i="1"/>
  <c r="U60" i="1" s="1"/>
  <c r="X15" i="1" s="1"/>
  <c r="S59" i="1"/>
  <c r="R59" i="1"/>
  <c r="T59" i="1"/>
  <c r="S60" i="1"/>
  <c r="X14" i="1" s="1"/>
  <c r="J60" i="1"/>
  <c r="W11" i="1" s="1"/>
  <c r="X16" i="1"/>
  <c r="Z59" i="1" s="1"/>
  <c r="P59" i="1"/>
  <c r="X11" i="1" l="1"/>
  <c r="X13" i="1"/>
  <c r="R60" i="1"/>
  <c r="W14" i="1" s="1"/>
  <c r="W13" i="1"/>
  <c r="T60" i="1"/>
  <c r="W15" i="1" s="1"/>
  <c r="W12" i="1"/>
  <c r="W27" i="1" s="1"/>
  <c r="Y58" i="1" l="1"/>
  <c r="Z57" i="1" s="1"/>
  <c r="Z58" i="1"/>
  <c r="X28" i="1"/>
  <c r="W28" i="1"/>
  <c r="W29" i="1" l="1"/>
  <c r="X29" i="1"/>
  <c r="Y57" i="1"/>
  <c r="X30" i="1" l="1"/>
  <c r="W30" i="1"/>
  <c r="Z56" i="1"/>
  <c r="Y56" i="1"/>
  <c r="X31" i="1" l="1"/>
  <c r="W31" i="1"/>
  <c r="Z55" i="1"/>
  <c r="Y55" i="1"/>
  <c r="Z54" i="1" l="1"/>
  <c r="Y54" i="1"/>
  <c r="X32" i="1"/>
  <c r="W32" i="1"/>
  <c r="Z53" i="1" l="1"/>
  <c r="Y53" i="1"/>
  <c r="W33" i="1"/>
  <c r="X33" i="1"/>
  <c r="W34" i="1" l="1"/>
  <c r="X34" i="1"/>
  <c r="Z52" i="1"/>
  <c r="Y52" i="1"/>
  <c r="X35" i="1" l="1"/>
  <c r="W35" i="1"/>
  <c r="Z51" i="1"/>
  <c r="Y51" i="1"/>
  <c r="W36" i="1" l="1"/>
  <c r="X36" i="1"/>
  <c r="Z50" i="1"/>
  <c r="Y50" i="1"/>
  <c r="Z49" i="1" l="1"/>
  <c r="Y49" i="1"/>
  <c r="W37" i="1"/>
  <c r="X37" i="1"/>
  <c r="Z48" i="1" l="1"/>
  <c r="Y48" i="1"/>
  <c r="W38" i="1"/>
  <c r="X38" i="1"/>
  <c r="W39" i="1" l="1"/>
  <c r="X39" i="1"/>
  <c r="Z47" i="1"/>
  <c r="Y47" i="1"/>
  <c r="W40" i="1" l="1"/>
  <c r="X40" i="1"/>
  <c r="Z46" i="1"/>
  <c r="Y46" i="1"/>
  <c r="W41" i="1" l="1"/>
  <c r="X41" i="1"/>
  <c r="Z45" i="1"/>
  <c r="Y45" i="1"/>
  <c r="W42" i="1" l="1"/>
  <c r="X42" i="1"/>
  <c r="Z44" i="1"/>
  <c r="Y44" i="1"/>
  <c r="X43" i="1" l="1"/>
  <c r="W43" i="1"/>
  <c r="Z43" i="1"/>
  <c r="Y43" i="1"/>
  <c r="AA43" i="1" l="1"/>
  <c r="W44" i="1"/>
  <c r="X44" i="1"/>
  <c r="AB43" i="1"/>
  <c r="Z42" i="1"/>
  <c r="Y42" i="1"/>
  <c r="Z41" i="1" l="1"/>
  <c r="Y41" i="1"/>
  <c r="AA42" i="1"/>
  <c r="W45" i="1"/>
  <c r="X45" i="1"/>
  <c r="AA44" i="1"/>
  <c r="AB42" i="1"/>
  <c r="AC43" i="1"/>
  <c r="AD43" i="1"/>
  <c r="AG43" i="1" s="1"/>
  <c r="AE43" i="1"/>
  <c r="AJ43" i="1" s="1"/>
  <c r="AB44" i="1"/>
  <c r="AA45" i="1" l="1"/>
  <c r="W46" i="1"/>
  <c r="X46" i="1"/>
  <c r="AL43" i="1"/>
  <c r="AO43" i="1"/>
  <c r="AM43" i="1"/>
  <c r="AN43" i="1"/>
  <c r="AE42" i="1"/>
  <c r="AI42" i="1" s="1"/>
  <c r="AC42" i="1"/>
  <c r="AD42" i="1"/>
  <c r="AF42" i="1" s="1"/>
  <c r="Z40" i="1"/>
  <c r="Y40" i="1"/>
  <c r="AA41" i="1"/>
  <c r="AB45" i="1"/>
  <c r="AC44" i="1"/>
  <c r="AD44" i="1"/>
  <c r="AF44" i="1" s="1"/>
  <c r="AB41" i="1"/>
  <c r="AB40" i="1" l="1"/>
  <c r="W47" i="1"/>
  <c r="X47" i="1"/>
  <c r="AA46" i="1"/>
  <c r="AE45" i="1"/>
  <c r="AI45" i="1" s="1"/>
  <c r="AL42" i="1"/>
  <c r="AO42" i="1"/>
  <c r="AM42" i="1"/>
  <c r="AN42" i="1"/>
  <c r="AB46" i="1"/>
  <c r="AE41" i="1"/>
  <c r="AI41" i="1" s="1"/>
  <c r="AC41" i="1"/>
  <c r="AD41" i="1"/>
  <c r="AF41" i="1" s="1"/>
  <c r="Z39" i="1"/>
  <c r="Y39" i="1"/>
  <c r="AA40" i="1"/>
  <c r="AM44" i="1"/>
  <c r="AL44" i="1"/>
  <c r="AN44" i="1"/>
  <c r="AO44" i="1"/>
  <c r="AE44" i="1"/>
  <c r="AI44" i="1" s="1"/>
  <c r="AC45" i="1"/>
  <c r="AD45" i="1"/>
  <c r="AF45" i="1" s="1"/>
  <c r="AB39" i="1" l="1"/>
  <c r="W48" i="1"/>
  <c r="AA47" i="1"/>
  <c r="X48" i="1"/>
  <c r="AB47" i="1"/>
  <c r="AC40" i="1"/>
  <c r="AC46" i="1"/>
  <c r="AE46" i="1" s="1"/>
  <c r="AI46" i="1" s="1"/>
  <c r="AM45" i="1"/>
  <c r="AO45" i="1"/>
  <c r="AL45" i="1"/>
  <c r="AN45" i="1"/>
  <c r="Z38" i="1"/>
  <c r="Y38" i="1"/>
  <c r="AA39" i="1"/>
  <c r="AL41" i="1"/>
  <c r="AN41" i="1"/>
  <c r="AM41" i="1"/>
  <c r="AO41" i="1"/>
  <c r="AB48" i="1" l="1"/>
  <c r="AB38" i="1"/>
  <c r="AN40" i="1"/>
  <c r="AL40" i="1"/>
  <c r="AO40" i="1"/>
  <c r="AM40" i="1"/>
  <c r="AD47" i="1"/>
  <c r="AH47" i="1" s="1"/>
  <c r="AC47" i="1"/>
  <c r="AD40" i="1"/>
  <c r="AF40" i="1" s="1"/>
  <c r="AA48" i="1"/>
  <c r="X49" i="1"/>
  <c r="W49" i="1"/>
  <c r="AC39" i="1"/>
  <c r="AD39" i="1" s="1"/>
  <c r="AH39" i="1" s="1"/>
  <c r="AM46" i="1"/>
  <c r="AL46" i="1"/>
  <c r="AN46" i="1"/>
  <c r="AO46" i="1"/>
  <c r="Z37" i="1"/>
  <c r="Y37" i="1"/>
  <c r="AA38" i="1"/>
  <c r="AE40" i="1"/>
  <c r="AI40" i="1" s="1"/>
  <c r="AE47" i="1"/>
  <c r="AK47" i="1" s="1"/>
  <c r="AE39" i="1"/>
  <c r="AK39" i="1" s="1"/>
  <c r="AD46" i="1"/>
  <c r="AF46" i="1" s="1"/>
  <c r="AL47" i="1" l="1"/>
  <c r="AM47" i="1"/>
  <c r="AN47" i="1"/>
  <c r="AO47" i="1"/>
  <c r="AO39" i="1"/>
  <c r="AL39" i="1"/>
  <c r="AN39" i="1"/>
  <c r="AM39" i="1"/>
  <c r="AA49" i="1"/>
  <c r="W50" i="1"/>
  <c r="X50" i="1"/>
  <c r="AE48" i="1"/>
  <c r="AI48" i="1" s="1"/>
  <c r="AB49" i="1"/>
  <c r="AC48" i="1"/>
  <c r="AD48" i="1"/>
  <c r="AF48" i="1" s="1"/>
  <c r="AC38" i="1"/>
  <c r="AE38" i="1" s="1"/>
  <c r="AK38" i="1" s="1"/>
  <c r="AD38" i="1"/>
  <c r="AH38" i="1" s="1"/>
  <c r="Z36" i="1"/>
  <c r="Y36" i="1"/>
  <c r="AA37" i="1"/>
  <c r="AB37" i="1"/>
  <c r="Z35" i="1" l="1"/>
  <c r="Y35" i="1"/>
  <c r="AA36" i="1"/>
  <c r="AE37" i="1"/>
  <c r="AI37" i="1" s="1"/>
  <c r="W51" i="1"/>
  <c r="X51" i="1"/>
  <c r="AA50" i="1"/>
  <c r="AC37" i="1"/>
  <c r="AD37" i="1"/>
  <c r="AF37" i="1" s="1"/>
  <c r="AO48" i="1"/>
  <c r="AM48" i="1"/>
  <c r="AL48" i="1"/>
  <c r="AN48" i="1"/>
  <c r="AB36" i="1"/>
  <c r="AB50" i="1"/>
  <c r="AM38" i="1"/>
  <c r="AO38" i="1"/>
  <c r="AL38" i="1"/>
  <c r="AN38" i="1"/>
  <c r="AC49" i="1"/>
  <c r="AD49" i="1"/>
  <c r="AG49" i="1" s="1"/>
  <c r="AE49" i="1"/>
  <c r="AJ49" i="1" s="1"/>
  <c r="W52" i="1" l="1"/>
  <c r="X52" i="1"/>
  <c r="AA51" i="1"/>
  <c r="AE50" i="1"/>
  <c r="AI50" i="1" s="1"/>
  <c r="AC36" i="1"/>
  <c r="AD36" i="1"/>
  <c r="AH36" i="1" s="1"/>
  <c r="AO49" i="1"/>
  <c r="AN49" i="1"/>
  <c r="AL49" i="1"/>
  <c r="AM49" i="1"/>
  <c r="AM37" i="1"/>
  <c r="AN37" i="1"/>
  <c r="AL37" i="1"/>
  <c r="AO37" i="1"/>
  <c r="AC50" i="1"/>
  <c r="Z34" i="1"/>
  <c r="Y34" i="1"/>
  <c r="AA35" i="1"/>
  <c r="AB51" i="1"/>
  <c r="AB35" i="1"/>
  <c r="AL36" i="1" l="1"/>
  <c r="AO36" i="1"/>
  <c r="AN36" i="1"/>
  <c r="AM36" i="1"/>
  <c r="AB34" i="1"/>
  <c r="AE36" i="1"/>
  <c r="AK36" i="1" s="1"/>
  <c r="AC51" i="1"/>
  <c r="AD51" i="1"/>
  <c r="AF51" i="1" s="1"/>
  <c r="AO50" i="1"/>
  <c r="AM50" i="1"/>
  <c r="AL50" i="1"/>
  <c r="AN50" i="1"/>
  <c r="AE51" i="1"/>
  <c r="AI51" i="1" s="1"/>
  <c r="AD50" i="1"/>
  <c r="AF50" i="1" s="1"/>
  <c r="AB52" i="1"/>
  <c r="Z33" i="1"/>
  <c r="Y33" i="1"/>
  <c r="AA34" i="1"/>
  <c r="AC35" i="1"/>
  <c r="AD35" i="1"/>
  <c r="AG35" i="1" s="1"/>
  <c r="AA52" i="1"/>
  <c r="W53" i="1"/>
  <c r="X53" i="1"/>
  <c r="X54" i="1" l="1"/>
  <c r="AA53" i="1"/>
  <c r="W54" i="1"/>
  <c r="AC52" i="1"/>
  <c r="AD52" i="1"/>
  <c r="AF52" i="1" s="1"/>
  <c r="AF60" i="1" s="1"/>
  <c r="AM35" i="1"/>
  <c r="AO35" i="1"/>
  <c r="AN35" i="1"/>
  <c r="AL35" i="1"/>
  <c r="AM51" i="1"/>
  <c r="AO51" i="1"/>
  <c r="AN51" i="1"/>
  <c r="AL51" i="1"/>
  <c r="Z32" i="1"/>
  <c r="Y32" i="1"/>
  <c r="AA33" i="1"/>
  <c r="AB33" i="1"/>
  <c r="AC34" i="1"/>
  <c r="AD34" i="1" s="1"/>
  <c r="AG34" i="1" s="1"/>
  <c r="AE35" i="1"/>
  <c r="AJ35" i="1" s="1"/>
  <c r="AB53" i="1"/>
  <c r="AE34" i="1"/>
  <c r="AJ34" i="1" s="1"/>
  <c r="X55" i="1" l="1"/>
  <c r="W55" i="1"/>
  <c r="AA54" i="1"/>
  <c r="AL52" i="1"/>
  <c r="AN52" i="1"/>
  <c r="AM52" i="1"/>
  <c r="AO52" i="1"/>
  <c r="Z31" i="1"/>
  <c r="Y31" i="1"/>
  <c r="AA32" i="1"/>
  <c r="AC53" i="1"/>
  <c r="AE53" i="1" s="1"/>
  <c r="AJ53" i="1" s="1"/>
  <c r="AC33" i="1"/>
  <c r="AE33" i="1" s="1"/>
  <c r="AK33" i="1" s="1"/>
  <c r="AD33" i="1"/>
  <c r="AH33" i="1" s="1"/>
  <c r="AE52" i="1"/>
  <c r="AI52" i="1" s="1"/>
  <c r="AI60" i="1" s="1"/>
  <c r="AM34" i="1"/>
  <c r="AO34" i="1"/>
  <c r="AN34" i="1"/>
  <c r="AL34" i="1"/>
  <c r="AB32" i="1"/>
  <c r="AB54" i="1"/>
  <c r="AC32" i="1" l="1"/>
  <c r="AD32" i="1"/>
  <c r="AG32" i="1" s="1"/>
  <c r="AC54" i="1"/>
  <c r="AD54" i="1"/>
  <c r="AH54" i="1" s="1"/>
  <c r="W56" i="1"/>
  <c r="AA55" i="1"/>
  <c r="X56" i="1"/>
  <c r="AB31" i="1"/>
  <c r="AE32" i="1"/>
  <c r="AJ32" i="1" s="1"/>
  <c r="Z30" i="1"/>
  <c r="Y30" i="1"/>
  <c r="AA31" i="1"/>
  <c r="AB55" i="1"/>
  <c r="AE54" i="1"/>
  <c r="AK54" i="1" s="1"/>
  <c r="AM53" i="1"/>
  <c r="AO53" i="1"/>
  <c r="AN53" i="1"/>
  <c r="AL53" i="1"/>
  <c r="AL33" i="1"/>
  <c r="AO33" i="1"/>
  <c r="AM33" i="1"/>
  <c r="AN33" i="1"/>
  <c r="AD53" i="1"/>
  <c r="AG53" i="1" s="1"/>
  <c r="AB56" i="1" l="1"/>
  <c r="AC55" i="1"/>
  <c r="AD55" i="1"/>
  <c r="AH55" i="1" s="1"/>
  <c r="AE55" i="1"/>
  <c r="AK55" i="1" s="1"/>
  <c r="AC31" i="1"/>
  <c r="AD31" i="1"/>
  <c r="AH31" i="1" s="1"/>
  <c r="AO54" i="1"/>
  <c r="AN54" i="1"/>
  <c r="AL54" i="1"/>
  <c r="AM54" i="1"/>
  <c r="Z29" i="1"/>
  <c r="Y29" i="1"/>
  <c r="AA30" i="1"/>
  <c r="AB30" i="1"/>
  <c r="W57" i="1"/>
  <c r="AA56" i="1"/>
  <c r="X57" i="1"/>
  <c r="AN32" i="1"/>
  <c r="AL32" i="1"/>
  <c r="AM32" i="1"/>
  <c r="AO32" i="1"/>
  <c r="AL31" i="1" l="1"/>
  <c r="AO31" i="1"/>
  <c r="AM31" i="1"/>
  <c r="AN31" i="1"/>
  <c r="AE31" i="1"/>
  <c r="AK31" i="1" s="1"/>
  <c r="W58" i="1"/>
  <c r="X58" i="1"/>
  <c r="AA57" i="1"/>
  <c r="AN55" i="1"/>
  <c r="AO55" i="1"/>
  <c r="AL55" i="1"/>
  <c r="AM55" i="1"/>
  <c r="AB57" i="1"/>
  <c r="AC56" i="1"/>
  <c r="AD56" i="1"/>
  <c r="AG56" i="1" s="1"/>
  <c r="AB29" i="1"/>
  <c r="AE56" i="1"/>
  <c r="AJ56" i="1" s="1"/>
  <c r="Z28" i="1"/>
  <c r="Y28" i="1"/>
  <c r="AA29" i="1"/>
  <c r="AC30" i="1"/>
  <c r="AD30" i="1" s="1"/>
  <c r="AG30" i="1" s="1"/>
  <c r="AE30" i="1" l="1"/>
  <c r="AJ30" i="1" s="1"/>
  <c r="AC29" i="1"/>
  <c r="AD29" i="1"/>
  <c r="AH29" i="1" s="1"/>
  <c r="AM30" i="1"/>
  <c r="AN30" i="1"/>
  <c r="AL30" i="1"/>
  <c r="AO30" i="1"/>
  <c r="W59" i="1"/>
  <c r="AA59" i="1" s="1"/>
  <c r="AA58" i="1"/>
  <c r="X59" i="1"/>
  <c r="AB59" i="1" s="1"/>
  <c r="Z27" i="1"/>
  <c r="AB27" i="1" s="1"/>
  <c r="Y27" i="1"/>
  <c r="AA27" i="1" s="1"/>
  <c r="AA28" i="1"/>
  <c r="AB58" i="1"/>
  <c r="AE29" i="1"/>
  <c r="AK29" i="1" s="1"/>
  <c r="AN56" i="1"/>
  <c r="AM56" i="1"/>
  <c r="AL56" i="1"/>
  <c r="AO56" i="1"/>
  <c r="AB28" i="1"/>
  <c r="AC57" i="1"/>
  <c r="AD57" i="1"/>
  <c r="AH57" i="1" s="1"/>
  <c r="AM57" i="1" l="1"/>
  <c r="AN57" i="1"/>
  <c r="AL57" i="1"/>
  <c r="AO57" i="1"/>
  <c r="AE58" i="1"/>
  <c r="AJ58" i="1" s="1"/>
  <c r="AL29" i="1"/>
  <c r="AM29" i="1"/>
  <c r="AN29" i="1"/>
  <c r="AO29" i="1"/>
  <c r="AC27" i="1"/>
  <c r="HC3" i="1" s="1"/>
  <c r="HC4" i="1" s="1"/>
  <c r="AE28" i="1"/>
  <c r="AK28" i="1" s="1"/>
  <c r="AE57" i="1"/>
  <c r="AK57" i="1" s="1"/>
  <c r="AE59" i="1"/>
  <c r="AD58" i="1"/>
  <c r="AG58" i="1" s="1"/>
  <c r="AC58" i="1"/>
  <c r="AC28" i="1"/>
  <c r="AC59" i="1"/>
  <c r="AD59" i="1"/>
  <c r="AG59" i="1" l="1"/>
  <c r="AM59" i="1"/>
  <c r="AO59" i="1"/>
  <c r="AL59" i="1"/>
  <c r="AN59" i="1"/>
  <c r="AE27" i="1"/>
  <c r="AJ59" i="1"/>
  <c r="AK60" i="1"/>
  <c r="AO28" i="1"/>
  <c r="AN28" i="1"/>
  <c r="AM28" i="1"/>
  <c r="AM60" i="1" s="1"/>
  <c r="AL28" i="1"/>
  <c r="AL60" i="1" s="1"/>
  <c r="AD28" i="1"/>
  <c r="AH28" i="1" s="1"/>
  <c r="AH60" i="1" s="1"/>
  <c r="AD27" i="1"/>
  <c r="AM58" i="1"/>
  <c r="AL58" i="1"/>
  <c r="AO58" i="1"/>
  <c r="AN58" i="1"/>
  <c r="AG27" i="1" l="1"/>
  <c r="AG60" i="1" s="1"/>
  <c r="AQ12" i="1" s="1"/>
  <c r="AD60" i="1"/>
  <c r="AQ14" i="1" s="1"/>
  <c r="AS14" i="1"/>
  <c r="AS15" i="1"/>
  <c r="AE60" i="1"/>
  <c r="AJ27" i="1"/>
  <c r="AJ60" i="1" s="1"/>
  <c r="AR12" i="1" s="1"/>
  <c r="AR14" i="1"/>
  <c r="AO60" i="1"/>
  <c r="AR15" i="1" s="1"/>
  <c r="AQ13" i="1"/>
  <c r="AN60" i="1"/>
  <c r="AQ15" i="1" s="1"/>
  <c r="AT58" i="1" l="1"/>
  <c r="AR27" i="1"/>
  <c r="AQ27" i="1"/>
  <c r="AR11" i="1"/>
  <c r="AR16" i="1"/>
  <c r="AT59" i="1" s="1"/>
  <c r="AR13" i="1"/>
  <c r="AQ11" i="1"/>
  <c r="AQ16" i="1"/>
  <c r="AS59" i="1" s="1"/>
  <c r="AS58" i="1" s="1"/>
  <c r="AT57" i="1" l="1"/>
  <c r="AS57" i="1"/>
  <c r="AQ28" i="1"/>
  <c r="AR28" i="1"/>
  <c r="AS56" i="1" l="1"/>
  <c r="AT56" i="1"/>
  <c r="AQ29" i="1"/>
  <c r="AR29" i="1"/>
  <c r="AS55" i="1" l="1"/>
  <c r="AT55" i="1"/>
  <c r="AQ30" i="1"/>
  <c r="AR30" i="1"/>
  <c r="AQ31" i="1" l="1"/>
  <c r="AR31" i="1"/>
  <c r="AT54" i="1"/>
  <c r="AS54" i="1"/>
  <c r="AR32" i="1" l="1"/>
  <c r="AQ32" i="1"/>
  <c r="AT53" i="1"/>
  <c r="AS53" i="1"/>
  <c r="AQ33" i="1" l="1"/>
  <c r="AR33" i="1"/>
  <c r="AT52" i="1"/>
  <c r="AS52" i="1"/>
  <c r="AS51" i="1" l="1"/>
  <c r="AT51" i="1"/>
  <c r="AR34" i="1"/>
  <c r="AQ34" i="1"/>
  <c r="AR35" i="1" l="1"/>
  <c r="AQ35" i="1"/>
  <c r="AS50" i="1"/>
  <c r="AT50" i="1"/>
  <c r="AQ36" i="1" l="1"/>
  <c r="AR36" i="1"/>
  <c r="AT49" i="1"/>
  <c r="AS49" i="1"/>
  <c r="AT48" i="1" l="1"/>
  <c r="AS48" i="1"/>
  <c r="AQ37" i="1"/>
  <c r="AR37" i="1"/>
  <c r="AT47" i="1" l="1"/>
  <c r="AS47" i="1"/>
  <c r="AQ38" i="1"/>
  <c r="AR38" i="1"/>
  <c r="AR39" i="1" l="1"/>
  <c r="AQ39" i="1"/>
  <c r="AT46" i="1"/>
  <c r="AS46" i="1"/>
  <c r="AS45" i="1" l="1"/>
  <c r="AT45" i="1"/>
  <c r="AQ40" i="1"/>
  <c r="AR40" i="1"/>
  <c r="AQ41" i="1" l="1"/>
  <c r="AR41" i="1"/>
  <c r="AS44" i="1"/>
  <c r="AT44" i="1"/>
  <c r="AQ42" i="1" l="1"/>
  <c r="AR42" i="1"/>
  <c r="AT43" i="1"/>
  <c r="AS43" i="1"/>
  <c r="AT42" i="1" l="1"/>
  <c r="AS42" i="1"/>
  <c r="AU42" i="1" s="1"/>
  <c r="AR43" i="1"/>
  <c r="AQ43" i="1"/>
  <c r="AV43" i="1" l="1"/>
  <c r="AS41" i="1"/>
  <c r="AT41" i="1"/>
  <c r="AU43" i="1"/>
  <c r="AQ44" i="1"/>
  <c r="AR44" i="1"/>
  <c r="AV42" i="1"/>
  <c r="AV41" i="1" l="1"/>
  <c r="AQ45" i="1"/>
  <c r="AR45" i="1"/>
  <c r="AU44" i="1"/>
  <c r="AS40" i="1"/>
  <c r="AT40" i="1"/>
  <c r="AU41" i="1"/>
  <c r="AV44" i="1"/>
  <c r="AW43" i="1"/>
  <c r="AX43" i="1"/>
  <c r="BA43" i="1" s="1"/>
  <c r="AW42" i="1"/>
  <c r="AY42" i="1" s="1"/>
  <c r="BC42" i="1" s="1"/>
  <c r="AW44" i="1" l="1"/>
  <c r="AX44" i="1"/>
  <c r="AZ44" i="1" s="1"/>
  <c r="AR46" i="1"/>
  <c r="AU45" i="1"/>
  <c r="AQ46" i="1"/>
  <c r="AX41" i="1"/>
  <c r="AZ41" i="1" s="1"/>
  <c r="AW41" i="1"/>
  <c r="AY44" i="1"/>
  <c r="BC44" i="1" s="1"/>
  <c r="BG42" i="1"/>
  <c r="AX42" i="1"/>
  <c r="AZ42" i="1" s="1"/>
  <c r="BI42" i="1"/>
  <c r="BH42" i="1"/>
  <c r="BF42" i="1"/>
  <c r="AV40" i="1"/>
  <c r="AV45" i="1"/>
  <c r="AY41" i="1"/>
  <c r="BC41" i="1" s="1"/>
  <c r="BI43" i="1"/>
  <c r="BH43" i="1"/>
  <c r="BF43" i="1"/>
  <c r="BG43" i="1"/>
  <c r="AY43" i="1"/>
  <c r="BD43" i="1" s="1"/>
  <c r="AT39" i="1"/>
  <c r="AS39" i="1"/>
  <c r="AU40" i="1"/>
  <c r="AW40" i="1" l="1"/>
  <c r="AS38" i="1"/>
  <c r="AT38" i="1"/>
  <c r="AU39" i="1"/>
  <c r="AV46" i="1"/>
  <c r="AU46" i="1"/>
  <c r="AQ47" i="1"/>
  <c r="AR47" i="1"/>
  <c r="AW45" i="1"/>
  <c r="AX45" i="1"/>
  <c r="AZ45" i="1" s="1"/>
  <c r="AV39" i="1"/>
  <c r="BH41" i="1"/>
  <c r="BI41" i="1"/>
  <c r="BF41" i="1"/>
  <c r="BG41" i="1"/>
  <c r="BI44" i="1"/>
  <c r="BF44" i="1"/>
  <c r="BG44" i="1"/>
  <c r="BH44" i="1"/>
  <c r="AR48" i="1" l="1"/>
  <c r="AQ48" i="1"/>
  <c r="AU47" i="1"/>
  <c r="AW46" i="1"/>
  <c r="AX46" i="1" s="1"/>
  <c r="AZ46" i="1" s="1"/>
  <c r="BI40" i="1"/>
  <c r="BG40" i="1"/>
  <c r="BF40" i="1"/>
  <c r="BH40" i="1"/>
  <c r="AV47" i="1"/>
  <c r="AV38" i="1"/>
  <c r="BH45" i="1"/>
  <c r="BF45" i="1"/>
  <c r="BI45" i="1"/>
  <c r="BG45" i="1"/>
  <c r="AX40" i="1"/>
  <c r="AZ40" i="1" s="1"/>
  <c r="AW39" i="1"/>
  <c r="AY39" i="1" s="1"/>
  <c r="BE39" i="1" s="1"/>
  <c r="AT37" i="1"/>
  <c r="AS37" i="1"/>
  <c r="AU38" i="1"/>
  <c r="AY40" i="1"/>
  <c r="BC40" i="1" s="1"/>
  <c r="AY46" i="1"/>
  <c r="BC46" i="1" s="1"/>
  <c r="AY45" i="1"/>
  <c r="BC45" i="1" s="1"/>
  <c r="AW47" i="1" l="1"/>
  <c r="AW38" i="1"/>
  <c r="AS36" i="1"/>
  <c r="AT36" i="1"/>
  <c r="AU37" i="1"/>
  <c r="BH39" i="1"/>
  <c r="BI39" i="1"/>
  <c r="BG39" i="1"/>
  <c r="BF39" i="1"/>
  <c r="BI46" i="1"/>
  <c r="BH46" i="1"/>
  <c r="BF46" i="1"/>
  <c r="BG46" i="1"/>
  <c r="AR49" i="1"/>
  <c r="AU48" i="1"/>
  <c r="AQ49" i="1"/>
  <c r="AV37" i="1"/>
  <c r="AX39" i="1"/>
  <c r="BB39" i="1" s="1"/>
  <c r="AV48" i="1"/>
  <c r="AR50" i="1" l="1"/>
  <c r="AU49" i="1"/>
  <c r="AQ50" i="1"/>
  <c r="BH38" i="1"/>
  <c r="BG38" i="1"/>
  <c r="BF38" i="1"/>
  <c r="BI38" i="1"/>
  <c r="AV36" i="1"/>
  <c r="BH47" i="1"/>
  <c r="BG47" i="1"/>
  <c r="BI47" i="1"/>
  <c r="BF47" i="1"/>
  <c r="AT35" i="1"/>
  <c r="AS35" i="1"/>
  <c r="AU36" i="1"/>
  <c r="AY38" i="1"/>
  <c r="BE38" i="1" s="1"/>
  <c r="AW37" i="1"/>
  <c r="AX47" i="1"/>
  <c r="BB47" i="1" s="1"/>
  <c r="AW48" i="1"/>
  <c r="AY48" i="1" s="1"/>
  <c r="BC48" i="1" s="1"/>
  <c r="AX48" i="1"/>
  <c r="AZ48" i="1" s="1"/>
  <c r="AV49" i="1"/>
  <c r="AX38" i="1"/>
  <c r="BB38" i="1" s="1"/>
  <c r="AY47" i="1"/>
  <c r="BE47" i="1" s="1"/>
  <c r="BF37" i="1" l="1"/>
  <c r="BI37" i="1"/>
  <c r="BG37" i="1"/>
  <c r="BH37" i="1"/>
  <c r="AU50" i="1"/>
  <c r="AQ51" i="1"/>
  <c r="AR51" i="1"/>
  <c r="AW49" i="1"/>
  <c r="AX49" i="1"/>
  <c r="BA49" i="1" s="1"/>
  <c r="AY37" i="1"/>
  <c r="BC37" i="1" s="1"/>
  <c r="AW36" i="1"/>
  <c r="AX36" i="1"/>
  <c r="BB36" i="1" s="1"/>
  <c r="AS34" i="1"/>
  <c r="AT34" i="1"/>
  <c r="AU35" i="1"/>
  <c r="AY49" i="1"/>
  <c r="BD49" i="1" s="1"/>
  <c r="BF48" i="1"/>
  <c r="BH48" i="1"/>
  <c r="BG48" i="1"/>
  <c r="BI48" i="1"/>
  <c r="AX37" i="1"/>
  <c r="AZ37" i="1" s="1"/>
  <c r="AV35" i="1"/>
  <c r="AV50" i="1"/>
  <c r="AW50" i="1" l="1"/>
  <c r="AX50" i="1" s="1"/>
  <c r="AZ50" i="1" s="1"/>
  <c r="AS33" i="1"/>
  <c r="AT33" i="1"/>
  <c r="AU34" i="1"/>
  <c r="AU51" i="1"/>
  <c r="AQ52" i="1"/>
  <c r="AR52" i="1"/>
  <c r="BI36" i="1"/>
  <c r="BG36" i="1"/>
  <c r="BH36" i="1"/>
  <c r="BF36" i="1"/>
  <c r="AW35" i="1"/>
  <c r="AV34" i="1"/>
  <c r="AV51" i="1"/>
  <c r="BI49" i="1"/>
  <c r="BF49" i="1"/>
  <c r="BH49" i="1"/>
  <c r="BG49" i="1"/>
  <c r="AY36" i="1"/>
  <c r="BE36" i="1" s="1"/>
  <c r="AT32" i="1" l="1"/>
  <c r="AS32" i="1"/>
  <c r="AU33" i="1"/>
  <c r="BF35" i="1"/>
  <c r="BG35" i="1"/>
  <c r="BH35" i="1"/>
  <c r="BI35" i="1"/>
  <c r="AU52" i="1"/>
  <c r="AR53" i="1"/>
  <c r="AQ53" i="1"/>
  <c r="AY35" i="1"/>
  <c r="BD35" i="1" s="1"/>
  <c r="AV33" i="1"/>
  <c r="AW51" i="1"/>
  <c r="AX51" i="1"/>
  <c r="AZ51" i="1" s="1"/>
  <c r="AW34" i="1"/>
  <c r="AY34" i="1" s="1"/>
  <c r="BD34" i="1" s="1"/>
  <c r="AX34" i="1"/>
  <c r="BA34" i="1" s="1"/>
  <c r="AV52" i="1"/>
  <c r="AX35" i="1"/>
  <c r="BA35" i="1" s="1"/>
  <c r="BH50" i="1"/>
  <c r="BG50" i="1"/>
  <c r="BI50" i="1"/>
  <c r="BF50" i="1"/>
  <c r="AY50" i="1"/>
  <c r="BC50" i="1" s="1"/>
  <c r="AW52" i="1" l="1"/>
  <c r="AX52" i="1" s="1"/>
  <c r="AZ52" i="1" s="1"/>
  <c r="AZ60" i="1" s="1"/>
  <c r="AS31" i="1"/>
  <c r="AT31" i="1"/>
  <c r="AU32" i="1"/>
  <c r="AU53" i="1"/>
  <c r="AR54" i="1"/>
  <c r="AQ54" i="1"/>
  <c r="BH51" i="1"/>
  <c r="BG51" i="1"/>
  <c r="BI51" i="1"/>
  <c r="BF51" i="1"/>
  <c r="AV32" i="1"/>
  <c r="AW33" i="1"/>
  <c r="AX33" i="1"/>
  <c r="BB33" i="1" s="1"/>
  <c r="AV53" i="1"/>
  <c r="BG34" i="1"/>
  <c r="BI34" i="1"/>
  <c r="BH34" i="1"/>
  <c r="BF34" i="1"/>
  <c r="AY51" i="1"/>
  <c r="BC51" i="1" s="1"/>
  <c r="AY52" i="1"/>
  <c r="BC52" i="1" s="1"/>
  <c r="BC60" i="1" s="1"/>
  <c r="AT30" i="1" l="1"/>
  <c r="AS30" i="1"/>
  <c r="AU31" i="1"/>
  <c r="AW32" i="1"/>
  <c r="BF33" i="1"/>
  <c r="BI33" i="1"/>
  <c r="BH33" i="1"/>
  <c r="BG33" i="1"/>
  <c r="AV54" i="1"/>
  <c r="AQ55" i="1"/>
  <c r="AU54" i="1"/>
  <c r="AR55" i="1"/>
  <c r="AW53" i="1"/>
  <c r="AV31" i="1"/>
  <c r="BG52" i="1"/>
  <c r="BI52" i="1"/>
  <c r="BF52" i="1"/>
  <c r="BH52" i="1"/>
  <c r="AY33" i="1"/>
  <c r="BE33" i="1" s="1"/>
  <c r="BH32" i="1" l="1"/>
  <c r="BI32" i="1"/>
  <c r="BG32" i="1"/>
  <c r="BF32" i="1"/>
  <c r="AY32" i="1"/>
  <c r="BD32" i="1" s="1"/>
  <c r="AT29" i="1"/>
  <c r="AS29" i="1"/>
  <c r="AU30" i="1"/>
  <c r="BG53" i="1"/>
  <c r="BI53" i="1"/>
  <c r="BF53" i="1"/>
  <c r="BH53" i="1"/>
  <c r="AX53" i="1"/>
  <c r="BA53" i="1" s="1"/>
  <c r="AV55" i="1"/>
  <c r="AV30" i="1"/>
  <c r="AW54" i="1"/>
  <c r="AX54" i="1"/>
  <c r="BB54" i="1" s="1"/>
  <c r="AY31" i="1"/>
  <c r="BE31" i="1" s="1"/>
  <c r="AW31" i="1"/>
  <c r="AX31" i="1"/>
  <c r="BB31" i="1" s="1"/>
  <c r="AR56" i="1"/>
  <c r="AU55" i="1"/>
  <c r="AQ56" i="1"/>
  <c r="AY53" i="1"/>
  <c r="BD53" i="1" s="1"/>
  <c r="AX32" i="1"/>
  <c r="BA32" i="1" s="1"/>
  <c r="AT28" i="1" l="1"/>
  <c r="AS28" i="1"/>
  <c r="AU29" i="1"/>
  <c r="BF54" i="1"/>
  <c r="BG54" i="1"/>
  <c r="BH54" i="1"/>
  <c r="BI54" i="1"/>
  <c r="AV56" i="1"/>
  <c r="AY54" i="1"/>
  <c r="BE54" i="1" s="1"/>
  <c r="AQ57" i="1"/>
  <c r="AU56" i="1"/>
  <c r="AR57" i="1"/>
  <c r="AW30" i="1"/>
  <c r="AX30" i="1" s="1"/>
  <c r="BA30" i="1" s="1"/>
  <c r="AW55" i="1"/>
  <c r="AX55" i="1"/>
  <c r="BB55" i="1" s="1"/>
  <c r="AV29" i="1"/>
  <c r="BH31" i="1"/>
  <c r="BI31" i="1"/>
  <c r="BG31" i="1"/>
  <c r="BF31" i="1"/>
  <c r="BI55" i="1" l="1"/>
  <c r="BH55" i="1"/>
  <c r="BF55" i="1"/>
  <c r="BG55" i="1"/>
  <c r="BF30" i="1"/>
  <c r="BH30" i="1"/>
  <c r="BI30" i="1"/>
  <c r="BG30" i="1"/>
  <c r="AR58" i="1"/>
  <c r="AU57" i="1"/>
  <c r="AQ58" i="1"/>
  <c r="AW29" i="1"/>
  <c r="AY30" i="1"/>
  <c r="BD30" i="1" s="1"/>
  <c r="AS27" i="1"/>
  <c r="AU27" i="1" s="1"/>
  <c r="AT27" i="1"/>
  <c r="AV27" i="1" s="1"/>
  <c r="AU28" i="1"/>
  <c r="AY55" i="1"/>
  <c r="BE55" i="1" s="1"/>
  <c r="AV57" i="1"/>
  <c r="AW56" i="1"/>
  <c r="AX56" i="1"/>
  <c r="BA56" i="1" s="1"/>
  <c r="AV28" i="1"/>
  <c r="AW28" i="1" l="1"/>
  <c r="AX28" i="1"/>
  <c r="BB28" i="1" s="1"/>
  <c r="AW57" i="1"/>
  <c r="AY57" i="1" s="1"/>
  <c r="BE57" i="1" s="1"/>
  <c r="AX57" i="1"/>
  <c r="BB57" i="1" s="1"/>
  <c r="BI29" i="1"/>
  <c r="BG29" i="1"/>
  <c r="BH29" i="1"/>
  <c r="BF29" i="1"/>
  <c r="AX29" i="1"/>
  <c r="BB29" i="1" s="1"/>
  <c r="AU58" i="1"/>
  <c r="AR59" i="1"/>
  <c r="AV59" i="1" s="1"/>
  <c r="AQ59" i="1"/>
  <c r="AU59" i="1" s="1"/>
  <c r="AY29" i="1"/>
  <c r="BE29" i="1" s="1"/>
  <c r="BI56" i="1"/>
  <c r="BF56" i="1"/>
  <c r="BG56" i="1"/>
  <c r="BH56" i="1"/>
  <c r="AW27" i="1"/>
  <c r="HD3" i="1" s="1"/>
  <c r="HD4" i="1" s="1"/>
  <c r="AV58" i="1"/>
  <c r="AY56" i="1"/>
  <c r="BD56" i="1" s="1"/>
  <c r="AX27" i="1" l="1"/>
  <c r="BH57" i="1"/>
  <c r="BI57" i="1"/>
  <c r="BF57" i="1"/>
  <c r="BG57" i="1"/>
  <c r="BB60" i="1"/>
  <c r="AW59" i="1"/>
  <c r="BG28" i="1"/>
  <c r="BH28" i="1"/>
  <c r="BF28" i="1"/>
  <c r="BI28" i="1"/>
  <c r="AW58" i="1"/>
  <c r="AX58" i="1"/>
  <c r="BA58" i="1" s="1"/>
  <c r="AY27" i="1"/>
  <c r="AY28" i="1"/>
  <c r="BE28" i="1" s="1"/>
  <c r="BE60" i="1" s="1"/>
  <c r="BH59" i="1" l="1"/>
  <c r="BG59" i="1"/>
  <c r="BF59" i="1"/>
  <c r="BF60" i="1" s="1"/>
  <c r="BK14" i="1" s="1"/>
  <c r="BI59" i="1"/>
  <c r="AX59" i="1"/>
  <c r="BH58" i="1"/>
  <c r="BH60" i="1" s="1"/>
  <c r="BK15" i="1" s="1"/>
  <c r="BG58" i="1"/>
  <c r="BG60" i="1" s="1"/>
  <c r="BL14" i="1" s="1"/>
  <c r="BI58" i="1"/>
  <c r="BI60" i="1" s="1"/>
  <c r="BL15" i="1" s="1"/>
  <c r="BF58" i="1"/>
  <c r="AY59" i="1"/>
  <c r="BD27" i="1"/>
  <c r="BM15" i="1"/>
  <c r="AY60" i="1"/>
  <c r="BL11" i="1" s="1"/>
  <c r="AY58" i="1"/>
  <c r="BD58" i="1" s="1"/>
  <c r="BM14" i="1"/>
  <c r="BA27" i="1"/>
  <c r="AX60" i="1"/>
  <c r="BK11" i="1" s="1"/>
  <c r="BK16" i="1" l="1"/>
  <c r="BM59" i="1" s="1"/>
  <c r="BA59" i="1"/>
  <c r="BA60" i="1" s="1"/>
  <c r="BK12" i="1" s="1"/>
  <c r="BK27" i="1" s="1"/>
  <c r="BK13" i="1"/>
  <c r="BD59" i="1"/>
  <c r="BD60" i="1" s="1"/>
  <c r="BL12" i="1" s="1"/>
  <c r="BL27" i="1" s="1"/>
  <c r="BL16" i="1"/>
  <c r="BN59" i="1" s="1"/>
  <c r="BL13" i="1"/>
  <c r="BL28" i="1" l="1"/>
  <c r="BK28" i="1"/>
  <c r="BN58" i="1"/>
  <c r="BM58" i="1"/>
  <c r="BK29" i="1" l="1"/>
  <c r="BL29" i="1"/>
  <c r="BN57" i="1"/>
  <c r="BM57" i="1"/>
  <c r="BN56" i="1" l="1"/>
  <c r="BM56" i="1"/>
  <c r="BK30" i="1"/>
  <c r="BL30" i="1"/>
  <c r="BM55" i="1" l="1"/>
  <c r="BN55" i="1"/>
  <c r="BK31" i="1"/>
  <c r="BL31" i="1"/>
  <c r="BK32" i="1" l="1"/>
  <c r="BL32" i="1"/>
  <c r="BM54" i="1"/>
  <c r="BN54" i="1"/>
  <c r="BK33" i="1" l="1"/>
  <c r="BL33" i="1"/>
  <c r="BM53" i="1"/>
  <c r="BN53" i="1"/>
  <c r="BL34" i="1" l="1"/>
  <c r="BK34" i="1"/>
  <c r="BN52" i="1"/>
  <c r="BM52" i="1"/>
  <c r="BK35" i="1" l="1"/>
  <c r="BL35" i="1"/>
  <c r="BN51" i="1"/>
  <c r="BM51" i="1"/>
  <c r="BM50" i="1" l="1"/>
  <c r="BN50" i="1"/>
  <c r="BK36" i="1"/>
  <c r="BL36" i="1"/>
  <c r="BN49" i="1" l="1"/>
  <c r="BM49" i="1"/>
  <c r="BK37" i="1"/>
  <c r="BL37" i="1"/>
  <c r="BL38" i="1" l="1"/>
  <c r="BK38" i="1"/>
  <c r="BN48" i="1"/>
  <c r="BM48" i="1"/>
  <c r="BM47" i="1" l="1"/>
  <c r="BN47" i="1"/>
  <c r="BK39" i="1"/>
  <c r="BL39" i="1"/>
  <c r="BK40" i="1" l="1"/>
  <c r="BL40" i="1"/>
  <c r="BM46" i="1"/>
  <c r="BN46" i="1"/>
  <c r="BK41" i="1" l="1"/>
  <c r="BL41" i="1"/>
  <c r="BN45" i="1"/>
  <c r="BM45" i="1"/>
  <c r="BL42" i="1" l="1"/>
  <c r="BK42" i="1"/>
  <c r="BM44" i="1"/>
  <c r="BN44" i="1"/>
  <c r="BK43" i="1" l="1"/>
  <c r="BL43" i="1"/>
  <c r="BN43" i="1"/>
  <c r="BM43" i="1"/>
  <c r="BN42" i="1" l="1"/>
  <c r="BM42" i="1"/>
  <c r="BP43" i="1"/>
  <c r="BO43" i="1"/>
  <c r="BL44" i="1"/>
  <c r="BK44" i="1"/>
  <c r="BM41" i="1" l="1"/>
  <c r="BN41" i="1"/>
  <c r="BO42" i="1"/>
  <c r="BL45" i="1"/>
  <c r="BO44" i="1"/>
  <c r="BK45" i="1"/>
  <c r="BP44" i="1"/>
  <c r="BQ43" i="1"/>
  <c r="BP42" i="1"/>
  <c r="BP45" i="1" l="1"/>
  <c r="BQ42" i="1"/>
  <c r="BQ44" i="1"/>
  <c r="BR44" i="1"/>
  <c r="BT44" i="1" s="1"/>
  <c r="BK46" i="1"/>
  <c r="BL46" i="1"/>
  <c r="BO45" i="1"/>
  <c r="CC43" i="1"/>
  <c r="BZ43" i="1"/>
  <c r="CA43" i="1"/>
  <c r="CB43" i="1"/>
  <c r="BR43" i="1"/>
  <c r="BU43" i="1" s="1"/>
  <c r="BP41" i="1"/>
  <c r="BN40" i="1"/>
  <c r="BM40" i="1"/>
  <c r="BO41" i="1"/>
  <c r="BS43" i="1"/>
  <c r="BX43" i="1" s="1"/>
  <c r="BN39" i="1" l="1"/>
  <c r="BM39" i="1"/>
  <c r="BO40" i="1"/>
  <c r="BP40" i="1"/>
  <c r="CB44" i="1"/>
  <c r="BZ44" i="1"/>
  <c r="CA44" i="1"/>
  <c r="CC44" i="1"/>
  <c r="BQ45" i="1"/>
  <c r="BS44" i="1"/>
  <c r="BW44" i="1" s="1"/>
  <c r="BR41" i="1"/>
  <c r="BT41" i="1" s="1"/>
  <c r="BQ41" i="1"/>
  <c r="BP46" i="1"/>
  <c r="CC42" i="1"/>
  <c r="CB42" i="1"/>
  <c r="BZ42" i="1"/>
  <c r="CA42" i="1"/>
  <c r="BO46" i="1"/>
  <c r="BK47" i="1"/>
  <c r="BL47" i="1"/>
  <c r="BS41" i="1"/>
  <c r="BW41" i="1" s="1"/>
  <c r="BR42" i="1"/>
  <c r="BT42" i="1" s="1"/>
  <c r="BS42" i="1"/>
  <c r="BW42" i="1" s="1"/>
  <c r="BP47" i="1" l="1"/>
  <c r="BZ45" i="1"/>
  <c r="CB45" i="1"/>
  <c r="CA45" i="1"/>
  <c r="CC45" i="1"/>
  <c r="BS45" i="1"/>
  <c r="BW45" i="1" s="1"/>
  <c r="BR40" i="1"/>
  <c r="BT40" i="1" s="1"/>
  <c r="BQ40" i="1"/>
  <c r="BL48" i="1"/>
  <c r="BO47" i="1"/>
  <c r="BK48" i="1"/>
  <c r="BS46" i="1"/>
  <c r="BW46" i="1" s="1"/>
  <c r="BR45" i="1"/>
  <c r="BT45" i="1" s="1"/>
  <c r="BQ46" i="1"/>
  <c r="BR46" i="1"/>
  <c r="BT46" i="1" s="1"/>
  <c r="BN38" i="1"/>
  <c r="BM38" i="1"/>
  <c r="BO39" i="1"/>
  <c r="CA41" i="1"/>
  <c r="BZ41" i="1"/>
  <c r="CC41" i="1"/>
  <c r="CB41" i="1"/>
  <c r="BP39" i="1"/>
  <c r="BL49" i="1" l="1"/>
  <c r="BO48" i="1"/>
  <c r="BK49" i="1"/>
  <c r="CA46" i="1"/>
  <c r="CC46" i="1"/>
  <c r="BZ46" i="1"/>
  <c r="CB46" i="1"/>
  <c r="CB40" i="1"/>
  <c r="CC40" i="1"/>
  <c r="CA40" i="1"/>
  <c r="BZ40" i="1"/>
  <c r="BQ47" i="1"/>
  <c r="BR47" i="1" s="1"/>
  <c r="BV47" i="1" s="1"/>
  <c r="BP48" i="1"/>
  <c r="BM37" i="1"/>
  <c r="BN37" i="1"/>
  <c r="BO38" i="1"/>
  <c r="BP38" i="1"/>
  <c r="BQ39" i="1"/>
  <c r="BR39" i="1"/>
  <c r="BV39" i="1" s="1"/>
  <c r="BS40" i="1"/>
  <c r="BW40" i="1" s="1"/>
  <c r="CB39" i="1" l="1"/>
  <c r="CC39" i="1"/>
  <c r="BZ39" i="1"/>
  <c r="CA39" i="1"/>
  <c r="BO49" i="1"/>
  <c r="BK50" i="1"/>
  <c r="BL50" i="1"/>
  <c r="CA47" i="1"/>
  <c r="CC47" i="1"/>
  <c r="CB47" i="1"/>
  <c r="BZ47" i="1"/>
  <c r="BM36" i="1"/>
  <c r="BN36" i="1"/>
  <c r="BO37" i="1"/>
  <c r="BS39" i="1"/>
  <c r="BY39" i="1" s="1"/>
  <c r="BQ48" i="1"/>
  <c r="BP37" i="1"/>
  <c r="BS47" i="1"/>
  <c r="BY47" i="1" s="1"/>
  <c r="BQ38" i="1"/>
  <c r="BP49" i="1"/>
  <c r="BP36" i="1" l="1"/>
  <c r="BN35" i="1"/>
  <c r="BM35" i="1"/>
  <c r="BO36" i="1"/>
  <c r="CA48" i="1"/>
  <c r="CC48" i="1"/>
  <c r="CB48" i="1"/>
  <c r="BZ48" i="1"/>
  <c r="CC38" i="1"/>
  <c r="CA38" i="1"/>
  <c r="CB38" i="1"/>
  <c r="BZ38" i="1"/>
  <c r="BR48" i="1"/>
  <c r="BT48" i="1" s="1"/>
  <c r="BR38" i="1"/>
  <c r="BV38" i="1" s="1"/>
  <c r="BQ37" i="1"/>
  <c r="BS37" i="1" s="1"/>
  <c r="BW37" i="1" s="1"/>
  <c r="BP50" i="1"/>
  <c r="BO50" i="1"/>
  <c r="BL51" i="1"/>
  <c r="BK51" i="1"/>
  <c r="BS48" i="1"/>
  <c r="BW48" i="1" s="1"/>
  <c r="BR49" i="1"/>
  <c r="BU49" i="1" s="1"/>
  <c r="BQ49" i="1"/>
  <c r="BS49" i="1" s="1"/>
  <c r="BX49" i="1" s="1"/>
  <c r="BS38" i="1"/>
  <c r="BY38" i="1" s="1"/>
  <c r="BP51" i="1" l="1"/>
  <c r="BR37" i="1"/>
  <c r="BT37" i="1" s="1"/>
  <c r="BP35" i="1"/>
  <c r="BR36" i="1"/>
  <c r="BV36" i="1" s="1"/>
  <c r="BQ36" i="1"/>
  <c r="BO51" i="1"/>
  <c r="BL52" i="1"/>
  <c r="BK52" i="1"/>
  <c r="BQ50" i="1"/>
  <c r="BS50" i="1" s="1"/>
  <c r="BW50" i="1" s="1"/>
  <c r="BZ37" i="1"/>
  <c r="CA37" i="1"/>
  <c r="CB37" i="1"/>
  <c r="CC37" i="1"/>
  <c r="BN34" i="1"/>
  <c r="BM34" i="1"/>
  <c r="BO35" i="1"/>
  <c r="CC49" i="1"/>
  <c r="BZ49" i="1"/>
  <c r="CB49" i="1"/>
  <c r="CA49" i="1"/>
  <c r="BP34" i="1" l="1"/>
  <c r="BQ35" i="1"/>
  <c r="BR35" i="1"/>
  <c r="BU35" i="1" s="1"/>
  <c r="CC36" i="1"/>
  <c r="BZ36" i="1"/>
  <c r="CB36" i="1"/>
  <c r="CA36" i="1"/>
  <c r="BL53" i="1"/>
  <c r="BK53" i="1"/>
  <c r="BO52" i="1"/>
  <c r="BP52" i="1"/>
  <c r="BQ51" i="1"/>
  <c r="BR51" i="1"/>
  <c r="BT51" i="1" s="1"/>
  <c r="BZ50" i="1"/>
  <c r="CC50" i="1"/>
  <c r="CA50" i="1"/>
  <c r="CB50" i="1"/>
  <c r="BM33" i="1"/>
  <c r="BN33" i="1"/>
  <c r="BO34" i="1"/>
  <c r="BR50" i="1"/>
  <c r="BT50" i="1" s="1"/>
  <c r="BS36" i="1"/>
  <c r="BY36" i="1" s="1"/>
  <c r="BQ52" i="1" l="1"/>
  <c r="BR52" i="1" s="1"/>
  <c r="BT52" i="1" s="1"/>
  <c r="BT60" i="1" s="1"/>
  <c r="CC51" i="1"/>
  <c r="CB51" i="1"/>
  <c r="BZ51" i="1"/>
  <c r="CA51" i="1"/>
  <c r="BP33" i="1"/>
  <c r="BS52" i="1"/>
  <c r="BW52" i="1" s="1"/>
  <c r="BZ35" i="1"/>
  <c r="CA35" i="1"/>
  <c r="CB35" i="1"/>
  <c r="CC35" i="1"/>
  <c r="BP53" i="1"/>
  <c r="BQ34" i="1"/>
  <c r="BS34" i="1" s="1"/>
  <c r="BX34" i="1" s="1"/>
  <c r="BR34" i="1"/>
  <c r="BU34" i="1" s="1"/>
  <c r="BO53" i="1"/>
  <c r="BK54" i="1"/>
  <c r="BL54" i="1"/>
  <c r="BS35" i="1"/>
  <c r="BX35" i="1" s="1"/>
  <c r="BN32" i="1"/>
  <c r="BM32" i="1"/>
  <c r="BO33" i="1"/>
  <c r="BS51" i="1"/>
  <c r="BW51" i="1" s="1"/>
  <c r="BQ33" i="1" l="1"/>
  <c r="BR33" i="1" s="1"/>
  <c r="BV33" i="1" s="1"/>
  <c r="BM31" i="1"/>
  <c r="BN31" i="1"/>
  <c r="BO32" i="1"/>
  <c r="BP54" i="1"/>
  <c r="BO54" i="1"/>
  <c r="BK55" i="1"/>
  <c r="BL55" i="1"/>
  <c r="BQ53" i="1"/>
  <c r="BR53" i="1" s="1"/>
  <c r="BU53" i="1" s="1"/>
  <c r="BP32" i="1"/>
  <c r="CB34" i="1"/>
  <c r="CA34" i="1"/>
  <c r="BZ34" i="1"/>
  <c r="CC34" i="1"/>
  <c r="CA52" i="1"/>
  <c r="CC52" i="1"/>
  <c r="BZ52" i="1"/>
  <c r="CB52" i="1"/>
  <c r="BW60" i="1"/>
  <c r="BS53" i="1"/>
  <c r="BX53" i="1" s="1"/>
  <c r="BQ32" i="1" l="1"/>
  <c r="BR32" i="1"/>
  <c r="BU32" i="1" s="1"/>
  <c r="BQ54" i="1"/>
  <c r="BR54" i="1"/>
  <c r="BV54" i="1" s="1"/>
  <c r="BM30" i="1"/>
  <c r="BN30" i="1"/>
  <c r="BO31" i="1"/>
  <c r="BS54" i="1"/>
  <c r="BY54" i="1" s="1"/>
  <c r="BK56" i="1"/>
  <c r="BL56" i="1"/>
  <c r="BO55" i="1"/>
  <c r="BP31" i="1"/>
  <c r="CA53" i="1"/>
  <c r="CC53" i="1"/>
  <c r="CB53" i="1"/>
  <c r="BZ53" i="1"/>
  <c r="CC33" i="1"/>
  <c r="BZ33" i="1"/>
  <c r="CA33" i="1"/>
  <c r="CB33" i="1"/>
  <c r="BS32" i="1"/>
  <c r="BX32" i="1" s="1"/>
  <c r="BP55" i="1"/>
  <c r="BS33" i="1"/>
  <c r="BY33" i="1" s="1"/>
  <c r="BQ55" i="1" l="1"/>
  <c r="BZ54" i="1"/>
  <c r="CC54" i="1"/>
  <c r="CB54" i="1"/>
  <c r="CA54" i="1"/>
  <c r="BN29" i="1"/>
  <c r="BM29" i="1"/>
  <c r="BO30" i="1"/>
  <c r="BS31" i="1"/>
  <c r="BY31" i="1" s="1"/>
  <c r="BS55" i="1"/>
  <c r="BY55" i="1" s="1"/>
  <c r="BP30" i="1"/>
  <c r="BP56" i="1"/>
  <c r="BO56" i="1"/>
  <c r="BK57" i="1"/>
  <c r="BL57" i="1"/>
  <c r="BQ31" i="1"/>
  <c r="CB32" i="1"/>
  <c r="CA32" i="1"/>
  <c r="BZ32" i="1"/>
  <c r="CC32" i="1"/>
  <c r="BM28" i="1" l="1"/>
  <c r="BN28" i="1"/>
  <c r="BO29" i="1"/>
  <c r="BL58" i="1"/>
  <c r="BO57" i="1"/>
  <c r="BK58" i="1"/>
  <c r="BQ56" i="1"/>
  <c r="BR56" i="1"/>
  <c r="BU56" i="1" s="1"/>
  <c r="BS56" i="1"/>
  <c r="BX56" i="1" s="1"/>
  <c r="BQ30" i="1"/>
  <c r="BR30" i="1"/>
  <c r="BU30" i="1" s="1"/>
  <c r="BS30" i="1"/>
  <c r="BX30" i="1" s="1"/>
  <c r="BP29" i="1"/>
  <c r="CB31" i="1"/>
  <c r="CA31" i="1"/>
  <c r="CC31" i="1"/>
  <c r="BZ31" i="1"/>
  <c r="CC55" i="1"/>
  <c r="CA55" i="1"/>
  <c r="BZ55" i="1"/>
  <c r="CB55" i="1"/>
  <c r="BP57" i="1"/>
  <c r="BR31" i="1"/>
  <c r="BV31" i="1" s="1"/>
  <c r="BR55" i="1"/>
  <c r="BV55" i="1" s="1"/>
  <c r="BP58" i="1" l="1"/>
  <c r="BQ29" i="1"/>
  <c r="BR29" i="1"/>
  <c r="BV29" i="1" s="1"/>
  <c r="BS29" i="1"/>
  <c r="BY29" i="1" s="1"/>
  <c r="CC56" i="1"/>
  <c r="BZ56" i="1"/>
  <c r="CB56" i="1"/>
  <c r="CA56" i="1"/>
  <c r="BO58" i="1"/>
  <c r="BK59" i="1"/>
  <c r="BO59" i="1" s="1"/>
  <c r="BL59" i="1"/>
  <c r="BP59" i="1" s="1"/>
  <c r="BP28" i="1"/>
  <c r="BQ57" i="1"/>
  <c r="BR57" i="1"/>
  <c r="BV57" i="1" s="1"/>
  <c r="CA30" i="1"/>
  <c r="CB30" i="1"/>
  <c r="BZ30" i="1"/>
  <c r="CC30" i="1"/>
  <c r="BS57" i="1"/>
  <c r="BY57" i="1" s="1"/>
  <c r="BM27" i="1"/>
  <c r="BO27" i="1" s="1"/>
  <c r="BN27" i="1"/>
  <c r="BP27" i="1" s="1"/>
  <c r="BO28" i="1"/>
  <c r="CB29" i="1" l="1"/>
  <c r="CC29" i="1"/>
  <c r="CA29" i="1"/>
  <c r="BZ29" i="1"/>
  <c r="CA57" i="1"/>
  <c r="BZ57" i="1"/>
  <c r="CC57" i="1"/>
  <c r="CB57" i="1"/>
  <c r="BQ58" i="1"/>
  <c r="BR58" i="1"/>
  <c r="BU58" i="1" s="1"/>
  <c r="BQ27" i="1"/>
  <c r="HE3" i="1" s="1"/>
  <c r="HE4" i="1" s="1"/>
  <c r="BS28" i="1"/>
  <c r="BY28" i="1" s="1"/>
  <c r="BY60" i="1" s="1"/>
  <c r="BR28" i="1"/>
  <c r="BV28" i="1" s="1"/>
  <c r="BV60" i="1" s="1"/>
  <c r="BQ28" i="1"/>
  <c r="BQ59" i="1"/>
  <c r="BR59" i="1" s="1"/>
  <c r="BS58" i="1"/>
  <c r="BX58" i="1" s="1"/>
  <c r="BU59" i="1" l="1"/>
  <c r="BS27" i="1"/>
  <c r="BR27" i="1"/>
  <c r="BZ58" i="1"/>
  <c r="CA58" i="1"/>
  <c r="CC58" i="1"/>
  <c r="CB58" i="1"/>
  <c r="CA59" i="1"/>
  <c r="BZ59" i="1"/>
  <c r="CC59" i="1"/>
  <c r="CB59" i="1"/>
  <c r="CB28" i="1"/>
  <c r="CB60" i="1" s="1"/>
  <c r="CC28" i="1"/>
  <c r="CC60" i="1" s="1"/>
  <c r="CA28" i="1"/>
  <c r="BZ28" i="1"/>
  <c r="BS59" i="1"/>
  <c r="CG14" i="1" l="1"/>
  <c r="BU27" i="1"/>
  <c r="BU60" i="1" s="1"/>
  <c r="BR60" i="1"/>
  <c r="BX27" i="1"/>
  <c r="BX60" i="1" s="1"/>
  <c r="CF12" i="1" s="1"/>
  <c r="BS60" i="1"/>
  <c r="CG15" i="1"/>
  <c r="CF16" i="1"/>
  <c r="CH59" i="1" s="1"/>
  <c r="BX59" i="1"/>
  <c r="BZ60" i="1"/>
  <c r="CE14" i="1" s="1"/>
  <c r="CA60" i="1"/>
  <c r="CF11" i="1" l="1"/>
  <c r="CF13" i="1"/>
  <c r="CF14" i="1"/>
  <c r="CE11" i="1"/>
  <c r="CE16" i="1"/>
  <c r="CG59" i="1" s="1"/>
  <c r="CE13" i="1"/>
  <c r="CF15" i="1"/>
  <c r="CE12" i="1"/>
  <c r="CE27" i="1" s="1"/>
  <c r="CF27" i="1"/>
  <c r="CG58" i="1"/>
  <c r="CE15" i="1"/>
  <c r="CE28" i="1" l="1"/>
  <c r="CF28" i="1"/>
  <c r="CH58" i="1"/>
  <c r="CG57" i="1" s="1"/>
  <c r="CH57" i="1" l="1"/>
  <c r="CG56" i="1" s="1"/>
  <c r="CE29" i="1"/>
  <c r="CF29" i="1"/>
  <c r="CF30" i="1" l="1"/>
  <c r="CE30" i="1"/>
  <c r="CH56" i="1"/>
  <c r="CG55" i="1" s="1"/>
  <c r="CE31" i="1" l="1"/>
  <c r="CF31" i="1"/>
  <c r="CH55" i="1"/>
  <c r="CG54" i="1" s="1"/>
  <c r="CH54" i="1" l="1"/>
  <c r="CG53" i="1" s="1"/>
  <c r="CE32" i="1"/>
  <c r="CF32" i="1"/>
  <c r="CH53" i="1" l="1"/>
  <c r="CG52" i="1" s="1"/>
  <c r="CE33" i="1"/>
  <c r="CF33" i="1"/>
  <c r="CE34" i="1" l="1"/>
  <c r="CF34" i="1"/>
  <c r="CH52" i="1"/>
  <c r="CG51" i="1" s="1"/>
  <c r="CF35" i="1" l="1"/>
  <c r="CE35" i="1"/>
  <c r="CH51" i="1"/>
  <c r="CG50" i="1" s="1"/>
  <c r="CE36" i="1" l="1"/>
  <c r="CF36" i="1"/>
  <c r="CH50" i="1"/>
  <c r="CG49" i="1" s="1"/>
  <c r="CF37" i="1" l="1"/>
  <c r="CE37" i="1"/>
  <c r="CH49" i="1"/>
  <c r="CG48" i="1" s="1"/>
  <c r="CE38" i="1" l="1"/>
  <c r="CF38" i="1"/>
  <c r="CH48" i="1"/>
  <c r="CG47" i="1" s="1"/>
  <c r="CF39" i="1" l="1"/>
  <c r="CE39" i="1"/>
  <c r="CH47" i="1"/>
  <c r="CG46" i="1" s="1"/>
  <c r="CE40" i="1" l="1"/>
  <c r="CF40" i="1"/>
  <c r="CH46" i="1"/>
  <c r="CG45" i="1" s="1"/>
  <c r="CE41" i="1" l="1"/>
  <c r="CF41" i="1"/>
  <c r="CH45" i="1"/>
  <c r="CG44" i="1" s="1"/>
  <c r="CE42" i="1" l="1"/>
  <c r="CF42" i="1"/>
  <c r="CH44" i="1"/>
  <c r="CG43" i="1" s="1"/>
  <c r="CF43" i="1" l="1"/>
  <c r="CE43" i="1"/>
  <c r="CH43" i="1"/>
  <c r="CG42" i="1" s="1"/>
  <c r="CI42" i="1" l="1"/>
  <c r="CJ43" i="1"/>
  <c r="CI43" i="1"/>
  <c r="CF44" i="1"/>
  <c r="CE44" i="1"/>
  <c r="CH42" i="1"/>
  <c r="CH41" i="1" s="1"/>
  <c r="CJ41" i="1" l="1"/>
  <c r="CJ44" i="1"/>
  <c r="CF45" i="1"/>
  <c r="CE45" i="1"/>
  <c r="CI44" i="1"/>
  <c r="CJ42" i="1"/>
  <c r="CK43" i="1"/>
  <c r="CG41" i="1"/>
  <c r="CK44" i="1" l="1"/>
  <c r="CL44" i="1"/>
  <c r="CN44" i="1" s="1"/>
  <c r="CK42" i="1"/>
  <c r="CM42" i="1" s="1"/>
  <c r="CQ42" i="1" s="1"/>
  <c r="CG40" i="1"/>
  <c r="CH40" i="1"/>
  <c r="CI41" i="1"/>
  <c r="CM44" i="1"/>
  <c r="CQ44" i="1" s="1"/>
  <c r="CU43" i="1"/>
  <c r="CT43" i="1"/>
  <c r="CV43" i="1"/>
  <c r="CW43" i="1"/>
  <c r="CF46" i="1"/>
  <c r="CE46" i="1"/>
  <c r="CI45" i="1"/>
  <c r="CL43" i="1"/>
  <c r="CO43" i="1" s="1"/>
  <c r="CM43" i="1"/>
  <c r="CR43" i="1" s="1"/>
  <c r="CJ45" i="1"/>
  <c r="CJ40" i="1" l="1"/>
  <c r="CG39" i="1"/>
  <c r="CH39" i="1"/>
  <c r="CI40" i="1"/>
  <c r="CJ46" i="1"/>
  <c r="CT42" i="1"/>
  <c r="CU42" i="1"/>
  <c r="CV42" i="1"/>
  <c r="CW42" i="1"/>
  <c r="CL42" i="1"/>
  <c r="CN42" i="1" s="1"/>
  <c r="CK45" i="1"/>
  <c r="CM45" i="1" s="1"/>
  <c r="CQ45" i="1" s="1"/>
  <c r="CE47" i="1"/>
  <c r="CF47" i="1"/>
  <c r="CI46" i="1"/>
  <c r="CK41" i="1"/>
  <c r="CL41" i="1"/>
  <c r="CN41" i="1" s="1"/>
  <c r="CV44" i="1"/>
  <c r="CT44" i="1"/>
  <c r="CW44" i="1"/>
  <c r="CU44" i="1"/>
  <c r="CK40" i="1" l="1"/>
  <c r="CL40" i="1" s="1"/>
  <c r="CN40" i="1" s="1"/>
  <c r="CI47" i="1"/>
  <c r="CE48" i="1"/>
  <c r="CF48" i="1"/>
  <c r="CV45" i="1"/>
  <c r="CT45" i="1"/>
  <c r="CW45" i="1"/>
  <c r="CU45" i="1"/>
  <c r="CK46" i="1"/>
  <c r="CL46" i="1"/>
  <c r="CN46" i="1" s="1"/>
  <c r="CJ47" i="1"/>
  <c r="CJ39" i="1"/>
  <c r="CG38" i="1"/>
  <c r="CH38" i="1"/>
  <c r="CI39" i="1"/>
  <c r="CW41" i="1"/>
  <c r="CV41" i="1"/>
  <c r="CU41" i="1"/>
  <c r="CT41" i="1"/>
  <c r="CM41" i="1"/>
  <c r="CQ41" i="1" s="1"/>
  <c r="CL45" i="1"/>
  <c r="CN45" i="1" s="1"/>
  <c r="CM46" i="1"/>
  <c r="CQ46" i="1" s="1"/>
  <c r="CJ48" i="1" l="1"/>
  <c r="CU46" i="1"/>
  <c r="CV46" i="1"/>
  <c r="CW46" i="1"/>
  <c r="CT46" i="1"/>
  <c r="CL47" i="1"/>
  <c r="CP47" i="1" s="1"/>
  <c r="CK47" i="1"/>
  <c r="CG37" i="1"/>
  <c r="CH37" i="1"/>
  <c r="CI38" i="1"/>
  <c r="CV40" i="1"/>
  <c r="CW40" i="1"/>
  <c r="CU40" i="1"/>
  <c r="CT40" i="1"/>
  <c r="CJ38" i="1"/>
  <c r="CE49" i="1"/>
  <c r="CI48" i="1"/>
  <c r="CF49" i="1"/>
  <c r="CK39" i="1"/>
  <c r="CL39" i="1"/>
  <c r="CP39" i="1" s="1"/>
  <c r="CM47" i="1"/>
  <c r="CS47" i="1" s="1"/>
  <c r="CM40" i="1"/>
  <c r="CQ40" i="1" s="1"/>
  <c r="CF50" i="1" l="1"/>
  <c r="CE50" i="1"/>
  <c r="CI49" i="1"/>
  <c r="CK38" i="1"/>
  <c r="CM38" i="1"/>
  <c r="CS38" i="1" s="1"/>
  <c r="CJ49" i="1"/>
  <c r="CG36" i="1"/>
  <c r="CH36" i="1"/>
  <c r="CI37" i="1"/>
  <c r="CV39" i="1"/>
  <c r="CU39" i="1"/>
  <c r="CW39" i="1"/>
  <c r="CT39" i="1"/>
  <c r="CM39" i="1"/>
  <c r="CS39" i="1" s="1"/>
  <c r="CJ37" i="1"/>
  <c r="CK48" i="1"/>
  <c r="CL48" i="1" s="1"/>
  <c r="CN48" i="1" s="1"/>
  <c r="CV47" i="1"/>
  <c r="CW47" i="1"/>
  <c r="CT47" i="1"/>
  <c r="CU47" i="1"/>
  <c r="CM48" i="1"/>
  <c r="CQ48" i="1" s="1"/>
  <c r="CK37" i="1" l="1"/>
  <c r="CL37" i="1" s="1"/>
  <c r="CN37" i="1" s="1"/>
  <c r="CV38" i="1"/>
  <c r="CU38" i="1"/>
  <c r="CW38" i="1"/>
  <c r="CT38" i="1"/>
  <c r="CL38" i="1"/>
  <c r="CP38" i="1" s="1"/>
  <c r="CJ36" i="1"/>
  <c r="CG35" i="1"/>
  <c r="CH35" i="1"/>
  <c r="CI36" i="1"/>
  <c r="CE51" i="1"/>
  <c r="CF51" i="1"/>
  <c r="CI50" i="1"/>
  <c r="CK49" i="1"/>
  <c r="CM49" i="1" s="1"/>
  <c r="CR49" i="1" s="1"/>
  <c r="CL49" i="1"/>
  <c r="CO49" i="1" s="1"/>
  <c r="CW48" i="1"/>
  <c r="CT48" i="1"/>
  <c r="CU48" i="1"/>
  <c r="CV48" i="1"/>
  <c r="CJ50" i="1"/>
  <c r="CJ35" i="1" l="1"/>
  <c r="CJ51" i="1"/>
  <c r="CM36" i="1"/>
  <c r="CS36" i="1" s="1"/>
  <c r="CG34" i="1"/>
  <c r="CH34" i="1"/>
  <c r="CI35" i="1"/>
  <c r="CT37" i="1"/>
  <c r="CU37" i="1"/>
  <c r="CV37" i="1"/>
  <c r="CW37" i="1"/>
  <c r="CK36" i="1"/>
  <c r="CL36" i="1" s="1"/>
  <c r="CP36" i="1" s="1"/>
  <c r="CT49" i="1"/>
  <c r="CU49" i="1"/>
  <c r="CV49" i="1"/>
  <c r="CW49" i="1"/>
  <c r="CK50" i="1"/>
  <c r="CL50" i="1" s="1"/>
  <c r="CN50" i="1" s="1"/>
  <c r="CE52" i="1"/>
  <c r="CF52" i="1"/>
  <c r="CI51" i="1"/>
  <c r="CM37" i="1"/>
  <c r="CQ37" i="1" s="1"/>
  <c r="CL35" i="1" l="1"/>
  <c r="CO35" i="1" s="1"/>
  <c r="CK35" i="1"/>
  <c r="CF53" i="1"/>
  <c r="CE53" i="1"/>
  <c r="CI52" i="1"/>
  <c r="CM50" i="1"/>
  <c r="CQ50" i="1" s="1"/>
  <c r="CM35" i="1"/>
  <c r="CR35" i="1" s="1"/>
  <c r="CK51" i="1"/>
  <c r="CL51" i="1"/>
  <c r="CN51" i="1" s="1"/>
  <c r="CJ52" i="1"/>
  <c r="CW36" i="1"/>
  <c r="CT36" i="1"/>
  <c r="CV36" i="1"/>
  <c r="CU36" i="1"/>
  <c r="CJ34" i="1"/>
  <c r="CV50" i="1"/>
  <c r="CU50" i="1"/>
  <c r="CW50" i="1"/>
  <c r="CT50" i="1"/>
  <c r="CG33" i="1"/>
  <c r="CH33" i="1"/>
  <c r="CI34" i="1"/>
  <c r="CW51" i="1" l="1"/>
  <c r="CU51" i="1"/>
  <c r="CV51" i="1"/>
  <c r="CT51" i="1"/>
  <c r="CM51" i="1"/>
  <c r="CQ51" i="1" s="1"/>
  <c r="CW35" i="1"/>
  <c r="CV35" i="1"/>
  <c r="CU35" i="1"/>
  <c r="CT35" i="1"/>
  <c r="CJ53" i="1"/>
  <c r="CE54" i="1"/>
  <c r="CF54" i="1"/>
  <c r="CI53" i="1"/>
  <c r="CJ33" i="1"/>
  <c r="CG32" i="1"/>
  <c r="CH32" i="1"/>
  <c r="CI33" i="1"/>
  <c r="CK34" i="1"/>
  <c r="CL34" i="1"/>
  <c r="CO34" i="1" s="1"/>
  <c r="CK52" i="1"/>
  <c r="CM52" i="1" s="1"/>
  <c r="CQ52" i="1" s="1"/>
  <c r="CQ60" i="1" s="1"/>
  <c r="CJ32" i="1" l="1"/>
  <c r="CL52" i="1"/>
  <c r="CN52" i="1" s="1"/>
  <c r="CN60" i="1" s="1"/>
  <c r="CM53" i="1"/>
  <c r="CR53" i="1" s="1"/>
  <c r="CK33" i="1"/>
  <c r="CM33" i="1" s="1"/>
  <c r="CS33" i="1" s="1"/>
  <c r="CL33" i="1"/>
  <c r="CP33" i="1" s="1"/>
  <c r="CK53" i="1"/>
  <c r="CL53" i="1"/>
  <c r="CO53" i="1" s="1"/>
  <c r="CW52" i="1"/>
  <c r="CU52" i="1"/>
  <c r="CT52" i="1"/>
  <c r="CV52" i="1"/>
  <c r="CG31" i="1"/>
  <c r="CH31" i="1"/>
  <c r="CI32" i="1"/>
  <c r="CW34" i="1"/>
  <c r="CV34" i="1"/>
  <c r="CT34" i="1"/>
  <c r="CU34" i="1"/>
  <c r="CM34" i="1"/>
  <c r="CR34" i="1" s="1"/>
  <c r="CE55" i="1"/>
  <c r="CF55" i="1"/>
  <c r="CI54" i="1"/>
  <c r="CJ54" i="1"/>
  <c r="CJ55" i="1" l="1"/>
  <c r="CK32" i="1"/>
  <c r="CL32" i="1"/>
  <c r="CO32" i="1" s="1"/>
  <c r="CG30" i="1"/>
  <c r="CH30" i="1"/>
  <c r="CI31" i="1"/>
  <c r="CJ31" i="1"/>
  <c r="CM54" i="1"/>
  <c r="CS54" i="1" s="1"/>
  <c r="CU33" i="1"/>
  <c r="CT33" i="1"/>
  <c r="CW33" i="1"/>
  <c r="CV33" i="1"/>
  <c r="CK54" i="1"/>
  <c r="CL54" i="1"/>
  <c r="CP54" i="1" s="1"/>
  <c r="CE56" i="1"/>
  <c r="CI55" i="1"/>
  <c r="CF56" i="1"/>
  <c r="CV53" i="1"/>
  <c r="CU53" i="1"/>
  <c r="CW53" i="1"/>
  <c r="CT53" i="1"/>
  <c r="CJ30" i="1" l="1"/>
  <c r="CG29" i="1"/>
  <c r="CH29" i="1"/>
  <c r="CI30" i="1"/>
  <c r="CT32" i="1"/>
  <c r="CV32" i="1"/>
  <c r="CU32" i="1"/>
  <c r="CW32" i="1"/>
  <c r="CJ56" i="1"/>
  <c r="CK31" i="1"/>
  <c r="CM31" i="1"/>
  <c r="CS31" i="1" s="1"/>
  <c r="CU54" i="1"/>
  <c r="CV54" i="1"/>
  <c r="CW54" i="1"/>
  <c r="CT54" i="1"/>
  <c r="CE57" i="1"/>
  <c r="CF57" i="1"/>
  <c r="CI56" i="1"/>
  <c r="CM32" i="1"/>
  <c r="CR32" i="1" s="1"/>
  <c r="CK55" i="1"/>
  <c r="CM55" i="1" s="1"/>
  <c r="CS55" i="1" s="1"/>
  <c r="CL55" i="1"/>
  <c r="CP55" i="1" s="1"/>
  <c r="CK56" i="1" l="1"/>
  <c r="CG28" i="1"/>
  <c r="CH28" i="1"/>
  <c r="CI29" i="1"/>
  <c r="CK30" i="1"/>
  <c r="CL30" i="1" s="1"/>
  <c r="CO30" i="1" s="1"/>
  <c r="CU55" i="1"/>
  <c r="CV55" i="1"/>
  <c r="CT55" i="1"/>
  <c r="CW55" i="1"/>
  <c r="CI57" i="1"/>
  <c r="CF58" i="1"/>
  <c r="CE58" i="1"/>
  <c r="CJ29" i="1"/>
  <c r="CJ57" i="1"/>
  <c r="CU31" i="1"/>
  <c r="CW31" i="1"/>
  <c r="CT31" i="1"/>
  <c r="CV31" i="1"/>
  <c r="CL31" i="1"/>
  <c r="CP31" i="1" s="1"/>
  <c r="CK57" i="1" l="1"/>
  <c r="CL57" i="1" s="1"/>
  <c r="CP57" i="1" s="1"/>
  <c r="CK29" i="1"/>
  <c r="CL29" i="1"/>
  <c r="CP29" i="1" s="1"/>
  <c r="CJ28" i="1"/>
  <c r="CW30" i="1"/>
  <c r="CV30" i="1"/>
  <c r="CT30" i="1"/>
  <c r="CU30" i="1"/>
  <c r="CM30" i="1"/>
  <c r="CR30" i="1" s="1"/>
  <c r="CJ58" i="1"/>
  <c r="CU56" i="1"/>
  <c r="CV56" i="1"/>
  <c r="CT56" i="1"/>
  <c r="CW56" i="1"/>
  <c r="CM29" i="1"/>
  <c r="CS29" i="1" s="1"/>
  <c r="CE59" i="1"/>
  <c r="CI59" i="1" s="1"/>
  <c r="CF59" i="1"/>
  <c r="CJ59" i="1" s="1"/>
  <c r="CI58" i="1"/>
  <c r="CG27" i="1"/>
  <c r="CI27" i="1" s="1"/>
  <c r="CH27" i="1"/>
  <c r="CJ27" i="1" s="1"/>
  <c r="CI28" i="1"/>
  <c r="CM56" i="1"/>
  <c r="CR56" i="1" s="1"/>
  <c r="CL56" i="1"/>
  <c r="CO56" i="1" s="1"/>
  <c r="CK28" i="1" l="1"/>
  <c r="CL28" i="1"/>
  <c r="CP28" i="1" s="1"/>
  <c r="CP60" i="1" s="1"/>
  <c r="CM27" i="1"/>
  <c r="CV29" i="1"/>
  <c r="CU29" i="1"/>
  <c r="CW29" i="1"/>
  <c r="CT29" i="1"/>
  <c r="CK27" i="1"/>
  <c r="HF3" i="1" s="1"/>
  <c r="HF4" i="1" s="1"/>
  <c r="CL27" i="1"/>
  <c r="CM57" i="1"/>
  <c r="CS57" i="1" s="1"/>
  <c r="CK59" i="1"/>
  <c r="CK58" i="1"/>
  <c r="CL58" i="1"/>
  <c r="CO58" i="1" s="1"/>
  <c r="CT57" i="1"/>
  <c r="CV57" i="1"/>
  <c r="CU57" i="1"/>
  <c r="CW57" i="1"/>
  <c r="CV59" i="1" l="1"/>
  <c r="CU59" i="1"/>
  <c r="CW59" i="1"/>
  <c r="CT59" i="1"/>
  <c r="CO27" i="1"/>
  <c r="DA14" i="1"/>
  <c r="CW28" i="1"/>
  <c r="CW60" i="1" s="1"/>
  <c r="CU28" i="1"/>
  <c r="CT28" i="1"/>
  <c r="CV28" i="1"/>
  <c r="CT58" i="1"/>
  <c r="CW58" i="1"/>
  <c r="CU58" i="1"/>
  <c r="CV58" i="1"/>
  <c r="CL59" i="1"/>
  <c r="CR27" i="1"/>
  <c r="DA15" i="1"/>
  <c r="CM58" i="1"/>
  <c r="CR58" i="1" s="1"/>
  <c r="CM59" i="1"/>
  <c r="CM28" i="1"/>
  <c r="CS28" i="1" s="1"/>
  <c r="CS60" i="1" s="1"/>
  <c r="CV60" i="1" l="1"/>
  <c r="CY15" i="1" s="1"/>
  <c r="CM60" i="1"/>
  <c r="CZ11" i="1" s="1"/>
  <c r="CY16" i="1"/>
  <c r="DA59" i="1" s="1"/>
  <c r="CO59" i="1"/>
  <c r="CO60" i="1" s="1"/>
  <c r="CY12" i="1" s="1"/>
  <c r="CY27" i="1" s="1"/>
  <c r="CR59" i="1"/>
  <c r="CL60" i="1"/>
  <c r="CT60" i="1"/>
  <c r="CY14" i="1" s="1"/>
  <c r="CR60" i="1"/>
  <c r="CZ12" i="1" s="1"/>
  <c r="CZ27" i="1" s="1"/>
  <c r="CU60" i="1"/>
  <c r="CZ14" i="1" s="1"/>
  <c r="CY28" i="1" l="1"/>
  <c r="CZ28" i="1"/>
  <c r="DA58" i="1"/>
  <c r="CZ13" i="1"/>
  <c r="CY11" i="1"/>
  <c r="CY13" i="1"/>
  <c r="CZ15" i="1"/>
  <c r="DB58" i="1" s="1"/>
  <c r="CZ16" i="1"/>
  <c r="DB59" i="1" s="1"/>
  <c r="DA57" i="1" l="1"/>
  <c r="CY29" i="1"/>
  <c r="CZ29" i="1"/>
  <c r="DB57" i="1"/>
  <c r="CY30" i="1" l="1"/>
  <c r="CZ30" i="1"/>
  <c r="DA56" i="1"/>
  <c r="DB56" i="1"/>
  <c r="DA55" i="1" l="1"/>
  <c r="DB55" i="1"/>
  <c r="CZ31" i="1"/>
  <c r="CY31" i="1"/>
  <c r="DA54" i="1" l="1"/>
  <c r="DB54" i="1"/>
  <c r="CY32" i="1"/>
  <c r="CZ32" i="1"/>
  <c r="CY33" i="1" l="1"/>
  <c r="CZ33" i="1"/>
  <c r="DB53" i="1"/>
  <c r="DA53" i="1"/>
  <c r="CY34" i="1" l="1"/>
  <c r="CZ34" i="1"/>
  <c r="DB52" i="1"/>
  <c r="DA52" i="1"/>
  <c r="DB51" i="1" l="1"/>
  <c r="DA51" i="1"/>
  <c r="CY35" i="1"/>
  <c r="CZ35" i="1"/>
  <c r="DB50" i="1" l="1"/>
  <c r="DA50" i="1"/>
  <c r="CY36" i="1"/>
  <c r="CZ36" i="1"/>
  <c r="DA49" i="1" l="1"/>
  <c r="DB49" i="1"/>
  <c r="CY37" i="1"/>
  <c r="CZ37" i="1"/>
  <c r="CY38" i="1" l="1"/>
  <c r="CZ38" i="1"/>
  <c r="DA48" i="1"/>
  <c r="DB48" i="1"/>
  <c r="CY39" i="1" l="1"/>
  <c r="CZ39" i="1"/>
  <c r="DA47" i="1"/>
  <c r="DB47" i="1"/>
  <c r="CY40" i="1" l="1"/>
  <c r="CZ40" i="1"/>
  <c r="DB46" i="1"/>
  <c r="DA46" i="1"/>
  <c r="CZ41" i="1" l="1"/>
  <c r="CY41" i="1"/>
  <c r="DB45" i="1"/>
  <c r="DA45" i="1"/>
  <c r="CZ42" i="1" l="1"/>
  <c r="CY42" i="1"/>
  <c r="DB44" i="1"/>
  <c r="DA44" i="1"/>
  <c r="CZ43" i="1" l="1"/>
  <c r="CY43" i="1"/>
  <c r="DB43" i="1"/>
  <c r="DA43" i="1"/>
  <c r="DA42" i="1" l="1"/>
  <c r="DB42" i="1"/>
  <c r="DC43" i="1"/>
  <c r="CY44" i="1"/>
  <c r="CZ44" i="1"/>
  <c r="DD43" i="1"/>
  <c r="DD44" i="1" l="1"/>
  <c r="DD42" i="1"/>
  <c r="CY45" i="1"/>
  <c r="DC44" i="1"/>
  <c r="CZ45" i="1"/>
  <c r="DE43" i="1"/>
  <c r="DG43" i="1" s="1"/>
  <c r="DL43" i="1" s="1"/>
  <c r="DF43" i="1"/>
  <c r="DI43" i="1" s="1"/>
  <c r="DA41" i="1"/>
  <c r="DB41" i="1"/>
  <c r="DC42" i="1"/>
  <c r="DE44" i="1" l="1"/>
  <c r="DF44" i="1"/>
  <c r="DH44" i="1" s="1"/>
  <c r="DB40" i="1"/>
  <c r="DA40" i="1"/>
  <c r="DC41" i="1"/>
  <c r="DG42" i="1"/>
  <c r="DK42" i="1" s="1"/>
  <c r="DE42" i="1"/>
  <c r="DF42" i="1"/>
  <c r="DH42" i="1" s="1"/>
  <c r="DD41" i="1"/>
  <c r="CZ46" i="1"/>
  <c r="DC45" i="1"/>
  <c r="CY46" i="1"/>
  <c r="DP43" i="1"/>
  <c r="DN43" i="1"/>
  <c r="DQ43" i="1"/>
  <c r="DO43" i="1"/>
  <c r="DG44" i="1"/>
  <c r="DK44" i="1" s="1"/>
  <c r="DD45" i="1"/>
  <c r="DE45" i="1" l="1"/>
  <c r="DF45" i="1"/>
  <c r="DH45" i="1" s="1"/>
  <c r="DD46" i="1"/>
  <c r="DE41" i="1"/>
  <c r="DF41" i="1"/>
  <c r="DH41" i="1" s="1"/>
  <c r="DA39" i="1"/>
  <c r="DB39" i="1"/>
  <c r="DC40" i="1"/>
  <c r="DD40" i="1"/>
  <c r="DG45" i="1"/>
  <c r="DK45" i="1" s="1"/>
  <c r="CY47" i="1"/>
  <c r="CZ47" i="1"/>
  <c r="DC46" i="1"/>
  <c r="DO42" i="1"/>
  <c r="DQ42" i="1"/>
  <c r="DP42" i="1"/>
  <c r="DN42" i="1"/>
  <c r="DQ44" i="1"/>
  <c r="DP44" i="1"/>
  <c r="DN44" i="1"/>
  <c r="DO44" i="1"/>
  <c r="DD47" i="1" l="1"/>
  <c r="DE40" i="1"/>
  <c r="DF40" i="1"/>
  <c r="DH40" i="1" s="1"/>
  <c r="DD39" i="1"/>
  <c r="DP41" i="1"/>
  <c r="DQ41" i="1"/>
  <c r="DN41" i="1"/>
  <c r="DO41" i="1"/>
  <c r="DE46" i="1"/>
  <c r="DF46" i="1"/>
  <c r="DH46" i="1" s="1"/>
  <c r="DG41" i="1"/>
  <c r="DK41" i="1" s="1"/>
  <c r="DC47" i="1"/>
  <c r="CZ48" i="1"/>
  <c r="CY48" i="1"/>
  <c r="DA38" i="1"/>
  <c r="DB38" i="1"/>
  <c r="DC39" i="1"/>
  <c r="DQ45" i="1"/>
  <c r="DP45" i="1"/>
  <c r="DN45" i="1"/>
  <c r="DO45" i="1"/>
  <c r="DB37" i="1" l="1"/>
  <c r="DA37" i="1"/>
  <c r="DC38" i="1"/>
  <c r="DE39" i="1"/>
  <c r="DF39" i="1"/>
  <c r="DJ39" i="1" s="1"/>
  <c r="DD38" i="1"/>
  <c r="DC48" i="1"/>
  <c r="CZ49" i="1"/>
  <c r="CY49" i="1"/>
  <c r="DO46" i="1"/>
  <c r="DP46" i="1"/>
  <c r="DN46" i="1"/>
  <c r="DQ46" i="1"/>
  <c r="DO40" i="1"/>
  <c r="DP40" i="1"/>
  <c r="DN40" i="1"/>
  <c r="DQ40" i="1"/>
  <c r="DG40" i="1"/>
  <c r="DK40" i="1" s="1"/>
  <c r="DD48" i="1"/>
  <c r="DE47" i="1"/>
  <c r="DG47" i="1"/>
  <c r="DM47" i="1" s="1"/>
  <c r="DG46" i="1"/>
  <c r="DK46" i="1" s="1"/>
  <c r="DG39" i="1"/>
  <c r="DM39" i="1" s="1"/>
  <c r="DO39" i="1" l="1"/>
  <c r="DN39" i="1"/>
  <c r="DQ39" i="1"/>
  <c r="DP39" i="1"/>
  <c r="DD49" i="1"/>
  <c r="CY50" i="1"/>
  <c r="CZ50" i="1"/>
  <c r="DC49" i="1"/>
  <c r="DO47" i="1"/>
  <c r="DP47" i="1"/>
  <c r="DN47" i="1"/>
  <c r="DQ47" i="1"/>
  <c r="DE38" i="1"/>
  <c r="DF38" i="1"/>
  <c r="DJ38" i="1" s="1"/>
  <c r="DF47" i="1"/>
  <c r="DJ47" i="1" s="1"/>
  <c r="DG48" i="1"/>
  <c r="DK48" i="1" s="1"/>
  <c r="DB36" i="1"/>
  <c r="DA36" i="1"/>
  <c r="DC37" i="1"/>
  <c r="DE48" i="1"/>
  <c r="DF48" i="1"/>
  <c r="DH48" i="1" s="1"/>
  <c r="DG38" i="1"/>
  <c r="DM38" i="1" s="1"/>
  <c r="DD37" i="1"/>
  <c r="CY51" i="1" l="1"/>
  <c r="CZ51" i="1"/>
  <c r="DC50" i="1"/>
  <c r="DA35" i="1"/>
  <c r="DB35" i="1"/>
  <c r="DC36" i="1"/>
  <c r="DO48" i="1"/>
  <c r="DQ48" i="1"/>
  <c r="DP48" i="1"/>
  <c r="DN48" i="1"/>
  <c r="DG37" i="1"/>
  <c r="DK37" i="1" s="1"/>
  <c r="DD36" i="1"/>
  <c r="DE49" i="1"/>
  <c r="DF49" i="1"/>
  <c r="DI49" i="1" s="1"/>
  <c r="DD50" i="1"/>
  <c r="DE37" i="1"/>
  <c r="DF37" i="1"/>
  <c r="DH37" i="1" s="1"/>
  <c r="DP38" i="1"/>
  <c r="DN38" i="1"/>
  <c r="DQ38" i="1"/>
  <c r="DO38" i="1"/>
  <c r="DB34" i="1" l="1"/>
  <c r="DA34" i="1"/>
  <c r="DC35" i="1"/>
  <c r="DD51" i="1"/>
  <c r="DD35" i="1"/>
  <c r="DE50" i="1"/>
  <c r="DF50" i="1"/>
  <c r="DH50" i="1" s="1"/>
  <c r="DQ49" i="1"/>
  <c r="DO49" i="1"/>
  <c r="DP49" i="1"/>
  <c r="DN49" i="1"/>
  <c r="DG49" i="1"/>
  <c r="DL49" i="1" s="1"/>
  <c r="DE36" i="1"/>
  <c r="DG36" i="1" s="1"/>
  <c r="DM36" i="1" s="1"/>
  <c r="DF36" i="1"/>
  <c r="DJ36" i="1" s="1"/>
  <c r="DN37" i="1"/>
  <c r="DQ37" i="1"/>
  <c r="DO37" i="1"/>
  <c r="DP37" i="1"/>
  <c r="CY52" i="1"/>
  <c r="DC51" i="1"/>
  <c r="CZ52" i="1"/>
  <c r="CY53" i="1" l="1"/>
  <c r="CZ53" i="1"/>
  <c r="DC52" i="1"/>
  <c r="DG35" i="1"/>
  <c r="DL35" i="1" s="1"/>
  <c r="DD52" i="1"/>
  <c r="DE51" i="1"/>
  <c r="DF51" i="1"/>
  <c r="DH51" i="1" s="1"/>
  <c r="DD34" i="1"/>
  <c r="DO36" i="1"/>
  <c r="DQ36" i="1"/>
  <c r="DP36" i="1"/>
  <c r="DN36" i="1"/>
  <c r="DN50" i="1"/>
  <c r="DO50" i="1"/>
  <c r="DP50" i="1"/>
  <c r="DQ50" i="1"/>
  <c r="DE35" i="1"/>
  <c r="DF35" i="1"/>
  <c r="DI35" i="1" s="1"/>
  <c r="DB33" i="1"/>
  <c r="DA33" i="1"/>
  <c r="DC34" i="1"/>
  <c r="DG50" i="1"/>
  <c r="DK50" i="1" s="1"/>
  <c r="DE34" i="1" l="1"/>
  <c r="DE52" i="1"/>
  <c r="DF52" i="1"/>
  <c r="DH52" i="1" s="1"/>
  <c r="DH60" i="1" s="1"/>
  <c r="DB32" i="1"/>
  <c r="DA32" i="1"/>
  <c r="DC33" i="1"/>
  <c r="CY54" i="1"/>
  <c r="DC53" i="1"/>
  <c r="CZ54" i="1"/>
  <c r="DG34" i="1"/>
  <c r="DL34" i="1" s="1"/>
  <c r="DO51" i="1"/>
  <c r="DQ51" i="1"/>
  <c r="DP51" i="1"/>
  <c r="DN51" i="1"/>
  <c r="DG52" i="1"/>
  <c r="DK52" i="1" s="1"/>
  <c r="DG51" i="1"/>
  <c r="DK51" i="1" s="1"/>
  <c r="DK60" i="1"/>
  <c r="DD53" i="1"/>
  <c r="DD33" i="1"/>
  <c r="DQ35" i="1"/>
  <c r="DP35" i="1"/>
  <c r="DO35" i="1"/>
  <c r="DN35" i="1"/>
  <c r="DB31" i="1" l="1"/>
  <c r="DA31" i="1"/>
  <c r="DC32" i="1"/>
  <c r="CZ55" i="1"/>
  <c r="CY55" i="1"/>
  <c r="DC54" i="1"/>
  <c r="DO34" i="1"/>
  <c r="DQ34" i="1"/>
  <c r="DN34" i="1"/>
  <c r="DP34" i="1"/>
  <c r="DD54" i="1"/>
  <c r="DD32" i="1"/>
  <c r="DE53" i="1"/>
  <c r="DG53" i="1" s="1"/>
  <c r="DL53" i="1" s="1"/>
  <c r="DO52" i="1"/>
  <c r="DN52" i="1"/>
  <c r="DQ52" i="1"/>
  <c r="DP52" i="1"/>
  <c r="DE33" i="1"/>
  <c r="DF33" i="1"/>
  <c r="DJ33" i="1" s="1"/>
  <c r="DF34" i="1"/>
  <c r="DI34" i="1" s="1"/>
  <c r="DP33" i="1" l="1"/>
  <c r="DQ33" i="1"/>
  <c r="DN33" i="1"/>
  <c r="DO33" i="1"/>
  <c r="DD55" i="1"/>
  <c r="DG33" i="1"/>
  <c r="DM33" i="1" s="1"/>
  <c r="DE32" i="1"/>
  <c r="DF32" i="1"/>
  <c r="DI32" i="1" s="1"/>
  <c r="DE54" i="1"/>
  <c r="DF54" i="1"/>
  <c r="DJ54" i="1" s="1"/>
  <c r="DB30" i="1"/>
  <c r="DA30" i="1"/>
  <c r="DC31" i="1"/>
  <c r="DQ53" i="1"/>
  <c r="DP53" i="1"/>
  <c r="DO53" i="1"/>
  <c r="DN53" i="1"/>
  <c r="DC55" i="1"/>
  <c r="CZ56" i="1"/>
  <c r="CY56" i="1"/>
  <c r="DF53" i="1"/>
  <c r="DI53" i="1" s="1"/>
  <c r="DG54" i="1"/>
  <c r="DM54" i="1" s="1"/>
  <c r="DD31" i="1"/>
  <c r="DA29" i="1" l="1"/>
  <c r="DB29" i="1"/>
  <c r="DC30" i="1"/>
  <c r="DD30" i="1"/>
  <c r="CY57" i="1"/>
  <c r="CZ57" i="1"/>
  <c r="DC56" i="1"/>
  <c r="DG31" i="1"/>
  <c r="DM31" i="1" s="1"/>
  <c r="DE55" i="1"/>
  <c r="DF55" i="1"/>
  <c r="DJ55" i="1" s="1"/>
  <c r="DP54" i="1"/>
  <c r="DN54" i="1"/>
  <c r="DQ54" i="1"/>
  <c r="DO54" i="1"/>
  <c r="DD56" i="1"/>
  <c r="DE31" i="1"/>
  <c r="DF31" i="1"/>
  <c r="DJ31" i="1" s="1"/>
  <c r="DP32" i="1"/>
  <c r="DN32" i="1"/>
  <c r="DQ32" i="1"/>
  <c r="DO32" i="1"/>
  <c r="DG32" i="1"/>
  <c r="DL32" i="1" s="1"/>
  <c r="DN55" i="1" l="1"/>
  <c r="DO55" i="1"/>
  <c r="DP55" i="1"/>
  <c r="DQ55" i="1"/>
  <c r="DD29" i="1"/>
  <c r="DG30" i="1"/>
  <c r="DL30" i="1" s="1"/>
  <c r="DE30" i="1"/>
  <c r="DF30" i="1" s="1"/>
  <c r="DI30" i="1" s="1"/>
  <c r="DE56" i="1"/>
  <c r="DF56" i="1"/>
  <c r="DI56" i="1" s="1"/>
  <c r="DD57" i="1"/>
  <c r="DN31" i="1"/>
  <c r="DP31" i="1"/>
  <c r="DO31" i="1"/>
  <c r="DQ31" i="1"/>
  <c r="DG55" i="1"/>
  <c r="DM55" i="1" s="1"/>
  <c r="CZ58" i="1"/>
  <c r="CY58" i="1"/>
  <c r="DC57" i="1"/>
  <c r="DB28" i="1"/>
  <c r="DA28" i="1"/>
  <c r="DC29" i="1"/>
  <c r="DD58" i="1" l="1"/>
  <c r="DE29" i="1"/>
  <c r="DF29" i="1"/>
  <c r="DJ29" i="1" s="1"/>
  <c r="DG29" i="1"/>
  <c r="DM29" i="1" s="1"/>
  <c r="DD28" i="1"/>
  <c r="DE57" i="1"/>
  <c r="DF57" i="1"/>
  <c r="DJ57" i="1" s="1"/>
  <c r="DG57" i="1"/>
  <c r="DM57" i="1" s="1"/>
  <c r="DB27" i="1"/>
  <c r="DD27" i="1" s="1"/>
  <c r="DA27" i="1"/>
  <c r="DC27" i="1" s="1"/>
  <c r="DC28" i="1"/>
  <c r="DP56" i="1"/>
  <c r="DO56" i="1"/>
  <c r="DQ56" i="1"/>
  <c r="DN56" i="1"/>
  <c r="DN30" i="1"/>
  <c r="DQ30" i="1"/>
  <c r="DO30" i="1"/>
  <c r="DP30" i="1"/>
  <c r="DC58" i="1"/>
  <c r="CZ59" i="1"/>
  <c r="DD59" i="1" s="1"/>
  <c r="CY59" i="1"/>
  <c r="DC59" i="1" s="1"/>
  <c r="DG56" i="1"/>
  <c r="DL56" i="1" s="1"/>
  <c r="DE59" i="1" l="1"/>
  <c r="DF59" i="1"/>
  <c r="DE27" i="1"/>
  <c r="HG3" i="1" s="1"/>
  <c r="HG4" i="1" s="1"/>
  <c r="DG59" i="1"/>
  <c r="DE58" i="1"/>
  <c r="DG27" i="1"/>
  <c r="DO29" i="1"/>
  <c r="DP29" i="1"/>
  <c r="DN29" i="1"/>
  <c r="DQ29" i="1"/>
  <c r="DO57" i="1"/>
  <c r="DP57" i="1"/>
  <c r="DN57" i="1"/>
  <c r="DQ57" i="1"/>
  <c r="DE28" i="1"/>
  <c r="DG28" i="1"/>
  <c r="DM28" i="1" s="1"/>
  <c r="DM60" i="1" s="1"/>
  <c r="DO58" i="1" l="1"/>
  <c r="DQ58" i="1"/>
  <c r="DN58" i="1"/>
  <c r="DP58" i="1"/>
  <c r="DI59" i="1"/>
  <c r="DL27" i="1"/>
  <c r="DL60" i="1" s="1"/>
  <c r="DU15" i="1"/>
  <c r="DF58" i="1"/>
  <c r="DI58" i="1" s="1"/>
  <c r="DL59" i="1"/>
  <c r="DQ28" i="1"/>
  <c r="DQ60" i="1" s="1"/>
  <c r="DN28" i="1"/>
  <c r="DO28" i="1"/>
  <c r="DP28" i="1"/>
  <c r="DF27" i="1"/>
  <c r="DF28" i="1"/>
  <c r="DJ28" i="1" s="1"/>
  <c r="DJ60" i="1" s="1"/>
  <c r="DG58" i="1"/>
  <c r="DL58" i="1" s="1"/>
  <c r="DQ59" i="1"/>
  <c r="DP59" i="1"/>
  <c r="DN59" i="1"/>
  <c r="DO59" i="1"/>
  <c r="DI27" i="1" l="1"/>
  <c r="DI60" i="1" s="1"/>
  <c r="DU14" i="1"/>
  <c r="DF60" i="1"/>
  <c r="DO60" i="1"/>
  <c r="DT14" i="1" s="1"/>
  <c r="DN60" i="1"/>
  <c r="DS14" i="1" s="1"/>
  <c r="DS13" i="1"/>
  <c r="DP60" i="1"/>
  <c r="DG60" i="1"/>
  <c r="DT15" i="1" s="1"/>
  <c r="DS12" i="1" l="1"/>
  <c r="DS11" i="1"/>
  <c r="DS16" i="1"/>
  <c r="DU59" i="1" s="1"/>
  <c r="DV58" i="1" s="1"/>
  <c r="DS27" i="1"/>
  <c r="DT11" i="1"/>
  <c r="DT13" i="1"/>
  <c r="DT16" i="1"/>
  <c r="DV59" i="1" s="1"/>
  <c r="DS15" i="1"/>
  <c r="DU58" i="1" s="1"/>
  <c r="DT12" i="1"/>
  <c r="DT27" i="1" s="1"/>
  <c r="DV57" i="1" l="1"/>
  <c r="DU57" i="1"/>
  <c r="DT28" i="1"/>
  <c r="DS28" i="1"/>
  <c r="DU56" i="1" l="1"/>
  <c r="DV56" i="1"/>
  <c r="DS29" i="1"/>
  <c r="DT29" i="1"/>
  <c r="DT30" i="1" l="1"/>
  <c r="DS30" i="1"/>
  <c r="DU55" i="1"/>
  <c r="DV55" i="1"/>
  <c r="DT31" i="1" l="1"/>
  <c r="DS31" i="1"/>
  <c r="DV54" i="1"/>
  <c r="DU54" i="1"/>
  <c r="DT32" i="1" l="1"/>
  <c r="DS32" i="1"/>
  <c r="DU53" i="1"/>
  <c r="DV53" i="1"/>
  <c r="DT33" i="1" l="1"/>
  <c r="DS33" i="1"/>
  <c r="DU52" i="1"/>
  <c r="DV52" i="1"/>
  <c r="DT34" i="1" l="1"/>
  <c r="DS34" i="1"/>
  <c r="DV51" i="1"/>
  <c r="DU51" i="1"/>
  <c r="DV50" i="1" l="1"/>
  <c r="DU50" i="1"/>
  <c r="DT35" i="1"/>
  <c r="DS35" i="1"/>
  <c r="DV49" i="1" l="1"/>
  <c r="DU49" i="1"/>
  <c r="DT36" i="1"/>
  <c r="DS36" i="1"/>
  <c r="DS37" i="1" l="1"/>
  <c r="DT37" i="1"/>
  <c r="DU48" i="1"/>
  <c r="DV48" i="1"/>
  <c r="DU47" i="1" l="1"/>
  <c r="DV47" i="1"/>
  <c r="DS38" i="1"/>
  <c r="DT38" i="1"/>
  <c r="DS39" i="1" l="1"/>
  <c r="DT39" i="1"/>
  <c r="DV46" i="1"/>
  <c r="DU46" i="1"/>
  <c r="DT40" i="1" l="1"/>
  <c r="DS40" i="1"/>
  <c r="DU45" i="1"/>
  <c r="DV45" i="1"/>
  <c r="DT41" i="1" l="1"/>
  <c r="DS41" i="1"/>
  <c r="DU44" i="1"/>
  <c r="DV44" i="1"/>
  <c r="DS42" i="1" l="1"/>
  <c r="DT42" i="1"/>
  <c r="DU43" i="1"/>
  <c r="DV43" i="1"/>
  <c r="DV42" i="1" l="1"/>
  <c r="DU42" i="1"/>
  <c r="DS43" i="1"/>
  <c r="DT43" i="1"/>
  <c r="DV41" i="1" l="1"/>
  <c r="DU41" i="1"/>
  <c r="DT44" i="1"/>
  <c r="DW43" i="1"/>
  <c r="DS44" i="1"/>
  <c r="DX42" i="1"/>
  <c r="DW42" i="1"/>
  <c r="DX43" i="1"/>
  <c r="DY43" i="1" l="1"/>
  <c r="DZ43" i="1"/>
  <c r="EC43" i="1" s="1"/>
  <c r="EA43" i="1"/>
  <c r="EF43" i="1" s="1"/>
  <c r="DY42" i="1"/>
  <c r="DZ42" i="1"/>
  <c r="EB42" i="1" s="1"/>
  <c r="EA42" i="1"/>
  <c r="EE42" i="1" s="1"/>
  <c r="DU40" i="1"/>
  <c r="DV40" i="1"/>
  <c r="DW41" i="1"/>
  <c r="DX44" i="1"/>
  <c r="DS45" i="1"/>
  <c r="DT45" i="1"/>
  <c r="DW44" i="1"/>
  <c r="DX41" i="1"/>
  <c r="DX40" i="1" l="1"/>
  <c r="DX45" i="1"/>
  <c r="DV39" i="1"/>
  <c r="DU39" i="1"/>
  <c r="DW40" i="1"/>
  <c r="EA44" i="1"/>
  <c r="EE44" i="1" s="1"/>
  <c r="DY41" i="1"/>
  <c r="DS46" i="1"/>
  <c r="DW45" i="1"/>
  <c r="DT46" i="1"/>
  <c r="EK42" i="1"/>
  <c r="EH42" i="1"/>
  <c r="EI42" i="1"/>
  <c r="EJ42" i="1"/>
  <c r="DY44" i="1"/>
  <c r="DZ44" i="1"/>
  <c r="EB44" i="1" s="1"/>
  <c r="EK43" i="1"/>
  <c r="EI43" i="1"/>
  <c r="EH43" i="1"/>
  <c r="EJ43" i="1"/>
  <c r="DV38" i="1" l="1"/>
  <c r="DU38" i="1"/>
  <c r="DW39" i="1"/>
  <c r="DX39" i="1"/>
  <c r="EI41" i="1"/>
  <c r="EH41" i="1"/>
  <c r="EK41" i="1"/>
  <c r="EJ41" i="1"/>
  <c r="DZ41" i="1"/>
  <c r="EB41" i="1" s="1"/>
  <c r="DX46" i="1"/>
  <c r="DY45" i="1"/>
  <c r="DZ45" i="1"/>
  <c r="EB45" i="1" s="1"/>
  <c r="DW46" i="1"/>
  <c r="DS47" i="1"/>
  <c r="DT47" i="1"/>
  <c r="EA41" i="1"/>
  <c r="EE41" i="1" s="1"/>
  <c r="DY40" i="1"/>
  <c r="DZ40" i="1"/>
  <c r="EB40" i="1" s="1"/>
  <c r="EH44" i="1"/>
  <c r="EJ44" i="1"/>
  <c r="EK44" i="1"/>
  <c r="EI44" i="1"/>
  <c r="DY39" i="1" l="1"/>
  <c r="EA39" i="1"/>
  <c r="EG39" i="1" s="1"/>
  <c r="EH45" i="1"/>
  <c r="EJ45" i="1"/>
  <c r="EK45" i="1"/>
  <c r="EI45" i="1"/>
  <c r="DU37" i="1"/>
  <c r="DV37" i="1"/>
  <c r="DW38" i="1"/>
  <c r="DX47" i="1"/>
  <c r="DT48" i="1"/>
  <c r="DW47" i="1"/>
  <c r="DS48" i="1"/>
  <c r="DY46" i="1"/>
  <c r="DZ46" i="1"/>
  <c r="EB46" i="1" s="1"/>
  <c r="EJ40" i="1"/>
  <c r="EI40" i="1"/>
  <c r="EH40" i="1"/>
  <c r="EK40" i="1"/>
  <c r="EA45" i="1"/>
  <c r="EE45" i="1" s="1"/>
  <c r="EA40" i="1"/>
  <c r="EE40" i="1" s="1"/>
  <c r="DX38" i="1"/>
  <c r="EH46" i="1" l="1"/>
  <c r="EJ46" i="1"/>
  <c r="EI46" i="1"/>
  <c r="EK46" i="1"/>
  <c r="DY38" i="1"/>
  <c r="DZ38" i="1"/>
  <c r="ED38" i="1" s="1"/>
  <c r="DS49" i="1"/>
  <c r="DT49" i="1"/>
  <c r="DW48" i="1"/>
  <c r="EA46" i="1"/>
  <c r="EE46" i="1" s="1"/>
  <c r="DX37" i="1"/>
  <c r="EK39" i="1"/>
  <c r="EH39" i="1"/>
  <c r="EI39" i="1"/>
  <c r="EJ39" i="1"/>
  <c r="DY47" i="1"/>
  <c r="DZ47" i="1"/>
  <c r="ED47" i="1" s="1"/>
  <c r="DX48" i="1"/>
  <c r="DV36" i="1"/>
  <c r="DU36" i="1"/>
  <c r="DW37" i="1"/>
  <c r="DZ39" i="1"/>
  <c r="ED39" i="1" s="1"/>
  <c r="EI38" i="1" l="1"/>
  <c r="EH38" i="1"/>
  <c r="EK38" i="1"/>
  <c r="EJ38" i="1"/>
  <c r="DX36" i="1"/>
  <c r="DW49" i="1"/>
  <c r="DS50" i="1"/>
  <c r="DT50" i="1"/>
  <c r="DY37" i="1"/>
  <c r="EJ47" i="1"/>
  <c r="EI47" i="1"/>
  <c r="EH47" i="1"/>
  <c r="EK47" i="1"/>
  <c r="EA47" i="1"/>
  <c r="EG47" i="1" s="1"/>
  <c r="DU35" i="1"/>
  <c r="DV35" i="1"/>
  <c r="DW36" i="1"/>
  <c r="DY48" i="1"/>
  <c r="DZ48" i="1"/>
  <c r="EB48" i="1" s="1"/>
  <c r="EA48" i="1"/>
  <c r="EE48" i="1" s="1"/>
  <c r="DX49" i="1"/>
  <c r="EA38" i="1"/>
  <c r="EG38" i="1" s="1"/>
  <c r="EH37" i="1" l="1"/>
  <c r="EJ37" i="1"/>
  <c r="EI37" i="1"/>
  <c r="EK37" i="1"/>
  <c r="EA49" i="1"/>
  <c r="EF49" i="1" s="1"/>
  <c r="DX35" i="1"/>
  <c r="DZ37" i="1"/>
  <c r="EB37" i="1" s="1"/>
  <c r="EA37" i="1"/>
  <c r="EE37" i="1" s="1"/>
  <c r="DY49" i="1"/>
  <c r="DZ49" i="1" s="1"/>
  <c r="EC49" i="1" s="1"/>
  <c r="EA36" i="1"/>
  <c r="EG36" i="1" s="1"/>
  <c r="DV34" i="1"/>
  <c r="DU34" i="1"/>
  <c r="DW35" i="1"/>
  <c r="EJ48" i="1"/>
  <c r="EH48" i="1"/>
  <c r="EI48" i="1"/>
  <c r="EK48" i="1"/>
  <c r="DX50" i="1"/>
  <c r="DY36" i="1"/>
  <c r="DZ36" i="1"/>
  <c r="ED36" i="1" s="1"/>
  <c r="DW50" i="1"/>
  <c r="DS51" i="1"/>
  <c r="DT51" i="1"/>
  <c r="DX51" i="1" l="1"/>
  <c r="DY50" i="1"/>
  <c r="DZ50" i="1"/>
  <c r="EB50" i="1" s="1"/>
  <c r="EA35" i="1"/>
  <c r="EF35" i="1" s="1"/>
  <c r="DW51" i="1"/>
  <c r="DS52" i="1"/>
  <c r="DT52" i="1"/>
  <c r="DY35" i="1"/>
  <c r="DZ35" i="1"/>
  <c r="EC35" i="1" s="1"/>
  <c r="DV33" i="1"/>
  <c r="DU33" i="1"/>
  <c r="DW34" i="1"/>
  <c r="DX34" i="1"/>
  <c r="EI49" i="1"/>
  <c r="EJ49" i="1"/>
  <c r="EH49" i="1"/>
  <c r="EK49" i="1"/>
  <c r="EK36" i="1"/>
  <c r="EI36" i="1"/>
  <c r="EH36" i="1"/>
  <c r="EJ36" i="1"/>
  <c r="EH35" i="1" l="1"/>
  <c r="EJ35" i="1"/>
  <c r="EI35" i="1"/>
  <c r="EK35" i="1"/>
  <c r="DV32" i="1"/>
  <c r="DU32" i="1"/>
  <c r="DW33" i="1"/>
  <c r="DS53" i="1"/>
  <c r="DT53" i="1"/>
  <c r="DW52" i="1"/>
  <c r="DX33" i="1"/>
  <c r="EJ50" i="1"/>
  <c r="EH50" i="1"/>
  <c r="EI50" i="1"/>
  <c r="EK50" i="1"/>
  <c r="DX52" i="1"/>
  <c r="DY34" i="1"/>
  <c r="DZ34" i="1"/>
  <c r="EC34" i="1" s="1"/>
  <c r="DY51" i="1"/>
  <c r="DZ51" i="1"/>
  <c r="EB51" i="1" s="1"/>
  <c r="EA50" i="1"/>
  <c r="EE50" i="1" s="1"/>
  <c r="DW53" i="1" l="1"/>
  <c r="DS54" i="1"/>
  <c r="DT54" i="1"/>
  <c r="DY52" i="1"/>
  <c r="DZ52" i="1"/>
  <c r="EB52" i="1" s="1"/>
  <c r="EB60" i="1" s="1"/>
  <c r="DU31" i="1"/>
  <c r="DV31" i="1"/>
  <c r="DW32" i="1"/>
  <c r="DX53" i="1"/>
  <c r="EI51" i="1"/>
  <c r="EJ51" i="1"/>
  <c r="EH51" i="1"/>
  <c r="EK51" i="1"/>
  <c r="DX32" i="1"/>
  <c r="EH34" i="1"/>
  <c r="EI34" i="1"/>
  <c r="EK34" i="1"/>
  <c r="EJ34" i="1"/>
  <c r="EA34" i="1"/>
  <c r="EF34" i="1" s="1"/>
  <c r="EA33" i="1"/>
  <c r="EG33" i="1" s="1"/>
  <c r="EA51" i="1"/>
  <c r="EE51" i="1" s="1"/>
  <c r="DY33" i="1"/>
  <c r="DZ33" i="1" s="1"/>
  <c r="ED33" i="1" s="1"/>
  <c r="DW54" i="1" l="1"/>
  <c r="DS55" i="1"/>
  <c r="DT55" i="1"/>
  <c r="EA53" i="1"/>
  <c r="EF53" i="1" s="1"/>
  <c r="DX54" i="1"/>
  <c r="DX31" i="1"/>
  <c r="DY53" i="1"/>
  <c r="DZ53" i="1"/>
  <c r="EC53" i="1" s="1"/>
  <c r="EA32" i="1"/>
  <c r="EF32" i="1" s="1"/>
  <c r="EI52" i="1"/>
  <c r="EH52" i="1"/>
  <c r="EK52" i="1"/>
  <c r="EJ52" i="1"/>
  <c r="EA52" i="1"/>
  <c r="EE52" i="1" s="1"/>
  <c r="EE60" i="1" s="1"/>
  <c r="DY32" i="1"/>
  <c r="DZ32" i="1"/>
  <c r="EC32" i="1" s="1"/>
  <c r="EK33" i="1"/>
  <c r="EJ33" i="1"/>
  <c r="EH33" i="1"/>
  <c r="EI33" i="1"/>
  <c r="DU30" i="1"/>
  <c r="DV30" i="1"/>
  <c r="DW31" i="1"/>
  <c r="DY31" i="1" l="1"/>
  <c r="DZ31" i="1"/>
  <c r="ED31" i="1" s="1"/>
  <c r="DX55" i="1"/>
  <c r="DY54" i="1"/>
  <c r="DZ54" i="1"/>
  <c r="ED54" i="1" s="1"/>
  <c r="EA31" i="1"/>
  <c r="EG31" i="1" s="1"/>
  <c r="DS56" i="1"/>
  <c r="DT56" i="1"/>
  <c r="DW55" i="1"/>
  <c r="EA54" i="1"/>
  <c r="EG54" i="1" s="1"/>
  <c r="EH32" i="1"/>
  <c r="EK32" i="1"/>
  <c r="EI32" i="1"/>
  <c r="EJ32" i="1"/>
  <c r="EK53" i="1"/>
  <c r="EJ53" i="1"/>
  <c r="EH53" i="1"/>
  <c r="EI53" i="1"/>
  <c r="DX30" i="1"/>
  <c r="DV29" i="1"/>
  <c r="DU29" i="1"/>
  <c r="DW30" i="1"/>
  <c r="DX29" i="1" l="1"/>
  <c r="DY55" i="1"/>
  <c r="DZ55" i="1"/>
  <c r="ED55" i="1" s="1"/>
  <c r="EA30" i="1"/>
  <c r="EF30" i="1" s="1"/>
  <c r="DZ30" i="1"/>
  <c r="EC30" i="1" s="1"/>
  <c r="DY30" i="1"/>
  <c r="EI54" i="1"/>
  <c r="EK54" i="1"/>
  <c r="EJ54" i="1"/>
  <c r="EH54" i="1"/>
  <c r="DU28" i="1"/>
  <c r="DV28" i="1"/>
  <c r="DW29" i="1"/>
  <c r="DX56" i="1"/>
  <c r="DT57" i="1"/>
  <c r="DS57" i="1"/>
  <c r="DW56" i="1"/>
  <c r="EJ31" i="1"/>
  <c r="EK31" i="1"/>
  <c r="EH31" i="1"/>
  <c r="EI31" i="1"/>
  <c r="DV27" i="1" l="1"/>
  <c r="DX27" i="1" s="1"/>
  <c r="DU27" i="1"/>
  <c r="DW27" i="1" s="1"/>
  <c r="DW28" i="1"/>
  <c r="DX28" i="1"/>
  <c r="EK55" i="1"/>
  <c r="EI55" i="1"/>
  <c r="EJ55" i="1"/>
  <c r="EH55" i="1"/>
  <c r="DX57" i="1"/>
  <c r="EA55" i="1"/>
  <c r="EG55" i="1" s="1"/>
  <c r="DY56" i="1"/>
  <c r="DZ56" i="1"/>
  <c r="EC56" i="1" s="1"/>
  <c r="DY29" i="1"/>
  <c r="DZ29" i="1" s="1"/>
  <c r="ED29" i="1" s="1"/>
  <c r="DT58" i="1"/>
  <c r="DW57" i="1"/>
  <c r="DS58" i="1"/>
  <c r="EK30" i="1"/>
  <c r="EI30" i="1"/>
  <c r="EH30" i="1"/>
  <c r="EJ30" i="1"/>
  <c r="DY57" i="1" l="1"/>
  <c r="EA57" i="1"/>
  <c r="EG57" i="1" s="1"/>
  <c r="DX58" i="1"/>
  <c r="EK56" i="1"/>
  <c r="EJ56" i="1"/>
  <c r="EI56" i="1"/>
  <c r="EH56" i="1"/>
  <c r="EK29" i="1"/>
  <c r="EH29" i="1"/>
  <c r="EJ29" i="1"/>
  <c r="EI29" i="1"/>
  <c r="DY28" i="1"/>
  <c r="EA28" i="1" s="1"/>
  <c r="EG28" i="1" s="1"/>
  <c r="EG60" i="1" s="1"/>
  <c r="DY27" i="1"/>
  <c r="HH3" i="1" s="1"/>
  <c r="HH4" i="1" s="1"/>
  <c r="DZ27" i="1"/>
  <c r="DW58" i="1"/>
  <c r="DT59" i="1"/>
  <c r="DX59" i="1" s="1"/>
  <c r="DS59" i="1"/>
  <c r="DW59" i="1" s="1"/>
  <c r="EA29" i="1"/>
  <c r="EG29" i="1" s="1"/>
  <c r="EA56" i="1"/>
  <c r="EF56" i="1" s="1"/>
  <c r="EA27" i="1"/>
  <c r="DY58" i="1" l="1"/>
  <c r="DZ58" i="1"/>
  <c r="EC58" i="1" s="1"/>
  <c r="EO15" i="1"/>
  <c r="EF27" i="1"/>
  <c r="EC27" i="1"/>
  <c r="EO14" i="1"/>
  <c r="EJ28" i="1"/>
  <c r="EI28" i="1"/>
  <c r="EH28" i="1"/>
  <c r="EK28" i="1"/>
  <c r="EK57" i="1"/>
  <c r="EI57" i="1"/>
  <c r="EJ57" i="1"/>
  <c r="EH57" i="1"/>
  <c r="DY59" i="1"/>
  <c r="DZ59" i="1"/>
  <c r="DZ28" i="1"/>
  <c r="ED28" i="1" s="1"/>
  <c r="DZ57" i="1"/>
  <c r="ED57" i="1" s="1"/>
  <c r="EC59" i="1" l="1"/>
  <c r="EM16" i="1"/>
  <c r="EO59" i="1" s="1"/>
  <c r="EK59" i="1"/>
  <c r="EH59" i="1"/>
  <c r="EH60" i="1" s="1"/>
  <c r="EM14" i="1" s="1"/>
  <c r="EI59" i="1"/>
  <c r="EI60" i="1" s="1"/>
  <c r="EJ59" i="1"/>
  <c r="EH58" i="1"/>
  <c r="EK58" i="1"/>
  <c r="EJ58" i="1"/>
  <c r="EJ60" i="1" s="1"/>
  <c r="EM15" i="1" s="1"/>
  <c r="EI58" i="1"/>
  <c r="EA59" i="1"/>
  <c r="EK60" i="1"/>
  <c r="DZ60" i="1"/>
  <c r="EM11" i="1" s="1"/>
  <c r="EA58" i="1"/>
  <c r="ED60" i="1"/>
  <c r="EM13" i="1" s="1"/>
  <c r="EC60" i="1"/>
  <c r="EM12" i="1" s="1"/>
  <c r="EM27" i="1" s="1"/>
  <c r="EN14" i="1" l="1"/>
  <c r="EN15" i="1"/>
  <c r="EN16" i="1"/>
  <c r="EP59" i="1" s="1"/>
  <c r="EF59" i="1"/>
  <c r="EF58" i="1"/>
  <c r="EF60" i="1" s="1"/>
  <c r="EA60" i="1"/>
  <c r="EN11" i="1" l="1"/>
  <c r="EN13" i="1"/>
  <c r="EN12" i="1"/>
  <c r="EN27" i="1" s="1"/>
  <c r="EM28" i="1" l="1"/>
  <c r="EN28" i="1"/>
  <c r="EP58" i="1"/>
  <c r="EO58" i="1"/>
  <c r="EO57" i="1" l="1"/>
  <c r="EP57" i="1"/>
  <c r="EM29" i="1"/>
  <c r="EN29" i="1"/>
  <c r="EN30" i="1" l="1"/>
  <c r="EM30" i="1"/>
  <c r="EO56" i="1"/>
  <c r="EP56" i="1"/>
  <c r="EM31" i="1" l="1"/>
  <c r="EN31" i="1"/>
  <c r="EO55" i="1"/>
  <c r="EP55" i="1"/>
  <c r="EN32" i="1" l="1"/>
  <c r="EM32" i="1"/>
  <c r="EO54" i="1"/>
  <c r="EP54" i="1"/>
  <c r="EM33" i="1" l="1"/>
  <c r="EN33" i="1"/>
  <c r="EO53" i="1"/>
  <c r="EP53" i="1"/>
  <c r="EM34" i="1" l="1"/>
  <c r="EN34" i="1"/>
  <c r="EO52" i="1"/>
  <c r="EP52" i="1"/>
  <c r="EN35" i="1" l="1"/>
  <c r="EM35" i="1"/>
  <c r="EO51" i="1"/>
  <c r="EP51" i="1"/>
  <c r="EM36" i="1" l="1"/>
  <c r="EN36" i="1"/>
  <c r="EO50" i="1"/>
  <c r="EP50" i="1"/>
  <c r="EN37" i="1" l="1"/>
  <c r="EM37" i="1"/>
  <c r="EO49" i="1"/>
  <c r="EP49" i="1"/>
  <c r="EM38" i="1" l="1"/>
  <c r="EN38" i="1"/>
  <c r="EO48" i="1"/>
  <c r="EP48" i="1"/>
  <c r="EM39" i="1" l="1"/>
  <c r="EN39" i="1"/>
  <c r="EO47" i="1"/>
  <c r="EP47" i="1"/>
  <c r="EM40" i="1" l="1"/>
  <c r="EN40" i="1"/>
  <c r="EO46" i="1"/>
  <c r="EP46" i="1"/>
  <c r="EN41" i="1" l="1"/>
  <c r="EM41" i="1"/>
  <c r="EO45" i="1"/>
  <c r="EP45" i="1"/>
  <c r="EM42" i="1" l="1"/>
  <c r="EN42" i="1"/>
  <c r="EO44" i="1"/>
  <c r="EP44" i="1"/>
  <c r="EN43" i="1" l="1"/>
  <c r="EM43" i="1"/>
  <c r="EO43" i="1"/>
  <c r="EP43" i="1"/>
  <c r="ER43" i="1" l="1"/>
  <c r="EN44" i="1"/>
  <c r="EM44" i="1"/>
  <c r="EQ43" i="1"/>
  <c r="EO42" i="1"/>
  <c r="EP42" i="1"/>
  <c r="EM45" i="1" l="1"/>
  <c r="EN45" i="1"/>
  <c r="EQ44" i="1"/>
  <c r="ER44" i="1"/>
  <c r="ER42" i="1"/>
  <c r="EO41" i="1"/>
  <c r="EP41" i="1"/>
  <c r="EQ42" i="1"/>
  <c r="ES43" i="1"/>
  <c r="EO40" i="1" l="1"/>
  <c r="EP40" i="1"/>
  <c r="EQ41" i="1"/>
  <c r="ES44" i="1"/>
  <c r="ET44" i="1"/>
  <c r="EV44" i="1" s="1"/>
  <c r="EU44" i="1"/>
  <c r="EY44" i="1" s="1"/>
  <c r="ER41" i="1"/>
  <c r="FE43" i="1"/>
  <c r="FC43" i="1"/>
  <c r="FD43" i="1"/>
  <c r="FB43" i="1"/>
  <c r="ER45" i="1"/>
  <c r="ET43" i="1"/>
  <c r="EW43" i="1" s="1"/>
  <c r="EQ45" i="1"/>
  <c r="EM46" i="1"/>
  <c r="EN46" i="1"/>
  <c r="ES42" i="1"/>
  <c r="ET42" i="1"/>
  <c r="EV42" i="1" s="1"/>
  <c r="EU43" i="1"/>
  <c r="EZ43" i="1" s="1"/>
  <c r="ES45" i="1" l="1"/>
  <c r="ET45" i="1"/>
  <c r="EV45" i="1" s="1"/>
  <c r="ER40" i="1"/>
  <c r="EM47" i="1"/>
  <c r="EN47" i="1"/>
  <c r="EQ46" i="1"/>
  <c r="FC44" i="1"/>
  <c r="FE44" i="1"/>
  <c r="FB44" i="1"/>
  <c r="FD44" i="1"/>
  <c r="ET41" i="1"/>
  <c r="EV41" i="1" s="1"/>
  <c r="ES41" i="1"/>
  <c r="FE42" i="1"/>
  <c r="FB42" i="1"/>
  <c r="FC42" i="1"/>
  <c r="FD42" i="1"/>
  <c r="ER46" i="1"/>
  <c r="EU42" i="1"/>
  <c r="EY42" i="1" s="1"/>
  <c r="EO39" i="1"/>
  <c r="EP39" i="1"/>
  <c r="EQ40" i="1"/>
  <c r="ES40" i="1" l="1"/>
  <c r="ET40" i="1"/>
  <c r="EV40" i="1" s="1"/>
  <c r="EU40" i="1"/>
  <c r="EY40" i="1" s="1"/>
  <c r="EO38" i="1"/>
  <c r="EP38" i="1"/>
  <c r="EQ39" i="1"/>
  <c r="EN48" i="1"/>
  <c r="EM48" i="1"/>
  <c r="EQ47" i="1"/>
  <c r="EU46" i="1"/>
  <c r="EY46" i="1" s="1"/>
  <c r="ER39" i="1"/>
  <c r="ES46" i="1"/>
  <c r="ET46" i="1"/>
  <c r="EV46" i="1" s="1"/>
  <c r="ER47" i="1"/>
  <c r="FE45" i="1"/>
  <c r="FD45" i="1"/>
  <c r="FB45" i="1"/>
  <c r="FC45" i="1"/>
  <c r="EU45" i="1"/>
  <c r="EY45" i="1" s="1"/>
  <c r="FD41" i="1"/>
  <c r="FB41" i="1"/>
  <c r="FE41" i="1"/>
  <c r="FC41" i="1"/>
  <c r="EU41" i="1"/>
  <c r="EY41" i="1" s="1"/>
  <c r="ES39" i="1" l="1"/>
  <c r="ES47" i="1"/>
  <c r="ET47" i="1"/>
  <c r="EX47" i="1" s="1"/>
  <c r="EM49" i="1"/>
  <c r="EQ48" i="1"/>
  <c r="EN49" i="1"/>
  <c r="ER38" i="1"/>
  <c r="EU47" i="1"/>
  <c r="FA47" i="1" s="1"/>
  <c r="FC46" i="1"/>
  <c r="FB46" i="1"/>
  <c r="FE46" i="1"/>
  <c r="FD46" i="1"/>
  <c r="EO37" i="1"/>
  <c r="EP37" i="1"/>
  <c r="EQ38" i="1"/>
  <c r="EU39" i="1"/>
  <c r="FA39" i="1" s="1"/>
  <c r="ER48" i="1"/>
  <c r="FE40" i="1"/>
  <c r="FB40" i="1"/>
  <c r="FD40" i="1"/>
  <c r="FC40" i="1"/>
  <c r="ES38" i="1" l="1"/>
  <c r="ET38" i="1"/>
  <c r="EX38" i="1" s="1"/>
  <c r="ES48" i="1"/>
  <c r="ET48" i="1" s="1"/>
  <c r="EV48" i="1" s="1"/>
  <c r="EQ49" i="1"/>
  <c r="EM50" i="1"/>
  <c r="EN50" i="1"/>
  <c r="EU38" i="1"/>
  <c r="FA38" i="1" s="1"/>
  <c r="ER37" i="1"/>
  <c r="FB47" i="1"/>
  <c r="FD47" i="1"/>
  <c r="FE47" i="1"/>
  <c r="FC47" i="1"/>
  <c r="FD39" i="1"/>
  <c r="FB39" i="1"/>
  <c r="FC39" i="1"/>
  <c r="FE39" i="1"/>
  <c r="EO36" i="1"/>
  <c r="EP36" i="1"/>
  <c r="EQ37" i="1"/>
  <c r="ER49" i="1"/>
  <c r="ET39" i="1"/>
  <c r="EX39" i="1" s="1"/>
  <c r="ER36" i="1" l="1"/>
  <c r="EO35" i="1"/>
  <c r="EP35" i="1"/>
  <c r="EQ36" i="1"/>
  <c r="FB48" i="1"/>
  <c r="FD48" i="1"/>
  <c r="FC48" i="1"/>
  <c r="FE48" i="1"/>
  <c r="ES49" i="1"/>
  <c r="ET49" i="1"/>
  <c r="EW49" i="1" s="1"/>
  <c r="EU48" i="1"/>
  <c r="EY48" i="1" s="1"/>
  <c r="EQ50" i="1"/>
  <c r="EM51" i="1"/>
  <c r="EN51" i="1"/>
  <c r="ES37" i="1"/>
  <c r="EU37" i="1" s="1"/>
  <c r="EY37" i="1" s="1"/>
  <c r="ER50" i="1"/>
  <c r="FC38" i="1"/>
  <c r="FD38" i="1"/>
  <c r="FB38" i="1"/>
  <c r="FE38" i="1"/>
  <c r="EO34" i="1" l="1"/>
  <c r="EP34" i="1"/>
  <c r="EQ35" i="1"/>
  <c r="FC37" i="1"/>
  <c r="FB37" i="1"/>
  <c r="FE37" i="1"/>
  <c r="FD37" i="1"/>
  <c r="ES36" i="1"/>
  <c r="ET36" i="1" s="1"/>
  <c r="EX36" i="1" s="1"/>
  <c r="ET37" i="1"/>
  <c r="EV37" i="1" s="1"/>
  <c r="ER35" i="1"/>
  <c r="EN52" i="1"/>
  <c r="EQ51" i="1"/>
  <c r="EM52" i="1"/>
  <c r="EU36" i="1"/>
  <c r="FA36" i="1" s="1"/>
  <c r="FC49" i="1"/>
  <c r="FE49" i="1"/>
  <c r="FB49" i="1"/>
  <c r="FD49" i="1"/>
  <c r="ES50" i="1"/>
  <c r="ET50" i="1" s="1"/>
  <c r="EV50" i="1" s="1"/>
  <c r="ER51" i="1"/>
  <c r="EU50" i="1"/>
  <c r="EY50" i="1" s="1"/>
  <c r="EU49" i="1"/>
  <c r="EZ49" i="1" s="1"/>
  <c r="ES51" i="1" l="1"/>
  <c r="ET51" i="1"/>
  <c r="EV51" i="1" s="1"/>
  <c r="EU51" i="1"/>
  <c r="EY51" i="1" s="1"/>
  <c r="EM53" i="1"/>
  <c r="EN53" i="1"/>
  <c r="EQ52" i="1"/>
  <c r="FE50" i="1"/>
  <c r="FB50" i="1"/>
  <c r="FD50" i="1"/>
  <c r="FC50" i="1"/>
  <c r="FE36" i="1"/>
  <c r="FD36" i="1"/>
  <c r="FC36" i="1"/>
  <c r="FB36" i="1"/>
  <c r="ER34" i="1"/>
  <c r="ES35" i="1"/>
  <c r="EU35" i="1" s="1"/>
  <c r="EZ35" i="1" s="1"/>
  <c r="EO33" i="1"/>
  <c r="EP33" i="1"/>
  <c r="EQ34" i="1"/>
  <c r="ER52" i="1"/>
  <c r="ER53" i="1" l="1"/>
  <c r="ET35" i="1"/>
  <c r="EW35" i="1" s="1"/>
  <c r="EU52" i="1"/>
  <c r="EY52" i="1" s="1"/>
  <c r="EY60" i="1" s="1"/>
  <c r="ES34" i="1"/>
  <c r="EU34" i="1" s="1"/>
  <c r="EZ34" i="1" s="1"/>
  <c r="ET34" i="1"/>
  <c r="EW34" i="1" s="1"/>
  <c r="FE35" i="1"/>
  <c r="FD35" i="1"/>
  <c r="FB35" i="1"/>
  <c r="FC35" i="1"/>
  <c r="EQ53" i="1"/>
  <c r="EM54" i="1"/>
  <c r="EN54" i="1"/>
  <c r="FB51" i="1"/>
  <c r="FC51" i="1"/>
  <c r="FE51" i="1"/>
  <c r="FD51" i="1"/>
  <c r="ER33" i="1"/>
  <c r="ES52" i="1"/>
  <c r="ET52" i="1"/>
  <c r="EV52" i="1" s="1"/>
  <c r="EV60" i="1" s="1"/>
  <c r="EO32" i="1"/>
  <c r="EP32" i="1"/>
  <c r="EQ33" i="1"/>
  <c r="EM55" i="1" l="1"/>
  <c r="EQ54" i="1"/>
  <c r="EN55" i="1"/>
  <c r="ES53" i="1"/>
  <c r="EU53" i="1" s="1"/>
  <c r="EZ53" i="1" s="1"/>
  <c r="FB52" i="1"/>
  <c r="FC52" i="1"/>
  <c r="FD52" i="1"/>
  <c r="FE52" i="1"/>
  <c r="ES33" i="1"/>
  <c r="ET33" i="1"/>
  <c r="EX33" i="1" s="1"/>
  <c r="FC34" i="1"/>
  <c r="FE34" i="1"/>
  <c r="FB34" i="1"/>
  <c r="FD34" i="1"/>
  <c r="ER32" i="1"/>
  <c r="EO31" i="1"/>
  <c r="EP31" i="1"/>
  <c r="EQ32" i="1"/>
  <c r="ER54" i="1"/>
  <c r="FD33" i="1" l="1"/>
  <c r="FB33" i="1"/>
  <c r="FC33" i="1"/>
  <c r="FE33" i="1"/>
  <c r="ER31" i="1"/>
  <c r="FE53" i="1"/>
  <c r="FD53" i="1"/>
  <c r="FB53" i="1"/>
  <c r="FC53" i="1"/>
  <c r="ER55" i="1"/>
  <c r="EN56" i="1"/>
  <c r="EM56" i="1"/>
  <c r="EQ55" i="1"/>
  <c r="ES32" i="1"/>
  <c r="ET32" i="1"/>
  <c r="EW32" i="1" s="1"/>
  <c r="EO30" i="1"/>
  <c r="EP30" i="1"/>
  <c r="EQ31" i="1"/>
  <c r="EU33" i="1"/>
  <c r="FA33" i="1" s="1"/>
  <c r="ES54" i="1"/>
  <c r="ET54" i="1"/>
  <c r="EX54" i="1" s="1"/>
  <c r="ET53" i="1"/>
  <c r="EW53" i="1" s="1"/>
  <c r="ER30" i="1" l="1"/>
  <c r="ES55" i="1"/>
  <c r="EU55" i="1" s="1"/>
  <c r="FA55" i="1" s="1"/>
  <c r="ET55" i="1"/>
  <c r="EX55" i="1" s="1"/>
  <c r="ER56" i="1"/>
  <c r="FC54" i="1"/>
  <c r="FB54" i="1"/>
  <c r="FE54" i="1"/>
  <c r="FD54" i="1"/>
  <c r="FC32" i="1"/>
  <c r="FB32" i="1"/>
  <c r="FE32" i="1"/>
  <c r="FD32" i="1"/>
  <c r="EU32" i="1"/>
  <c r="EZ32" i="1" s="1"/>
  <c r="ES31" i="1"/>
  <c r="ET31" i="1"/>
  <c r="EX31" i="1" s="1"/>
  <c r="EN57" i="1"/>
  <c r="EQ56" i="1"/>
  <c r="EM57" i="1"/>
  <c r="EO29" i="1"/>
  <c r="EP29" i="1"/>
  <c r="EQ30" i="1"/>
  <c r="EU54" i="1"/>
  <c r="FA54" i="1" s="1"/>
  <c r="ES30" i="1" l="1"/>
  <c r="ET30" i="1"/>
  <c r="EW30" i="1" s="1"/>
  <c r="FB31" i="1"/>
  <c r="FC31" i="1"/>
  <c r="FD31" i="1"/>
  <c r="FE31" i="1"/>
  <c r="EU31" i="1"/>
  <c r="FA31" i="1" s="1"/>
  <c r="EU56" i="1"/>
  <c r="EZ56" i="1" s="1"/>
  <c r="ER57" i="1"/>
  <c r="EU30" i="1"/>
  <c r="EZ30" i="1" s="1"/>
  <c r="ER29" i="1"/>
  <c r="EM58" i="1"/>
  <c r="EN58" i="1"/>
  <c r="EQ57" i="1"/>
  <c r="FB55" i="1"/>
  <c r="FE55" i="1"/>
  <c r="FC55" i="1"/>
  <c r="FD55" i="1"/>
  <c r="EO28" i="1"/>
  <c r="EP28" i="1"/>
  <c r="EQ29" i="1"/>
  <c r="ES56" i="1"/>
  <c r="ET56" i="1"/>
  <c r="EW56" i="1" s="1"/>
  <c r="ES29" i="1" l="1"/>
  <c r="ET29" i="1" s="1"/>
  <c r="EX29" i="1" s="1"/>
  <c r="ER28" i="1"/>
  <c r="ER58" i="1"/>
  <c r="EQ58" i="1"/>
  <c r="EN59" i="1"/>
  <c r="ER59" i="1" s="1"/>
  <c r="EM59" i="1"/>
  <c r="EQ59" i="1" s="1"/>
  <c r="EU29" i="1"/>
  <c r="FA29" i="1" s="1"/>
  <c r="FD56" i="1"/>
  <c r="FB56" i="1"/>
  <c r="FC56" i="1"/>
  <c r="FE56" i="1"/>
  <c r="ES57" i="1"/>
  <c r="ET57" i="1" s="1"/>
  <c r="EX57" i="1" s="1"/>
  <c r="EO27" i="1"/>
  <c r="EQ27" i="1" s="1"/>
  <c r="EP27" i="1"/>
  <c r="ER27" i="1" s="1"/>
  <c r="EQ28" i="1"/>
  <c r="FE30" i="1"/>
  <c r="FC30" i="1"/>
  <c r="FB30" i="1"/>
  <c r="FD30" i="1"/>
  <c r="ES27" i="1" l="1"/>
  <c r="HI3" i="1" s="1"/>
  <c r="HI4" i="1" s="1"/>
  <c r="ET27" i="1"/>
  <c r="ES59" i="1"/>
  <c r="ET59" i="1" s="1"/>
  <c r="EU59" i="1"/>
  <c r="FC57" i="1"/>
  <c r="FE57" i="1"/>
  <c r="FD57" i="1"/>
  <c r="FB57" i="1"/>
  <c r="ES28" i="1"/>
  <c r="ET28" i="1" s="1"/>
  <c r="EX28" i="1" s="1"/>
  <c r="EX60" i="1" s="1"/>
  <c r="ES58" i="1"/>
  <c r="ET58" i="1"/>
  <c r="EW58" i="1" s="1"/>
  <c r="EU27" i="1"/>
  <c r="EU58" i="1"/>
  <c r="EZ58" i="1" s="1"/>
  <c r="EU57" i="1"/>
  <c r="FA57" i="1" s="1"/>
  <c r="FC29" i="1"/>
  <c r="FB29" i="1"/>
  <c r="FD29" i="1"/>
  <c r="FE29" i="1"/>
  <c r="EW59" i="1" l="1"/>
  <c r="FC59" i="1"/>
  <c r="FB59" i="1"/>
  <c r="FD59" i="1"/>
  <c r="FE59" i="1"/>
  <c r="FE58" i="1"/>
  <c r="FB58" i="1"/>
  <c r="FD58" i="1"/>
  <c r="FC58" i="1"/>
  <c r="EZ59" i="1"/>
  <c r="FC28" i="1"/>
  <c r="FB28" i="1"/>
  <c r="FB60" i="1" s="1"/>
  <c r="FG14" i="1" s="1"/>
  <c r="FD28" i="1"/>
  <c r="FD60" i="1" s="1"/>
  <c r="FG15" i="1" s="1"/>
  <c r="FE28" i="1"/>
  <c r="EU28" i="1"/>
  <c r="FA28" i="1" s="1"/>
  <c r="FA60" i="1" s="1"/>
  <c r="EW27" i="1"/>
  <c r="EW60" i="1" s="1"/>
  <c r="FI14" i="1"/>
  <c r="ET60" i="1"/>
  <c r="FG11" i="1" s="1"/>
  <c r="EU60" i="1"/>
  <c r="FH11" i="1" s="1"/>
  <c r="EZ27" i="1"/>
  <c r="EZ60" i="1" s="1"/>
  <c r="FH12" i="1" s="1"/>
  <c r="FI15" i="1"/>
  <c r="FH27" i="1" s="1"/>
  <c r="FG12" i="1" l="1"/>
  <c r="FG13" i="1"/>
  <c r="FH16" i="1"/>
  <c r="FJ59" i="1" s="1"/>
  <c r="FH13" i="1"/>
  <c r="FG16" i="1"/>
  <c r="FI59" i="1" s="1"/>
  <c r="FI58" i="1" s="1"/>
  <c r="FC60" i="1"/>
  <c r="FH14" i="1" s="1"/>
  <c r="FG27" i="1"/>
  <c r="FE60" i="1"/>
  <c r="FH15" i="1" s="1"/>
  <c r="FH28" i="1" l="1"/>
  <c r="FG28" i="1"/>
  <c r="FJ58" i="1"/>
  <c r="FI57" i="1" s="1"/>
  <c r="FJ57" i="1" l="1"/>
  <c r="FI56" i="1" s="1"/>
  <c r="FG29" i="1"/>
  <c r="FH29" i="1"/>
  <c r="FG30" i="1" l="1"/>
  <c r="FH30" i="1"/>
  <c r="FJ56" i="1"/>
  <c r="FI55" i="1" s="1"/>
  <c r="FH31" i="1" l="1"/>
  <c r="FG31" i="1"/>
  <c r="FJ55" i="1"/>
  <c r="FI54" i="1" s="1"/>
  <c r="FH32" i="1" l="1"/>
  <c r="FG32" i="1"/>
  <c r="FJ54" i="1"/>
  <c r="FI53" i="1" s="1"/>
  <c r="FG33" i="1" l="1"/>
  <c r="FH33" i="1"/>
  <c r="FJ53" i="1"/>
  <c r="FI52" i="1" s="1"/>
  <c r="FH34" i="1" l="1"/>
  <c r="FG34" i="1"/>
  <c r="FJ52" i="1"/>
  <c r="FI51" i="1" s="1"/>
  <c r="FH35" i="1" l="1"/>
  <c r="FG35" i="1"/>
  <c r="FJ51" i="1"/>
  <c r="FI50" i="1" s="1"/>
  <c r="FJ50" i="1" l="1"/>
  <c r="FI49" i="1" s="1"/>
  <c r="FG36" i="1"/>
  <c r="FH36" i="1"/>
  <c r="FH37" i="1" l="1"/>
  <c r="FG37" i="1"/>
  <c r="FJ49" i="1"/>
  <c r="FI48" i="1" s="1"/>
  <c r="FG38" i="1" l="1"/>
  <c r="FH38" i="1"/>
  <c r="FJ48" i="1"/>
  <c r="FI47" i="1" s="1"/>
  <c r="FJ47" i="1" l="1"/>
  <c r="FI46" i="1" s="1"/>
  <c r="FH39" i="1"/>
  <c r="FG39" i="1"/>
  <c r="FJ46" i="1" l="1"/>
  <c r="FI45" i="1" s="1"/>
  <c r="FH40" i="1"/>
  <c r="FG40" i="1"/>
  <c r="FH41" i="1" l="1"/>
  <c r="FG41" i="1"/>
  <c r="FJ45" i="1"/>
  <c r="FI44" i="1" s="1"/>
  <c r="FG42" i="1" l="1"/>
  <c r="FH42" i="1"/>
  <c r="FJ44" i="1"/>
  <c r="FI43" i="1" s="1"/>
  <c r="FH43" i="1" l="1"/>
  <c r="FG43" i="1"/>
  <c r="FJ43" i="1"/>
  <c r="FI42" i="1" s="1"/>
  <c r="FK42" i="1" l="1"/>
  <c r="FH44" i="1"/>
  <c r="FK43" i="1"/>
  <c r="FG44" i="1"/>
  <c r="FL43" i="1"/>
  <c r="FJ42" i="1"/>
  <c r="FJ41" i="1" s="1"/>
  <c r="FL41" i="1" l="1"/>
  <c r="FO43" i="1"/>
  <c r="FT43" i="1" s="1"/>
  <c r="FL44" i="1"/>
  <c r="FM42" i="1"/>
  <c r="FL42" i="1"/>
  <c r="FG45" i="1"/>
  <c r="FK44" i="1"/>
  <c r="FH45" i="1"/>
  <c r="FM43" i="1"/>
  <c r="FN43" i="1"/>
  <c r="FQ43" i="1" s="1"/>
  <c r="FI41" i="1"/>
  <c r="FV42" i="1" l="1"/>
  <c r="FW42" i="1"/>
  <c r="FI40" i="1"/>
  <c r="FJ40" i="1"/>
  <c r="FK41" i="1"/>
  <c r="FY42" i="1"/>
  <c r="FW43" i="1"/>
  <c r="FV43" i="1"/>
  <c r="FY43" i="1"/>
  <c r="FX43" i="1"/>
  <c r="FX42" i="1"/>
  <c r="FM44" i="1"/>
  <c r="FN44" i="1"/>
  <c r="FP44" i="1" s="1"/>
  <c r="FH46" i="1"/>
  <c r="FK45" i="1"/>
  <c r="FG46" i="1"/>
  <c r="FO42" i="1"/>
  <c r="FS42" i="1" s="1"/>
  <c r="FL45" i="1"/>
  <c r="FN42" i="1"/>
  <c r="FP42" i="1" s="1"/>
  <c r="FM41" i="1" l="1"/>
  <c r="FY44" i="1"/>
  <c r="FV44" i="1"/>
  <c r="FX44" i="1"/>
  <c r="FW44" i="1"/>
  <c r="FO44" i="1"/>
  <c r="FS44" i="1" s="1"/>
  <c r="FL40" i="1"/>
  <c r="FI39" i="1"/>
  <c r="FJ39" i="1"/>
  <c r="FK40" i="1"/>
  <c r="FK46" i="1"/>
  <c r="FG47" i="1"/>
  <c r="FH47" i="1"/>
  <c r="FM45" i="1"/>
  <c r="FN45" i="1"/>
  <c r="FP45" i="1" s="1"/>
  <c r="FL46" i="1"/>
  <c r="FM46" i="1" l="1"/>
  <c r="FN46" i="1"/>
  <c r="FP46" i="1" s="1"/>
  <c r="FI38" i="1"/>
  <c r="FJ38" i="1"/>
  <c r="FK39" i="1"/>
  <c r="FX45" i="1"/>
  <c r="FW45" i="1"/>
  <c r="FY45" i="1"/>
  <c r="FV45" i="1"/>
  <c r="FO45" i="1"/>
  <c r="FS45" i="1" s="1"/>
  <c r="FL47" i="1"/>
  <c r="FO40" i="1"/>
  <c r="FS40" i="1" s="1"/>
  <c r="FX41" i="1"/>
  <c r="FY41" i="1"/>
  <c r="FW41" i="1"/>
  <c r="FV41" i="1"/>
  <c r="FO41" i="1"/>
  <c r="FS41" i="1" s="1"/>
  <c r="FM40" i="1"/>
  <c r="FN40" i="1"/>
  <c r="FP40" i="1" s="1"/>
  <c r="FL39" i="1"/>
  <c r="FO46" i="1"/>
  <c r="FS46" i="1" s="1"/>
  <c r="FG48" i="1"/>
  <c r="FH48" i="1"/>
  <c r="FK47" i="1"/>
  <c r="FN41" i="1"/>
  <c r="FP41" i="1" s="1"/>
  <c r="FM47" i="1" l="1"/>
  <c r="FN47" i="1"/>
  <c r="FR47" i="1" s="1"/>
  <c r="FL48" i="1"/>
  <c r="FO47" i="1"/>
  <c r="FU47" i="1" s="1"/>
  <c r="FX40" i="1"/>
  <c r="FV40" i="1"/>
  <c r="FW40" i="1"/>
  <c r="FY40" i="1"/>
  <c r="FI37" i="1"/>
  <c r="FJ37" i="1"/>
  <c r="FK38" i="1"/>
  <c r="FM39" i="1"/>
  <c r="FL38" i="1"/>
  <c r="FG49" i="1"/>
  <c r="FK48" i="1"/>
  <c r="FH49" i="1"/>
  <c r="FY46" i="1"/>
  <c r="FV46" i="1"/>
  <c r="FX46" i="1"/>
  <c r="FW46" i="1"/>
  <c r="FK49" i="1" l="1"/>
  <c r="FH50" i="1"/>
  <c r="FG50" i="1"/>
  <c r="FI36" i="1"/>
  <c r="FJ36" i="1"/>
  <c r="FK37" i="1"/>
  <c r="FO48" i="1"/>
  <c r="FS48" i="1" s="1"/>
  <c r="FL37" i="1"/>
  <c r="FN48" i="1"/>
  <c r="FP48" i="1" s="1"/>
  <c r="FM48" i="1"/>
  <c r="FX39" i="1"/>
  <c r="FY39" i="1"/>
  <c r="FV39" i="1"/>
  <c r="FW39" i="1"/>
  <c r="FM38" i="1"/>
  <c r="FN38" i="1"/>
  <c r="FR38" i="1" s="1"/>
  <c r="FO39" i="1"/>
  <c r="FU39" i="1" s="1"/>
  <c r="FL49" i="1"/>
  <c r="FN39" i="1"/>
  <c r="FR39" i="1" s="1"/>
  <c r="FW47" i="1"/>
  <c r="FY47" i="1"/>
  <c r="FV47" i="1"/>
  <c r="FX47" i="1"/>
  <c r="FG51" i="1" l="1"/>
  <c r="FK50" i="1"/>
  <c r="FH51" i="1"/>
  <c r="FL36" i="1"/>
  <c r="FI35" i="1"/>
  <c r="FJ35" i="1"/>
  <c r="FK36" i="1"/>
  <c r="FX38" i="1"/>
  <c r="FY38" i="1"/>
  <c r="FV38" i="1"/>
  <c r="FW38" i="1"/>
  <c r="FO38" i="1"/>
  <c r="FU38" i="1" s="1"/>
  <c r="FM37" i="1"/>
  <c r="FN37" i="1"/>
  <c r="FP37" i="1" s="1"/>
  <c r="FO37" i="1"/>
  <c r="FS37" i="1" s="1"/>
  <c r="FL50" i="1"/>
  <c r="FV48" i="1"/>
  <c r="FW48" i="1"/>
  <c r="FX48" i="1"/>
  <c r="FY48" i="1"/>
  <c r="FM49" i="1"/>
  <c r="FN49" i="1"/>
  <c r="FQ49" i="1" s="1"/>
  <c r="FX49" i="1" l="1"/>
  <c r="FV49" i="1"/>
  <c r="FW49" i="1"/>
  <c r="FY49" i="1"/>
  <c r="FL51" i="1"/>
  <c r="FO49" i="1"/>
  <c r="FT49" i="1" s="1"/>
  <c r="FM50" i="1"/>
  <c r="FN50" i="1"/>
  <c r="FP50" i="1" s="1"/>
  <c r="FO50" i="1"/>
  <c r="FS50" i="1" s="1"/>
  <c r="FM36" i="1"/>
  <c r="FN36" i="1" s="1"/>
  <c r="FR36" i="1" s="1"/>
  <c r="FV37" i="1"/>
  <c r="FY37" i="1"/>
  <c r="FW37" i="1"/>
  <c r="FX37" i="1"/>
  <c r="FL35" i="1"/>
  <c r="FH52" i="1"/>
  <c r="FK51" i="1"/>
  <c r="FG52" i="1"/>
  <c r="FI34" i="1"/>
  <c r="FJ34" i="1"/>
  <c r="FK35" i="1"/>
  <c r="FO51" i="1" l="1"/>
  <c r="FS51" i="1" s="1"/>
  <c r="FM51" i="1"/>
  <c r="FN51" i="1"/>
  <c r="FP51" i="1" s="1"/>
  <c r="FL52" i="1"/>
  <c r="FG53" i="1"/>
  <c r="FH53" i="1"/>
  <c r="FK52" i="1"/>
  <c r="FL34" i="1"/>
  <c r="FV36" i="1"/>
  <c r="FW36" i="1"/>
  <c r="FX36" i="1"/>
  <c r="FY36" i="1"/>
  <c r="FO36" i="1"/>
  <c r="FU36" i="1" s="1"/>
  <c r="FI33" i="1"/>
  <c r="FJ33" i="1"/>
  <c r="FK34" i="1"/>
  <c r="FW50" i="1"/>
  <c r="FY50" i="1"/>
  <c r="FX50" i="1"/>
  <c r="FV50" i="1"/>
  <c r="FM35" i="1"/>
  <c r="FN35" i="1"/>
  <c r="FQ35" i="1" s="1"/>
  <c r="FH54" i="1" l="1"/>
  <c r="FG54" i="1"/>
  <c r="FK53" i="1"/>
  <c r="FM34" i="1"/>
  <c r="FO34" i="1" s="1"/>
  <c r="FT34" i="1" s="1"/>
  <c r="FN34" i="1"/>
  <c r="FQ34" i="1" s="1"/>
  <c r="FI32" i="1"/>
  <c r="FJ32" i="1"/>
  <c r="FK33" i="1"/>
  <c r="FL53" i="1"/>
  <c r="FX35" i="1"/>
  <c r="FY35" i="1"/>
  <c r="FW35" i="1"/>
  <c r="FV35" i="1"/>
  <c r="FL33" i="1"/>
  <c r="FO35" i="1"/>
  <c r="FT35" i="1" s="1"/>
  <c r="FM52" i="1"/>
  <c r="FN52" i="1"/>
  <c r="FP52" i="1" s="1"/>
  <c r="FP60" i="1" s="1"/>
  <c r="FV51" i="1"/>
  <c r="FW51" i="1"/>
  <c r="FX51" i="1"/>
  <c r="FY51" i="1"/>
  <c r="FK54" i="1" l="1"/>
  <c r="FG55" i="1"/>
  <c r="FH55" i="1"/>
  <c r="FO53" i="1"/>
  <c r="FT53" i="1" s="1"/>
  <c r="FN33" i="1"/>
  <c r="FR33" i="1" s="1"/>
  <c r="FM33" i="1"/>
  <c r="FX52" i="1"/>
  <c r="FV52" i="1"/>
  <c r="FW52" i="1"/>
  <c r="FY52" i="1"/>
  <c r="FO52" i="1"/>
  <c r="FS52" i="1" s="1"/>
  <c r="FS60" i="1" s="1"/>
  <c r="FL32" i="1"/>
  <c r="FL54" i="1"/>
  <c r="FX34" i="1"/>
  <c r="FV34" i="1"/>
  <c r="FY34" i="1"/>
  <c r="FW34" i="1"/>
  <c r="FM53" i="1"/>
  <c r="FO33" i="1"/>
  <c r="FU33" i="1" s="1"/>
  <c r="FI31" i="1"/>
  <c r="FJ31" i="1"/>
  <c r="FK32" i="1"/>
  <c r="FM32" i="1" l="1"/>
  <c r="FL55" i="1"/>
  <c r="FI30" i="1"/>
  <c r="FJ30" i="1"/>
  <c r="FK31" i="1"/>
  <c r="FL31" i="1"/>
  <c r="FG56" i="1"/>
  <c r="FH56" i="1"/>
  <c r="FK55" i="1"/>
  <c r="FM54" i="1"/>
  <c r="FN54" i="1" s="1"/>
  <c r="FR54" i="1" s="1"/>
  <c r="FX53" i="1"/>
  <c r="FW53" i="1"/>
  <c r="FV53" i="1"/>
  <c r="FY53" i="1"/>
  <c r="FN53" i="1"/>
  <c r="FQ53" i="1" s="1"/>
  <c r="FO32" i="1"/>
  <c r="FT32" i="1" s="1"/>
  <c r="FV33" i="1"/>
  <c r="FW33" i="1"/>
  <c r="FX33" i="1"/>
  <c r="FY33" i="1"/>
  <c r="FO54" i="1" l="1"/>
  <c r="FU54" i="1" s="1"/>
  <c r="FO55" i="1"/>
  <c r="FU55" i="1" s="1"/>
  <c r="FL30" i="1"/>
  <c r="FM31" i="1"/>
  <c r="FN31" i="1"/>
  <c r="FR31" i="1" s="1"/>
  <c r="FM55" i="1"/>
  <c r="FN55" i="1"/>
  <c r="FR55" i="1" s="1"/>
  <c r="FV32" i="1"/>
  <c r="FY32" i="1"/>
  <c r="FX32" i="1"/>
  <c r="FW32" i="1"/>
  <c r="FH57" i="1"/>
  <c r="FK56" i="1"/>
  <c r="FG57" i="1"/>
  <c r="FI29" i="1"/>
  <c r="FJ29" i="1"/>
  <c r="FK30" i="1"/>
  <c r="FW54" i="1"/>
  <c r="FV54" i="1"/>
  <c r="FX54" i="1"/>
  <c r="FY54" i="1"/>
  <c r="FL56" i="1"/>
  <c r="FN32" i="1"/>
  <c r="FQ32" i="1" s="1"/>
  <c r="FM30" i="1" l="1"/>
  <c r="FW31" i="1"/>
  <c r="FV31" i="1"/>
  <c r="FX31" i="1"/>
  <c r="FY31" i="1"/>
  <c r="FI28" i="1"/>
  <c r="FJ28" i="1"/>
  <c r="FK29" i="1"/>
  <c r="FM56" i="1"/>
  <c r="FN56" i="1"/>
  <c r="FQ56" i="1" s="1"/>
  <c r="FO31" i="1"/>
  <c r="FU31" i="1" s="1"/>
  <c r="FL57" i="1"/>
  <c r="FL29" i="1"/>
  <c r="FO30" i="1"/>
  <c r="FT30" i="1" s="1"/>
  <c r="FO56" i="1"/>
  <c r="FT56" i="1" s="1"/>
  <c r="FG58" i="1"/>
  <c r="FH58" i="1"/>
  <c r="FK57" i="1"/>
  <c r="FW55" i="1"/>
  <c r="FY55" i="1"/>
  <c r="FV55" i="1"/>
  <c r="FX55" i="1"/>
  <c r="FV56" i="1" l="1"/>
  <c r="FW56" i="1"/>
  <c r="FY56" i="1"/>
  <c r="FX56" i="1"/>
  <c r="FM57" i="1"/>
  <c r="FM29" i="1"/>
  <c r="FL28" i="1"/>
  <c r="FL58" i="1"/>
  <c r="FV30" i="1"/>
  <c r="FX30" i="1"/>
  <c r="FY30" i="1"/>
  <c r="FW30" i="1"/>
  <c r="FI27" i="1"/>
  <c r="FK27" i="1" s="1"/>
  <c r="FJ27" i="1"/>
  <c r="FL27" i="1" s="1"/>
  <c r="FK28" i="1"/>
  <c r="FK58" i="1"/>
  <c r="FH59" i="1"/>
  <c r="FL59" i="1" s="1"/>
  <c r="FG59" i="1"/>
  <c r="FK59" i="1" s="1"/>
  <c r="FN30" i="1"/>
  <c r="FQ30" i="1" s="1"/>
  <c r="FX57" i="1" l="1"/>
  <c r="FV57" i="1"/>
  <c r="FW57" i="1"/>
  <c r="FY57" i="1"/>
  <c r="FN57" i="1"/>
  <c r="FR57" i="1" s="1"/>
  <c r="FM28" i="1"/>
  <c r="FN28" i="1"/>
  <c r="FR28" i="1" s="1"/>
  <c r="FR60" i="1" s="1"/>
  <c r="FW29" i="1"/>
  <c r="FV29" i="1"/>
  <c r="FY29" i="1"/>
  <c r="FX29" i="1"/>
  <c r="FM59" i="1"/>
  <c r="FO58" i="1"/>
  <c r="FT58" i="1" s="1"/>
  <c r="FO28" i="1"/>
  <c r="FU28" i="1" s="1"/>
  <c r="FU60" i="1" s="1"/>
  <c r="FM58" i="1"/>
  <c r="FM27" i="1"/>
  <c r="HJ3" i="1" s="1"/>
  <c r="HJ4" i="1" s="1"/>
  <c r="FO29" i="1"/>
  <c r="FU29" i="1" s="1"/>
  <c r="FN29" i="1"/>
  <c r="FR29" i="1" s="1"/>
  <c r="FO57" i="1"/>
  <c r="FU57" i="1" s="1"/>
  <c r="FY28" i="1" l="1"/>
  <c r="FX28" i="1"/>
  <c r="FV28" i="1"/>
  <c r="FW28" i="1"/>
  <c r="FW60" i="1" s="1"/>
  <c r="FV59" i="1"/>
  <c r="FY59" i="1"/>
  <c r="FX59" i="1"/>
  <c r="FW59" i="1"/>
  <c r="FY58" i="1"/>
  <c r="FX58" i="1"/>
  <c r="FW58" i="1"/>
  <c r="FV58" i="1"/>
  <c r="FN59" i="1"/>
  <c r="FN27" i="1"/>
  <c r="FN58" i="1"/>
  <c r="FQ58" i="1" s="1"/>
  <c r="FO59" i="1"/>
  <c r="FO27" i="1"/>
  <c r="FQ59" i="1" l="1"/>
  <c r="FV60" i="1"/>
  <c r="FT27" i="1"/>
  <c r="FT60" i="1" s="1"/>
  <c r="GB12" i="1" s="1"/>
  <c r="FO60" i="1"/>
  <c r="GC15" i="1"/>
  <c r="FX60" i="1"/>
  <c r="GA15" i="1" s="1"/>
  <c r="FT59" i="1"/>
  <c r="FY60" i="1"/>
  <c r="FN60" i="1"/>
  <c r="GC14" i="1"/>
  <c r="GA27" i="1" s="1"/>
  <c r="FQ27" i="1"/>
  <c r="FQ60" i="1" s="1"/>
  <c r="GA12" i="1" s="1"/>
  <c r="GA14" i="1" l="1"/>
  <c r="GB11" i="1"/>
  <c r="GB13" i="1"/>
  <c r="GB28" i="1" s="1"/>
  <c r="GB15" i="1"/>
  <c r="GB27" i="1"/>
  <c r="GA11" i="1"/>
  <c r="GA13" i="1"/>
  <c r="GB14" i="1"/>
  <c r="GB16" i="1"/>
  <c r="GD59" i="1" s="1"/>
  <c r="GA16" i="1"/>
  <c r="GC59" i="1" s="1"/>
  <c r="GD58" i="1" l="1"/>
  <c r="GC58" i="1"/>
  <c r="GD57" i="1" s="1"/>
  <c r="GA28" i="1"/>
  <c r="GB29" i="1" l="1"/>
  <c r="GA29" i="1"/>
  <c r="GC57" i="1"/>
  <c r="GA30" i="1" l="1"/>
  <c r="GB30" i="1"/>
  <c r="GC56" i="1"/>
  <c r="GD56" i="1"/>
  <c r="GC55" i="1" l="1"/>
  <c r="GD55" i="1"/>
  <c r="GA31" i="1"/>
  <c r="GB31" i="1"/>
  <c r="GA32" i="1" l="1"/>
  <c r="GB32" i="1"/>
  <c r="GC54" i="1"/>
  <c r="GD54" i="1"/>
  <c r="GD53" i="1" l="1"/>
  <c r="GC53" i="1"/>
  <c r="GB33" i="1"/>
  <c r="GA33" i="1"/>
  <c r="GA34" i="1" l="1"/>
  <c r="GB34" i="1"/>
  <c r="GD52" i="1"/>
  <c r="GC52" i="1"/>
  <c r="GD51" i="1" l="1"/>
  <c r="GC51" i="1"/>
  <c r="GA35" i="1"/>
  <c r="GB35" i="1"/>
  <c r="GA36" i="1" l="1"/>
  <c r="GB36" i="1"/>
  <c r="GD50" i="1"/>
  <c r="GC50" i="1"/>
  <c r="GD49" i="1" l="1"/>
  <c r="GC49" i="1"/>
  <c r="GA37" i="1"/>
  <c r="GB37" i="1"/>
  <c r="GA38" i="1" l="1"/>
  <c r="GB38" i="1"/>
  <c r="GC48" i="1"/>
  <c r="GD48" i="1"/>
  <c r="GA39" i="1" l="1"/>
  <c r="GB39" i="1"/>
  <c r="GD47" i="1"/>
  <c r="GC47" i="1"/>
  <c r="GB40" i="1" l="1"/>
  <c r="GA40" i="1"/>
  <c r="GD46" i="1"/>
  <c r="GC46" i="1"/>
  <c r="GD45" i="1" l="1"/>
  <c r="GC45" i="1"/>
  <c r="GB41" i="1"/>
  <c r="GA41" i="1"/>
  <c r="GC44" i="1" l="1"/>
  <c r="GD44" i="1"/>
  <c r="GA42" i="1"/>
  <c r="GB42" i="1"/>
  <c r="GA43" i="1" l="1"/>
  <c r="GB43" i="1"/>
  <c r="GC43" i="1"/>
  <c r="GD43" i="1"/>
  <c r="GC42" i="1" l="1"/>
  <c r="GD42" i="1"/>
  <c r="GF43" i="1"/>
  <c r="GE43" i="1"/>
  <c r="GB44" i="1"/>
  <c r="GA44" i="1"/>
  <c r="GF42" i="1" l="1"/>
  <c r="GI43" i="1"/>
  <c r="GN43" i="1" s="1"/>
  <c r="GC41" i="1"/>
  <c r="GD41" i="1"/>
  <c r="GE42" i="1"/>
  <c r="GE44" i="1"/>
  <c r="GB45" i="1"/>
  <c r="GA45" i="1"/>
  <c r="GF44" i="1"/>
  <c r="GG43" i="1"/>
  <c r="GH43" i="1" s="1"/>
  <c r="GK43" i="1" s="1"/>
  <c r="GE45" i="1" l="1"/>
  <c r="GB46" i="1"/>
  <c r="GA46" i="1"/>
  <c r="GC40" i="1"/>
  <c r="GD40" i="1"/>
  <c r="GE41" i="1"/>
  <c r="GF45" i="1"/>
  <c r="GF41" i="1"/>
  <c r="GS43" i="1"/>
  <c r="GQ43" i="1"/>
  <c r="GR43" i="1"/>
  <c r="GP43" i="1"/>
  <c r="GI42" i="1"/>
  <c r="GM42" i="1" s="1"/>
  <c r="GG44" i="1"/>
  <c r="GI44" i="1" s="1"/>
  <c r="GM44" i="1" s="1"/>
  <c r="GH44" i="1"/>
  <c r="GJ44" i="1" s="1"/>
  <c r="GG42" i="1"/>
  <c r="GF46" i="1" l="1"/>
  <c r="GD39" i="1"/>
  <c r="GC39" i="1"/>
  <c r="GE40" i="1"/>
  <c r="GF40" i="1"/>
  <c r="GP44" i="1"/>
  <c r="GS44" i="1"/>
  <c r="GQ44" i="1"/>
  <c r="GR44" i="1"/>
  <c r="GG45" i="1"/>
  <c r="GI45" i="1" s="1"/>
  <c r="GM45" i="1" s="1"/>
  <c r="GA47" i="1"/>
  <c r="GE46" i="1"/>
  <c r="GB47" i="1"/>
  <c r="GG41" i="1"/>
  <c r="GI41" i="1" s="1"/>
  <c r="GM41" i="1" s="1"/>
  <c r="GS42" i="1"/>
  <c r="GR42" i="1"/>
  <c r="GP42" i="1"/>
  <c r="GQ42" i="1"/>
  <c r="GH42" i="1"/>
  <c r="GJ42" i="1" s="1"/>
  <c r="GG40" i="1" l="1"/>
  <c r="GH40" i="1"/>
  <c r="GJ40" i="1" s="1"/>
  <c r="GF47" i="1"/>
  <c r="GG46" i="1"/>
  <c r="GP41" i="1"/>
  <c r="GQ41" i="1"/>
  <c r="GS41" i="1"/>
  <c r="GR41" i="1"/>
  <c r="GF39" i="1"/>
  <c r="GI40" i="1"/>
  <c r="GM40" i="1" s="1"/>
  <c r="GE47" i="1"/>
  <c r="GB48" i="1"/>
  <c r="GA48" i="1"/>
  <c r="GS45" i="1"/>
  <c r="GQ45" i="1"/>
  <c r="GP45" i="1"/>
  <c r="GR45" i="1"/>
  <c r="GD38" i="1"/>
  <c r="GC38" i="1"/>
  <c r="GE39" i="1"/>
  <c r="GH41" i="1"/>
  <c r="GJ41" i="1" s="1"/>
  <c r="GH45" i="1"/>
  <c r="GJ45" i="1" s="1"/>
  <c r="GI46" i="1"/>
  <c r="GM46" i="1" s="1"/>
  <c r="GR46" i="1" l="1"/>
  <c r="GS46" i="1"/>
  <c r="GP46" i="1"/>
  <c r="GQ46" i="1"/>
  <c r="GI39" i="1"/>
  <c r="GO39" i="1" s="1"/>
  <c r="GH46" i="1"/>
  <c r="GJ46" i="1" s="1"/>
  <c r="GG47" i="1"/>
  <c r="GG39" i="1"/>
  <c r="GH39" i="1"/>
  <c r="GL39" i="1" s="1"/>
  <c r="GE48" i="1"/>
  <c r="GB49" i="1"/>
  <c r="GA49" i="1"/>
  <c r="GD37" i="1"/>
  <c r="GC37" i="1"/>
  <c r="GE38" i="1"/>
  <c r="GF38" i="1"/>
  <c r="GF48" i="1"/>
  <c r="GS40" i="1"/>
  <c r="GR40" i="1"/>
  <c r="GP40" i="1"/>
  <c r="GQ40" i="1"/>
  <c r="GP47" i="1" l="1"/>
  <c r="GQ47" i="1"/>
  <c r="GR47" i="1"/>
  <c r="GS47" i="1"/>
  <c r="GG38" i="1"/>
  <c r="GH38" i="1" s="1"/>
  <c r="GL38" i="1" s="1"/>
  <c r="GG48" i="1"/>
  <c r="GH48" i="1"/>
  <c r="GJ48" i="1" s="1"/>
  <c r="GF49" i="1"/>
  <c r="GC36" i="1"/>
  <c r="GD36" i="1"/>
  <c r="GE37" i="1"/>
  <c r="GP39" i="1"/>
  <c r="GQ39" i="1"/>
  <c r="GR39" i="1"/>
  <c r="GS39" i="1"/>
  <c r="GE49" i="1"/>
  <c r="GA50" i="1"/>
  <c r="GB50" i="1"/>
  <c r="GI47" i="1"/>
  <c r="GO47" i="1" s="1"/>
  <c r="GF37" i="1"/>
  <c r="GH47" i="1"/>
  <c r="GL47" i="1" s="1"/>
  <c r="GF36" i="1" l="1"/>
  <c r="GQ48" i="1"/>
  <c r="GR48" i="1"/>
  <c r="GS48" i="1"/>
  <c r="GP48" i="1"/>
  <c r="GG49" i="1"/>
  <c r="GP38" i="1"/>
  <c r="GS38" i="1"/>
  <c r="GQ38" i="1"/>
  <c r="GR38" i="1"/>
  <c r="GI48" i="1"/>
  <c r="GM48" i="1" s="1"/>
  <c r="GI37" i="1"/>
  <c r="GM37" i="1" s="1"/>
  <c r="GC35" i="1"/>
  <c r="GD35" i="1"/>
  <c r="GE36" i="1"/>
  <c r="GF50" i="1"/>
  <c r="GA51" i="1"/>
  <c r="GE50" i="1"/>
  <c r="GB51" i="1"/>
  <c r="GG37" i="1"/>
  <c r="GH37" i="1"/>
  <c r="GJ37" i="1" s="1"/>
  <c r="GI38" i="1"/>
  <c r="GO38" i="1" s="1"/>
  <c r="GQ49" i="1" l="1"/>
  <c r="GS49" i="1"/>
  <c r="GR49" i="1"/>
  <c r="GP49" i="1"/>
  <c r="GI49" i="1"/>
  <c r="GN49" i="1" s="1"/>
  <c r="GG36" i="1"/>
  <c r="GH36" i="1"/>
  <c r="GL36" i="1" s="1"/>
  <c r="GD34" i="1"/>
  <c r="GC34" i="1"/>
  <c r="GE35" i="1"/>
  <c r="GF51" i="1"/>
  <c r="GR37" i="1"/>
  <c r="GS37" i="1"/>
  <c r="GQ37" i="1"/>
  <c r="GP37" i="1"/>
  <c r="GI36" i="1"/>
  <c r="GO36" i="1" s="1"/>
  <c r="GG50" i="1"/>
  <c r="GI50" i="1" s="1"/>
  <c r="GM50" i="1" s="1"/>
  <c r="GE51" i="1"/>
  <c r="GA52" i="1"/>
  <c r="GB52" i="1"/>
  <c r="GF35" i="1"/>
  <c r="GH49" i="1"/>
  <c r="GK49" i="1" s="1"/>
  <c r="GR36" i="1" l="1"/>
  <c r="GQ36" i="1"/>
  <c r="GP36" i="1"/>
  <c r="GS36" i="1"/>
  <c r="GF34" i="1"/>
  <c r="GE52" i="1"/>
  <c r="GB53" i="1"/>
  <c r="GA53" i="1"/>
  <c r="GI51" i="1"/>
  <c r="GM51" i="1" s="1"/>
  <c r="GG35" i="1"/>
  <c r="GG51" i="1"/>
  <c r="GH51" i="1"/>
  <c r="GJ51" i="1" s="1"/>
  <c r="GQ50" i="1"/>
  <c r="GS50" i="1"/>
  <c r="GR50" i="1"/>
  <c r="GP50" i="1"/>
  <c r="GF52" i="1"/>
  <c r="GH50" i="1"/>
  <c r="GJ50" i="1" s="1"/>
  <c r="GC33" i="1"/>
  <c r="GD33" i="1"/>
  <c r="GE34" i="1"/>
  <c r="GG34" i="1" l="1"/>
  <c r="GH34" i="1"/>
  <c r="GK34" i="1" s="1"/>
  <c r="GF33" i="1"/>
  <c r="GI52" i="1"/>
  <c r="GM52" i="1" s="1"/>
  <c r="GM60" i="1" s="1"/>
  <c r="GP35" i="1"/>
  <c r="GQ35" i="1"/>
  <c r="GR35" i="1"/>
  <c r="GS35" i="1"/>
  <c r="GH35" i="1"/>
  <c r="GK35" i="1" s="1"/>
  <c r="GC32" i="1"/>
  <c r="GD32" i="1"/>
  <c r="GE33" i="1"/>
  <c r="GI34" i="1"/>
  <c r="GN34" i="1" s="1"/>
  <c r="GE53" i="1"/>
  <c r="GB54" i="1"/>
  <c r="GA54" i="1"/>
  <c r="GI35" i="1"/>
  <c r="GN35" i="1" s="1"/>
  <c r="GF53" i="1"/>
  <c r="GP51" i="1"/>
  <c r="GR51" i="1"/>
  <c r="GS51" i="1"/>
  <c r="GQ51" i="1"/>
  <c r="GG52" i="1"/>
  <c r="GH52" i="1" s="1"/>
  <c r="GJ52" i="1" s="1"/>
  <c r="GJ60" i="1" s="1"/>
  <c r="GF32" i="1" l="1"/>
  <c r="GA55" i="1"/>
  <c r="GB55" i="1"/>
  <c r="GE54" i="1"/>
  <c r="GF54" i="1"/>
  <c r="GG53" i="1"/>
  <c r="GH53" i="1"/>
  <c r="GK53" i="1" s="1"/>
  <c r="GS34" i="1"/>
  <c r="GQ34" i="1"/>
  <c r="GP34" i="1"/>
  <c r="GR34" i="1"/>
  <c r="GD31" i="1"/>
  <c r="GC31" i="1"/>
  <c r="GE32" i="1"/>
  <c r="GQ52" i="1"/>
  <c r="GR52" i="1"/>
  <c r="GP52" i="1"/>
  <c r="GS52" i="1"/>
  <c r="GG33" i="1"/>
  <c r="GH33" i="1"/>
  <c r="GL33" i="1" s="1"/>
  <c r="GQ33" i="1" l="1"/>
  <c r="GP33" i="1"/>
  <c r="GR33" i="1"/>
  <c r="GS33" i="1"/>
  <c r="GI33" i="1"/>
  <c r="GO33" i="1" s="1"/>
  <c r="GF31" i="1"/>
  <c r="GA56" i="1"/>
  <c r="GB56" i="1"/>
  <c r="GE55" i="1"/>
  <c r="GG54" i="1"/>
  <c r="GI54" i="1" s="1"/>
  <c r="GO54" i="1" s="1"/>
  <c r="GH54" i="1"/>
  <c r="GL54" i="1" s="1"/>
  <c r="GD30" i="1"/>
  <c r="GC30" i="1"/>
  <c r="GE31" i="1"/>
  <c r="GS53" i="1"/>
  <c r="GR53" i="1"/>
  <c r="GP53" i="1"/>
  <c r="GQ53" i="1"/>
  <c r="GG32" i="1"/>
  <c r="GI32" i="1" s="1"/>
  <c r="GN32" i="1" s="1"/>
  <c r="GH32" i="1"/>
  <c r="GK32" i="1" s="1"/>
  <c r="GI53" i="1"/>
  <c r="GN53" i="1" s="1"/>
  <c r="GF55" i="1"/>
  <c r="GQ54" i="1" l="1"/>
  <c r="GS54" i="1"/>
  <c r="GR54" i="1"/>
  <c r="GP54" i="1"/>
  <c r="GG31" i="1"/>
  <c r="GG55" i="1"/>
  <c r="GH55" i="1"/>
  <c r="GL55" i="1" s="1"/>
  <c r="GD29" i="1"/>
  <c r="GC29" i="1"/>
  <c r="GE30" i="1"/>
  <c r="GF56" i="1"/>
  <c r="GQ32" i="1"/>
  <c r="GR32" i="1"/>
  <c r="GS32" i="1"/>
  <c r="GP32" i="1"/>
  <c r="GF30" i="1"/>
  <c r="GB57" i="1"/>
  <c r="GA57" i="1"/>
  <c r="GE56" i="1"/>
  <c r="GR31" i="1" l="1"/>
  <c r="GS31" i="1"/>
  <c r="GQ31" i="1"/>
  <c r="GP31" i="1"/>
  <c r="GG30" i="1"/>
  <c r="GH30" i="1"/>
  <c r="GK30" i="1" s="1"/>
  <c r="GH31" i="1"/>
  <c r="GL31" i="1" s="1"/>
  <c r="GE57" i="1"/>
  <c r="GA58" i="1"/>
  <c r="GB58" i="1"/>
  <c r="GD28" i="1"/>
  <c r="GC28" i="1"/>
  <c r="GE29" i="1"/>
  <c r="GI31" i="1"/>
  <c r="GO31" i="1" s="1"/>
  <c r="GG56" i="1"/>
  <c r="GF29" i="1"/>
  <c r="GF57" i="1"/>
  <c r="GI56" i="1"/>
  <c r="GN56" i="1" s="1"/>
  <c r="GR55" i="1"/>
  <c r="GQ55" i="1"/>
  <c r="GS55" i="1"/>
  <c r="GP55" i="1"/>
  <c r="GI55" i="1"/>
  <c r="GO55" i="1" s="1"/>
  <c r="GG57" i="1" l="1"/>
  <c r="GH57" i="1" s="1"/>
  <c r="GL57" i="1" s="1"/>
  <c r="GQ30" i="1"/>
  <c r="GP30" i="1"/>
  <c r="GR30" i="1"/>
  <c r="GS30" i="1"/>
  <c r="GF28" i="1"/>
  <c r="GR56" i="1"/>
  <c r="GP56" i="1"/>
  <c r="GQ56" i="1"/>
  <c r="GS56" i="1"/>
  <c r="GI30" i="1"/>
  <c r="GN30" i="1" s="1"/>
  <c r="GA59" i="1"/>
  <c r="GE59" i="1" s="1"/>
  <c r="GE58" i="1"/>
  <c r="GB59" i="1"/>
  <c r="GF59" i="1" s="1"/>
  <c r="GD27" i="1"/>
  <c r="GF27" i="1" s="1"/>
  <c r="GC27" i="1"/>
  <c r="GE27" i="1" s="1"/>
  <c r="GE28" i="1"/>
  <c r="GF58" i="1"/>
  <c r="GH56" i="1"/>
  <c r="GK56" i="1" s="1"/>
  <c r="GI57" i="1"/>
  <c r="GO57" i="1" s="1"/>
  <c r="GG29" i="1"/>
  <c r="GH29" i="1"/>
  <c r="GL29" i="1" s="1"/>
  <c r="GG59" i="1" l="1"/>
  <c r="GH59" i="1" s="1"/>
  <c r="GS29" i="1"/>
  <c r="GR29" i="1"/>
  <c r="GQ29" i="1"/>
  <c r="GP29" i="1"/>
  <c r="GI27" i="1"/>
  <c r="GI59" i="1"/>
  <c r="GI58" i="1"/>
  <c r="GN58" i="1" s="1"/>
  <c r="GG58" i="1"/>
  <c r="GH58" i="1"/>
  <c r="GK58" i="1" s="1"/>
  <c r="GG27" i="1"/>
  <c r="HK3" i="1" s="1"/>
  <c r="HK4" i="1" s="1"/>
  <c r="GH27" i="1"/>
  <c r="GI29" i="1"/>
  <c r="GO29" i="1" s="1"/>
  <c r="GG28" i="1"/>
  <c r="GH28" i="1"/>
  <c r="GL28" i="1" s="1"/>
  <c r="GL60" i="1" s="1"/>
  <c r="GQ57" i="1"/>
  <c r="GS57" i="1"/>
  <c r="GP57" i="1"/>
  <c r="GR57" i="1"/>
  <c r="GK59" i="1" l="1"/>
  <c r="GN59" i="1"/>
  <c r="GQ28" i="1"/>
  <c r="GS28" i="1"/>
  <c r="GP28" i="1"/>
  <c r="GP60" i="1" s="1"/>
  <c r="GU14" i="1" s="1"/>
  <c r="GR28" i="1"/>
  <c r="GR60" i="1" s="1"/>
  <c r="GU15" i="1" s="1"/>
  <c r="GP58" i="1"/>
  <c r="GR58" i="1"/>
  <c r="GQ58" i="1"/>
  <c r="GS58" i="1"/>
  <c r="GU13" i="1"/>
  <c r="GN27" i="1"/>
  <c r="GN60" i="1" s="1"/>
  <c r="GV12" i="1" s="1"/>
  <c r="GI60" i="1"/>
  <c r="GV11" i="1" s="1"/>
  <c r="GW15" i="1"/>
  <c r="GH60" i="1"/>
  <c r="GU11" i="1" s="1"/>
  <c r="GK27" i="1"/>
  <c r="GK60" i="1" s="1"/>
  <c r="GU12" i="1" s="1"/>
  <c r="GW14" i="1"/>
  <c r="GU27" i="1" s="1"/>
  <c r="GI28" i="1"/>
  <c r="GO28" i="1" s="1"/>
  <c r="GO60" i="1" s="1"/>
  <c r="GP59" i="1"/>
  <c r="GR59" i="1"/>
  <c r="GS59" i="1"/>
  <c r="GQ59" i="1"/>
  <c r="GV27" i="1" l="1"/>
  <c r="GV16" i="1"/>
  <c r="GX59" i="1" s="1"/>
  <c r="GS60" i="1"/>
  <c r="GV15" i="1" s="1"/>
  <c r="GV13" i="1"/>
  <c r="GU28" i="1"/>
  <c r="GV28" i="1"/>
  <c r="GU16" i="1"/>
  <c r="GW59" i="1" s="1"/>
  <c r="GW58" i="1"/>
  <c r="GQ60" i="1"/>
  <c r="GV14" i="1" s="1"/>
  <c r="GU29" i="1" l="1"/>
  <c r="GV29" i="1"/>
  <c r="GX58" i="1"/>
  <c r="GW57" i="1" s="1"/>
  <c r="GX57" i="1"/>
  <c r="GW56" i="1" l="1"/>
  <c r="GX56" i="1"/>
  <c r="GV30" i="1"/>
  <c r="GU30" i="1"/>
  <c r="GV31" i="1" l="1"/>
  <c r="GU31" i="1"/>
  <c r="GW55" i="1"/>
  <c r="GX55" i="1"/>
  <c r="GU32" i="1" l="1"/>
  <c r="GV32" i="1"/>
  <c r="GW54" i="1"/>
  <c r="GX54" i="1"/>
  <c r="GU33" i="1" l="1"/>
  <c r="GV33" i="1"/>
  <c r="GW53" i="1"/>
  <c r="GX53" i="1"/>
  <c r="GV34" i="1" l="1"/>
  <c r="GU34" i="1"/>
  <c r="GW52" i="1"/>
  <c r="GX52" i="1"/>
  <c r="GV35" i="1" l="1"/>
  <c r="GU35" i="1"/>
  <c r="GW51" i="1"/>
  <c r="GX51" i="1"/>
  <c r="GV36" i="1" l="1"/>
  <c r="GU36" i="1"/>
  <c r="GW50" i="1"/>
  <c r="GX50" i="1"/>
  <c r="GW49" i="1" l="1"/>
  <c r="GX49" i="1"/>
  <c r="GV37" i="1"/>
  <c r="GU37" i="1"/>
  <c r="GU38" i="1" l="1"/>
  <c r="GV38" i="1"/>
  <c r="GW48" i="1"/>
  <c r="GX48" i="1"/>
  <c r="GU39" i="1" l="1"/>
  <c r="GV39" i="1"/>
  <c r="GW47" i="1"/>
  <c r="GX47" i="1"/>
  <c r="GU40" i="1" l="1"/>
  <c r="GV40" i="1"/>
  <c r="GW46" i="1"/>
  <c r="GX46" i="1"/>
  <c r="GW45" i="1" l="1"/>
  <c r="GX45" i="1"/>
  <c r="GU41" i="1"/>
  <c r="GV41" i="1"/>
  <c r="GV42" i="1" l="1"/>
  <c r="GU42" i="1"/>
  <c r="GW44" i="1"/>
  <c r="GX44" i="1"/>
  <c r="GW43" i="1" l="1"/>
  <c r="GX43" i="1"/>
  <c r="GV43" i="1"/>
  <c r="GU43" i="1"/>
  <c r="GU44" i="1" l="1"/>
  <c r="GV44" i="1"/>
  <c r="GY43" i="1"/>
  <c r="GZ43" i="1"/>
  <c r="GW42" i="1"/>
  <c r="GX42" i="1"/>
  <c r="HA43" i="1" l="1"/>
  <c r="HB43" i="1" s="1"/>
  <c r="HE43" i="1" s="1"/>
  <c r="GZ42" i="1"/>
  <c r="GZ44" i="1"/>
  <c r="GW41" i="1"/>
  <c r="GX41" i="1"/>
  <c r="GY42" i="1"/>
  <c r="GY44" i="1"/>
  <c r="GU45" i="1"/>
  <c r="GV45" i="1"/>
  <c r="GZ41" i="1" l="1"/>
  <c r="GW40" i="1"/>
  <c r="GX40" i="1"/>
  <c r="GY41" i="1"/>
  <c r="HA42" i="1"/>
  <c r="HC42" i="1" s="1"/>
  <c r="HG42" i="1" s="1"/>
  <c r="HB42" i="1"/>
  <c r="HD42" i="1" s="1"/>
  <c r="GZ45" i="1"/>
  <c r="HL43" i="1"/>
  <c r="HK43" i="1"/>
  <c r="HJ43" i="1"/>
  <c r="HM43" i="1"/>
  <c r="GY45" i="1"/>
  <c r="GV46" i="1"/>
  <c r="GU46" i="1"/>
  <c r="HA44" i="1"/>
  <c r="HB44" i="1"/>
  <c r="HD44" i="1" s="1"/>
  <c r="HC43" i="1"/>
  <c r="HH43" i="1" s="1"/>
  <c r="GZ40" i="1" l="1"/>
  <c r="GY46" i="1"/>
  <c r="GU47" i="1"/>
  <c r="GV47" i="1"/>
  <c r="GZ46" i="1"/>
  <c r="HA45" i="1"/>
  <c r="HB45" i="1"/>
  <c r="HD45" i="1" s="1"/>
  <c r="HA41" i="1"/>
  <c r="HC41" i="1" s="1"/>
  <c r="HG41" i="1" s="1"/>
  <c r="GW39" i="1"/>
  <c r="GX39" i="1"/>
  <c r="GY40" i="1"/>
  <c r="HJ42" i="1"/>
  <c r="HM42" i="1"/>
  <c r="HL42" i="1"/>
  <c r="HK42" i="1"/>
  <c r="HJ44" i="1"/>
  <c r="HM44" i="1"/>
  <c r="HK44" i="1"/>
  <c r="HL44" i="1"/>
  <c r="HC44" i="1"/>
  <c r="HG44" i="1" s="1"/>
  <c r="HB41" i="1" l="1"/>
  <c r="HD41" i="1" s="1"/>
  <c r="HK41" i="1"/>
  <c r="HM41" i="1"/>
  <c r="HL41" i="1"/>
  <c r="HJ41" i="1"/>
  <c r="GZ47" i="1"/>
  <c r="GU48" i="1"/>
  <c r="GV48" i="1"/>
  <c r="GY47" i="1"/>
  <c r="GZ39" i="1"/>
  <c r="HA40" i="1"/>
  <c r="HB40" i="1"/>
  <c r="HD40" i="1" s="1"/>
  <c r="HK45" i="1"/>
  <c r="HJ45" i="1"/>
  <c r="HL45" i="1"/>
  <c r="HM45" i="1"/>
  <c r="HC45" i="1"/>
  <c r="HG45" i="1" s="1"/>
  <c r="HA46" i="1"/>
  <c r="HC40" i="1"/>
  <c r="HG40" i="1" s="1"/>
  <c r="GW38" i="1"/>
  <c r="GX38" i="1"/>
  <c r="GY39" i="1"/>
  <c r="GZ38" i="1" l="1"/>
  <c r="HL46" i="1"/>
  <c r="HM46" i="1"/>
  <c r="HJ46" i="1"/>
  <c r="HK46" i="1"/>
  <c r="HC39" i="1"/>
  <c r="HI39" i="1" s="1"/>
  <c r="GW37" i="1"/>
  <c r="GX37" i="1"/>
  <c r="GY38" i="1"/>
  <c r="HA47" i="1"/>
  <c r="HC46" i="1"/>
  <c r="HG46" i="1" s="1"/>
  <c r="GZ48" i="1"/>
  <c r="HA39" i="1"/>
  <c r="HB39" i="1" s="1"/>
  <c r="HF39" i="1" s="1"/>
  <c r="HB46" i="1"/>
  <c r="HD46" i="1" s="1"/>
  <c r="HL40" i="1"/>
  <c r="HM40" i="1"/>
  <c r="HK40" i="1"/>
  <c r="HJ40" i="1"/>
  <c r="GU49" i="1"/>
  <c r="GY48" i="1"/>
  <c r="GV49" i="1"/>
  <c r="GZ49" i="1" l="1"/>
  <c r="HK47" i="1"/>
  <c r="HM47" i="1"/>
  <c r="HJ47" i="1"/>
  <c r="HL47" i="1"/>
  <c r="HC47" i="1"/>
  <c r="HI47" i="1" s="1"/>
  <c r="HB47" i="1"/>
  <c r="HF47" i="1" s="1"/>
  <c r="HL39" i="1"/>
  <c r="HK39" i="1"/>
  <c r="HJ39" i="1"/>
  <c r="HM39" i="1"/>
  <c r="GU50" i="1"/>
  <c r="GV50" i="1"/>
  <c r="GY49" i="1"/>
  <c r="GZ37" i="1"/>
  <c r="HA48" i="1"/>
  <c r="HB48" i="1"/>
  <c r="HD48" i="1" s="1"/>
  <c r="HA38" i="1"/>
  <c r="HB38" i="1" s="1"/>
  <c r="HF38" i="1" s="1"/>
  <c r="GW36" i="1"/>
  <c r="GX36" i="1"/>
  <c r="GY37" i="1"/>
  <c r="GV51" i="1" l="1"/>
  <c r="GU51" i="1"/>
  <c r="GY50" i="1"/>
  <c r="HA49" i="1"/>
  <c r="HB49" i="1"/>
  <c r="HE49" i="1" s="1"/>
  <c r="HB37" i="1"/>
  <c r="HD37" i="1" s="1"/>
  <c r="HA37" i="1"/>
  <c r="HC37" i="1" s="1"/>
  <c r="HG37" i="1" s="1"/>
  <c r="GZ36" i="1"/>
  <c r="GW35" i="1"/>
  <c r="GX35" i="1"/>
  <c r="GY36" i="1"/>
  <c r="HL48" i="1"/>
  <c r="HM48" i="1"/>
  <c r="HJ48" i="1"/>
  <c r="HK48" i="1"/>
  <c r="HC48" i="1"/>
  <c r="HG48" i="1" s="1"/>
  <c r="HM38" i="1"/>
  <c r="HL38" i="1"/>
  <c r="HK38" i="1"/>
  <c r="HJ38" i="1"/>
  <c r="GZ50" i="1"/>
  <c r="HC38" i="1"/>
  <c r="HI38" i="1" s="1"/>
  <c r="HC49" i="1"/>
  <c r="HH49" i="1" s="1"/>
  <c r="GW34" i="1" l="1"/>
  <c r="GX34" i="1"/>
  <c r="GY35" i="1"/>
  <c r="HC36" i="1"/>
  <c r="HI36" i="1" s="1"/>
  <c r="GZ35" i="1"/>
  <c r="HK49" i="1"/>
  <c r="HL49" i="1"/>
  <c r="HM49" i="1"/>
  <c r="HJ49" i="1"/>
  <c r="HC50" i="1"/>
  <c r="HG50" i="1" s="1"/>
  <c r="HA50" i="1"/>
  <c r="HB50" i="1"/>
  <c r="HD50" i="1" s="1"/>
  <c r="HA36" i="1"/>
  <c r="HB36" i="1" s="1"/>
  <c r="HF36" i="1" s="1"/>
  <c r="GU52" i="1"/>
  <c r="GY51" i="1"/>
  <c r="GV52" i="1"/>
  <c r="HJ37" i="1"/>
  <c r="HM37" i="1"/>
  <c r="HL37" i="1"/>
  <c r="HK37" i="1"/>
  <c r="GZ51" i="1"/>
  <c r="HA51" i="1" l="1"/>
  <c r="GZ34" i="1"/>
  <c r="HA35" i="1"/>
  <c r="HB35" i="1" s="1"/>
  <c r="HE35" i="1" s="1"/>
  <c r="GW33" i="1"/>
  <c r="GX33" i="1"/>
  <c r="GY34" i="1"/>
  <c r="HC51" i="1"/>
  <c r="HG51" i="1" s="1"/>
  <c r="GZ52" i="1"/>
  <c r="GY52" i="1"/>
  <c r="GV53" i="1"/>
  <c r="GU53" i="1"/>
  <c r="HK36" i="1"/>
  <c r="HL36" i="1"/>
  <c r="HM36" i="1"/>
  <c r="HJ36" i="1"/>
  <c r="HJ50" i="1"/>
  <c r="HM50" i="1"/>
  <c r="HL50" i="1"/>
  <c r="HK50" i="1"/>
  <c r="GZ33" i="1" l="1"/>
  <c r="HK51" i="1"/>
  <c r="HJ51" i="1"/>
  <c r="HL51" i="1"/>
  <c r="HM51" i="1"/>
  <c r="HM35" i="1"/>
  <c r="HL35" i="1"/>
  <c r="HJ35" i="1"/>
  <c r="HK35" i="1"/>
  <c r="GY53" i="1"/>
  <c r="GV54" i="1"/>
  <c r="GU54" i="1"/>
  <c r="GZ53" i="1"/>
  <c r="GW32" i="1"/>
  <c r="GX32" i="1"/>
  <c r="GY33" i="1"/>
  <c r="HB51" i="1"/>
  <c r="HD51" i="1" s="1"/>
  <c r="HA34" i="1"/>
  <c r="HA52" i="1"/>
  <c r="HC52" i="1"/>
  <c r="HG52" i="1" s="1"/>
  <c r="HG60" i="1" s="1"/>
  <c r="HC35" i="1"/>
  <c r="HH35" i="1" s="1"/>
  <c r="HL52" i="1" l="1"/>
  <c r="HM52" i="1"/>
  <c r="HJ52" i="1"/>
  <c r="HK52" i="1"/>
  <c r="GZ54" i="1"/>
  <c r="HA53" i="1"/>
  <c r="HB53" i="1"/>
  <c r="HE53" i="1" s="1"/>
  <c r="HC33" i="1"/>
  <c r="HI33" i="1" s="1"/>
  <c r="GZ32" i="1"/>
  <c r="HB52" i="1"/>
  <c r="HD52" i="1" s="1"/>
  <c r="HD60" i="1" s="1"/>
  <c r="HK34" i="1"/>
  <c r="HM34" i="1"/>
  <c r="HL34" i="1"/>
  <c r="HJ34" i="1"/>
  <c r="HC34" i="1"/>
  <c r="HH34" i="1" s="1"/>
  <c r="GY54" i="1"/>
  <c r="GV55" i="1"/>
  <c r="GU55" i="1"/>
  <c r="GW31" i="1"/>
  <c r="GX31" i="1"/>
  <c r="GY32" i="1"/>
  <c r="HB34" i="1"/>
  <c r="HE34" i="1" s="1"/>
  <c r="HA33" i="1"/>
  <c r="HB33" i="1"/>
  <c r="HF33" i="1" s="1"/>
  <c r="HC53" i="1"/>
  <c r="HH53" i="1" s="1"/>
  <c r="HA54" i="1" l="1"/>
  <c r="HC54" i="1"/>
  <c r="HI54" i="1" s="1"/>
  <c r="HA32" i="1"/>
  <c r="HB32" i="1" s="1"/>
  <c r="HE32" i="1" s="1"/>
  <c r="GZ31" i="1"/>
  <c r="GW30" i="1"/>
  <c r="GX30" i="1"/>
  <c r="GY31" i="1"/>
  <c r="GZ55" i="1"/>
  <c r="GU56" i="1"/>
  <c r="GV56" i="1"/>
  <c r="GY55" i="1"/>
  <c r="HM33" i="1"/>
  <c r="HL33" i="1"/>
  <c r="HK33" i="1"/>
  <c r="HJ33" i="1"/>
  <c r="HK53" i="1"/>
  <c r="HL53" i="1"/>
  <c r="HJ53" i="1"/>
  <c r="HM53" i="1"/>
  <c r="HA31" i="1" l="1"/>
  <c r="HB31" i="1"/>
  <c r="HF31" i="1" s="1"/>
  <c r="HM32" i="1"/>
  <c r="HL32" i="1"/>
  <c r="HJ32" i="1"/>
  <c r="HK32" i="1"/>
  <c r="GW29" i="1"/>
  <c r="GX29" i="1"/>
  <c r="GY30" i="1"/>
  <c r="HK54" i="1"/>
  <c r="HM54" i="1"/>
  <c r="HJ54" i="1"/>
  <c r="HL54" i="1"/>
  <c r="HB55" i="1"/>
  <c r="HF55" i="1" s="1"/>
  <c r="HA55" i="1"/>
  <c r="GZ30" i="1"/>
  <c r="HC32" i="1"/>
  <c r="HH32" i="1" s="1"/>
  <c r="GY56" i="1"/>
  <c r="GU57" i="1"/>
  <c r="GV57" i="1"/>
  <c r="HC55" i="1"/>
  <c r="HI55" i="1" s="1"/>
  <c r="HC31" i="1"/>
  <c r="HI31" i="1" s="1"/>
  <c r="HB54" i="1"/>
  <c r="HF54" i="1" s="1"/>
  <c r="GZ56" i="1"/>
  <c r="GW28" i="1" l="1"/>
  <c r="GX28" i="1"/>
  <c r="GY29" i="1"/>
  <c r="GZ29" i="1"/>
  <c r="HA56" i="1"/>
  <c r="HB56" i="1"/>
  <c r="HE56" i="1" s="1"/>
  <c r="HA30" i="1"/>
  <c r="HB30" i="1" s="1"/>
  <c r="HE30" i="1" s="1"/>
  <c r="GY57" i="1"/>
  <c r="GU58" i="1"/>
  <c r="GV58" i="1"/>
  <c r="HC56" i="1"/>
  <c r="HH56" i="1" s="1"/>
  <c r="GZ57" i="1"/>
  <c r="HL55" i="1"/>
  <c r="HJ55" i="1"/>
  <c r="HM55" i="1"/>
  <c r="HK55" i="1"/>
  <c r="HL31" i="1"/>
  <c r="HJ31" i="1"/>
  <c r="HM31" i="1"/>
  <c r="HK31" i="1"/>
  <c r="HA57" i="1" l="1"/>
  <c r="HC30" i="1"/>
  <c r="HH30" i="1" s="1"/>
  <c r="GY58" i="1"/>
  <c r="GU59" i="1"/>
  <c r="GY59" i="1" s="1"/>
  <c r="GV59" i="1"/>
  <c r="GZ59" i="1" s="1"/>
  <c r="GZ28" i="1"/>
  <c r="GZ58" i="1"/>
  <c r="HM56" i="1"/>
  <c r="HK56" i="1"/>
  <c r="HJ56" i="1"/>
  <c r="HL56" i="1"/>
  <c r="HJ30" i="1"/>
  <c r="HK30" i="1"/>
  <c r="HM30" i="1"/>
  <c r="HL30" i="1"/>
  <c r="HA29" i="1"/>
  <c r="HB29" i="1"/>
  <c r="HF29" i="1" s="1"/>
  <c r="HC57" i="1"/>
  <c r="HI57" i="1" s="1"/>
  <c r="GW27" i="1"/>
  <c r="GY27" i="1" s="1"/>
  <c r="GY28" i="1"/>
  <c r="GX27" i="1"/>
  <c r="GZ27" i="1" s="1"/>
  <c r="HA59" i="1" l="1"/>
  <c r="HA27" i="1"/>
  <c r="HL3" i="1" s="1"/>
  <c r="HL4" i="1" s="1"/>
  <c r="HC59" i="1"/>
  <c r="HM29" i="1"/>
  <c r="HJ29" i="1"/>
  <c r="HK29" i="1"/>
  <c r="HL29" i="1"/>
  <c r="HC29" i="1"/>
  <c r="HI29" i="1" s="1"/>
  <c r="HJ57" i="1"/>
  <c r="HK57" i="1"/>
  <c r="HM57" i="1"/>
  <c r="HL57" i="1"/>
  <c r="HC27" i="1"/>
  <c r="HA28" i="1"/>
  <c r="HA58" i="1"/>
  <c r="HB57" i="1"/>
  <c r="HF57" i="1" s="1"/>
  <c r="HL58" i="1" l="1"/>
  <c r="HJ58" i="1"/>
  <c r="HK58" i="1"/>
  <c r="HM58" i="1"/>
  <c r="HQ15" i="1"/>
  <c r="HH27" i="1"/>
  <c r="HC58" i="1"/>
  <c r="HH58" i="1" s="1"/>
  <c r="HB27" i="1"/>
  <c r="HL28" i="1"/>
  <c r="HJ28" i="1"/>
  <c r="HJ60" i="1" s="1"/>
  <c r="HM28" i="1"/>
  <c r="HK28" i="1"/>
  <c r="HK60" i="1" s="1"/>
  <c r="HC28" i="1"/>
  <c r="HI28" i="1" s="1"/>
  <c r="HI60" i="1" s="1"/>
  <c r="HM59" i="1"/>
  <c r="HL59" i="1"/>
  <c r="HJ59" i="1"/>
  <c r="HK59" i="1"/>
  <c r="HH59" i="1"/>
  <c r="HB58" i="1"/>
  <c r="HE58" i="1" s="1"/>
  <c r="HB28" i="1"/>
  <c r="HF28" i="1" s="1"/>
  <c r="HF60" i="1" s="1"/>
  <c r="HB59" i="1"/>
  <c r="HH60" i="1" l="1"/>
  <c r="HP12" i="1" s="1"/>
  <c r="HM60" i="1"/>
  <c r="HP15" i="1" s="1"/>
  <c r="HP13" i="1"/>
  <c r="HP14" i="1"/>
  <c r="HL60" i="1"/>
  <c r="HO15" i="1" s="1"/>
  <c r="HE59" i="1"/>
  <c r="HO16" i="1"/>
  <c r="HC60" i="1"/>
  <c r="HE27" i="1"/>
  <c r="HB60" i="1"/>
  <c r="HO11" i="1" s="1"/>
  <c r="HQ14" i="1"/>
  <c r="HE60" i="1" l="1"/>
  <c r="HO12" i="1" s="1"/>
  <c r="HO14" i="1"/>
  <c r="HP11" i="1"/>
  <c r="HP16" i="1"/>
  <c r="HO13" i="1"/>
</calcChain>
</file>

<file path=xl/sharedStrings.xml><?xml version="1.0" encoding="utf-8"?>
<sst xmlns="http://schemas.openxmlformats.org/spreadsheetml/2006/main" count="431" uniqueCount="79">
  <si>
    <r>
      <t xml:space="preserve">As discussed earlier, the forward-backward algorithm adjusts the red parameters so as to </t>
    </r>
    <r>
      <rPr>
        <i/>
        <sz val="10"/>
        <color indexed="48"/>
        <rFont val="Arial"/>
        <family val="2"/>
      </rPr>
      <t>locally</t>
    </r>
    <r>
      <rPr>
        <sz val="10"/>
        <color indexed="48"/>
        <rFont val="Arial"/>
        <family val="2"/>
      </rPr>
      <t xml:space="preserve"> maximize  p(observed data), where the observed data are the words or the ice cream consumption figures.  There may be multiple local maxima: we found two above, namely a parameter set where C represents cold days and another one where C represents hot days.  By symmetry these give equally good values of p(observed data); which one the algorithm picks depends entirely on the initial parameters.  But the initial parameters to the left, which favor weather "anti-inertia," lead to a third, totally different local maximum where p(observed data) is unfortunately lower.  Try it out.  What kind of days does C represent now?  What kind of regularity in the ice cream data does the estimated model exploit to predict p(observed data)?  How could we enlarge the model so that it could find both this regularity and the hot-cold regularity?</t>
    </r>
  </si>
  <si>
    <t>Below are some other interesting initial parameters for you to try; again, you can paste them over the parameter table in the upper left corner of this worksheet.  Also feel free to change the ice cream data being modeled.</t>
  </si>
  <si>
    <t>p(1|…)</t>
  </si>
  <si>
    <t>p(2|…)</t>
  </si>
  <si>
    <t>p(3|…)</t>
  </si>
  <si>
    <t>p(STOP|…)</t>
  </si>
  <si>
    <t>p(…|START)</t>
  </si>
  <si>
    <t>Ice Creams</t>
  </si>
  <si>
    <r>
      <t>a</t>
    </r>
    <r>
      <rPr>
        <sz val="10"/>
        <rFont val="Arial"/>
      </rPr>
      <t>(C)</t>
    </r>
  </si>
  <si>
    <r>
      <t>a</t>
    </r>
    <r>
      <rPr>
        <sz val="10"/>
        <rFont val="Arial"/>
      </rPr>
      <t>(H)</t>
    </r>
  </si>
  <si>
    <r>
      <t>b</t>
    </r>
    <r>
      <rPr>
        <sz val="10"/>
        <rFont val="Arial"/>
      </rPr>
      <t>(C)</t>
    </r>
  </si>
  <si>
    <r>
      <t>b</t>
    </r>
    <r>
      <rPr>
        <sz val="10"/>
        <rFont val="Arial"/>
      </rPr>
      <t>(H)</t>
    </r>
  </si>
  <si>
    <r>
      <t>a</t>
    </r>
    <r>
      <rPr>
        <sz val="10"/>
        <rFont val="Arial"/>
      </rPr>
      <t>(C)*</t>
    </r>
    <r>
      <rPr>
        <sz val="10"/>
        <rFont val="Symbol"/>
        <family val="1"/>
        <charset val="2"/>
      </rPr>
      <t>b</t>
    </r>
    <r>
      <rPr>
        <sz val="10"/>
        <rFont val="Arial"/>
      </rPr>
      <t>(C)</t>
    </r>
  </si>
  <si>
    <r>
      <t>a</t>
    </r>
    <r>
      <rPr>
        <sz val="10"/>
        <rFont val="Arial"/>
      </rPr>
      <t>(H)*</t>
    </r>
    <r>
      <rPr>
        <sz val="10"/>
        <rFont val="Symbol"/>
        <family val="1"/>
        <charset val="2"/>
      </rPr>
      <t>b</t>
    </r>
    <r>
      <rPr>
        <sz val="10"/>
        <rFont val="Arial"/>
      </rPr>
      <t>(H)</t>
    </r>
  </si>
  <si>
    <t>p(C|…)</t>
  </si>
  <si>
    <t>p(H|…)</t>
  </si>
  <si>
    <t>p(…|C)</t>
  </si>
  <si>
    <t>p(…|H)</t>
  </si>
  <si>
    <t>If today is cold or hot, what will tomorrow probably be?</t>
  </si>
  <si>
    <t>Day #</t>
  </si>
  <si>
    <t>Forward-Backward Iteration</t>
  </si>
  <si>
    <t>p(ice cream observations)</t>
  </si>
  <si>
    <t>If today is cold (C) or hot (H), how many cones did I prob. eat?</t>
  </si>
  <si>
    <t>TOTAL:</t>
  </si>
  <si>
    <r>
      <t xml:space="preserve">  a(</t>
    </r>
    <r>
      <rPr>
        <sz val="10"/>
        <rFont val="Arial"/>
        <family val="2"/>
      </rPr>
      <t>C</t>
    </r>
    <r>
      <rPr>
        <sz val="10"/>
        <rFont val="Symbol"/>
        <family val="1"/>
        <charset val="2"/>
      </rPr>
      <t>)*b(</t>
    </r>
    <r>
      <rPr>
        <sz val="10"/>
        <rFont val="Arial"/>
        <family val="2"/>
      </rPr>
      <t>C</t>
    </r>
    <r>
      <rPr>
        <sz val="10"/>
        <rFont val="Symbol"/>
        <family val="1"/>
        <charset val="2"/>
      </rPr>
      <t xml:space="preserve">) </t>
    </r>
    <r>
      <rPr>
        <sz val="10"/>
        <rFont val="Arial"/>
      </rPr>
      <t>+</t>
    </r>
    <r>
      <rPr>
        <sz val="10"/>
        <rFont val="Symbol"/>
        <family val="1"/>
        <charset val="2"/>
      </rPr>
      <t>a</t>
    </r>
    <r>
      <rPr>
        <sz val="10"/>
        <rFont val="Arial"/>
      </rPr>
      <t>(H)*</t>
    </r>
    <r>
      <rPr>
        <sz val="10"/>
        <rFont val="Symbol"/>
        <family val="1"/>
        <charset val="2"/>
      </rPr>
      <t>b</t>
    </r>
    <r>
      <rPr>
        <sz val="10"/>
        <rFont val="Arial"/>
      </rPr>
      <t>(H)</t>
    </r>
  </si>
  <si>
    <r>
      <t xml:space="preserve">How much ice cream did I actually eat on days that the previous model </t>
    </r>
    <r>
      <rPr>
        <i/>
        <sz val="10"/>
        <color indexed="48"/>
        <rFont val="Arial"/>
        <family val="2"/>
      </rPr>
      <t>thought</t>
    </r>
    <r>
      <rPr>
        <sz val="10"/>
        <color indexed="48"/>
        <rFont val="Arial"/>
        <family val="2"/>
      </rPr>
      <t xml:space="preserve"> were in state C (or H)?</t>
    </r>
  </si>
  <si>
    <r>
      <t xml:space="preserve">When the previous model </t>
    </r>
    <r>
      <rPr>
        <i/>
        <sz val="10"/>
        <color indexed="48"/>
        <rFont val="Arial"/>
        <family val="2"/>
      </rPr>
      <t xml:space="preserve">thought </t>
    </r>
    <r>
      <rPr>
        <sz val="10"/>
        <color indexed="48"/>
        <rFont val="Arial"/>
        <family val="2"/>
      </rPr>
      <t xml:space="preserve">the day was in state C (or H), what state did it </t>
    </r>
    <r>
      <rPr>
        <i/>
        <sz val="10"/>
        <color indexed="48"/>
        <rFont val="Arial"/>
        <family val="2"/>
      </rPr>
      <t>think</t>
    </r>
    <r>
      <rPr>
        <sz val="10"/>
        <color indexed="48"/>
        <rFont val="Arial"/>
        <family val="2"/>
      </rPr>
      <t xml:space="preserve"> the next day was in? </t>
    </r>
  </si>
  <si>
    <t>Total prob of all paths from START to STOP that pass through state C (or H) after emitting the ice cream data to date and before emitting the rest of it.</t>
  </si>
  <si>
    <t>This worksheet tries to reconstruct Baltimore weather, circa 2001, based on historical records of my daily ice cream consumption.  It chooses to use a Hidden Markov Model (HMM) with just 2 states, C and H.</t>
  </si>
  <si>
    <r>
      <t xml:space="preserve">Thus, we have gotten a model that better predicts my pattern of ice cream consumption </t>
    </r>
    <r>
      <rPr>
        <b/>
        <sz val="10"/>
        <color indexed="48"/>
        <rFont val="Arial"/>
        <family val="2"/>
      </rPr>
      <t>in terms of a hidden weather variable</t>
    </r>
    <r>
      <rPr>
        <sz val="10"/>
        <color indexed="48"/>
        <rFont val="Arial"/>
      </rPr>
      <t xml:space="preserve"> that is either C or H and tends to stay the same from day to day.  Analogously, a Hidden Markov Model tagger tries to explain words in terms of a hidden tag variable that varies predictably over time.</t>
    </r>
  </si>
  <si>
    <r>
      <t xml:space="preserve">The </t>
    </r>
    <r>
      <rPr>
        <sz val="10"/>
        <color indexed="10"/>
        <rFont val="Arial"/>
        <family val="2"/>
      </rPr>
      <t>red</t>
    </r>
    <r>
      <rPr>
        <sz val="10"/>
        <color indexed="48"/>
        <rFont val="Arial"/>
        <family val="2"/>
      </rPr>
      <t xml:space="preserve"> numbers below are initial model parameters and the historical records.  Try changing them (making sure each column of probabilities sums to 1) and see what happens!  Double click any other cell to see its formula, with references to other cells color-coded (then press Esc to avoid editing the formula).</t>
    </r>
  </si>
  <si>
    <r>
      <t xml:space="preserve">Total prob of all paths from START  that emit the ice cream data up through today </t>
    </r>
    <r>
      <rPr>
        <i/>
        <sz val="10"/>
        <color indexed="48"/>
        <rFont val="Arial"/>
        <family val="2"/>
      </rPr>
      <t>and</t>
    </r>
    <r>
      <rPr>
        <sz val="10"/>
        <color indexed="48"/>
        <rFont val="Arial"/>
        <family val="2"/>
      </rPr>
      <t xml:space="preserve"> end up in state C (or H).  (See diagram.)</t>
    </r>
  </si>
  <si>
    <t xml:space="preserve">Take a little time to examine the two graphs at left!  </t>
  </si>
  <si>
    <t>You might also want to compare them with the graphs above.</t>
  </si>
  <si>
    <t>Scroll down to see comments below the graphs.</t>
  </si>
  <si>
    <t>This graph shows the model's reconstruction of the hidden state.  We show the probability that the state at the end of the day is H (meaning that it was a hot day).  Note that p(C) = 1-p(H) so we don't bother to show it.  How did the model figure out that day 1 was probably hot even though it wasn't preceded by a hot day and I ate only a medium amount of ice cream?</t>
  </si>
  <si>
    <t>The new probabilities above are plugged right back into the copy below of the spreadsheet at left, and we do it all over again.  Scroll down for a graph of the results.  Scroll all the way right for the result of 10 iterations.</t>
  </si>
  <si>
    <t>No weather inertia here: if today is cold, tomorrow is equally likely to be hot or cold.</t>
  </si>
  <si>
    <t>Only a slight preference to eat more ice cream on hot days.</t>
  </si>
  <si>
    <t>No preference at all for more ice cream on hot days.</t>
  </si>
  <si>
    <t>No weather inertia either.  In short, the model is completely symmetric.</t>
  </si>
  <si>
    <t>The same as above, but now we have broken the symmetry by giving C days a little push to eat more ice cream.  With a lot of iterations, this is enough to make C days hot and H days cold (the reverse of before).</t>
  </si>
  <si>
    <r>
      <t xml:space="preserve">Now for the next iteration.  The emission and transition probabilities below are reestimated from the number of times the computation at left  </t>
    </r>
    <r>
      <rPr>
        <i/>
        <sz val="10"/>
        <color indexed="48"/>
        <rFont val="Arial"/>
        <family val="2"/>
      </rPr>
      <t>thought</t>
    </r>
    <r>
      <rPr>
        <sz val="10"/>
        <color indexed="48"/>
        <rFont val="Arial"/>
        <family val="2"/>
      </rPr>
      <t xml:space="preserve"> it </t>
    </r>
    <r>
      <rPr>
        <i/>
        <sz val="10"/>
        <color indexed="48"/>
        <rFont val="Arial"/>
        <family val="2"/>
      </rPr>
      <t>probably</t>
    </r>
    <r>
      <rPr>
        <sz val="10"/>
        <color indexed="48"/>
        <rFont val="Arial"/>
        <family val="2"/>
      </rPr>
      <t xml:space="preserve"> saw each transition and emission in the data.  Double click the probabilities to see how they were computed from the totals of columns at the left (using simple unsmoothed ratios).  </t>
    </r>
    <r>
      <rPr>
        <i/>
        <sz val="10"/>
        <color indexed="48"/>
        <rFont val="Arial"/>
        <family val="2"/>
      </rPr>
      <t/>
    </r>
  </si>
  <si>
    <t xml:space="preserve">For example, p(1 | H) is estimated as the expected number of  (H, 1) days divided by the expected number of H days. </t>
  </si>
  <si>
    <r>
      <t xml:space="preserve">For example, p(C | H) is estimated as the expected number of  H </t>
    </r>
    <r>
      <rPr>
        <sz val="10"/>
        <color indexed="48"/>
        <rFont val="Symbol"/>
        <family val="1"/>
        <charset val="2"/>
      </rPr>
      <t xml:space="preserve"> </t>
    </r>
    <r>
      <rPr>
        <sz val="10"/>
        <color indexed="48"/>
        <rFont val="Arial"/>
        <family val="2"/>
      </rPr>
      <t xml:space="preserve">C transitions divided by the expected number of H days. </t>
    </r>
  </si>
  <si>
    <r>
      <t xml:space="preserve">The numbers above and the graph at right show that this is indeed the case for the 11 iterations we've just performed. The parameters are converging on a (local) maximum of the function that maps the 15 parameters to p(ice cream data).  Thus, we see p(ice cream data) improve on each iteration; it's given by the column </t>
    </r>
    <r>
      <rPr>
        <sz val="10"/>
        <color indexed="48"/>
        <rFont val="Symbol"/>
        <family val="1"/>
        <charset val="2"/>
      </rPr>
      <t>a</t>
    </r>
    <r>
      <rPr>
        <sz val="10"/>
        <color indexed="48"/>
        <rFont val="Arial"/>
      </rPr>
      <t>(C)*</t>
    </r>
    <r>
      <rPr>
        <sz val="10"/>
        <color indexed="48"/>
        <rFont val="Symbol"/>
        <family val="1"/>
        <charset val="2"/>
      </rPr>
      <t>b</t>
    </r>
    <r>
      <rPr>
        <sz val="10"/>
        <color indexed="48"/>
        <rFont val="Arial"/>
      </rPr>
      <t>(C) +</t>
    </r>
    <r>
      <rPr>
        <sz val="10"/>
        <color indexed="48"/>
        <rFont val="Symbol"/>
        <family val="1"/>
        <charset val="2"/>
      </rPr>
      <t>a</t>
    </r>
    <r>
      <rPr>
        <sz val="10"/>
        <color indexed="48"/>
        <rFont val="Arial"/>
      </rPr>
      <t>(H)*</t>
    </r>
    <r>
      <rPr>
        <sz val="10"/>
        <color indexed="48"/>
        <rFont val="Symbol"/>
        <family val="1"/>
        <charset val="2"/>
      </rPr>
      <t>b</t>
    </r>
    <r>
      <rPr>
        <sz val="10"/>
        <color indexed="48"/>
        <rFont val="Arial"/>
      </rPr>
      <t xml:space="preserve">(H), which sums probs of all paths that emit that data.)  </t>
    </r>
  </si>
  <si>
    <r>
      <t xml:space="preserve">Below are the final parameters after 11 iterations of the forward-backward algorithm.  If the graph at left needs &gt; 11 iterations to converge, you can plug these parameters back into the start of the model and run it again.  To do this, click and drag to highlight the entire table below.  Use Edit / Copy to copy it to the clipboard; and then use Edit / PasteSpecial / Values to paste its </t>
    </r>
    <r>
      <rPr>
        <i/>
        <sz val="10"/>
        <color indexed="48"/>
        <rFont val="Arial"/>
        <family val="2"/>
      </rPr>
      <t>values</t>
    </r>
    <r>
      <rPr>
        <sz val="10"/>
        <color indexed="48"/>
        <rFont val="Arial"/>
        <family val="2"/>
      </rPr>
      <t xml:space="preserve"> (not the formulas!) over the table of initial probabilities at the far left of this worksheet. To repeat, just paste again (no need to return here!), so it's easy to run several 11's of iterations.</t>
    </r>
  </si>
  <si>
    <t>perplexity per obs (including STOP)</t>
  </si>
  <si>
    <t xml:space="preserve">Scroll to the bottom to see a graph of what states and transitions the model thinks are likely on each day.  Those likely states and transitions can be used to reestimate the red probabilities (this is the "forward-backward" or Baum-Welch algorithm), increasing the likelihood of the training data.  Scroll right to see the results of doing so, and scroll all the way right to see the results of doing so for 11 iterations.  </t>
  </si>
  <si>
    <r>
      <t>p(</t>
    </r>
    <r>
      <rPr>
        <sz val="10"/>
        <rFont val="Symbol"/>
        <family val="1"/>
        <charset val="2"/>
      </rPr>
      <t></t>
    </r>
    <r>
      <rPr>
        <sz val="10"/>
        <rFont val="Arial"/>
      </rPr>
      <t>C)</t>
    </r>
  </si>
  <si>
    <r>
      <t>p(</t>
    </r>
    <r>
      <rPr>
        <sz val="10"/>
        <rFont val="Symbol"/>
        <family val="1"/>
        <charset val="2"/>
      </rPr>
      <t></t>
    </r>
    <r>
      <rPr>
        <sz val="10"/>
        <rFont val="Arial"/>
      </rPr>
      <t>H)</t>
    </r>
  </si>
  <si>
    <r>
      <t>p(C</t>
    </r>
    <r>
      <rPr>
        <sz val="10"/>
        <rFont val="Symbol"/>
        <family val="1"/>
        <charset val="2"/>
      </rPr>
      <t></t>
    </r>
    <r>
      <rPr>
        <sz val="10"/>
        <rFont val="Arial"/>
      </rPr>
      <t>C)</t>
    </r>
  </si>
  <si>
    <r>
      <t>p(H</t>
    </r>
    <r>
      <rPr>
        <sz val="10"/>
        <rFont val="Symbol"/>
        <family val="1"/>
        <charset val="2"/>
      </rPr>
      <t></t>
    </r>
    <r>
      <rPr>
        <sz val="10"/>
        <rFont val="Arial"/>
      </rPr>
      <t>C)</t>
    </r>
  </si>
  <si>
    <r>
      <t>p(C</t>
    </r>
    <r>
      <rPr>
        <sz val="10"/>
        <rFont val="Symbol"/>
        <family val="1"/>
        <charset val="2"/>
      </rPr>
      <t></t>
    </r>
    <r>
      <rPr>
        <sz val="10"/>
        <rFont val="Arial"/>
      </rPr>
      <t>H)</t>
    </r>
  </si>
  <si>
    <r>
      <t>p(H</t>
    </r>
    <r>
      <rPr>
        <sz val="10"/>
        <rFont val="Symbol"/>
        <family val="1"/>
        <charset val="2"/>
      </rPr>
      <t></t>
    </r>
    <r>
      <rPr>
        <sz val="10"/>
        <rFont val="Arial"/>
      </rPr>
      <t>H)</t>
    </r>
  </si>
  <si>
    <r>
      <t>p(</t>
    </r>
    <r>
      <rPr>
        <sz val="10"/>
        <rFont val="Symbol"/>
        <family val="1"/>
        <charset val="2"/>
      </rPr>
      <t></t>
    </r>
    <r>
      <rPr>
        <sz val="10"/>
        <rFont val="Arial"/>
      </rPr>
      <t>C,1)</t>
    </r>
  </si>
  <si>
    <r>
      <t>p(</t>
    </r>
    <r>
      <rPr>
        <sz val="10"/>
        <rFont val="Symbol"/>
        <family val="1"/>
        <charset val="2"/>
      </rPr>
      <t></t>
    </r>
    <r>
      <rPr>
        <sz val="10"/>
        <rFont val="Arial"/>
      </rPr>
      <t>C,2)</t>
    </r>
  </si>
  <si>
    <r>
      <t>p(</t>
    </r>
    <r>
      <rPr>
        <sz val="10"/>
        <rFont val="Symbol"/>
        <family val="1"/>
        <charset val="2"/>
      </rPr>
      <t></t>
    </r>
    <r>
      <rPr>
        <sz val="10"/>
        <rFont val="Arial"/>
      </rPr>
      <t>C,3)</t>
    </r>
  </si>
  <si>
    <r>
      <t>p(</t>
    </r>
    <r>
      <rPr>
        <sz val="10"/>
        <rFont val="Symbol"/>
        <family val="1"/>
        <charset val="2"/>
      </rPr>
      <t></t>
    </r>
    <r>
      <rPr>
        <sz val="10"/>
        <rFont val="Arial"/>
      </rPr>
      <t>H,1)</t>
    </r>
  </si>
  <si>
    <r>
      <t>p(</t>
    </r>
    <r>
      <rPr>
        <sz val="10"/>
        <rFont val="Symbol"/>
        <family val="1"/>
        <charset val="2"/>
      </rPr>
      <t></t>
    </r>
    <r>
      <rPr>
        <sz val="10"/>
        <rFont val="Arial"/>
      </rPr>
      <t>H,2)</t>
    </r>
  </si>
  <si>
    <r>
      <t>p(</t>
    </r>
    <r>
      <rPr>
        <sz val="10"/>
        <rFont val="Symbol"/>
        <family val="1"/>
        <charset val="2"/>
      </rPr>
      <t></t>
    </r>
    <r>
      <rPr>
        <sz val="10"/>
        <rFont val="Arial"/>
      </rPr>
      <t>H,3)</t>
    </r>
  </si>
  <si>
    <t>If the iteration-0 perplexity dwarfs the others, delete its cell and the graph will rescale to focus on the difference among iterations 1-10.</t>
  </si>
  <si>
    <t>Scroll to the bottom to see how the graphs have smoothed out since the start!  (If you want additional iterations, scroll all the way right for instructions.)</t>
  </si>
  <si>
    <t xml:space="preserve"> ITERATION</t>
  </si>
  <si>
    <t xml:space="preserve"> ITERATIONS</t>
  </si>
  <si>
    <t>Total prob of START-STOP paths = prob of ice cream data.</t>
  </si>
  <si>
    <r>
      <t xml:space="preserve">Prob we reached state C (or H) at the end of this day - meaning it was a cold (or hot) day - given </t>
    </r>
    <r>
      <rPr>
        <i/>
        <sz val="10"/>
        <color indexed="48"/>
        <rFont val="Arial"/>
        <family val="2"/>
      </rPr>
      <t>all</t>
    </r>
    <r>
      <rPr>
        <sz val="10"/>
        <color indexed="48"/>
        <rFont val="Arial"/>
        <family val="2"/>
      </rPr>
      <t xml:space="preserve"> of the ice cream data.</t>
    </r>
  </si>
  <si>
    <r>
      <t xml:space="preserve">Prob given </t>
    </r>
    <r>
      <rPr>
        <i/>
        <sz val="10"/>
        <color indexed="48"/>
        <rFont val="Arial"/>
        <family val="2"/>
      </rPr>
      <t>all</t>
    </r>
    <r>
      <rPr>
        <sz val="10"/>
        <color indexed="48"/>
        <rFont val="Arial"/>
        <family val="2"/>
      </rPr>
      <t xml:space="preserve"> ice cream data that today we transitioned from (e.g.) state H to state C, i.e., that yesterday was hot and today cold.  This is tricky.  We must find the total p(paths passing through H at the end of yesterday </t>
    </r>
    <r>
      <rPr>
        <i/>
        <sz val="10"/>
        <color indexed="48"/>
        <rFont val="Arial"/>
        <family val="2"/>
      </rPr>
      <t>and</t>
    </r>
    <r>
      <rPr>
        <sz val="10"/>
        <color indexed="48"/>
        <rFont val="Arial"/>
        <family val="2"/>
      </rPr>
      <t xml:space="preserve"> C at the end of today), then divide by p(all paths)=p(ice cream data).</t>
    </r>
  </si>
  <si>
    <t>This graph shows the model's reconstruction of weather changes.  Blue spikes show days when cold weather probably hit, and yellow spikes show days when hot weather probably hit.  Notice that hot weather might have arrived on either day 27 or day 28 (or neither).  Why is the blue spike at day 14 so much bigger than the blue spike at day 11?  What happens if you remove the inertia as discussed at left?</t>
  </si>
  <si>
    <r>
      <t xml:space="preserve">As we become less sure that days 11-13  were hot, the onset of cold weather (blue spike) starts to shift from day 14 to day 11.  We do </t>
    </r>
    <r>
      <rPr>
        <i/>
        <sz val="10"/>
        <color indexed="48"/>
        <rFont val="Arial"/>
        <family val="2"/>
      </rPr>
      <t>not</t>
    </r>
    <r>
      <rPr>
        <sz val="10"/>
        <color indexed="48"/>
        <rFont val="Arial"/>
        <family val="2"/>
      </rPr>
      <t xml:space="preserve"> get blue spikes at days 12 or 13.</t>
    </r>
  </si>
  <si>
    <r>
      <t xml:space="preserve">Terminology note: </t>
    </r>
    <r>
      <rPr>
        <sz val="10"/>
        <color indexed="48"/>
        <rFont val="Arial"/>
        <family val="2"/>
      </rPr>
      <t xml:space="preserve">The computation at left is the </t>
    </r>
    <r>
      <rPr>
        <b/>
        <sz val="10"/>
        <color indexed="48"/>
        <rFont val="Arial"/>
        <family val="2"/>
      </rPr>
      <t xml:space="preserve">expectation </t>
    </r>
    <r>
      <rPr>
        <sz val="10"/>
        <color indexed="48"/>
        <rFont val="Arial"/>
        <family val="2"/>
      </rPr>
      <t xml:space="preserve">step of the </t>
    </r>
    <r>
      <rPr>
        <b/>
        <sz val="10"/>
        <color indexed="48"/>
        <rFont val="Arial"/>
        <family val="2"/>
      </rPr>
      <t>Expectation-Maximization algorithm</t>
    </r>
    <r>
      <rPr>
        <sz val="10"/>
        <color indexed="48"/>
        <rFont val="Arial"/>
        <family val="2"/>
      </rPr>
      <t xml:space="preserve"> - "How many times do we </t>
    </r>
    <r>
      <rPr>
        <i/>
        <sz val="10"/>
        <color indexed="48"/>
        <rFont val="Arial"/>
        <family val="2"/>
      </rPr>
      <t>expect</t>
    </r>
    <r>
      <rPr>
        <sz val="10"/>
        <color indexed="48"/>
        <rFont val="Arial"/>
        <family val="2"/>
      </rPr>
      <t xml:space="preserve"> that various hidden things happened (given the observed data)?"  The computation below is the </t>
    </r>
    <r>
      <rPr>
        <b/>
        <sz val="10"/>
        <color indexed="48"/>
        <rFont val="Arial"/>
        <family val="2"/>
      </rPr>
      <t xml:space="preserve">maximization </t>
    </r>
    <r>
      <rPr>
        <sz val="10"/>
        <color indexed="48"/>
        <rFont val="Arial"/>
        <family val="2"/>
      </rPr>
      <t xml:space="preserve">step - "What parameters would make those </t>
    </r>
    <r>
      <rPr>
        <i/>
        <sz val="10"/>
        <color indexed="48"/>
        <rFont val="Arial"/>
        <family val="2"/>
      </rPr>
      <t>expected</t>
    </r>
    <r>
      <rPr>
        <sz val="10"/>
        <color indexed="48"/>
        <rFont val="Arial"/>
        <family val="2"/>
      </rPr>
      <t xml:space="preserve"> counts </t>
    </r>
    <r>
      <rPr>
        <i/>
        <sz val="10"/>
        <color indexed="48"/>
        <rFont val="Arial"/>
        <family val="2"/>
      </rPr>
      <t>most</t>
    </r>
    <r>
      <rPr>
        <sz val="10"/>
        <color indexed="48"/>
        <rFont val="Arial"/>
        <family val="2"/>
      </rPr>
      <t xml:space="preserve"> probable?" (We just use simple unsmoothed count ratios, known as </t>
    </r>
    <r>
      <rPr>
        <b/>
        <sz val="10"/>
        <color indexed="48"/>
        <rFont val="Arial"/>
        <family val="2"/>
      </rPr>
      <t>maximum likelihood estimates</t>
    </r>
    <r>
      <rPr>
        <sz val="10"/>
        <color indexed="48"/>
        <rFont val="Arial"/>
        <family val="2"/>
      </rPr>
      <t xml:space="preserve"> (MLE), since these </t>
    </r>
    <r>
      <rPr>
        <i/>
        <sz val="10"/>
        <color indexed="48"/>
        <rFont val="Arial"/>
        <family val="2"/>
      </rPr>
      <t>maximize</t>
    </r>
    <r>
      <rPr>
        <sz val="10"/>
        <color indexed="48"/>
        <rFont val="Arial"/>
        <family val="2"/>
      </rPr>
      <t xml:space="preserve"> the probability of the counts.  E.g., counts of 2 heads and 1 tail are most probable with a (2/3, 1/3)-weighted coin.  3 heads + 0 tails are most probable with a (3/3, 0/3) coin, which always comes up heads.)</t>
    </r>
  </si>
  <si>
    <r>
      <t xml:space="preserve">Probability given </t>
    </r>
    <r>
      <rPr>
        <i/>
        <sz val="10"/>
        <color indexed="48"/>
        <rFont val="Arial"/>
        <family val="2"/>
      </rPr>
      <t>all</t>
    </r>
    <r>
      <rPr>
        <sz val="10"/>
        <color indexed="48"/>
        <rFont val="Arial"/>
        <family val="2"/>
      </rPr>
      <t xml:space="preserve"> ice cream data that we reached state C (or H) at the end of this day </t>
    </r>
    <r>
      <rPr>
        <i/>
        <sz val="10"/>
        <color indexed="48"/>
        <rFont val="Arial"/>
        <family val="2"/>
      </rPr>
      <t>and</t>
    </r>
    <r>
      <rPr>
        <sz val="10"/>
        <color indexed="48"/>
        <rFont val="Arial"/>
        <family val="2"/>
      </rPr>
      <t xml:space="preserve"> ate 1 ice cream (or 2 or 3) today.  </t>
    </r>
    <r>
      <rPr>
        <sz val="10"/>
        <color indexed="48"/>
        <rFont val="Arial"/>
        <family val="2"/>
      </rPr>
      <t xml:space="preserve">We need this number so we can reestimate the emission probabilities such as p(1 | C). </t>
    </r>
  </si>
  <si>
    <t>Notice that the weather graph looks like a smoother version of the ice cream graph.  The smoothing effect is because weather has inertia: the model thinks explanations without a lot of weather changes are more likely.  What happens if you remove the inertia by setting p(C | C) = p(H | C) = 0.45 and p(C | H) = p(H | H) = 0.45?  How about putting in "anti-inertia"?</t>
  </si>
  <si>
    <r>
      <t xml:space="preserve">Add up </t>
    </r>
    <r>
      <rPr>
        <b/>
        <u/>
        <sz val="10"/>
        <color indexed="48"/>
        <rFont val="Arial"/>
        <family val="2"/>
      </rPr>
      <t>expected</t>
    </r>
    <r>
      <rPr>
        <b/>
        <sz val="10"/>
        <color indexed="48"/>
        <rFont val="Arial"/>
        <family val="2"/>
      </rPr>
      <t xml:space="preserve"> # of times we ate 1, 2, or 3 ice cream cones in each state.  These six numbers total 33, the total number of days on which we ate ice cream.  We'll use them to get the </t>
    </r>
    <r>
      <rPr>
        <b/>
        <i/>
        <sz val="10"/>
        <color indexed="48"/>
        <rFont val="Arial"/>
        <family val="2"/>
      </rPr>
      <t>relative</t>
    </r>
    <r>
      <rPr>
        <b/>
        <sz val="10"/>
        <color indexed="48"/>
        <rFont val="Arial"/>
        <family val="2"/>
      </rPr>
      <t xml:space="preserve"> </t>
    </r>
    <r>
      <rPr>
        <b/>
        <i/>
        <sz val="10"/>
        <color indexed="48"/>
        <rFont val="Arial"/>
        <family val="2"/>
      </rPr>
      <t>probabilities</t>
    </r>
    <r>
      <rPr>
        <b/>
        <sz val="10"/>
        <color indexed="48"/>
        <rFont val="Arial"/>
        <family val="2"/>
      </rPr>
      <t xml:space="preserve"> of such days, e.g. p(1 | C).</t>
    </r>
  </si>
  <si>
    <r>
      <t xml:space="preserve">Add up </t>
    </r>
    <r>
      <rPr>
        <b/>
        <u/>
        <sz val="10"/>
        <color indexed="48"/>
        <rFont val="Arial"/>
        <family val="2"/>
      </rPr>
      <t>expected</t>
    </r>
    <r>
      <rPr>
        <b/>
        <sz val="10"/>
        <color indexed="48"/>
        <rFont val="Arial"/>
        <family val="2"/>
      </rPr>
      <t xml:space="preserve"> # of days  we were in state C (or H).  (Note that these total 33.)</t>
    </r>
  </si>
  <si>
    <r>
      <t xml:space="preserve">Add </t>
    </r>
    <r>
      <rPr>
        <b/>
        <u/>
        <sz val="10"/>
        <color indexed="48"/>
        <rFont val="Arial"/>
        <family val="2"/>
      </rPr>
      <t>expected</t>
    </r>
    <r>
      <rPr>
        <b/>
        <sz val="10"/>
        <color indexed="48"/>
        <rFont val="Arial"/>
        <family val="2"/>
      </rPr>
      <t xml:space="preserve"> # of transitions from C to C, from H to H, etc.  (These total 32, the total # of transitions between days.)  We'll use them to get relative probs of transitions, e.g. p(C|H).</t>
    </r>
  </si>
  <si>
    <r>
      <t xml:space="preserve">We generally say a model is good to the degree that it assigns high probability (equivalently, low perplexity) to test data.  Obviously </t>
    </r>
    <r>
      <rPr>
        <b/>
        <sz val="10"/>
        <color indexed="48"/>
        <rFont val="Arial"/>
        <family val="2"/>
      </rPr>
      <t>no</t>
    </r>
    <r>
      <rPr>
        <sz val="10"/>
        <color indexed="48"/>
        <rFont val="Arial"/>
      </rPr>
      <t xml:space="preserve"> modeling technique can guarantee that the model will assign high probability to </t>
    </r>
    <r>
      <rPr>
        <i/>
        <sz val="10"/>
        <color indexed="48"/>
        <rFont val="Arial"/>
        <family val="2"/>
      </rPr>
      <t>test data it has never seen</t>
    </r>
    <r>
      <rPr>
        <sz val="10"/>
        <color indexed="48"/>
        <rFont val="Arial"/>
      </rPr>
      <t xml:space="preserve">  ... but the forward-backward algorithm </t>
    </r>
    <r>
      <rPr>
        <b/>
        <sz val="10"/>
        <color indexed="48"/>
        <rFont val="Arial"/>
        <family val="2"/>
      </rPr>
      <t>is guaranteed</t>
    </r>
    <r>
      <rPr>
        <sz val="10"/>
        <color indexed="48"/>
        <rFont val="Arial"/>
      </rPr>
      <t xml:space="preserve"> at every iteration to at least improve the probability of the observed </t>
    </r>
    <r>
      <rPr>
        <i/>
        <sz val="10"/>
        <color indexed="48"/>
        <rFont val="Arial"/>
        <family val="2"/>
      </rPr>
      <t xml:space="preserve">training data! </t>
    </r>
  </si>
  <si>
    <t>a</t>
  </si>
  <si>
    <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</si>
</sst>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0]0;0.0##"/>
    <numFmt numFmtId="167" formatCode="[&gt;=0.001]0.0###;[=0]0;0.0E-00;"/>
  </numFmts>
  <fonts count="15" x14ac:knownFonts="1">
    <font>
      <sz val="10"/>
      <name val="Arial"/>
    </font>
    <font>
      <b/>
      <sz val="10"/>
      <name val="Arial"/>
      <family val="2"/>
    </font>
    <font>
      <sz val="10"/>
      <name val="Symbol"/>
      <family val="1"/>
      <charset val="2"/>
    </font>
    <font>
      <b/>
      <sz val="10"/>
      <color indexed="10"/>
      <name val="Arial"/>
      <family val="2"/>
    </font>
    <font>
      <sz val="10"/>
      <name val="Arial"/>
      <family val="2"/>
    </font>
    <font>
      <sz val="10"/>
      <color indexed="48"/>
      <name val="Arial"/>
      <family val="2"/>
    </font>
    <font>
      <i/>
      <sz val="10"/>
      <color indexed="48"/>
      <name val="Arial"/>
      <family val="2"/>
    </font>
    <font>
      <sz val="10"/>
      <color indexed="48"/>
      <name val="Symbol"/>
      <family val="1"/>
      <charset val="2"/>
    </font>
    <font>
      <sz val="10"/>
      <color indexed="48"/>
      <name val="Arial"/>
    </font>
    <font>
      <b/>
      <sz val="10"/>
      <color indexed="48"/>
      <name val="Arial"/>
      <family val="2"/>
    </font>
    <font>
      <sz val="10"/>
      <color indexed="10"/>
      <name val="Arial"/>
      <family val="2"/>
    </font>
    <font>
      <b/>
      <u/>
      <sz val="10"/>
      <color indexed="48"/>
      <name val="Arial"/>
      <family val="2"/>
    </font>
    <font>
      <b/>
      <i/>
      <sz val="10"/>
      <color indexed="48"/>
      <name val="Arial"/>
      <family val="2"/>
    </font>
    <font>
      <sz val="10"/>
      <color indexed="30"/>
      <name val="Arial"/>
      <family val="2"/>
    </font>
    <font>
      <b/>
      <sz val="18"/>
      <color indexed="10"/>
      <name val="Arial"/>
      <family val="2"/>
    </font>
  </fonts>
  <fills count="3">
    <fill>
      <patternFill patternType="none"/>
    </fill>
    <fill>
      <patternFill patternType="gray125"/>
    </fill>
    <fill>
      <patternFill patternType="solid">
        <fgColor indexed="41"/>
        <bgColor indexed="64"/>
      </patternFill>
    </fill>
  </fills>
  <borders count="6">
    <border>
      <left/>
      <right/>
      <top/>
      <bottom/>
      <diagonal/>
    </border>
    <border>
      <left/>
      <right/>
      <top style="thick">
        <color indexed="64"/>
      </top>
      <bottom/>
      <diagonal/>
    </border>
    <border>
      <left/>
      <right/>
      <top/>
      <bottom style="thick">
        <color indexed="64"/>
      </bottom>
      <diagonal/>
    </border>
    <border>
      <left style="thin">
        <color indexed="64"/>
      </left>
      <right/>
      <top/>
      <bottom/>
      <diagonal/>
    </border>
    <border>
      <left style="thin">
        <color indexed="64"/>
      </left>
      <right/>
      <top style="thick">
        <color indexed="64"/>
      </top>
      <bottom/>
      <diagonal/>
    </border>
    <border>
      <left style="thin">
        <color indexed="64"/>
      </left>
      <right/>
      <top/>
      <bottom style="thick">
        <color indexed="64"/>
      </bottom>
      <diagonal/>
    </border>
  </borders>
  <cellStyleXfs count="1">
    <xf numFmtId="0" fontId="0" fillId="0" borderId="0"/>
  </cellStyleXfs>
  <cellXfs count="71">
    <xf numFmtId="0" fontId="0" fillId="0" borderId="0" xfId="0"/>
    <xf numFmtId="0" fontId="1" fillId="0" borderId="0" xfId="0" applyFont="1" applyAlignment="1">
      <alignment horizontal="right"/>
    </xf>
    <xf numFmtId="0" fontId="0" fillId="0" borderId="0" xfId="0" applyBorder="1"/>
    <xf numFmtId="0" fontId="0" fillId="0" borderId="0" xfId="0" applyBorder="1" applyAlignment="1">
      <alignment horizontal="right"/>
    </xf>
    <xf numFmtId="0" fontId="0" fillId="0" borderId="0" xfId="0" applyBorder="1" applyAlignment="1">
      <alignment wrapText="1"/>
    </xf>
    <xf numFmtId="0" fontId="0" fillId="0" borderId="0" xfId="0" applyAlignment="1"/>
    <xf numFmtId="0" fontId="0" fillId="0" borderId="0" xfId="0" applyBorder="1" applyAlignment="1"/>
    <xf numFmtId="0" fontId="3" fillId="0" borderId="0" xfId="0" applyFont="1" applyBorder="1"/>
    <xf numFmtId="0" fontId="0" fillId="2" borderId="0" xfId="0" applyFill="1"/>
    <xf numFmtId="0" fontId="2" fillId="2" borderId="0" xfId="0" applyFont="1" applyFill="1"/>
    <xf numFmtId="0" fontId="0" fillId="2" borderId="1" xfId="0" applyFill="1" applyBorder="1" applyAlignment="1">
      <alignment horizontal="right"/>
    </xf>
    <xf numFmtId="0" fontId="0" fillId="2" borderId="0" xfId="0" applyFill="1" applyBorder="1" applyAlignment="1">
      <alignment horizontal="right"/>
    </xf>
    <xf numFmtId="0" fontId="0" fillId="2" borderId="2" xfId="0" applyFill="1" applyBorder="1" applyAlignment="1">
      <alignment horizontal="right"/>
    </xf>
    <xf numFmtId="0" fontId="0" fillId="2" borderId="0" xfId="0" applyFill="1" applyBorder="1"/>
    <xf numFmtId="0" fontId="5" fillId="0" borderId="0" xfId="0" applyFont="1"/>
    <xf numFmtId="0" fontId="5" fillId="0" borderId="0" xfId="0" applyFont="1" applyAlignment="1">
      <alignment vertical="top"/>
    </xf>
    <xf numFmtId="0" fontId="9" fillId="0" borderId="0" xfId="0" applyFont="1"/>
    <xf numFmtId="0" fontId="9" fillId="0" borderId="0" xfId="0" applyFont="1" applyAlignment="1">
      <alignment wrapText="1"/>
    </xf>
    <xf numFmtId="0" fontId="0" fillId="0" borderId="0" xfId="0" applyNumberFormat="1" applyAlignment="1">
      <alignment horizontal="left"/>
    </xf>
    <xf numFmtId="165" fontId="0" fillId="0" borderId="0" xfId="0" applyNumberFormat="1" applyAlignment="1">
      <alignment horizontal="left"/>
    </xf>
    <xf numFmtId="165" fontId="4" fillId="0" borderId="0" xfId="0" applyNumberFormat="1" applyFont="1" applyAlignment="1">
      <alignment horizontal="left"/>
    </xf>
    <xf numFmtId="165" fontId="1" fillId="0" borderId="0" xfId="0" applyNumberFormat="1" applyFont="1" applyAlignment="1">
      <alignment horizontal="left"/>
    </xf>
    <xf numFmtId="0" fontId="3" fillId="0" borderId="0" xfId="0" applyFont="1" applyAlignment="1">
      <alignment horizontal="center"/>
    </xf>
    <xf numFmtId="165" fontId="0" fillId="2" borderId="0" xfId="0" applyNumberFormat="1" applyFill="1" applyAlignment="1">
      <alignment horizontal="left"/>
    </xf>
    <xf numFmtId="0" fontId="0" fillId="0" borderId="0" xfId="0" applyAlignment="1">
      <alignment wrapText="1"/>
    </xf>
    <xf numFmtId="0" fontId="13" fillId="0" borderId="0" xfId="0" applyFont="1" applyAlignment="1">
      <alignment wrapText="1"/>
    </xf>
    <xf numFmtId="0" fontId="0" fillId="0" borderId="3" xfId="0" applyBorder="1"/>
    <xf numFmtId="0" fontId="0" fillId="2" borderId="4" xfId="0" applyFill="1" applyBorder="1" applyAlignment="1">
      <alignment horizontal="right"/>
    </xf>
    <xf numFmtId="0" fontId="0" fillId="2" borderId="3" xfId="0" applyFill="1" applyBorder="1" applyAlignment="1">
      <alignment horizontal="right"/>
    </xf>
    <xf numFmtId="0" fontId="0" fillId="2" borderId="5" xfId="0" applyFill="1" applyBorder="1" applyAlignment="1">
      <alignment horizontal="right"/>
    </xf>
    <xf numFmtId="0" fontId="0" fillId="0" borderId="3" xfId="0" applyBorder="1" applyAlignment="1">
      <alignment horizontal="right"/>
    </xf>
    <xf numFmtId="0" fontId="5" fillId="0" borderId="0" xfId="0" applyFont="1" applyBorder="1" applyAlignment="1"/>
    <xf numFmtId="167" fontId="4" fillId="0" borderId="1" xfId="0" applyNumberFormat="1" applyFont="1" applyBorder="1" applyAlignment="1">
      <alignment horizontal="left" indent="1"/>
    </xf>
    <xf numFmtId="167" fontId="4" fillId="0" borderId="0" xfId="0" applyNumberFormat="1" applyFont="1" applyBorder="1" applyAlignment="1">
      <alignment horizontal="left" indent="1"/>
    </xf>
    <xf numFmtId="167" fontId="4" fillId="0" borderId="2" xfId="0" applyNumberFormat="1" applyFont="1" applyBorder="1" applyAlignment="1">
      <alignment horizontal="left" indent="1"/>
    </xf>
    <xf numFmtId="167" fontId="3" fillId="0" borderId="1" xfId="0" applyNumberFormat="1" applyFont="1" applyBorder="1" applyAlignment="1">
      <alignment horizontal="left" indent="1"/>
    </xf>
    <xf numFmtId="167" fontId="3" fillId="0" borderId="0" xfId="0" applyNumberFormat="1" applyFont="1" applyBorder="1" applyAlignment="1">
      <alignment horizontal="left" indent="1"/>
    </xf>
    <xf numFmtId="167" fontId="3" fillId="0" borderId="2" xfId="0" applyNumberFormat="1" applyFont="1" applyBorder="1" applyAlignment="1">
      <alignment horizontal="left" indent="1"/>
    </xf>
    <xf numFmtId="0" fontId="5" fillId="0" borderId="1" xfId="0" applyFont="1" applyBorder="1" applyAlignment="1">
      <alignment wrapText="1"/>
    </xf>
    <xf numFmtId="0" fontId="5" fillId="0" borderId="0" xfId="0" applyFont="1" applyBorder="1" applyAlignment="1">
      <alignment wrapText="1"/>
    </xf>
    <xf numFmtId="0" fontId="5" fillId="0" borderId="0" xfId="0" applyFont="1" applyAlignment="1">
      <alignment wrapText="1"/>
    </xf>
    <xf numFmtId="0" fontId="0" fillId="0" borderId="0" xfId="0" applyAlignment="1"/>
    <xf numFmtId="0" fontId="9" fillId="0" borderId="0" xfId="0" applyFont="1" applyAlignment="1">
      <alignment vertical="top" wrapText="1"/>
    </xf>
    <xf numFmtId="0" fontId="0" fillId="2" borderId="0" xfId="0" applyFill="1" applyAlignment="1">
      <alignment wrapText="1"/>
    </xf>
    <xf numFmtId="0" fontId="0" fillId="0" borderId="0" xfId="0" applyAlignment="1">
      <alignment wrapText="1"/>
    </xf>
    <xf numFmtId="0" fontId="5" fillId="0" borderId="0" xfId="0" applyFont="1" applyBorder="1" applyAlignment="1">
      <alignment vertical="top" wrapText="1"/>
    </xf>
    <xf numFmtId="0" fontId="0" fillId="0" borderId="0" xfId="0"/>
    <xf numFmtId="0" fontId="5" fillId="0" borderId="3" xfId="0" applyFont="1" applyBorder="1" applyAlignment="1">
      <alignment wrapText="1"/>
    </xf>
    <xf numFmtId="0" fontId="0" fillId="0" borderId="0" xfId="0" applyBorder="1"/>
    <xf numFmtId="0" fontId="0" fillId="0" borderId="3" xfId="0" applyBorder="1"/>
    <xf numFmtId="0" fontId="0" fillId="0" borderId="0" xfId="0" applyBorder="1" applyAlignment="1">
      <alignment wrapText="1"/>
    </xf>
    <xf numFmtId="0" fontId="5" fillId="0" borderId="0" xfId="0" applyFont="1" applyAlignment="1">
      <alignment vertical="top" wrapText="1"/>
    </xf>
    <xf numFmtId="0" fontId="0" fillId="0" borderId="0" xfId="0" applyAlignment="1">
      <alignment vertical="top" wrapText="1"/>
    </xf>
    <xf numFmtId="0" fontId="2" fillId="2" borderId="0" xfId="0" applyFont="1" applyFill="1" applyAlignment="1">
      <alignment wrapText="1"/>
    </xf>
    <xf numFmtId="0" fontId="5" fillId="0" borderId="0" xfId="0" applyFont="1" applyBorder="1" applyAlignment="1">
      <alignment horizontal="left" wrapText="1"/>
    </xf>
    <xf numFmtId="0" fontId="5" fillId="0" borderId="2" xfId="0" applyFont="1" applyBorder="1" applyAlignment="1">
      <alignment wrapText="1"/>
    </xf>
    <xf numFmtId="0" fontId="0" fillId="0" borderId="3" xfId="0" applyBorder="1" applyAlignment="1">
      <alignment wrapText="1"/>
    </xf>
    <xf numFmtId="0" fontId="8" fillId="0" borderId="0" xfId="0" applyFont="1" applyAlignment="1">
      <alignment vertical="top" wrapText="1"/>
    </xf>
    <xf numFmtId="0" fontId="14" fillId="0" borderId="1" xfId="0" applyFont="1" applyBorder="1" applyAlignment="1">
      <alignment horizontal="left"/>
    </xf>
    <xf numFmtId="0" fontId="0" fillId="0" borderId="1" xfId="0" applyBorder="1" applyAlignment="1">
      <alignment horizontal="left"/>
    </xf>
    <xf numFmtId="0" fontId="14" fillId="0" borderId="0" xfId="0" applyFont="1" applyBorder="1" applyAlignment="1">
      <alignment horizontal="left"/>
    </xf>
    <xf numFmtId="0" fontId="0" fillId="0" borderId="0" xfId="0" applyBorder="1" applyAlignment="1">
      <alignment horizontal="left"/>
    </xf>
    <xf numFmtId="0" fontId="0" fillId="0" borderId="0" xfId="0" applyAlignment="1">
      <alignment horizontal="left"/>
    </xf>
    <xf numFmtId="0" fontId="0" fillId="2" borderId="0" xfId="0" applyFill="1" applyBorder="1" applyAlignment="1">
      <alignment horizontal="right"/>
    </xf>
    <xf numFmtId="0" fontId="0" fillId="0" borderId="0" xfId="0" applyBorder="1" applyAlignment="1"/>
    <xf numFmtId="0" fontId="9" fillId="0" borderId="0" xfId="0" applyFont="1" applyAlignment="1">
      <alignment wrapText="1"/>
    </xf>
    <xf numFmtId="0" fontId="13" fillId="0" borderId="0" xfId="0" applyFont="1" applyAlignment="1">
      <alignment wrapText="1"/>
    </xf>
    <xf numFmtId="0" fontId="14" fillId="0" borderId="1" xfId="0" applyFont="1" applyBorder="1" applyAlignment="1">
      <alignment horizontal="right"/>
    </xf>
    <xf numFmtId="0" fontId="14" fillId="0" borderId="0" xfId="0" applyFont="1" applyBorder="1" applyAlignment="1">
      <alignment horizontal="right"/>
    </xf>
    <xf numFmtId="0" fontId="14" fillId="0" borderId="0" xfId="0" applyFont="1" applyAlignment="1">
      <alignment horizontal="right"/>
    </xf>
    <xf numFmtId="0" fontId="6" fillId="0" borderId="0" xfId="0" applyFont="1" applyAlignment="1">
      <alignment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a:ea typeface="Arial"/>
                <a:cs typeface="Arial"/>
              </a:defRPr>
            </a:pPr>
            <a:r>
              <a:rPr lang="en-US"/>
              <a:t>Weather States that Best Explain Ice Cream Consumption</a:t>
            </a:r>
          </a:p>
        </c:rich>
      </c:tx>
      <c:layout>
        <c:manualLayout>
          <c:xMode val="edge"/>
          <c:yMode val="edge"/>
          <c:x val="0.20324020506389009"/>
          <c:y val="3.3505196804019012E-2"/>
        </c:manualLayout>
      </c:layout>
      <c:overlay val="0"/>
      <c:spPr>
        <a:noFill/>
        <a:ln w="25400">
          <a:noFill/>
        </a:ln>
      </c:spPr>
    </c:title>
    <c:autoTitleDeleted val="0"/>
    <c:plotArea>
      <c:layout>
        <c:manualLayout>
          <c:layoutTarget val="inner"/>
          <c:xMode val="edge"/>
          <c:yMode val="edge"/>
          <c:x val="5.0073673711393214E-2"/>
          <c:y val="0.12886614155391929"/>
          <c:w val="0.93078122898825033"/>
          <c:h val="0.66494929041822348"/>
        </c:manualLayout>
      </c:layout>
      <c:lineChart>
        <c:grouping val="standard"/>
        <c:varyColors val="0"/>
        <c:ser>
          <c:idx val="0"/>
          <c:order val="0"/>
          <c:tx>
            <c:v>Ice Creams</c:v>
          </c:tx>
          <c:spPr>
            <a:ln w="12700">
              <a:solidFill>
                <a:srgbClr val="000080"/>
              </a:solidFill>
              <a:prstDash val="solid"/>
            </a:ln>
          </c:spPr>
          <c:marker>
            <c:symbol val="diamond"/>
            <c:size val="5"/>
            <c:spPr>
              <a:solidFill>
                <a:srgbClr val="000080"/>
              </a:solidFill>
              <a:ln>
                <a:solidFill>
                  <a:srgbClr val="000080"/>
                </a:solidFill>
                <a:prstDash val="solid"/>
              </a:ln>
            </c:spPr>
          </c:marker>
          <c:val>
            <c:numRef>
              <c:f>Sheet1!$B$27:$B$59</c:f>
              <c:numCache>
                <c:formatCode>General</c:formatCode>
                <c:ptCount val="33"/>
                <c:pt idx="0">
                  <c:v>2</c:v>
                </c:pt>
                <c:pt idx="1">
                  <c:v>3</c:v>
                </c:pt>
                <c:pt idx="2">
                  <c:v>3</c:v>
                </c:pt>
                <c:pt idx="3">
                  <c:v>2</c:v>
                </c:pt>
                <c:pt idx="4">
                  <c:v>3</c:v>
                </c:pt>
                <c:pt idx="5">
                  <c:v>2</c:v>
                </c:pt>
                <c:pt idx="6">
                  <c:v>3</c:v>
                </c:pt>
                <c:pt idx="7">
                  <c:v>2</c:v>
                </c:pt>
                <c:pt idx="8">
                  <c:v>2</c:v>
                </c:pt>
                <c:pt idx="9">
                  <c:v>3</c:v>
                </c:pt>
                <c:pt idx="10">
                  <c:v>1</c:v>
                </c:pt>
                <c:pt idx="11">
                  <c:v>3</c:v>
                </c:pt>
                <c:pt idx="12">
                  <c:v>3</c:v>
                </c:pt>
                <c:pt idx="13">
                  <c:v>1</c:v>
                </c:pt>
                <c:pt idx="14">
                  <c:v>1</c:v>
                </c:pt>
                <c:pt idx="15">
                  <c:v>1</c:v>
                </c:pt>
                <c:pt idx="16">
                  <c:v>2</c:v>
                </c:pt>
                <c:pt idx="17">
                  <c:v>1</c:v>
                </c:pt>
                <c:pt idx="18">
                  <c:v>1</c:v>
                </c:pt>
                <c:pt idx="19">
                  <c:v>1</c:v>
                </c:pt>
                <c:pt idx="20">
                  <c:v>3</c:v>
                </c:pt>
                <c:pt idx="21">
                  <c:v>1</c:v>
                </c:pt>
                <c:pt idx="22">
                  <c:v>2</c:v>
                </c:pt>
                <c:pt idx="23">
                  <c:v>1</c:v>
                </c:pt>
                <c:pt idx="24">
                  <c:v>1</c:v>
                </c:pt>
                <c:pt idx="25">
                  <c:v>1</c:v>
                </c:pt>
                <c:pt idx="26">
                  <c:v>2</c:v>
                </c:pt>
                <c:pt idx="27">
                  <c:v>3</c:v>
                </c:pt>
                <c:pt idx="28">
                  <c:v>3</c:v>
                </c:pt>
                <c:pt idx="29">
                  <c:v>2</c:v>
                </c:pt>
                <c:pt idx="30">
                  <c:v>3</c:v>
                </c:pt>
                <c:pt idx="31">
                  <c:v>2</c:v>
                </c:pt>
                <c:pt idx="32">
                  <c:v>2</c:v>
                </c:pt>
              </c:numCache>
            </c:numRef>
          </c:val>
          <c:smooth val="0"/>
          <c:extLst>
            <c:ext xmlns:c16="http://schemas.microsoft.com/office/drawing/2014/chart" uri="{C3380CC4-5D6E-409C-BE32-E72D297353CC}">
              <c16:uniqueId val="{00000000-D78C-4F2A-A25B-3A08C1AB4C79}"/>
            </c:ext>
          </c:extLst>
        </c:ser>
        <c:ser>
          <c:idx val="1"/>
          <c:order val="1"/>
          <c:tx>
            <c:v>p(H)</c:v>
          </c:tx>
          <c:spPr>
            <a:ln w="12700">
              <a:solidFill>
                <a:srgbClr val="FF00FF"/>
              </a:solidFill>
              <a:prstDash val="solid"/>
            </a:ln>
          </c:spPr>
          <c:marker>
            <c:symbol val="square"/>
            <c:size val="5"/>
            <c:spPr>
              <a:solidFill>
                <a:srgbClr val="FF00FF"/>
              </a:solidFill>
              <a:ln>
                <a:solidFill>
                  <a:srgbClr val="FF00FF"/>
                </a:solidFill>
                <a:prstDash val="solid"/>
              </a:ln>
            </c:spPr>
          </c:marker>
          <c:val>
            <c:numRef>
              <c:f>Sheet1!$K$27:$K$59</c:f>
              <c:numCache>
                <c:formatCode>[=0]0;0.0##</c:formatCode>
                <c:ptCount val="33"/>
                <c:pt idx="0">
                  <c:v>0.87094213495452144</c:v>
                </c:pt>
                <c:pt idx="1">
                  <c:v>0.97692560208438473</c:v>
                </c:pt>
                <c:pt idx="2">
                  <c:v>0.98927752785067802</c:v>
                </c:pt>
                <c:pt idx="3">
                  <c:v>0.97331467163434382</c:v>
                </c:pt>
                <c:pt idx="4">
                  <c:v>0.98740354060114277</c:v>
                </c:pt>
                <c:pt idx="5">
                  <c:v>0.96808684136095335</c:v>
                </c:pt>
                <c:pt idx="6">
                  <c:v>0.978489941572253</c:v>
                </c:pt>
                <c:pt idx="7">
                  <c:v>0.93127320682688197</c:v>
                </c:pt>
                <c:pt idx="8">
                  <c:v>0.91143889791178923</c:v>
                </c:pt>
                <c:pt idx="9">
                  <c:v>0.91772769362601647</c:v>
                </c:pt>
                <c:pt idx="10">
                  <c:v>0.75233527857886506</c:v>
                </c:pt>
                <c:pt idx="11">
                  <c:v>0.85586677320717941</c:v>
                </c:pt>
                <c:pt idx="12">
                  <c:v>0.77873950853260587</c:v>
                </c:pt>
                <c:pt idx="13">
                  <c:v>0.11310590809005261</c:v>
                </c:pt>
                <c:pt idx="14">
                  <c:v>2.0282740158903405E-2</c:v>
                </c:pt>
                <c:pt idx="15">
                  <c:v>9.4227765862332623E-3</c:v>
                </c:pt>
                <c:pt idx="16">
                  <c:v>2.3098727005904374E-2</c:v>
                </c:pt>
                <c:pt idx="17">
                  <c:v>6.4952315211884697E-3</c:v>
                </c:pt>
                <c:pt idx="18">
                  <c:v>6.4748178566513357E-3</c:v>
                </c:pt>
                <c:pt idx="19">
                  <c:v>2.2929538924536527E-2</c:v>
                </c:pt>
                <c:pt idx="20">
                  <c:v>0.14287166123347955</c:v>
                </c:pt>
                <c:pt idx="21">
                  <c:v>3.8263517925203772E-2</c:v>
                </c:pt>
                <c:pt idx="22">
                  <c:v>3.9368115214091753E-2</c:v>
                </c:pt>
                <c:pt idx="23">
                  <c:v>1.1226243627683957E-2</c:v>
                </c:pt>
                <c:pt idx="24">
                  <c:v>1.5348916247445001E-2</c:v>
                </c:pt>
                <c:pt idx="25">
                  <c:v>7.3536751098959394E-2</c:v>
                </c:pt>
                <c:pt idx="26">
                  <c:v>0.49348596331540512</c:v>
                </c:pt>
                <c:pt idx="27">
                  <c:v>0.91302158590108284</c:v>
                </c:pt>
                <c:pt idx="28">
                  <c:v>0.96778159739555247</c:v>
                </c:pt>
                <c:pt idx="29">
                  <c:v>0.94733594520267528</c:v>
                </c:pt>
                <c:pt idx="30">
                  <c:v>0.95529257524488864</c:v>
                </c:pt>
                <c:pt idx="31">
                  <c:v>0.85411644741269122</c:v>
                </c:pt>
                <c:pt idx="32">
                  <c:v>0.77542390354320434</c:v>
                </c:pt>
              </c:numCache>
            </c:numRef>
          </c:val>
          <c:smooth val="0"/>
          <c:extLst>
            <c:ext xmlns:c16="http://schemas.microsoft.com/office/drawing/2014/chart" uri="{C3380CC4-5D6E-409C-BE32-E72D297353CC}">
              <c16:uniqueId val="{00000001-D78C-4F2A-A25B-3A08C1AB4C79}"/>
            </c:ext>
          </c:extLst>
        </c:ser>
        <c:dLbls>
          <c:showLegendKey val="0"/>
          <c:showVal val="0"/>
          <c:showCatName val="0"/>
          <c:showSerName val="0"/>
          <c:showPercent val="0"/>
          <c:showBubbleSize val="0"/>
        </c:dLbls>
        <c:marker val="1"/>
        <c:smooth val="0"/>
        <c:axId val="736748176"/>
        <c:axId val="1"/>
      </c:lineChart>
      <c:catAx>
        <c:axId val="736748176"/>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Diary Day</a:t>
                </a:r>
              </a:p>
            </c:rich>
          </c:tx>
          <c:layout>
            <c:manualLayout>
              <c:xMode val="edge"/>
              <c:yMode val="edge"/>
              <c:x val="0.47422714514907688"/>
              <c:y val="0.871135116904494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736748176"/>
        <c:crosses val="autoZero"/>
        <c:crossBetween val="midCat"/>
        <c:majorUnit val="0.5"/>
      </c:valAx>
      <c:spPr>
        <a:solidFill>
          <a:srgbClr val="C0C0C0"/>
        </a:solidFill>
        <a:ln w="12700">
          <a:solidFill>
            <a:srgbClr val="808080"/>
          </a:solidFill>
          <a:prstDash val="solid"/>
        </a:ln>
      </c:spPr>
    </c:plotArea>
    <c:legend>
      <c:legendPos val="r"/>
      <c:layout>
        <c:manualLayout>
          <c:xMode val="edge"/>
          <c:yMode val="edge"/>
          <c:x val="0.77614194252659485"/>
          <c:y val="0.10051559041205704"/>
          <c:w val="0.15169377624333827"/>
          <c:h val="0.10567023607421382"/>
        </c:manualLayout>
      </c:layout>
      <c:overlay val="0"/>
      <c:spPr>
        <a:solidFill>
          <a:srgbClr val="FFFFFF"/>
        </a:solidFill>
        <a:ln w="3175">
          <a:solidFill>
            <a:srgbClr val="000000"/>
          </a:solidFill>
          <a:prstDash val="solid"/>
        </a:ln>
      </c:spPr>
      <c:txPr>
        <a:bodyPr/>
        <a:lstStyle/>
        <a:p>
          <a:pPr>
            <a:defRPr sz="8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a:ea typeface="Arial"/>
                <a:cs typeface="Arial"/>
              </a:defRPr>
            </a:pPr>
            <a:r>
              <a:rPr lang="en-US"/>
              <a:t>Transitions that Best Explain Consumption</a:t>
            </a:r>
          </a:p>
        </c:rich>
      </c:tx>
      <c:layout>
        <c:manualLayout>
          <c:xMode val="edge"/>
          <c:yMode val="edge"/>
          <c:x val="0.17475728155339806"/>
          <c:y val="4.3814488128332559E-2"/>
        </c:manualLayout>
      </c:layout>
      <c:overlay val="0"/>
      <c:spPr>
        <a:noFill/>
        <a:ln w="25400">
          <a:noFill/>
        </a:ln>
      </c:spPr>
    </c:title>
    <c:autoTitleDeleted val="0"/>
    <c:plotArea>
      <c:layout>
        <c:manualLayout>
          <c:layoutTarget val="inner"/>
          <c:xMode val="edge"/>
          <c:yMode val="edge"/>
          <c:x val="6.6019417475728162E-2"/>
          <c:y val="0.13402078721607605"/>
          <c:w val="0.90873786407766988"/>
          <c:h val="0.65979464475606675"/>
        </c:manualLayout>
      </c:layout>
      <c:lineChart>
        <c:grouping val="standard"/>
        <c:varyColors val="0"/>
        <c:ser>
          <c:idx val="0"/>
          <c:order val="0"/>
          <c:tx>
            <c:v>Ice Creams</c:v>
          </c:tx>
          <c:spPr>
            <a:ln w="12700">
              <a:solidFill>
                <a:srgbClr val="000080"/>
              </a:solidFill>
              <a:prstDash val="solid"/>
            </a:ln>
          </c:spPr>
          <c:marker>
            <c:symbol val="diamond"/>
            <c:size val="5"/>
            <c:spPr>
              <a:solidFill>
                <a:srgbClr val="000080"/>
              </a:solidFill>
              <a:ln>
                <a:solidFill>
                  <a:srgbClr val="000080"/>
                </a:solidFill>
                <a:prstDash val="solid"/>
              </a:ln>
            </c:spPr>
          </c:marker>
          <c:val>
            <c:numRef>
              <c:f>Sheet1!$B$27:$B$59</c:f>
              <c:numCache>
                <c:formatCode>General</c:formatCode>
                <c:ptCount val="33"/>
                <c:pt idx="0">
                  <c:v>2</c:v>
                </c:pt>
                <c:pt idx="1">
                  <c:v>3</c:v>
                </c:pt>
                <c:pt idx="2">
                  <c:v>3</c:v>
                </c:pt>
                <c:pt idx="3">
                  <c:v>2</c:v>
                </c:pt>
                <c:pt idx="4">
                  <c:v>3</c:v>
                </c:pt>
                <c:pt idx="5">
                  <c:v>2</c:v>
                </c:pt>
                <c:pt idx="6">
                  <c:v>3</c:v>
                </c:pt>
                <c:pt idx="7">
                  <c:v>2</c:v>
                </c:pt>
                <c:pt idx="8">
                  <c:v>2</c:v>
                </c:pt>
                <c:pt idx="9">
                  <c:v>3</c:v>
                </c:pt>
                <c:pt idx="10">
                  <c:v>1</c:v>
                </c:pt>
                <c:pt idx="11">
                  <c:v>3</c:v>
                </c:pt>
                <c:pt idx="12">
                  <c:v>3</c:v>
                </c:pt>
                <c:pt idx="13">
                  <c:v>1</c:v>
                </c:pt>
                <c:pt idx="14">
                  <c:v>1</c:v>
                </c:pt>
                <c:pt idx="15">
                  <c:v>1</c:v>
                </c:pt>
                <c:pt idx="16">
                  <c:v>2</c:v>
                </c:pt>
                <c:pt idx="17">
                  <c:v>1</c:v>
                </c:pt>
                <c:pt idx="18">
                  <c:v>1</c:v>
                </c:pt>
                <c:pt idx="19">
                  <c:v>1</c:v>
                </c:pt>
                <c:pt idx="20">
                  <c:v>3</c:v>
                </c:pt>
                <c:pt idx="21">
                  <c:v>1</c:v>
                </c:pt>
                <c:pt idx="22">
                  <c:v>2</c:v>
                </c:pt>
                <c:pt idx="23">
                  <c:v>1</c:v>
                </c:pt>
                <c:pt idx="24">
                  <c:v>1</c:v>
                </c:pt>
                <c:pt idx="25">
                  <c:v>1</c:v>
                </c:pt>
                <c:pt idx="26">
                  <c:v>2</c:v>
                </c:pt>
                <c:pt idx="27">
                  <c:v>3</c:v>
                </c:pt>
                <c:pt idx="28">
                  <c:v>3</c:v>
                </c:pt>
                <c:pt idx="29">
                  <c:v>2</c:v>
                </c:pt>
                <c:pt idx="30">
                  <c:v>3</c:v>
                </c:pt>
                <c:pt idx="31">
                  <c:v>2</c:v>
                </c:pt>
                <c:pt idx="32">
                  <c:v>2</c:v>
                </c:pt>
              </c:numCache>
            </c:numRef>
          </c:val>
          <c:smooth val="0"/>
          <c:extLst>
            <c:ext xmlns:c16="http://schemas.microsoft.com/office/drawing/2014/chart" uri="{C3380CC4-5D6E-409C-BE32-E72D297353CC}">
              <c16:uniqueId val="{00000000-7D66-4A87-AA70-E317F7B472E1}"/>
            </c:ext>
          </c:extLst>
        </c:ser>
        <c:ser>
          <c:idx val="1"/>
          <c:order val="1"/>
          <c:tx>
            <c:v>p(C -&gt; C)</c:v>
          </c:tx>
          <c:spPr>
            <a:ln w="12700">
              <a:solidFill>
                <a:srgbClr val="800080"/>
              </a:solidFill>
              <a:prstDash val="solid"/>
            </a:ln>
          </c:spPr>
          <c:marker>
            <c:symbol val="star"/>
            <c:size val="5"/>
            <c:spPr>
              <a:noFill/>
              <a:ln>
                <a:solidFill>
                  <a:srgbClr val="800080"/>
                </a:solidFill>
                <a:prstDash val="solid"/>
              </a:ln>
            </c:spPr>
          </c:marker>
          <c:val>
            <c:numRef>
              <c:f>Sheet1!$R$27:$R$59</c:f>
              <c:numCache>
                <c:formatCode>[=0]0;0.0##</c:formatCode>
                <c:ptCount val="33"/>
                <c:pt idx="0">
                  <c:v>#N/A</c:v>
                </c:pt>
                <c:pt idx="1">
                  <c:v>2.0510575924991288E-2</c:v>
                </c:pt>
                <c:pt idx="2">
                  <c:v>5.7186518129717324E-3</c:v>
                </c:pt>
                <c:pt idx="3">
                  <c:v>6.1700181192268387E-3</c:v>
                </c:pt>
                <c:pt idx="4">
                  <c:v>7.107011743994451E-3</c:v>
                </c:pt>
                <c:pt idx="5">
                  <c:v>7.760490528168274E-3</c:v>
                </c:pt>
                <c:pt idx="6">
                  <c:v>1.2217290042613153E-2</c:v>
                </c:pt>
                <c:pt idx="7">
                  <c:v>1.6818994359372067E-2</c:v>
                </c:pt>
                <c:pt idx="8">
                  <c:v>5.0344516189603956E-2</c:v>
                </c:pt>
                <c:pt idx="9">
                  <c:v>5.7117272790036734E-2</c:v>
                </c:pt>
                <c:pt idx="10">
                  <c:v>7.7005225206652261E-2</c:v>
                </c:pt>
                <c:pt idx="11">
                  <c:v>0.13113353057313473</c:v>
                </c:pt>
                <c:pt idx="12">
                  <c:v>0.12783300182891716</c:v>
                </c:pt>
                <c:pt idx="13">
                  <c:v>0.22067810996855802</c:v>
                </c:pt>
                <c:pt idx="14">
                  <c:v>0.88432778229554765</c:v>
                </c:pt>
                <c:pt idx="15">
                  <c:v>0.97505052236138978</c:v>
                </c:pt>
                <c:pt idx="16">
                  <c:v>0.97258653387026373</c:v>
                </c:pt>
                <c:pt idx="17">
                  <c:v>0.97405030640278611</c:v>
                </c:pt>
                <c:pt idx="18">
                  <c:v>0.98859622690838256</c:v>
                </c:pt>
                <c:pt idx="19">
                  <c:v>0.97421620793045305</c:v>
                </c:pt>
                <c:pt idx="20">
                  <c:v>0.85486896997572837</c:v>
                </c:pt>
                <c:pt idx="21">
                  <c:v>0.85295222260064474</c:v>
                </c:pt>
                <c:pt idx="22">
                  <c:v>0.94351782536760931</c:v>
                </c:pt>
                <c:pt idx="23">
                  <c:v>0.9570364625163692</c:v>
                </c:pt>
                <c:pt idx="24">
                  <c:v>0.97805326161218475</c:v>
                </c:pt>
                <c:pt idx="25">
                  <c:v>0.92353156757481902</c:v>
                </c:pt>
                <c:pt idx="26">
                  <c:v>0.50516165139035385</c:v>
                </c:pt>
                <c:pt idx="27">
                  <c:v>8.5419233989292062E-2</c:v>
                </c:pt>
                <c:pt idx="28">
                  <c:v>2.6132279729273605E-2</c:v>
                </c:pt>
                <c:pt idx="29">
                  <c:v>2.1842984816574557E-2</c:v>
                </c:pt>
                <c:pt idx="30">
                  <c:v>2.8087495891906473E-2</c:v>
                </c:pt>
                <c:pt idx="31">
                  <c:v>3.9739933115654491E-2</c:v>
                </c:pt>
                <c:pt idx="32">
                  <c:v>0.12967426896649667</c:v>
                </c:pt>
              </c:numCache>
            </c:numRef>
          </c:val>
          <c:smooth val="0"/>
          <c:extLst>
            <c:ext xmlns:c16="http://schemas.microsoft.com/office/drawing/2014/chart" uri="{C3380CC4-5D6E-409C-BE32-E72D297353CC}">
              <c16:uniqueId val="{00000001-7D66-4A87-AA70-E317F7B472E1}"/>
            </c:ext>
          </c:extLst>
        </c:ser>
        <c:ser>
          <c:idx val="2"/>
          <c:order val="2"/>
          <c:tx>
            <c:v>p(H -&gt; C)</c:v>
          </c:tx>
          <c:spPr>
            <a:ln w="12700">
              <a:solidFill>
                <a:srgbClr val="00FFFF"/>
              </a:solidFill>
              <a:prstDash val="solid"/>
            </a:ln>
          </c:spPr>
          <c:marker>
            <c:symbol val="x"/>
            <c:size val="5"/>
            <c:spPr>
              <a:noFill/>
              <a:ln>
                <a:solidFill>
                  <a:srgbClr val="00FFFF"/>
                </a:solidFill>
                <a:prstDash val="solid"/>
              </a:ln>
            </c:spPr>
          </c:marker>
          <c:val>
            <c:numRef>
              <c:f>Sheet1!$S$27:$S$59</c:f>
              <c:numCache>
                <c:formatCode>[=0]0;0.0##</c:formatCode>
                <c:ptCount val="33"/>
                <c:pt idx="0">
                  <c:v>#N/A</c:v>
                </c:pt>
                <c:pt idx="1">
                  <c:v>2.563821990623911E-3</c:v>
                </c:pt>
                <c:pt idx="2">
                  <c:v>5.0038203363502653E-3</c:v>
                </c:pt>
                <c:pt idx="3">
                  <c:v>2.0515310246429237E-2</c:v>
                </c:pt>
                <c:pt idx="4">
                  <c:v>5.4894476548627662E-3</c:v>
                </c:pt>
                <c:pt idx="5">
                  <c:v>2.4152668110878378E-2</c:v>
                </c:pt>
                <c:pt idx="6">
                  <c:v>9.292768385133824E-3</c:v>
                </c:pt>
                <c:pt idx="7">
                  <c:v>5.1907798813745888E-2</c:v>
                </c:pt>
                <c:pt idx="8">
                  <c:v>3.8216585898606791E-2</c:v>
                </c:pt>
                <c:pt idx="9">
                  <c:v>2.5155033583946808E-2</c:v>
                </c:pt>
                <c:pt idx="10">
                  <c:v>0.17065949621448265</c:v>
                </c:pt>
                <c:pt idx="11">
                  <c:v>1.2999696219685917E-2</c:v>
                </c:pt>
                <c:pt idx="12">
                  <c:v>9.3427489638477065E-2</c:v>
                </c:pt>
                <c:pt idx="13">
                  <c:v>0.66621598194138953</c:v>
                </c:pt>
                <c:pt idx="14">
                  <c:v>9.5389477545549037E-2</c:v>
                </c:pt>
                <c:pt idx="15">
                  <c:v>1.552670105237724E-2</c:v>
                </c:pt>
                <c:pt idx="16">
                  <c:v>4.314739123831973E-3</c:v>
                </c:pt>
                <c:pt idx="17">
                  <c:v>1.9454462076025483E-2</c:v>
                </c:pt>
                <c:pt idx="18">
                  <c:v>4.9289552349662076E-3</c:v>
                </c:pt>
                <c:pt idx="19">
                  <c:v>2.854253145010568E-3</c:v>
                </c:pt>
                <c:pt idx="20">
                  <c:v>2.2593687907922311E-3</c:v>
                </c:pt>
                <c:pt idx="21">
                  <c:v>0.10878425947415138</c:v>
                </c:pt>
                <c:pt idx="22">
                  <c:v>1.7114059418299115E-2</c:v>
                </c:pt>
                <c:pt idx="23">
                  <c:v>3.1737293855946994E-2</c:v>
                </c:pt>
                <c:pt idx="24">
                  <c:v>6.5978221403700426E-3</c:v>
                </c:pt>
                <c:pt idx="25">
                  <c:v>2.9316813262216614E-3</c:v>
                </c:pt>
                <c:pt idx="26">
                  <c:v>1.3523852942410202E-3</c:v>
                </c:pt>
                <c:pt idx="27">
                  <c:v>1.5591801096249834E-3</c:v>
                </c:pt>
                <c:pt idx="28">
                  <c:v>6.0861228751738676E-3</c:v>
                </c:pt>
                <c:pt idx="29">
                  <c:v>3.0821069980750081E-2</c:v>
                </c:pt>
                <c:pt idx="30">
                  <c:v>1.6619928863204833E-2</c:v>
                </c:pt>
                <c:pt idx="31">
                  <c:v>0.10614361947165429</c:v>
                </c:pt>
                <c:pt idx="32">
                  <c:v>9.4901827490299018E-2</c:v>
                </c:pt>
              </c:numCache>
            </c:numRef>
          </c:val>
          <c:smooth val="0"/>
          <c:extLst>
            <c:ext xmlns:c16="http://schemas.microsoft.com/office/drawing/2014/chart" uri="{C3380CC4-5D6E-409C-BE32-E72D297353CC}">
              <c16:uniqueId val="{00000002-7D66-4A87-AA70-E317F7B472E1}"/>
            </c:ext>
          </c:extLst>
        </c:ser>
        <c:ser>
          <c:idx val="3"/>
          <c:order val="3"/>
          <c:tx>
            <c:v>p(C -&gt; H)</c:v>
          </c:tx>
          <c:spPr>
            <a:ln w="12700">
              <a:solidFill>
                <a:srgbClr val="FFFF00"/>
              </a:solidFill>
              <a:prstDash val="solid"/>
            </a:ln>
          </c:spPr>
          <c:marker>
            <c:symbol val="triangle"/>
            <c:size val="5"/>
            <c:spPr>
              <a:solidFill>
                <a:srgbClr val="FFFF00"/>
              </a:solidFill>
              <a:ln>
                <a:solidFill>
                  <a:srgbClr val="FFFF00"/>
                </a:solidFill>
                <a:prstDash val="solid"/>
              </a:ln>
            </c:spPr>
          </c:marker>
          <c:val>
            <c:numRef>
              <c:f>Sheet1!$T$27:$T$59</c:f>
              <c:numCache>
                <c:formatCode>[=0]0;0.0##</c:formatCode>
                <c:ptCount val="33"/>
                <c:pt idx="0">
                  <c:v>#N/A</c:v>
                </c:pt>
                <c:pt idx="1">
                  <c:v>0.10854728912048719</c:v>
                </c:pt>
                <c:pt idx="2">
                  <c:v>1.7355746102643479E-2</c:v>
                </c:pt>
                <c:pt idx="3">
                  <c:v>4.5524540300951556E-3</c:v>
                </c:pt>
                <c:pt idx="4">
                  <c:v>1.9578316621661627E-2</c:v>
                </c:pt>
                <c:pt idx="5">
                  <c:v>4.8359688706889458E-3</c:v>
                </c:pt>
                <c:pt idx="6">
                  <c:v>1.9695868596433498E-2</c:v>
                </c:pt>
                <c:pt idx="7">
                  <c:v>4.691064068374909E-3</c:v>
                </c:pt>
                <c:pt idx="8">
                  <c:v>1.8382276983514023E-2</c:v>
                </c:pt>
                <c:pt idx="9">
                  <c:v>3.1443829298174006E-2</c:v>
                </c:pt>
                <c:pt idx="10">
                  <c:v>5.2670811673312798E-3</c:v>
                </c:pt>
                <c:pt idx="11">
                  <c:v>0.11653119084800022</c:v>
                </c:pt>
                <c:pt idx="12">
                  <c:v>1.6300224963903515E-2</c:v>
                </c:pt>
                <c:pt idx="13">
                  <c:v>5.8238149883620843E-4</c:v>
                </c:pt>
                <c:pt idx="14">
                  <c:v>2.5663096143998193E-3</c:v>
                </c:pt>
                <c:pt idx="15">
                  <c:v>4.6667374797070959E-3</c:v>
                </c:pt>
                <c:pt idx="16">
                  <c:v>1.799068954350309E-2</c:v>
                </c:pt>
                <c:pt idx="17">
                  <c:v>2.8509665913095789E-3</c:v>
                </c:pt>
                <c:pt idx="18">
                  <c:v>4.9085415704290744E-3</c:v>
                </c:pt>
                <c:pt idx="19">
                  <c:v>1.9308974212895756E-2</c:v>
                </c:pt>
                <c:pt idx="20">
                  <c:v>0.12220149109973523</c:v>
                </c:pt>
                <c:pt idx="21">
                  <c:v>4.1761161658756367E-3</c:v>
                </c:pt>
                <c:pt idx="22">
                  <c:v>1.8218656707187083E-2</c:v>
                </c:pt>
                <c:pt idx="23">
                  <c:v>3.5954222695392004E-3</c:v>
                </c:pt>
                <c:pt idx="24">
                  <c:v>1.0720494760131089E-2</c:v>
                </c:pt>
                <c:pt idx="25">
                  <c:v>6.1119516177736047E-2</c:v>
                </c:pt>
                <c:pt idx="26">
                  <c:v>0.42130159751068685</c:v>
                </c:pt>
                <c:pt idx="27">
                  <c:v>0.42109480269530281</c:v>
                </c:pt>
                <c:pt idx="28">
                  <c:v>6.0846134369643402E-2</c:v>
                </c:pt>
                <c:pt idx="29">
                  <c:v>1.0375417787872912E-2</c:v>
                </c:pt>
                <c:pt idx="30">
                  <c:v>2.4576558905418159E-2</c:v>
                </c:pt>
                <c:pt idx="31">
                  <c:v>4.9674916394568114E-3</c:v>
                </c:pt>
                <c:pt idx="32">
                  <c:v>1.6209283620812084E-2</c:v>
                </c:pt>
              </c:numCache>
            </c:numRef>
          </c:val>
          <c:smooth val="0"/>
          <c:extLst>
            <c:ext xmlns:c16="http://schemas.microsoft.com/office/drawing/2014/chart" uri="{C3380CC4-5D6E-409C-BE32-E72D297353CC}">
              <c16:uniqueId val="{00000003-7D66-4A87-AA70-E317F7B472E1}"/>
            </c:ext>
          </c:extLst>
        </c:ser>
        <c:ser>
          <c:idx val="4"/>
          <c:order val="4"/>
          <c:tx>
            <c:v>p(H -&gt; H)</c:v>
          </c:tx>
          <c:spPr>
            <a:ln w="12700">
              <a:solidFill>
                <a:srgbClr val="FF00FF"/>
              </a:solidFill>
              <a:prstDash val="solid"/>
            </a:ln>
          </c:spPr>
          <c:marker>
            <c:symbol val="square"/>
            <c:size val="5"/>
            <c:spPr>
              <a:solidFill>
                <a:srgbClr val="FF00FF"/>
              </a:solidFill>
              <a:ln>
                <a:solidFill>
                  <a:srgbClr val="FF00FF"/>
                </a:solidFill>
                <a:prstDash val="solid"/>
              </a:ln>
            </c:spPr>
          </c:marker>
          <c:val>
            <c:numRef>
              <c:f>Sheet1!$U$27:$U$59</c:f>
              <c:numCache>
                <c:formatCode>[=0]0;0.0##</c:formatCode>
                <c:ptCount val="33"/>
                <c:pt idx="0">
                  <c:v>#N/A</c:v>
                </c:pt>
                <c:pt idx="1">
                  <c:v>0.86837831296389756</c:v>
                </c:pt>
                <c:pt idx="2">
                  <c:v>0.9719217817480349</c:v>
                </c:pt>
                <c:pt idx="3">
                  <c:v>0.96876221760424863</c:v>
                </c:pt>
                <c:pt idx="4">
                  <c:v>0.96782522397948112</c:v>
                </c:pt>
                <c:pt idx="5">
                  <c:v>0.96325087249026442</c:v>
                </c:pt>
                <c:pt idx="6">
                  <c:v>0.95879407297581964</c:v>
                </c:pt>
                <c:pt idx="7">
                  <c:v>0.92658214275850703</c:v>
                </c:pt>
                <c:pt idx="8">
                  <c:v>0.8930566209282752</c:v>
                </c:pt>
                <c:pt idx="9">
                  <c:v>0.88628386432784245</c:v>
                </c:pt>
                <c:pt idx="10">
                  <c:v>0.74706819741153374</c:v>
                </c:pt>
                <c:pt idx="11">
                  <c:v>0.73933558235917907</c:v>
                </c:pt>
                <c:pt idx="12">
                  <c:v>0.76243928356870228</c:v>
                </c:pt>
                <c:pt idx="13">
                  <c:v>0.11252352659121638</c:v>
                </c:pt>
                <c:pt idx="14">
                  <c:v>1.7716430544503586E-2</c:v>
                </c:pt>
                <c:pt idx="15">
                  <c:v>4.7560391065261656E-3</c:v>
                </c:pt>
                <c:pt idx="16">
                  <c:v>5.1080374624012867E-3</c:v>
                </c:pt>
                <c:pt idx="17">
                  <c:v>3.6442649298788908E-3</c:v>
                </c:pt>
                <c:pt idx="18">
                  <c:v>1.5662762862222609E-3</c:v>
                </c:pt>
                <c:pt idx="19">
                  <c:v>3.6205647116407682E-3</c:v>
                </c:pt>
                <c:pt idx="20">
                  <c:v>2.0670170133744298E-2</c:v>
                </c:pt>
                <c:pt idx="21">
                  <c:v>3.4087401759328138E-2</c:v>
                </c:pt>
                <c:pt idx="22">
                  <c:v>2.1149458506904674E-2</c:v>
                </c:pt>
                <c:pt idx="23">
                  <c:v>7.6308213581447572E-3</c:v>
                </c:pt>
                <c:pt idx="24">
                  <c:v>4.6284214873139129E-3</c:v>
                </c:pt>
                <c:pt idx="25">
                  <c:v>1.2417234921223342E-2</c:v>
                </c:pt>
                <c:pt idx="26">
                  <c:v>7.2184365804718376E-2</c:v>
                </c:pt>
                <c:pt idx="27">
                  <c:v>0.49192678320578009</c:v>
                </c:pt>
                <c:pt idx="28">
                  <c:v>0.90693546302590888</c:v>
                </c:pt>
                <c:pt idx="29">
                  <c:v>0.93696052741480229</c:v>
                </c:pt>
                <c:pt idx="30">
                  <c:v>0.93071601633947054</c:v>
                </c:pt>
                <c:pt idx="31">
                  <c:v>0.84914895577323435</c:v>
                </c:pt>
                <c:pt idx="32">
                  <c:v>0.75921461992239214</c:v>
                </c:pt>
              </c:numCache>
            </c:numRef>
          </c:val>
          <c:smooth val="0"/>
          <c:extLst>
            <c:ext xmlns:c16="http://schemas.microsoft.com/office/drawing/2014/chart" uri="{C3380CC4-5D6E-409C-BE32-E72D297353CC}">
              <c16:uniqueId val="{00000004-7D66-4A87-AA70-E317F7B472E1}"/>
            </c:ext>
          </c:extLst>
        </c:ser>
        <c:dLbls>
          <c:showLegendKey val="0"/>
          <c:showVal val="0"/>
          <c:showCatName val="0"/>
          <c:showSerName val="0"/>
          <c:showPercent val="0"/>
          <c:showBubbleSize val="0"/>
        </c:dLbls>
        <c:marker val="1"/>
        <c:smooth val="0"/>
        <c:axId val="740483480"/>
        <c:axId val="1"/>
      </c:lineChart>
      <c:catAx>
        <c:axId val="740483480"/>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Diary Day</a:t>
                </a:r>
              </a:p>
            </c:rich>
          </c:tx>
          <c:layout>
            <c:manualLayout>
              <c:xMode val="edge"/>
              <c:yMode val="edge"/>
              <c:x val="0.46601941747572817"/>
              <c:y val="0.871135116904494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740483480"/>
        <c:crosses val="autoZero"/>
        <c:crossBetween val="midCat"/>
      </c:valAx>
      <c:spPr>
        <a:solidFill>
          <a:srgbClr val="C0C0C0"/>
        </a:solidFill>
        <a:ln w="12700">
          <a:solidFill>
            <a:srgbClr val="808080"/>
          </a:solidFill>
          <a:prstDash val="solid"/>
        </a:ln>
      </c:spPr>
    </c:plotArea>
    <c:legend>
      <c:legendPos val="r"/>
      <c:layout>
        <c:manualLayout>
          <c:xMode val="edge"/>
          <c:yMode val="edge"/>
          <c:x val="0.77087378640776694"/>
          <c:y val="1.2886614155391928E-2"/>
          <c:w val="0.2"/>
          <c:h val="0.26030960593891694"/>
        </c:manualLayout>
      </c:layout>
      <c:overlay val="0"/>
      <c:spPr>
        <a:solidFill>
          <a:srgbClr val="FFFFFF"/>
        </a:solidFill>
        <a:ln w="3175">
          <a:solidFill>
            <a:srgbClr val="000000"/>
          </a:solidFill>
          <a:prstDash val="solid"/>
        </a:ln>
      </c:spPr>
      <c:txPr>
        <a:bodyPr/>
        <a:lstStyle/>
        <a:p>
          <a:pPr>
            <a:defRPr sz="8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 b="1" i="0" u="none" strike="noStrike" baseline="0">
                <a:solidFill>
                  <a:srgbClr val="000000"/>
                </a:solidFill>
                <a:latin typeface="Arial"/>
                <a:ea typeface="Arial"/>
                <a:cs typeface="Arial"/>
              </a:defRPr>
            </a:pPr>
            <a:r>
              <a:rPr lang="en-US"/>
              <a:t>Weather States that Best Predict Ice Cream Consumption</a:t>
            </a:r>
          </a:p>
        </c:rich>
      </c:tx>
      <c:overlay val="0"/>
      <c:spPr>
        <a:noFill/>
        <a:ln w="25400">
          <a:noFill/>
        </a:ln>
      </c:spPr>
    </c:title>
    <c:autoTitleDeleted val="0"/>
    <c:plotArea>
      <c:layout/>
      <c:lineChart>
        <c:grouping val="standard"/>
        <c:varyColors val="0"/>
        <c:ser>
          <c:idx val="0"/>
          <c:order val="0"/>
          <c:tx>
            <c:v>Ice Creams</c:v>
          </c:tx>
          <c:spPr>
            <a:ln w="12700">
              <a:solidFill>
                <a:srgbClr val="000080"/>
              </a:solidFill>
              <a:prstDash val="solid"/>
            </a:ln>
          </c:spPr>
          <c:marker>
            <c:symbol val="diamond"/>
            <c:size val="5"/>
            <c:spPr>
              <a:solidFill>
                <a:srgbClr val="000080"/>
              </a:solidFill>
              <a:ln>
                <a:solidFill>
                  <a:srgbClr val="000080"/>
                </a:solidFill>
                <a:prstDash val="solid"/>
              </a:ln>
            </c:spPr>
          </c:marker>
          <c:val>
            <c:numRef>
              <c:f>Sheet1!$B$27:$B$59</c:f>
              <c:numCache>
                <c:formatCode>General</c:formatCode>
                <c:ptCount val="33"/>
                <c:pt idx="0">
                  <c:v>2</c:v>
                </c:pt>
                <c:pt idx="1">
                  <c:v>3</c:v>
                </c:pt>
                <c:pt idx="2">
                  <c:v>3</c:v>
                </c:pt>
                <c:pt idx="3">
                  <c:v>2</c:v>
                </c:pt>
                <c:pt idx="4">
                  <c:v>3</c:v>
                </c:pt>
                <c:pt idx="5">
                  <c:v>2</c:v>
                </c:pt>
                <c:pt idx="6">
                  <c:v>3</c:v>
                </c:pt>
                <c:pt idx="7">
                  <c:v>2</c:v>
                </c:pt>
                <c:pt idx="8">
                  <c:v>2</c:v>
                </c:pt>
                <c:pt idx="9">
                  <c:v>3</c:v>
                </c:pt>
                <c:pt idx="10">
                  <c:v>1</c:v>
                </c:pt>
                <c:pt idx="11">
                  <c:v>3</c:v>
                </c:pt>
                <c:pt idx="12">
                  <c:v>3</c:v>
                </c:pt>
                <c:pt idx="13">
                  <c:v>1</c:v>
                </c:pt>
                <c:pt idx="14">
                  <c:v>1</c:v>
                </c:pt>
                <c:pt idx="15">
                  <c:v>1</c:v>
                </c:pt>
                <c:pt idx="16">
                  <c:v>2</c:v>
                </c:pt>
                <c:pt idx="17">
                  <c:v>1</c:v>
                </c:pt>
                <c:pt idx="18">
                  <c:v>1</c:v>
                </c:pt>
                <c:pt idx="19">
                  <c:v>1</c:v>
                </c:pt>
                <c:pt idx="20">
                  <c:v>3</c:v>
                </c:pt>
                <c:pt idx="21">
                  <c:v>1</c:v>
                </c:pt>
                <c:pt idx="22">
                  <c:v>2</c:v>
                </c:pt>
                <c:pt idx="23">
                  <c:v>1</c:v>
                </c:pt>
                <c:pt idx="24">
                  <c:v>1</c:v>
                </c:pt>
                <c:pt idx="25">
                  <c:v>1</c:v>
                </c:pt>
                <c:pt idx="26">
                  <c:v>2</c:v>
                </c:pt>
                <c:pt idx="27">
                  <c:v>3</c:v>
                </c:pt>
                <c:pt idx="28">
                  <c:v>3</c:v>
                </c:pt>
                <c:pt idx="29">
                  <c:v>2</c:v>
                </c:pt>
                <c:pt idx="30">
                  <c:v>3</c:v>
                </c:pt>
                <c:pt idx="31">
                  <c:v>2</c:v>
                </c:pt>
                <c:pt idx="32">
                  <c:v>2</c:v>
                </c:pt>
              </c:numCache>
            </c:numRef>
          </c:val>
          <c:smooth val="0"/>
          <c:extLst>
            <c:ext xmlns:c16="http://schemas.microsoft.com/office/drawing/2014/chart" uri="{C3380CC4-5D6E-409C-BE32-E72D297353CC}">
              <c16:uniqueId val="{00000000-2125-461F-BB9F-431BB398BD87}"/>
            </c:ext>
          </c:extLst>
        </c:ser>
        <c:ser>
          <c:idx val="1"/>
          <c:order val="1"/>
          <c:tx>
            <c:v>p(H)</c:v>
          </c:tx>
          <c:spPr>
            <a:ln w="12700">
              <a:solidFill>
                <a:srgbClr val="FF00FF"/>
              </a:solidFill>
              <a:prstDash val="solid"/>
            </a:ln>
          </c:spPr>
          <c:marker>
            <c:symbol val="square"/>
            <c:size val="5"/>
            <c:spPr>
              <a:solidFill>
                <a:srgbClr val="FF00FF"/>
              </a:solidFill>
              <a:ln>
                <a:solidFill>
                  <a:srgbClr val="FF00FF"/>
                </a:solidFill>
                <a:prstDash val="solid"/>
              </a:ln>
            </c:spPr>
          </c:marker>
          <c:val>
            <c:numRef>
              <c:f>Sheet1!#REF!</c:f>
              <c:numCache>
                <c:formatCode>General</c:formatCode>
                <c:ptCount val="1"/>
                <c:pt idx="0">
                  <c:v>1</c:v>
                </c:pt>
              </c:numCache>
            </c:numRef>
          </c:val>
          <c:smooth val="0"/>
          <c:extLst>
            <c:ext xmlns:c16="http://schemas.microsoft.com/office/drawing/2014/chart" uri="{C3380CC4-5D6E-409C-BE32-E72D297353CC}">
              <c16:uniqueId val="{00000001-2125-461F-BB9F-431BB398BD87}"/>
            </c:ext>
          </c:extLst>
        </c:ser>
        <c:dLbls>
          <c:showLegendKey val="0"/>
          <c:showVal val="0"/>
          <c:showCatName val="0"/>
          <c:showSerName val="0"/>
          <c:showPercent val="0"/>
          <c:showBubbleSize val="0"/>
        </c:dLbls>
        <c:marker val="1"/>
        <c:smooth val="0"/>
        <c:axId val="740485776"/>
        <c:axId val="1"/>
      </c:lineChart>
      <c:catAx>
        <c:axId val="740485776"/>
        <c:scaling>
          <c:orientation val="minMax"/>
        </c:scaling>
        <c:delete val="0"/>
        <c:axPos val="b"/>
        <c:title>
          <c:tx>
            <c:rich>
              <a:bodyPr/>
              <a:lstStyle/>
              <a:p>
                <a:pPr>
                  <a:defRPr sz="150" b="1" i="0" u="none" strike="noStrike" baseline="0">
                    <a:solidFill>
                      <a:srgbClr val="000000"/>
                    </a:solidFill>
                    <a:latin typeface="Arial"/>
                    <a:ea typeface="Arial"/>
                    <a:cs typeface="Arial"/>
                  </a:defRPr>
                </a:pPr>
                <a:r>
                  <a:rPr lang="en-US"/>
                  <a:t>Diary Day</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1"/>
        <c:crosses val="autoZero"/>
        <c:auto val="1"/>
        <c:lblAlgn val="ctr"/>
        <c:lblOffset val="100"/>
        <c:tickLblSkip val="29"/>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740485776"/>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US"/>
              <a:t>Every Iteration of Forward-Backward Is Guaranteed to Increase P(Observations)</a:t>
            </a:r>
          </a:p>
        </c:rich>
      </c:tx>
      <c:layout>
        <c:manualLayout>
          <c:xMode val="edge"/>
          <c:yMode val="edge"/>
          <c:x val="0.14590747330960854"/>
          <c:y val="3.5820895522388062E-2"/>
        </c:manualLayout>
      </c:layout>
      <c:overlay val="0"/>
      <c:spPr>
        <a:noFill/>
        <a:ln w="25400">
          <a:noFill/>
        </a:ln>
      </c:spPr>
    </c:title>
    <c:autoTitleDeleted val="0"/>
    <c:plotArea>
      <c:layout>
        <c:manualLayout>
          <c:layoutTarget val="inner"/>
          <c:xMode val="edge"/>
          <c:yMode val="edge"/>
          <c:x val="0.2206405693950178"/>
          <c:y val="0.22089552238805971"/>
          <c:w val="0.72953736654804269"/>
          <c:h val="0.59104477611940298"/>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Sheet1!$HB$2:$HL$2</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Sheet1!$HB$4:$HL$4</c:f>
              <c:numCache>
                <c:formatCode>General</c:formatCode>
                <c:ptCount val="11"/>
                <c:pt idx="0">
                  <c:v>3.392952628442667</c:v>
                </c:pt>
                <c:pt idx="1">
                  <c:v>2.9466109060238574</c:v>
                </c:pt>
                <c:pt idx="2">
                  <c:v>2.8793917161702689</c:v>
                </c:pt>
                <c:pt idx="3">
                  <c:v>2.8535446798307027</c:v>
                </c:pt>
                <c:pt idx="4">
                  <c:v>2.8399994197587084</c:v>
                </c:pt>
                <c:pt idx="5">
                  <c:v>2.8330564978006092</c:v>
                </c:pt>
                <c:pt idx="6">
                  <c:v>2.829745671836926</c:v>
                </c:pt>
                <c:pt idx="7">
                  <c:v>2.8282212616261946</c:v>
                </c:pt>
                <c:pt idx="8">
                  <c:v>2.8275294384015766</c:v>
                </c:pt>
                <c:pt idx="9">
                  <c:v>2.8272173710079982</c:v>
                </c:pt>
                <c:pt idx="10">
                  <c:v>2.8270769762369117</c:v>
                </c:pt>
              </c:numCache>
            </c:numRef>
          </c:val>
          <c:extLst>
            <c:ext xmlns:c16="http://schemas.microsoft.com/office/drawing/2014/chart" uri="{C3380CC4-5D6E-409C-BE32-E72D297353CC}">
              <c16:uniqueId val="{00000000-8DAE-4C1C-A7DF-D0A78EFEE73C}"/>
            </c:ext>
          </c:extLst>
        </c:ser>
        <c:dLbls>
          <c:showLegendKey val="0"/>
          <c:showVal val="0"/>
          <c:showCatName val="0"/>
          <c:showSerName val="0"/>
          <c:showPercent val="0"/>
          <c:showBubbleSize val="0"/>
        </c:dLbls>
        <c:gapWidth val="150"/>
        <c:axId val="740488072"/>
        <c:axId val="1"/>
      </c:barChart>
      <c:catAx>
        <c:axId val="740488072"/>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en-US"/>
                  <a:t>Iterations of Forward-Backward</a:t>
                </a:r>
              </a:p>
            </c:rich>
          </c:tx>
          <c:layout>
            <c:manualLayout>
              <c:xMode val="edge"/>
              <c:yMode val="edge"/>
              <c:x val="0.29893238434163699"/>
              <c:y val="0.892537313432835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00" b="0" i="0" u="none" strike="noStrike" baseline="0">
                    <a:solidFill>
                      <a:srgbClr val="000000"/>
                    </a:solidFill>
                    <a:latin typeface="Arial"/>
                    <a:ea typeface="Arial"/>
                    <a:cs typeface="Arial"/>
                  </a:defRPr>
                </a:pPr>
                <a:r>
                  <a:rPr lang="en-US"/>
                  <a:t>Perplexity per day of # of cones</a:t>
                </a:r>
              </a:p>
            </c:rich>
          </c:tx>
          <c:layout>
            <c:manualLayout>
              <c:xMode val="edge"/>
              <c:yMode val="edge"/>
              <c:x val="5.6939501779359428E-2"/>
              <c:y val="0.2805970149253731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4048807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43"/>
      <c:hPercent val="75"/>
      <c:rotY val="48"/>
      <c:depthPercent val="170"/>
      <c:rAngAx val="0"/>
      <c:perspective val="24"/>
    </c:view3D>
    <c:floor>
      <c:thickness val="0"/>
      <c:spPr>
        <a:solidFill>
          <a:srgbClr val="C0C0C0"/>
        </a:solidFill>
        <a:ln w="3175">
          <a:solidFill>
            <a:srgbClr val="000000"/>
          </a:solidFill>
          <a:prstDash val="solid"/>
        </a:ln>
      </c:spPr>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manualLayout>
          <c:layoutTarget val="inner"/>
          <c:xMode val="edge"/>
          <c:yMode val="edge"/>
          <c:x val="6.8965575301029855E-2"/>
          <c:y val="3.1111178626689728E-2"/>
          <c:w val="0.79655239472689476"/>
          <c:h val="0.89333527199494789"/>
        </c:manualLayout>
      </c:layout>
      <c:surface3DChart>
        <c:wireframe val="0"/>
        <c:ser>
          <c:idx val="0"/>
          <c:order val="0"/>
          <c:spPr>
            <a:solidFill>
              <a:srgbClr val="9999FF"/>
            </a:solidFill>
            <a:ln w="12700">
              <a:solidFill>
                <a:srgbClr val="000000"/>
              </a:solidFill>
              <a:prstDash val="solid"/>
            </a:ln>
            <a:sp3d prstMaterial="flat"/>
          </c:spPr>
          <c:val>
            <c:numRef>
              <c:f>Sheet1!$K$27:$K$59</c:f>
              <c:numCache>
                <c:formatCode>[=0]0;0.0##</c:formatCode>
                <c:ptCount val="33"/>
                <c:pt idx="0">
                  <c:v>0.87094213495452144</c:v>
                </c:pt>
                <c:pt idx="1">
                  <c:v>0.97692560208438473</c:v>
                </c:pt>
                <c:pt idx="2">
                  <c:v>0.98927752785067802</c:v>
                </c:pt>
                <c:pt idx="3">
                  <c:v>0.97331467163434382</c:v>
                </c:pt>
                <c:pt idx="4">
                  <c:v>0.98740354060114277</c:v>
                </c:pt>
                <c:pt idx="5">
                  <c:v>0.96808684136095335</c:v>
                </c:pt>
                <c:pt idx="6">
                  <c:v>0.978489941572253</c:v>
                </c:pt>
                <c:pt idx="7">
                  <c:v>0.93127320682688197</c:v>
                </c:pt>
                <c:pt idx="8">
                  <c:v>0.91143889791178923</c:v>
                </c:pt>
                <c:pt idx="9">
                  <c:v>0.91772769362601647</c:v>
                </c:pt>
                <c:pt idx="10">
                  <c:v>0.75233527857886506</c:v>
                </c:pt>
                <c:pt idx="11">
                  <c:v>0.85586677320717941</c:v>
                </c:pt>
                <c:pt idx="12">
                  <c:v>0.77873950853260587</c:v>
                </c:pt>
                <c:pt idx="13">
                  <c:v>0.11310590809005261</c:v>
                </c:pt>
                <c:pt idx="14">
                  <c:v>2.0282740158903405E-2</c:v>
                </c:pt>
                <c:pt idx="15">
                  <c:v>9.4227765862332623E-3</c:v>
                </c:pt>
                <c:pt idx="16">
                  <c:v>2.3098727005904374E-2</c:v>
                </c:pt>
                <c:pt idx="17">
                  <c:v>6.4952315211884697E-3</c:v>
                </c:pt>
                <c:pt idx="18">
                  <c:v>6.4748178566513357E-3</c:v>
                </c:pt>
                <c:pt idx="19">
                  <c:v>2.2929538924536527E-2</c:v>
                </c:pt>
                <c:pt idx="20">
                  <c:v>0.14287166123347955</c:v>
                </c:pt>
                <c:pt idx="21">
                  <c:v>3.8263517925203772E-2</c:v>
                </c:pt>
                <c:pt idx="22">
                  <c:v>3.9368115214091753E-2</c:v>
                </c:pt>
                <c:pt idx="23">
                  <c:v>1.1226243627683957E-2</c:v>
                </c:pt>
                <c:pt idx="24">
                  <c:v>1.5348916247445001E-2</c:v>
                </c:pt>
                <c:pt idx="25">
                  <c:v>7.3536751098959394E-2</c:v>
                </c:pt>
                <c:pt idx="26">
                  <c:v>0.49348596331540512</c:v>
                </c:pt>
                <c:pt idx="27">
                  <c:v>0.91302158590108284</c:v>
                </c:pt>
                <c:pt idx="28">
                  <c:v>0.96778159739555247</c:v>
                </c:pt>
                <c:pt idx="29">
                  <c:v>0.94733594520267528</c:v>
                </c:pt>
                <c:pt idx="30">
                  <c:v>0.95529257524488864</c:v>
                </c:pt>
                <c:pt idx="31">
                  <c:v>0.85411644741269122</c:v>
                </c:pt>
                <c:pt idx="32">
                  <c:v>0.77542390354320434</c:v>
                </c:pt>
              </c:numCache>
            </c:numRef>
          </c:val>
          <c:extLst>
            <c:ext xmlns:c16="http://schemas.microsoft.com/office/drawing/2014/chart" uri="{C3380CC4-5D6E-409C-BE32-E72D297353CC}">
              <c16:uniqueId val="{00000000-C86B-44CB-9AFB-FD990E06F6C3}"/>
            </c:ext>
          </c:extLst>
        </c:ser>
        <c:ser>
          <c:idx val="1"/>
          <c:order val="1"/>
          <c:spPr>
            <a:solidFill>
              <a:srgbClr val="993366"/>
            </a:solidFill>
            <a:ln w="12700">
              <a:solidFill>
                <a:srgbClr val="000000"/>
              </a:solidFill>
              <a:prstDash val="solid"/>
            </a:ln>
            <a:sp3d prstMaterial="flat"/>
          </c:spPr>
          <c:val>
            <c:numRef>
              <c:f>Sheet1!$AE$27:$AE$59</c:f>
              <c:numCache>
                <c:formatCode>[=0]0;0.0##</c:formatCode>
                <c:ptCount val="33"/>
                <c:pt idx="0">
                  <c:v>0.9879413227720848</c:v>
                </c:pt>
                <c:pt idx="1">
                  <c:v>0.99379332876655246</c:v>
                </c:pt>
                <c:pt idx="2">
                  <c:v>0.99382060827777952</c:v>
                </c:pt>
                <c:pt idx="3">
                  <c:v>0.9881097883107699</c:v>
                </c:pt>
                <c:pt idx="4">
                  <c:v>0.99190111340381659</c:v>
                </c:pt>
                <c:pt idx="5">
                  <c:v>0.98540380070022537</c:v>
                </c:pt>
                <c:pt idx="6">
                  <c:v>0.98640334121516271</c:v>
                </c:pt>
                <c:pt idx="7">
                  <c:v>0.96408069883278846</c:v>
                </c:pt>
                <c:pt idx="8">
                  <c:v>0.93345326961552344</c:v>
                </c:pt>
                <c:pt idx="9">
                  <c:v>0.8792044105406368</c:v>
                </c:pt>
                <c:pt idx="10">
                  <c:v>0.57214743560963999</c:v>
                </c:pt>
                <c:pt idx="11">
                  <c:v>0.67149311693270908</c:v>
                </c:pt>
                <c:pt idx="12">
                  <c:v>0.58711508495007458</c:v>
                </c:pt>
                <c:pt idx="13">
                  <c:v>5.1068062419215784E-2</c:v>
                </c:pt>
                <c:pt idx="14">
                  <c:v>6.274273225396327E-3</c:v>
                </c:pt>
                <c:pt idx="15">
                  <c:v>4.6722155720140181E-3</c:v>
                </c:pt>
                <c:pt idx="16">
                  <c:v>3.0236891997182758E-2</c:v>
                </c:pt>
                <c:pt idx="17">
                  <c:v>3.8983358508009776E-3</c:v>
                </c:pt>
                <c:pt idx="18">
                  <c:v>2.2028587334651027E-3</c:v>
                </c:pt>
                <c:pt idx="19">
                  <c:v>8.1910107498288295E-3</c:v>
                </c:pt>
                <c:pt idx="20">
                  <c:v>8.1760836555790264E-2</c:v>
                </c:pt>
                <c:pt idx="21">
                  <c:v>2.0067910552303163E-2</c:v>
                </c:pt>
                <c:pt idx="22">
                  <c:v>4.0848701770794596E-2</c:v>
                </c:pt>
                <c:pt idx="23">
                  <c:v>5.8322111571358784E-3</c:v>
                </c:pt>
                <c:pt idx="24">
                  <c:v>6.8662098696038419E-3</c:v>
                </c:pt>
                <c:pt idx="25">
                  <c:v>5.4293538384575811E-2</c:v>
                </c:pt>
                <c:pt idx="26">
                  <c:v>0.62251835904407637</c:v>
                </c:pt>
                <c:pt idx="27">
                  <c:v>0.91584398256509336</c:v>
                </c:pt>
                <c:pt idx="28">
                  <c:v>0.9735575270600515</c:v>
                </c:pt>
                <c:pt idx="29">
                  <c:v>0.97893029332834181</c:v>
                </c:pt>
                <c:pt idx="30">
                  <c:v>0.98743227640680387</c:v>
                </c:pt>
                <c:pt idx="31">
                  <c:v>0.97648629041221391</c:v>
                </c:pt>
                <c:pt idx="32">
                  <c:v>0.96685837505355432</c:v>
                </c:pt>
              </c:numCache>
            </c:numRef>
          </c:val>
          <c:extLst>
            <c:ext xmlns:c16="http://schemas.microsoft.com/office/drawing/2014/chart" uri="{C3380CC4-5D6E-409C-BE32-E72D297353CC}">
              <c16:uniqueId val="{00000001-C86B-44CB-9AFB-FD990E06F6C3}"/>
            </c:ext>
          </c:extLst>
        </c:ser>
        <c:ser>
          <c:idx val="2"/>
          <c:order val="2"/>
          <c:spPr>
            <a:solidFill>
              <a:srgbClr val="FFFFCC"/>
            </a:solidFill>
            <a:ln w="12700">
              <a:solidFill>
                <a:srgbClr val="000000"/>
              </a:solidFill>
              <a:prstDash val="solid"/>
            </a:ln>
            <a:sp3d prstMaterial="flat"/>
          </c:spPr>
          <c:val>
            <c:numRef>
              <c:f>Sheet1!$AY$27:$AY$59</c:f>
              <c:numCache>
                <c:formatCode>[=0]0;0.0##</c:formatCode>
                <c:ptCount val="33"/>
                <c:pt idx="0">
                  <c:v>0.99932651297268016</c:v>
                </c:pt>
                <c:pt idx="1">
                  <c:v>0.99624396350747768</c:v>
                </c:pt>
                <c:pt idx="2">
                  <c:v>0.99498689084478364</c:v>
                </c:pt>
                <c:pt idx="3">
                  <c:v>0.99309245117182632</c:v>
                </c:pt>
                <c:pt idx="4">
                  <c:v>0.99348069360523716</c:v>
                </c:pt>
                <c:pt idx="5">
                  <c:v>0.99059090221572621</c:v>
                </c:pt>
                <c:pt idx="6">
                  <c:v>0.98705521852055422</c:v>
                </c:pt>
                <c:pt idx="7">
                  <c:v>0.96897635035274121</c:v>
                </c:pt>
                <c:pt idx="8">
                  <c:v>0.92494733854368472</c:v>
                </c:pt>
                <c:pt idx="9">
                  <c:v>0.8094279404993131</c:v>
                </c:pt>
                <c:pt idx="10">
                  <c:v>0.37701847038371461</c:v>
                </c:pt>
                <c:pt idx="11">
                  <c:v>0.43967976652474378</c:v>
                </c:pt>
                <c:pt idx="12">
                  <c:v>0.36787609057062221</c:v>
                </c:pt>
                <c:pt idx="13">
                  <c:v>2.0930420177304707E-2</c:v>
                </c:pt>
                <c:pt idx="14">
                  <c:v>1.9079275966763741E-3</c:v>
                </c:pt>
                <c:pt idx="15">
                  <c:v>2.1775708284686958E-3</c:v>
                </c:pt>
                <c:pt idx="16">
                  <c:v>2.6114185149586033E-2</c:v>
                </c:pt>
                <c:pt idx="17">
                  <c:v>1.9965735244248184E-3</c:v>
                </c:pt>
                <c:pt idx="18">
                  <c:v>7.831304097002872E-4</c:v>
                </c:pt>
                <c:pt idx="19">
                  <c:v>2.7863090068995892E-3</c:v>
                </c:pt>
                <c:pt idx="20">
                  <c:v>4.0506744821374306E-2</c:v>
                </c:pt>
                <c:pt idx="21">
                  <c:v>8.6945748623213064E-3</c:v>
                </c:pt>
                <c:pt idx="22">
                  <c:v>3.0993497879700606E-2</c:v>
                </c:pt>
                <c:pt idx="23">
                  <c:v>2.6585325616863133E-3</c:v>
                </c:pt>
                <c:pt idx="24">
                  <c:v>2.9961120741757294E-3</c:v>
                </c:pt>
                <c:pt idx="25">
                  <c:v>3.7483306062797241E-2</c:v>
                </c:pt>
                <c:pt idx="26">
                  <c:v>0.66565870134833616</c:v>
                </c:pt>
                <c:pt idx="27">
                  <c:v>0.90384021203551046</c:v>
                </c:pt>
                <c:pt idx="28">
                  <c:v>0.96807025990604811</c:v>
                </c:pt>
                <c:pt idx="29">
                  <c:v>0.98418769317178689</c:v>
                </c:pt>
                <c:pt idx="30">
                  <c:v>0.99197429084733246</c:v>
                </c:pt>
                <c:pt idx="31">
                  <c:v>0.99355684972612202</c:v>
                </c:pt>
                <c:pt idx="32">
                  <c:v>0.9977770859756232</c:v>
                </c:pt>
              </c:numCache>
            </c:numRef>
          </c:val>
          <c:extLst>
            <c:ext xmlns:c16="http://schemas.microsoft.com/office/drawing/2014/chart" uri="{C3380CC4-5D6E-409C-BE32-E72D297353CC}">
              <c16:uniqueId val="{00000002-C86B-44CB-9AFB-FD990E06F6C3}"/>
            </c:ext>
          </c:extLst>
        </c:ser>
        <c:ser>
          <c:idx val="3"/>
          <c:order val="3"/>
          <c:spPr>
            <a:solidFill>
              <a:srgbClr val="CCFFFF"/>
            </a:solidFill>
            <a:ln w="12700">
              <a:solidFill>
                <a:srgbClr val="000000"/>
              </a:solidFill>
              <a:prstDash val="solid"/>
            </a:ln>
            <a:sp3d prstMaterial="flat"/>
          </c:spPr>
          <c:val>
            <c:numRef>
              <c:f>Sheet1!$BS$27:$BS$59</c:f>
              <c:numCache>
                <c:formatCode>[=0]0;0.0##</c:formatCode>
                <c:ptCount val="33"/>
                <c:pt idx="0">
                  <c:v>0.9999692499303513</c:v>
                </c:pt>
                <c:pt idx="1">
                  <c:v>0.99609597331299171</c:v>
                </c:pt>
                <c:pt idx="2">
                  <c:v>0.99472590214346723</c:v>
                </c:pt>
                <c:pt idx="3">
                  <c:v>0.99417848438364753</c:v>
                </c:pt>
                <c:pt idx="4">
                  <c:v>0.99312943021257083</c:v>
                </c:pt>
                <c:pt idx="5">
                  <c:v>0.9909123186335792</c:v>
                </c:pt>
                <c:pt idx="6">
                  <c:v>0.9838969597360766</c:v>
                </c:pt>
                <c:pt idx="7">
                  <c:v>0.96420117137122974</c:v>
                </c:pt>
                <c:pt idx="8">
                  <c:v>0.90456886792841162</c:v>
                </c:pt>
                <c:pt idx="9">
                  <c:v>0.72527423258825141</c:v>
                </c:pt>
                <c:pt idx="10">
                  <c:v>0.20959899552100869</c:v>
                </c:pt>
                <c:pt idx="11">
                  <c:v>0.24985856157625602</c:v>
                </c:pt>
                <c:pt idx="12">
                  <c:v>0.20207035513660992</c:v>
                </c:pt>
                <c:pt idx="13">
                  <c:v>7.6165689544335641E-3</c:v>
                </c:pt>
                <c:pt idx="14">
                  <c:v>6.0362024114747972E-4</c:v>
                </c:pt>
                <c:pt idx="15">
                  <c:v>1.1220965039763942E-3</c:v>
                </c:pt>
                <c:pt idx="16">
                  <c:v>2.2472930581667924E-2</c:v>
                </c:pt>
                <c:pt idx="17">
                  <c:v>1.0905004109823585E-3</c:v>
                </c:pt>
                <c:pt idx="18">
                  <c:v>3.4580626110530447E-4</c:v>
                </c:pt>
                <c:pt idx="19">
                  <c:v>1.1345465794863931E-3</c:v>
                </c:pt>
                <c:pt idx="20">
                  <c:v>2.3690978465492698E-2</c:v>
                </c:pt>
                <c:pt idx="21">
                  <c:v>4.0390233938192707E-3</c:v>
                </c:pt>
                <c:pt idx="22">
                  <c:v>2.4695912135056699E-2</c:v>
                </c:pt>
                <c:pt idx="23">
                  <c:v>1.293461332887884E-3</c:v>
                </c:pt>
                <c:pt idx="24">
                  <c:v>1.2880730646528617E-3</c:v>
                </c:pt>
                <c:pt idx="25">
                  <c:v>2.4541517291583506E-2</c:v>
                </c:pt>
                <c:pt idx="26">
                  <c:v>0.66759508646244814</c:v>
                </c:pt>
                <c:pt idx="27">
                  <c:v>0.88147553925170152</c:v>
                </c:pt>
                <c:pt idx="28">
                  <c:v>0.95585758427006251</c:v>
                </c:pt>
                <c:pt idx="29">
                  <c:v>0.98197947259267604</c:v>
                </c:pt>
                <c:pt idx="30">
                  <c:v>0.99090131263948111</c:v>
                </c:pt>
                <c:pt idx="31">
                  <c:v>0.99526055672094838</c:v>
                </c:pt>
                <c:pt idx="32">
                  <c:v>0.99989089615258475</c:v>
                </c:pt>
              </c:numCache>
            </c:numRef>
          </c:val>
          <c:extLst>
            <c:ext xmlns:c16="http://schemas.microsoft.com/office/drawing/2014/chart" uri="{C3380CC4-5D6E-409C-BE32-E72D297353CC}">
              <c16:uniqueId val="{00000003-C86B-44CB-9AFB-FD990E06F6C3}"/>
            </c:ext>
          </c:extLst>
        </c:ser>
        <c:ser>
          <c:idx val="4"/>
          <c:order val="4"/>
          <c:spPr>
            <a:solidFill>
              <a:srgbClr val="660066"/>
            </a:solidFill>
            <a:ln w="12700">
              <a:solidFill>
                <a:srgbClr val="000000"/>
              </a:solidFill>
              <a:prstDash val="solid"/>
            </a:ln>
            <a:sp3d prstMaterial="flat"/>
          </c:spPr>
          <c:val>
            <c:numRef>
              <c:f>Sheet1!$CM$27:$CM$59</c:f>
              <c:numCache>
                <c:formatCode>[=0]0;0.0##</c:formatCode>
                <c:ptCount val="33"/>
                <c:pt idx="0">
                  <c:v>0.999998710404991</c:v>
                </c:pt>
                <c:pt idx="1">
                  <c:v>0.99564870032413677</c:v>
                </c:pt>
                <c:pt idx="2">
                  <c:v>0.99415922425634418</c:v>
                </c:pt>
                <c:pt idx="3">
                  <c:v>0.99425339158421022</c:v>
                </c:pt>
                <c:pt idx="4">
                  <c:v>0.99230656716988708</c:v>
                </c:pt>
                <c:pt idx="5">
                  <c:v>0.99016150802631153</c:v>
                </c:pt>
                <c:pt idx="6">
                  <c:v>0.98042246156895063</c:v>
                </c:pt>
                <c:pt idx="7">
                  <c:v>0.95905509547388912</c:v>
                </c:pt>
                <c:pt idx="8">
                  <c:v>0.88787998678395275</c:v>
                </c:pt>
                <c:pt idx="9">
                  <c:v>0.65974127946867145</c:v>
                </c:pt>
                <c:pt idx="10">
                  <c:v>0.10410509240390443</c:v>
                </c:pt>
                <c:pt idx="11">
                  <c:v>0.13771895612954016</c:v>
                </c:pt>
                <c:pt idx="12">
                  <c:v>0.11137732383963701</c:v>
                </c:pt>
                <c:pt idx="13">
                  <c:v>2.4981723346552418E-3</c:v>
                </c:pt>
                <c:pt idx="14">
                  <c:v>2.0470179683597359E-4</c:v>
                </c:pt>
                <c:pt idx="15">
                  <c:v>5.8117005042550014E-4</c:v>
                </c:pt>
                <c:pt idx="16">
                  <c:v>2.0685122562985579E-2</c:v>
                </c:pt>
                <c:pt idx="17">
                  <c:v>5.7761330336885731E-4</c:v>
                </c:pt>
                <c:pt idx="18">
                  <c:v>1.5973458046899413E-4</c:v>
                </c:pt>
                <c:pt idx="19">
                  <c:v>4.9765798291906969E-4</c:v>
                </c:pt>
                <c:pt idx="20">
                  <c:v>1.6902485434681411E-2</c:v>
                </c:pt>
                <c:pt idx="21">
                  <c:v>1.9241836034866427E-3</c:v>
                </c:pt>
                <c:pt idx="22">
                  <c:v>2.1700957379982316E-2</c:v>
                </c:pt>
                <c:pt idx="23">
                  <c:v>6.2420817366872319E-4</c:v>
                </c:pt>
                <c:pt idx="24">
                  <c:v>4.6716532519829653E-4</c:v>
                </c:pt>
                <c:pt idx="25">
                  <c:v>1.4114313774274755E-2</c:v>
                </c:pt>
                <c:pt idx="26">
                  <c:v>0.65990957217306834</c:v>
                </c:pt>
                <c:pt idx="27">
                  <c:v>0.86108307701457565</c:v>
                </c:pt>
                <c:pt idx="28">
                  <c:v>0.94369807166012853</c:v>
                </c:pt>
                <c:pt idx="29">
                  <c:v>0.97857832683067969</c:v>
                </c:pt>
                <c:pt idx="30">
                  <c:v>0.98903035417383234</c:v>
                </c:pt>
                <c:pt idx="31">
                  <c:v>0.99534804880583461</c:v>
                </c:pt>
                <c:pt idx="32">
                  <c:v>0.99999529709353563</c:v>
                </c:pt>
              </c:numCache>
            </c:numRef>
          </c:val>
          <c:extLst>
            <c:ext xmlns:c16="http://schemas.microsoft.com/office/drawing/2014/chart" uri="{C3380CC4-5D6E-409C-BE32-E72D297353CC}">
              <c16:uniqueId val="{00000004-C86B-44CB-9AFB-FD990E06F6C3}"/>
            </c:ext>
          </c:extLst>
        </c:ser>
        <c:ser>
          <c:idx val="5"/>
          <c:order val="5"/>
          <c:spPr>
            <a:solidFill>
              <a:srgbClr val="FF8080"/>
            </a:solidFill>
            <a:ln w="12700">
              <a:solidFill>
                <a:srgbClr val="000000"/>
              </a:solidFill>
              <a:prstDash val="solid"/>
            </a:ln>
            <a:sp3d prstMaterial="flat"/>
          </c:spPr>
          <c:val>
            <c:numRef>
              <c:f>Sheet1!$DG$27:$DG$59</c:f>
              <c:numCache>
                <c:formatCode>[=0]0;0.0##</c:formatCode>
                <c:ptCount val="33"/>
                <c:pt idx="0">
                  <c:v>0.99999994782074364</c:v>
                </c:pt>
                <c:pt idx="1">
                  <c:v>0.99530003013395196</c:v>
                </c:pt>
                <c:pt idx="2">
                  <c:v>0.99371057844050392</c:v>
                </c:pt>
                <c:pt idx="3">
                  <c:v>0.99413590926971884</c:v>
                </c:pt>
                <c:pt idx="4">
                  <c:v>0.99165731088773279</c:v>
                </c:pt>
                <c:pt idx="5">
                  <c:v>0.98950167300461178</c:v>
                </c:pt>
                <c:pt idx="6">
                  <c:v>0.97809285637940613</c:v>
                </c:pt>
                <c:pt idx="7">
                  <c:v>0.95583035508228775</c:v>
                </c:pt>
                <c:pt idx="8">
                  <c:v>0.87818245663802641</c:v>
                </c:pt>
                <c:pt idx="9">
                  <c:v>0.62120835740532354</c:v>
                </c:pt>
                <c:pt idx="10">
                  <c:v>4.8867117042380441E-2</c:v>
                </c:pt>
                <c:pt idx="11">
                  <c:v>8.1971571145509806E-2</c:v>
                </c:pt>
                <c:pt idx="12">
                  <c:v>6.8949430451713062E-2</c:v>
                </c:pt>
                <c:pt idx="13">
                  <c:v>8.2392368201066632E-4</c:v>
                </c:pt>
                <c:pt idx="14">
                  <c:v>7.9731801421317533E-5</c:v>
                </c:pt>
                <c:pt idx="15">
                  <c:v>2.8651022636749139E-4</c:v>
                </c:pt>
                <c:pt idx="16">
                  <c:v>1.9902350720421638E-2</c:v>
                </c:pt>
                <c:pt idx="17">
                  <c:v>2.8621226110009363E-4</c:v>
                </c:pt>
                <c:pt idx="18">
                  <c:v>7.2911028651357214E-5</c:v>
                </c:pt>
                <c:pt idx="19">
                  <c:v>2.2209635376965942E-4</c:v>
                </c:pt>
                <c:pt idx="20">
                  <c:v>1.4050807581970947E-2</c:v>
                </c:pt>
                <c:pt idx="21">
                  <c:v>9.019617672929687E-4</c:v>
                </c:pt>
                <c:pt idx="22">
                  <c:v>2.0364858451151491E-2</c:v>
                </c:pt>
                <c:pt idx="23">
                  <c:v>2.948127978309687E-4</c:v>
                </c:pt>
                <c:pt idx="24">
                  <c:v>1.5245897784477454E-4</c:v>
                </c:pt>
                <c:pt idx="25">
                  <c:v>7.23057246869146E-3</c:v>
                </c:pt>
                <c:pt idx="26">
                  <c:v>0.65335749010501509</c:v>
                </c:pt>
                <c:pt idx="27">
                  <c:v>0.8479912066020866</c:v>
                </c:pt>
                <c:pt idx="28">
                  <c:v>0.93546847692386748</c:v>
                </c:pt>
                <c:pt idx="29">
                  <c:v>0.97609147920318717</c:v>
                </c:pt>
                <c:pt idx="30">
                  <c:v>0.98761097001620091</c:v>
                </c:pt>
                <c:pt idx="31">
                  <c:v>0.99523981828713648</c:v>
                </c:pt>
                <c:pt idx="32">
                  <c:v>0.99999980865515414</c:v>
                </c:pt>
              </c:numCache>
            </c:numRef>
          </c:val>
          <c:extLst>
            <c:ext xmlns:c16="http://schemas.microsoft.com/office/drawing/2014/chart" uri="{C3380CC4-5D6E-409C-BE32-E72D297353CC}">
              <c16:uniqueId val="{00000005-C86B-44CB-9AFB-FD990E06F6C3}"/>
            </c:ext>
          </c:extLst>
        </c:ser>
        <c:ser>
          <c:idx val="6"/>
          <c:order val="6"/>
          <c:spPr>
            <a:solidFill>
              <a:srgbClr val="0066CC"/>
            </a:solidFill>
            <a:ln w="12700">
              <a:solidFill>
                <a:srgbClr val="000000"/>
              </a:solidFill>
              <a:prstDash val="solid"/>
            </a:ln>
            <a:sp3d prstMaterial="flat"/>
          </c:spPr>
          <c:val>
            <c:numRef>
              <c:f>Sheet1!$EA$27:$EA$59</c:f>
              <c:numCache>
                <c:formatCode>[=0]0;0.0##</c:formatCode>
                <c:ptCount val="33"/>
                <c:pt idx="0">
                  <c:v>0.99999999791928118</c:v>
                </c:pt>
                <c:pt idx="1">
                  <c:v>0.99509563844737725</c:v>
                </c:pt>
                <c:pt idx="2">
                  <c:v>0.99344512335814172</c:v>
                </c:pt>
                <c:pt idx="3">
                  <c:v>0.994032741798764</c:v>
                </c:pt>
                <c:pt idx="4">
                  <c:v>0.99127587554907259</c:v>
                </c:pt>
                <c:pt idx="5">
                  <c:v>0.98910637856568762</c:v>
                </c:pt>
                <c:pt idx="6">
                  <c:v>0.97682419804068787</c:v>
                </c:pt>
                <c:pt idx="7">
                  <c:v>0.95413188217257394</c:v>
                </c:pt>
                <c:pt idx="8">
                  <c:v>0.87327635641850854</c:v>
                </c:pt>
                <c:pt idx="9">
                  <c:v>0.60166075458656321</c:v>
                </c:pt>
                <c:pt idx="10">
                  <c:v>2.2369286410713656E-2</c:v>
                </c:pt>
                <c:pt idx="11">
                  <c:v>5.6121310745815549E-2</c:v>
                </c:pt>
                <c:pt idx="12">
                  <c:v>5.0015865229182395E-2</c:v>
                </c:pt>
                <c:pt idx="13">
                  <c:v>2.9571836809288114E-4</c:v>
                </c:pt>
                <c:pt idx="14">
                  <c:v>3.4015689329853519E-5</c:v>
                </c:pt>
                <c:pt idx="15">
                  <c:v>1.3512775000134054E-4</c:v>
                </c:pt>
                <c:pt idx="16">
                  <c:v>1.9567757073131926E-2</c:v>
                </c:pt>
                <c:pt idx="17">
                  <c:v>1.3510484856476502E-4</c:v>
                </c:pt>
                <c:pt idx="18">
                  <c:v>3.2963610247627586E-5</c:v>
                </c:pt>
                <c:pt idx="19">
                  <c:v>9.9556295145135078E-5</c:v>
                </c:pt>
                <c:pt idx="20">
                  <c:v>1.2827723239430369E-2</c:v>
                </c:pt>
                <c:pt idx="21">
                  <c:v>4.1472783210224907E-4</c:v>
                </c:pt>
                <c:pt idx="22">
                  <c:v>1.977750167694645E-2</c:v>
                </c:pt>
                <c:pt idx="23">
                  <c:v>1.3660645503409105E-4</c:v>
                </c:pt>
                <c:pt idx="24">
                  <c:v>5.0984008716926329E-5</c:v>
                </c:pt>
                <c:pt idx="25">
                  <c:v>3.4577957142150314E-3</c:v>
                </c:pt>
                <c:pt idx="26">
                  <c:v>0.64947761101092538</c:v>
                </c:pt>
                <c:pt idx="27">
                  <c:v>0.84101673511905672</c:v>
                </c:pt>
                <c:pt idx="28">
                  <c:v>0.93096843501596138</c:v>
                </c:pt>
                <c:pt idx="29">
                  <c:v>0.97468810757738533</c:v>
                </c:pt>
                <c:pt idx="30">
                  <c:v>0.98679344598645191</c:v>
                </c:pt>
                <c:pt idx="31">
                  <c:v>0.99514873294918338</c:v>
                </c:pt>
                <c:pt idx="32">
                  <c:v>0.99999999240696835</c:v>
                </c:pt>
              </c:numCache>
            </c:numRef>
          </c:val>
          <c:extLst>
            <c:ext xmlns:c16="http://schemas.microsoft.com/office/drawing/2014/chart" uri="{C3380CC4-5D6E-409C-BE32-E72D297353CC}">
              <c16:uniqueId val="{00000006-C86B-44CB-9AFB-FD990E06F6C3}"/>
            </c:ext>
          </c:extLst>
        </c:ser>
        <c:ser>
          <c:idx val="7"/>
          <c:order val="7"/>
          <c:spPr>
            <a:solidFill>
              <a:srgbClr val="CCCCFF"/>
            </a:solidFill>
            <a:ln w="12700">
              <a:solidFill>
                <a:srgbClr val="000000"/>
              </a:solidFill>
              <a:prstDash val="solid"/>
            </a:ln>
            <a:sp3d prstMaterial="flat"/>
          </c:spPr>
          <c:val>
            <c:numRef>
              <c:f>Sheet1!$EU$27:$EU$59</c:f>
              <c:numCache>
                <c:formatCode>[=0]0;0.0##</c:formatCode>
                <c:ptCount val="33"/>
                <c:pt idx="0">
                  <c:v>0.99999999991751476</c:v>
                </c:pt>
                <c:pt idx="1">
                  <c:v>0.99499075319607466</c:v>
                </c:pt>
                <c:pt idx="2">
                  <c:v>0.99330816716081127</c:v>
                </c:pt>
                <c:pt idx="3">
                  <c:v>0.99397155846729046</c:v>
                </c:pt>
                <c:pt idx="4">
                  <c:v>0.99107985635222884</c:v>
                </c:pt>
                <c:pt idx="5">
                  <c:v>0.98890144747947861</c:v>
                </c:pt>
                <c:pt idx="6">
                  <c:v>0.97619737250784722</c:v>
                </c:pt>
                <c:pt idx="7">
                  <c:v>0.95330218972317304</c:v>
                </c:pt>
                <c:pt idx="8">
                  <c:v>0.87093818869832784</c:v>
                </c:pt>
                <c:pt idx="9">
                  <c:v>0.59240341026885213</c:v>
                </c:pt>
                <c:pt idx="10">
                  <c:v>1.0128697462978231E-2</c:v>
                </c:pt>
                <c:pt idx="11">
                  <c:v>4.4407088652196204E-2</c:v>
                </c:pt>
                <c:pt idx="12">
                  <c:v>4.1612568416999555E-2</c:v>
                </c:pt>
                <c:pt idx="13">
                  <c:v>1.1637044594529588E-4</c:v>
                </c:pt>
                <c:pt idx="14">
                  <c:v>1.5020062865825422E-5</c:v>
                </c:pt>
                <c:pt idx="15">
                  <c:v>6.2118725794312241E-5</c:v>
                </c:pt>
                <c:pt idx="16">
                  <c:v>1.9425331745071661E-2</c:v>
                </c:pt>
                <c:pt idx="17">
                  <c:v>6.2116912358278864E-5</c:v>
                </c:pt>
                <c:pt idx="18">
                  <c:v>1.484339209218601E-5</c:v>
                </c:pt>
                <c:pt idx="19">
                  <c:v>4.4684471126242031E-5</c:v>
                </c:pt>
                <c:pt idx="20">
                  <c:v>1.2296014954594496E-2</c:v>
                </c:pt>
                <c:pt idx="21">
                  <c:v>1.8840869522066656E-4</c:v>
                </c:pt>
                <c:pt idx="22">
                  <c:v>1.9520061960218837E-2</c:v>
                </c:pt>
                <c:pt idx="23">
                  <c:v>6.2387986323466082E-5</c:v>
                </c:pt>
                <c:pt idx="24">
                  <c:v>1.8671985027639555E-5</c:v>
                </c:pt>
                <c:pt idx="25">
                  <c:v>1.5978848815331151E-3</c:v>
                </c:pt>
                <c:pt idx="26">
                  <c:v>0.64748969920331167</c:v>
                </c:pt>
                <c:pt idx="27">
                  <c:v>0.8376294429276735</c:v>
                </c:pt>
                <c:pt idx="28">
                  <c:v>0.9287571793299747</c:v>
                </c:pt>
                <c:pt idx="29">
                  <c:v>0.97398606365622875</c:v>
                </c:pt>
                <c:pt idx="30">
                  <c:v>0.98638026583326088</c:v>
                </c:pt>
                <c:pt idx="31">
                  <c:v>0.99509607132660538</c:v>
                </c:pt>
                <c:pt idx="32">
                  <c:v>0.9999999997018808</c:v>
                </c:pt>
              </c:numCache>
            </c:numRef>
          </c:val>
          <c:extLst>
            <c:ext xmlns:c16="http://schemas.microsoft.com/office/drawing/2014/chart" uri="{C3380CC4-5D6E-409C-BE32-E72D297353CC}">
              <c16:uniqueId val="{00000007-C86B-44CB-9AFB-FD990E06F6C3}"/>
            </c:ext>
          </c:extLst>
        </c:ser>
        <c:ser>
          <c:idx val="8"/>
          <c:order val="8"/>
          <c:spPr>
            <a:solidFill>
              <a:srgbClr val="000080"/>
            </a:solidFill>
            <a:ln w="12700">
              <a:solidFill>
                <a:srgbClr val="000000"/>
              </a:solidFill>
              <a:prstDash val="solid"/>
            </a:ln>
            <a:sp3d prstMaterial="flat"/>
          </c:spPr>
          <c:val>
            <c:numRef>
              <c:f>Sheet1!$FO$27:$FO$59</c:f>
              <c:numCache>
                <c:formatCode>[=0]0;0.0##</c:formatCode>
                <c:ptCount val="33"/>
                <c:pt idx="0">
                  <c:v>0.99999999999673805</c:v>
                </c:pt>
                <c:pt idx="1">
                  <c:v>0.99494033298793327</c:v>
                </c:pt>
                <c:pt idx="2">
                  <c:v>0.99324212145583701</c:v>
                </c:pt>
                <c:pt idx="3">
                  <c:v>0.99394005794476381</c:v>
                </c:pt>
                <c:pt idx="4">
                  <c:v>0.9909855369773769</c:v>
                </c:pt>
                <c:pt idx="5">
                  <c:v>0.98880232992064998</c:v>
                </c:pt>
                <c:pt idx="6">
                  <c:v>0.97590208494419384</c:v>
                </c:pt>
                <c:pt idx="7">
                  <c:v>0.95291244487349325</c:v>
                </c:pt>
                <c:pt idx="8">
                  <c:v>0.86985574688427136</c:v>
                </c:pt>
                <c:pt idx="9">
                  <c:v>0.58814990768848563</c:v>
                </c:pt>
                <c:pt idx="10">
                  <c:v>4.5644003839923957E-3</c:v>
                </c:pt>
                <c:pt idx="11">
                  <c:v>3.913571484990707E-2</c:v>
                </c:pt>
                <c:pt idx="12">
                  <c:v>3.7870284929204509E-2</c:v>
                </c:pt>
                <c:pt idx="13">
                  <c:v>4.8807452629880336E-5</c:v>
                </c:pt>
                <c:pt idx="14">
                  <c:v>6.7050151865873428E-6</c:v>
                </c:pt>
                <c:pt idx="15">
                  <c:v>2.8195201769894975E-5</c:v>
                </c:pt>
                <c:pt idx="16">
                  <c:v>1.9364400998494499E-2</c:v>
                </c:pt>
                <c:pt idx="17">
                  <c:v>2.8195050332305002E-5</c:v>
                </c:pt>
                <c:pt idx="18">
                  <c:v>6.6728820161416824E-6</c:v>
                </c:pt>
                <c:pt idx="19">
                  <c:v>2.0061952895006217E-5</c:v>
                </c:pt>
                <c:pt idx="20">
                  <c:v>1.2062425188371194E-2</c:v>
                </c:pt>
                <c:pt idx="21">
                  <c:v>8.5059067122185482E-5</c:v>
                </c:pt>
                <c:pt idx="22">
                  <c:v>1.9407062204754206E-2</c:v>
                </c:pt>
                <c:pt idx="23">
                  <c:v>2.824629678090145E-5</c:v>
                </c:pt>
                <c:pt idx="24">
                  <c:v>7.4629220575995223E-6</c:v>
                </c:pt>
                <c:pt idx="25">
                  <c:v>7.2675819201403627E-4</c:v>
                </c:pt>
                <c:pt idx="26">
                  <c:v>0.64653799250500021</c:v>
                </c:pt>
                <c:pt idx="27">
                  <c:v>0.83605356501859807</c:v>
                </c:pt>
                <c:pt idx="28">
                  <c:v>0.92772319215823984</c:v>
                </c:pt>
                <c:pt idx="29">
                  <c:v>0.97365426623953366</c:v>
                </c:pt>
                <c:pt idx="30">
                  <c:v>0.98618399453980965</c:v>
                </c:pt>
                <c:pt idx="31">
                  <c:v>0.99506936423156511</c:v>
                </c:pt>
                <c:pt idx="32">
                  <c:v>0.99999999998834854</c:v>
                </c:pt>
              </c:numCache>
            </c:numRef>
          </c:val>
          <c:extLst>
            <c:ext xmlns:c16="http://schemas.microsoft.com/office/drawing/2014/chart" uri="{C3380CC4-5D6E-409C-BE32-E72D297353CC}">
              <c16:uniqueId val="{00000008-C86B-44CB-9AFB-FD990E06F6C3}"/>
            </c:ext>
          </c:extLst>
        </c:ser>
        <c:ser>
          <c:idx val="9"/>
          <c:order val="9"/>
          <c:spPr>
            <a:solidFill>
              <a:srgbClr val="FF00FF"/>
            </a:solidFill>
            <a:ln w="12700">
              <a:solidFill>
                <a:srgbClr val="000000"/>
              </a:solidFill>
              <a:prstDash val="solid"/>
            </a:ln>
            <a:sp3d prstMaterial="flat"/>
          </c:spPr>
          <c:val>
            <c:numRef>
              <c:f>Sheet1!$GI$27:$GI$59</c:f>
              <c:numCache>
                <c:formatCode>[=0]0;0.0##</c:formatCode>
                <c:ptCount val="33"/>
                <c:pt idx="0">
                  <c:v>0.9999999999998711</c:v>
                </c:pt>
                <c:pt idx="1">
                  <c:v>0.99491687170485132</c:v>
                </c:pt>
                <c:pt idx="2">
                  <c:v>0.99321133563873565</c:v>
                </c:pt>
                <c:pt idx="3">
                  <c:v>0.99392487440762423</c:v>
                </c:pt>
                <c:pt idx="4">
                  <c:v>0.99094164110700067</c:v>
                </c:pt>
                <c:pt idx="5">
                  <c:v>0.98875607320018732</c:v>
                </c:pt>
                <c:pt idx="6">
                  <c:v>0.97576627258404336</c:v>
                </c:pt>
                <c:pt idx="7">
                  <c:v>0.95273325747559168</c:v>
                </c:pt>
                <c:pt idx="8">
                  <c:v>0.86936213620769154</c:v>
                </c:pt>
                <c:pt idx="9">
                  <c:v>0.58622098220299979</c:v>
                </c:pt>
                <c:pt idx="10">
                  <c:v>2.0525696796038547E-3</c:v>
                </c:pt>
                <c:pt idx="11">
                  <c:v>3.6768448005831879E-2</c:v>
                </c:pt>
                <c:pt idx="12">
                  <c:v>3.619816154767707E-2</c:v>
                </c:pt>
                <c:pt idx="13">
                  <c:v>2.1207267703229066E-5</c:v>
                </c:pt>
                <c:pt idx="14">
                  <c:v>3.0037393906982597E-6</c:v>
                </c:pt>
                <c:pt idx="15">
                  <c:v>1.2721332343062878E-5</c:v>
                </c:pt>
                <c:pt idx="16">
                  <c:v>1.9338087642629495E-2</c:v>
                </c:pt>
                <c:pt idx="17">
                  <c:v>1.2721319197448398E-5</c:v>
                </c:pt>
                <c:pt idx="18">
                  <c:v>2.9975889081224211E-6</c:v>
                </c:pt>
                <c:pt idx="19">
                  <c:v>9.0073119647775482E-6</c:v>
                </c:pt>
                <c:pt idx="20">
                  <c:v>1.1959002866583621E-2</c:v>
                </c:pt>
                <c:pt idx="21">
                  <c:v>3.8284909292720656E-5</c:v>
                </c:pt>
                <c:pt idx="22">
                  <c:v>1.9357268775316641E-2</c:v>
                </c:pt>
                <c:pt idx="23">
                  <c:v>1.2731317537765998E-5</c:v>
                </c:pt>
                <c:pt idx="24">
                  <c:v>3.1585012579253874E-6</c:v>
                </c:pt>
                <c:pt idx="25">
                  <c:v>3.2817918129004515E-4</c:v>
                </c:pt>
                <c:pt idx="26">
                  <c:v>0.64609717078049134</c:v>
                </c:pt>
                <c:pt idx="27">
                  <c:v>0.83533459243142538</c:v>
                </c:pt>
                <c:pt idx="28">
                  <c:v>0.92725040206435427</c:v>
                </c:pt>
                <c:pt idx="29">
                  <c:v>0.97350161477144237</c:v>
                </c:pt>
                <c:pt idx="30">
                  <c:v>0.98609345369650681</c:v>
                </c:pt>
                <c:pt idx="31">
                  <c:v>0.99505660763498616</c:v>
                </c:pt>
                <c:pt idx="32">
                  <c:v>0.99999999999954547</c:v>
                </c:pt>
              </c:numCache>
            </c:numRef>
          </c:val>
          <c:extLst>
            <c:ext xmlns:c16="http://schemas.microsoft.com/office/drawing/2014/chart" uri="{C3380CC4-5D6E-409C-BE32-E72D297353CC}">
              <c16:uniqueId val="{00000009-C86B-44CB-9AFB-FD990E06F6C3}"/>
            </c:ext>
          </c:extLst>
        </c:ser>
        <c:ser>
          <c:idx val="10"/>
          <c:order val="10"/>
          <c:spPr>
            <a:solidFill>
              <a:srgbClr val="FFFF00"/>
            </a:solidFill>
            <a:ln w="12700">
              <a:solidFill>
                <a:srgbClr val="000000"/>
              </a:solidFill>
              <a:prstDash val="solid"/>
            </a:ln>
            <a:sp3d prstMaterial="flat"/>
          </c:spPr>
          <c:val>
            <c:numRef>
              <c:f>Sheet1!$HC$27:$HC$59</c:f>
              <c:numCache>
                <c:formatCode>[=0]0;0.0##</c:formatCode>
                <c:ptCount val="33"/>
                <c:pt idx="0">
                  <c:v>0.999999999999995</c:v>
                </c:pt>
                <c:pt idx="1">
                  <c:v>0.99490613543060902</c:v>
                </c:pt>
                <c:pt idx="2">
                  <c:v>0.99319723484319233</c:v>
                </c:pt>
                <c:pt idx="3">
                  <c:v>0.9939177964930922</c:v>
                </c:pt>
                <c:pt idx="4">
                  <c:v>0.99092156053906122</c:v>
                </c:pt>
                <c:pt idx="5">
                  <c:v>0.98873488594721337</c:v>
                </c:pt>
                <c:pt idx="6">
                  <c:v>0.97570456126058025</c:v>
                </c:pt>
                <c:pt idx="7">
                  <c:v>0.95265183028444678</c:v>
                </c:pt>
                <c:pt idx="8">
                  <c:v>0.86913880758881656</c:v>
                </c:pt>
                <c:pt idx="9">
                  <c:v>0.58535121032986748</c:v>
                </c:pt>
                <c:pt idx="10">
                  <c:v>9.2215578932874182E-4</c:v>
                </c:pt>
                <c:pt idx="11">
                  <c:v>3.5705917055101268E-2</c:v>
                </c:pt>
                <c:pt idx="12">
                  <c:v>3.5449456219864985E-2</c:v>
                </c:pt>
                <c:pt idx="13">
                  <c:v>9.3777126266588382E-6</c:v>
                </c:pt>
                <c:pt idx="14">
                  <c:v>1.3473181466091045E-6</c:v>
                </c:pt>
                <c:pt idx="15">
                  <c:v>5.723973001139771E-6</c:v>
                </c:pt>
                <c:pt idx="16">
                  <c:v>1.9326608414842558E-2</c:v>
                </c:pt>
                <c:pt idx="17">
                  <c:v>5.723971835165773E-6</c:v>
                </c:pt>
                <c:pt idx="18">
                  <c:v>1.3461085130278661E-6</c:v>
                </c:pt>
                <c:pt idx="19">
                  <c:v>4.0439021387079521E-6</c:v>
                </c:pt>
                <c:pt idx="20">
                  <c:v>1.1912969022306074E-2</c:v>
                </c:pt>
                <c:pt idx="21">
                  <c:v>1.7207618604994835E-5</c:v>
                </c:pt>
                <c:pt idx="22">
                  <c:v>1.9335225530340346E-2</c:v>
                </c:pt>
                <c:pt idx="23">
                  <c:v>5.7259560530273681E-6</c:v>
                </c:pt>
                <c:pt idx="24">
                  <c:v>1.3786918873425506E-6</c:v>
                </c:pt>
                <c:pt idx="25">
                  <c:v>1.4771643876153144E-4</c:v>
                </c:pt>
                <c:pt idx="26">
                  <c:v>0.645896277248867</c:v>
                </c:pt>
                <c:pt idx="27">
                  <c:v>0.83500946801388409</c:v>
                </c:pt>
                <c:pt idx="28">
                  <c:v>0.92703638981172221</c:v>
                </c:pt>
                <c:pt idx="29">
                  <c:v>0.97343227940706856</c:v>
                </c:pt>
                <c:pt idx="30">
                  <c:v>0.98605226753466946</c:v>
                </c:pt>
                <c:pt idx="31">
                  <c:v>0.9950506937063005</c:v>
                </c:pt>
                <c:pt idx="32">
                  <c:v>0.99999999999998235</c:v>
                </c:pt>
              </c:numCache>
            </c:numRef>
          </c:val>
          <c:extLst>
            <c:ext xmlns:c16="http://schemas.microsoft.com/office/drawing/2014/chart" uri="{C3380CC4-5D6E-409C-BE32-E72D297353CC}">
              <c16:uniqueId val="{0000000A-C86B-44CB-9AFB-FD990E06F6C3}"/>
            </c:ext>
          </c:extLst>
        </c:ser>
        <c:bandFmts>
          <c:bandFmt>
            <c:idx val="0"/>
            <c:spPr>
              <a:solidFill>
                <a:srgbClr val="9999FF"/>
              </a:solidFill>
              <a:ln w="12700">
                <a:solidFill>
                  <a:srgbClr val="000000"/>
                </a:solidFill>
                <a:prstDash val="solid"/>
              </a:ln>
              <a:sp3d prstMaterial="flat"/>
            </c:spPr>
          </c:bandFmt>
          <c:bandFmt>
            <c:idx val="1"/>
            <c:spPr>
              <a:solidFill>
                <a:srgbClr val="993366"/>
              </a:solidFill>
              <a:ln w="12700">
                <a:solidFill>
                  <a:srgbClr val="000000"/>
                </a:solidFill>
                <a:prstDash val="solid"/>
              </a:ln>
              <a:sp3d prstMaterial="flat"/>
            </c:spPr>
          </c:bandFmt>
          <c:bandFmt>
            <c:idx val="2"/>
            <c:spPr>
              <a:solidFill>
                <a:srgbClr val="FFFFCC"/>
              </a:solidFill>
              <a:ln w="12700">
                <a:solidFill>
                  <a:srgbClr val="000000"/>
                </a:solidFill>
                <a:prstDash val="solid"/>
              </a:ln>
              <a:sp3d prstMaterial="flat"/>
            </c:spPr>
          </c:bandFmt>
          <c:bandFmt>
            <c:idx val="3"/>
            <c:spPr>
              <a:solidFill>
                <a:srgbClr val="CCFFFF"/>
              </a:solidFill>
              <a:ln w="12700">
                <a:solidFill>
                  <a:srgbClr val="000000"/>
                </a:solidFill>
                <a:prstDash val="solid"/>
              </a:ln>
              <a:sp3d prstMaterial="flat"/>
            </c:spPr>
          </c:bandFmt>
          <c:bandFmt>
            <c:idx val="4"/>
            <c:spPr>
              <a:solidFill>
                <a:srgbClr val="660066"/>
              </a:solidFill>
              <a:ln w="12700">
                <a:solidFill>
                  <a:srgbClr val="000000"/>
                </a:solidFill>
                <a:prstDash val="solid"/>
              </a:ln>
              <a:sp3d prstMaterial="flat"/>
            </c:spPr>
          </c:bandFmt>
        </c:bandFmts>
        <c:axId val="740490368"/>
        <c:axId val="1"/>
        <c:axId val="2"/>
      </c:surface3DChart>
      <c:catAx>
        <c:axId val="740490368"/>
        <c:scaling>
          <c:orientation val="minMax"/>
        </c:scaling>
        <c:delete val="0"/>
        <c:axPos val="b"/>
        <c:title>
          <c:tx>
            <c:rich>
              <a:bodyPr rot="2280000" vert="horz"/>
              <a:lstStyle/>
              <a:p>
                <a:pPr algn="ctr">
                  <a:defRPr sz="1175" b="1" i="0" u="none" strike="noStrike" baseline="0">
                    <a:solidFill>
                      <a:srgbClr val="000000"/>
                    </a:solidFill>
                    <a:latin typeface="Arial"/>
                    <a:ea typeface="Arial"/>
                    <a:cs typeface="Arial"/>
                  </a:defRPr>
                </a:pPr>
                <a:r>
                  <a:rPr lang="en-US"/>
                  <a:t>Diary Day</a:t>
                </a:r>
              </a:p>
            </c:rich>
          </c:tx>
          <c:layout>
            <c:manualLayout>
              <c:xMode val="edge"/>
              <c:yMode val="edge"/>
              <c:x val="0.16206910195742016"/>
              <c:y val="0.63111248071284876"/>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auto val="1"/>
        <c:lblAlgn val="ctr"/>
        <c:lblOffset val="100"/>
        <c:tickLblSkip val="5"/>
        <c:tickMarkSkip val="1"/>
        <c:noMultiLvlLbl val="1"/>
      </c:catAx>
      <c:valAx>
        <c:axId val="1"/>
        <c:scaling>
          <c:orientation val="minMax"/>
        </c:scaling>
        <c:delete val="0"/>
        <c:axPos val="r"/>
        <c:majorGridlines>
          <c:spPr>
            <a:ln w="3175">
              <a:solidFill>
                <a:srgbClr val="000000"/>
              </a:solidFill>
              <a:prstDash val="solid"/>
            </a:ln>
          </c:spPr>
        </c:majorGridlines>
        <c:title>
          <c:tx>
            <c:rich>
              <a:bodyPr rot="0" vert="horz"/>
              <a:lstStyle/>
              <a:p>
                <a:pPr algn="ctr">
                  <a:defRPr sz="1175" b="1" i="0" u="none" strike="noStrike" baseline="0">
                    <a:solidFill>
                      <a:srgbClr val="000000"/>
                    </a:solidFill>
                    <a:latin typeface="Arial"/>
                    <a:ea typeface="Arial"/>
                    <a:cs typeface="Arial"/>
                  </a:defRPr>
                </a:pPr>
                <a:r>
                  <a:rPr lang="en-US"/>
                  <a:t>p(H)</a:t>
                </a:r>
              </a:p>
            </c:rich>
          </c:tx>
          <c:layout>
            <c:manualLayout>
              <c:xMode val="edge"/>
              <c:yMode val="edge"/>
              <c:x val="0.87586280632307911"/>
              <c:y val="0.50444553916132628"/>
            </c:manualLayout>
          </c:layout>
          <c:overlay val="0"/>
          <c:spPr>
            <a:noFill/>
            <a:ln w="25400">
              <a:noFill/>
            </a:ln>
          </c:spPr>
        </c:title>
        <c:numFmt formatCode="[=0]0;0.0##"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740490368"/>
        <c:crosses val="max"/>
        <c:crossBetween val="midCat"/>
      </c:valAx>
      <c:serAx>
        <c:axId val="2"/>
        <c:scaling>
          <c:orientation val="minMax"/>
        </c:scaling>
        <c:delete val="0"/>
        <c:axPos val="b"/>
        <c:title>
          <c:tx>
            <c:rich>
              <a:bodyPr rot="-2220000" vert="horz"/>
              <a:lstStyle/>
              <a:p>
                <a:pPr algn="ctr">
                  <a:defRPr sz="1175" b="1" i="0" u="none" strike="noStrike" baseline="0">
                    <a:solidFill>
                      <a:srgbClr val="000000"/>
                    </a:solidFill>
                    <a:latin typeface="Arial"/>
                    <a:ea typeface="Arial"/>
                    <a:cs typeface="Arial"/>
                  </a:defRPr>
                </a:pPr>
                <a:r>
                  <a:rPr lang="en-US"/>
                  <a:t>Iteration</a:t>
                </a:r>
              </a:p>
            </c:rich>
          </c:tx>
          <c:layout>
            <c:manualLayout>
              <c:xMode val="edge"/>
              <c:yMode val="edge"/>
              <c:x val="0.6741384985675668"/>
              <c:y val="0.76666833044342542"/>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tickLblSkip val="3"/>
        <c:tickMarkSkip val="1"/>
      </c:serAx>
      <c:spPr>
        <a:noFill/>
        <a:ln w="25400">
          <a:noFill/>
        </a:ln>
      </c:spPr>
    </c:plotArea>
    <c:legend>
      <c:legendPos val="r"/>
      <c:layout>
        <c:manualLayout>
          <c:xMode val="edge"/>
          <c:yMode val="edge"/>
          <c:x val="0.73965579510354518"/>
          <c:y val="3.1111178626689728E-2"/>
          <c:w val="0.115517338629225"/>
          <c:h val="0.24666720196875427"/>
        </c:manualLayout>
      </c:layout>
      <c:overlay val="0"/>
      <c:spPr>
        <a:solidFill>
          <a:srgbClr val="FFFFFF"/>
        </a:solidFill>
        <a:ln w="3175">
          <a:solidFill>
            <a:srgbClr val="000000"/>
          </a:solidFill>
          <a:prstDash val="solid"/>
        </a:ln>
      </c:spPr>
      <c:txPr>
        <a:bodyPr/>
        <a:lstStyle/>
        <a:p>
          <a:pPr rtl="0">
            <a:defRPr sz="9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a:ea typeface="Arial"/>
                <a:cs typeface="Arial"/>
              </a:defRPr>
            </a:pPr>
            <a:r>
              <a:rPr lang="en-US"/>
              <a:t>Weather States that Best Explain Ice Cream Consumption</a:t>
            </a:r>
          </a:p>
        </c:rich>
      </c:tx>
      <c:layout>
        <c:manualLayout>
          <c:xMode val="edge"/>
          <c:yMode val="edge"/>
          <c:x val="0.25634824667472794"/>
          <c:y val="3.3505196804019012E-2"/>
        </c:manualLayout>
      </c:layout>
      <c:overlay val="0"/>
      <c:spPr>
        <a:noFill/>
        <a:ln w="25400">
          <a:noFill/>
        </a:ln>
      </c:spPr>
    </c:title>
    <c:autoTitleDeleted val="0"/>
    <c:plotArea>
      <c:layout>
        <c:manualLayout>
          <c:layoutTarget val="inner"/>
          <c:xMode val="edge"/>
          <c:yMode val="edge"/>
          <c:x val="4.1112454655380895E-2"/>
          <c:y val="0.12113417306068412"/>
          <c:w val="0.94316807738814989"/>
          <c:h val="0.66752661324930185"/>
        </c:manualLayout>
      </c:layout>
      <c:lineChart>
        <c:grouping val="standard"/>
        <c:varyColors val="0"/>
        <c:ser>
          <c:idx val="0"/>
          <c:order val="0"/>
          <c:tx>
            <c:v>Ice Creams</c:v>
          </c:tx>
          <c:spPr>
            <a:ln w="12700">
              <a:solidFill>
                <a:srgbClr val="000080"/>
              </a:solidFill>
              <a:prstDash val="solid"/>
            </a:ln>
          </c:spPr>
          <c:marker>
            <c:symbol val="diamond"/>
            <c:size val="5"/>
            <c:spPr>
              <a:solidFill>
                <a:srgbClr val="000080"/>
              </a:solidFill>
              <a:ln>
                <a:solidFill>
                  <a:srgbClr val="000080"/>
                </a:solidFill>
                <a:prstDash val="solid"/>
              </a:ln>
            </c:spPr>
          </c:marker>
          <c:val>
            <c:numRef>
              <c:f>Sheet1!$B$27:$B$59</c:f>
              <c:numCache>
                <c:formatCode>General</c:formatCode>
                <c:ptCount val="33"/>
                <c:pt idx="0">
                  <c:v>2</c:v>
                </c:pt>
                <c:pt idx="1">
                  <c:v>3</c:v>
                </c:pt>
                <c:pt idx="2">
                  <c:v>3</c:v>
                </c:pt>
                <c:pt idx="3">
                  <c:v>2</c:v>
                </c:pt>
                <c:pt idx="4">
                  <c:v>3</c:v>
                </c:pt>
                <c:pt idx="5">
                  <c:v>2</c:v>
                </c:pt>
                <c:pt idx="6">
                  <c:v>3</c:v>
                </c:pt>
                <c:pt idx="7">
                  <c:v>2</c:v>
                </c:pt>
                <c:pt idx="8">
                  <c:v>2</c:v>
                </c:pt>
                <c:pt idx="9">
                  <c:v>3</c:v>
                </c:pt>
                <c:pt idx="10">
                  <c:v>1</c:v>
                </c:pt>
                <c:pt idx="11">
                  <c:v>3</c:v>
                </c:pt>
                <c:pt idx="12">
                  <c:v>3</c:v>
                </c:pt>
                <c:pt idx="13">
                  <c:v>1</c:v>
                </c:pt>
                <c:pt idx="14">
                  <c:v>1</c:v>
                </c:pt>
                <c:pt idx="15">
                  <c:v>1</c:v>
                </c:pt>
                <c:pt idx="16">
                  <c:v>2</c:v>
                </c:pt>
                <c:pt idx="17">
                  <c:v>1</c:v>
                </c:pt>
                <c:pt idx="18">
                  <c:v>1</c:v>
                </c:pt>
                <c:pt idx="19">
                  <c:v>1</c:v>
                </c:pt>
                <c:pt idx="20">
                  <c:v>3</c:v>
                </c:pt>
                <c:pt idx="21">
                  <c:v>1</c:v>
                </c:pt>
                <c:pt idx="22">
                  <c:v>2</c:v>
                </c:pt>
                <c:pt idx="23">
                  <c:v>1</c:v>
                </c:pt>
                <c:pt idx="24">
                  <c:v>1</c:v>
                </c:pt>
                <c:pt idx="25">
                  <c:v>1</c:v>
                </c:pt>
                <c:pt idx="26">
                  <c:v>2</c:v>
                </c:pt>
                <c:pt idx="27">
                  <c:v>3</c:v>
                </c:pt>
                <c:pt idx="28">
                  <c:v>3</c:v>
                </c:pt>
                <c:pt idx="29">
                  <c:v>2</c:v>
                </c:pt>
                <c:pt idx="30">
                  <c:v>3</c:v>
                </c:pt>
                <c:pt idx="31">
                  <c:v>2</c:v>
                </c:pt>
                <c:pt idx="32">
                  <c:v>2</c:v>
                </c:pt>
              </c:numCache>
            </c:numRef>
          </c:val>
          <c:smooth val="0"/>
          <c:extLst>
            <c:ext xmlns:c16="http://schemas.microsoft.com/office/drawing/2014/chart" uri="{C3380CC4-5D6E-409C-BE32-E72D297353CC}">
              <c16:uniqueId val="{00000000-80E1-44AE-882F-5D4F4CF17EF2}"/>
            </c:ext>
          </c:extLst>
        </c:ser>
        <c:ser>
          <c:idx val="1"/>
          <c:order val="1"/>
          <c:tx>
            <c:v>p(H)</c:v>
          </c:tx>
          <c:spPr>
            <a:ln w="12700">
              <a:solidFill>
                <a:srgbClr val="FF00FF"/>
              </a:solidFill>
              <a:prstDash val="solid"/>
            </a:ln>
          </c:spPr>
          <c:marker>
            <c:symbol val="square"/>
            <c:size val="5"/>
            <c:spPr>
              <a:solidFill>
                <a:srgbClr val="FF00FF"/>
              </a:solidFill>
              <a:ln>
                <a:solidFill>
                  <a:srgbClr val="FF00FF"/>
                </a:solidFill>
                <a:prstDash val="solid"/>
              </a:ln>
            </c:spPr>
          </c:marker>
          <c:val>
            <c:numRef>
              <c:f>Sheet1!$AE$27:$AE$59</c:f>
              <c:numCache>
                <c:formatCode>[=0]0;0.0##</c:formatCode>
                <c:ptCount val="33"/>
                <c:pt idx="0">
                  <c:v>0.9879413227720848</c:v>
                </c:pt>
                <c:pt idx="1">
                  <c:v>0.99379332876655246</c:v>
                </c:pt>
                <c:pt idx="2">
                  <c:v>0.99382060827777952</c:v>
                </c:pt>
                <c:pt idx="3">
                  <c:v>0.9881097883107699</c:v>
                </c:pt>
                <c:pt idx="4">
                  <c:v>0.99190111340381659</c:v>
                </c:pt>
                <c:pt idx="5">
                  <c:v>0.98540380070022537</c:v>
                </c:pt>
                <c:pt idx="6">
                  <c:v>0.98640334121516271</c:v>
                </c:pt>
                <c:pt idx="7">
                  <c:v>0.96408069883278846</c:v>
                </c:pt>
                <c:pt idx="8">
                  <c:v>0.93345326961552344</c:v>
                </c:pt>
                <c:pt idx="9">
                  <c:v>0.8792044105406368</c:v>
                </c:pt>
                <c:pt idx="10">
                  <c:v>0.57214743560963999</c:v>
                </c:pt>
                <c:pt idx="11">
                  <c:v>0.67149311693270908</c:v>
                </c:pt>
                <c:pt idx="12">
                  <c:v>0.58711508495007458</c:v>
                </c:pt>
                <c:pt idx="13">
                  <c:v>5.1068062419215784E-2</c:v>
                </c:pt>
                <c:pt idx="14">
                  <c:v>6.274273225396327E-3</c:v>
                </c:pt>
                <c:pt idx="15">
                  <c:v>4.6722155720140181E-3</c:v>
                </c:pt>
                <c:pt idx="16">
                  <c:v>3.0236891997182758E-2</c:v>
                </c:pt>
                <c:pt idx="17">
                  <c:v>3.8983358508009776E-3</c:v>
                </c:pt>
                <c:pt idx="18">
                  <c:v>2.2028587334651027E-3</c:v>
                </c:pt>
                <c:pt idx="19">
                  <c:v>8.1910107498288295E-3</c:v>
                </c:pt>
                <c:pt idx="20">
                  <c:v>8.1760836555790264E-2</c:v>
                </c:pt>
                <c:pt idx="21">
                  <c:v>2.0067910552303163E-2</c:v>
                </c:pt>
                <c:pt idx="22">
                  <c:v>4.0848701770794596E-2</c:v>
                </c:pt>
                <c:pt idx="23">
                  <c:v>5.8322111571358784E-3</c:v>
                </c:pt>
                <c:pt idx="24">
                  <c:v>6.8662098696038419E-3</c:v>
                </c:pt>
                <c:pt idx="25">
                  <c:v>5.4293538384575811E-2</c:v>
                </c:pt>
                <c:pt idx="26">
                  <c:v>0.62251835904407637</c:v>
                </c:pt>
                <c:pt idx="27">
                  <c:v>0.91584398256509336</c:v>
                </c:pt>
                <c:pt idx="28">
                  <c:v>0.9735575270600515</c:v>
                </c:pt>
                <c:pt idx="29">
                  <c:v>0.97893029332834181</c:v>
                </c:pt>
                <c:pt idx="30">
                  <c:v>0.98743227640680387</c:v>
                </c:pt>
                <c:pt idx="31">
                  <c:v>0.97648629041221391</c:v>
                </c:pt>
                <c:pt idx="32">
                  <c:v>0.96685837505355432</c:v>
                </c:pt>
              </c:numCache>
            </c:numRef>
          </c:val>
          <c:smooth val="0"/>
          <c:extLst>
            <c:ext xmlns:c16="http://schemas.microsoft.com/office/drawing/2014/chart" uri="{C3380CC4-5D6E-409C-BE32-E72D297353CC}">
              <c16:uniqueId val="{00000001-80E1-44AE-882F-5D4F4CF17EF2}"/>
            </c:ext>
          </c:extLst>
        </c:ser>
        <c:dLbls>
          <c:showLegendKey val="0"/>
          <c:showVal val="0"/>
          <c:showCatName val="0"/>
          <c:showSerName val="0"/>
          <c:showPercent val="0"/>
          <c:showBubbleSize val="0"/>
        </c:dLbls>
        <c:marker val="1"/>
        <c:smooth val="0"/>
        <c:axId val="740492336"/>
        <c:axId val="1"/>
      </c:lineChart>
      <c:catAx>
        <c:axId val="740492336"/>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Diary Day</a:t>
                </a:r>
              </a:p>
            </c:rich>
          </c:tx>
          <c:layout>
            <c:manualLayout>
              <c:xMode val="edge"/>
              <c:yMode val="edge"/>
              <c:x val="0.4788391777509069"/>
              <c:y val="0.8659804712423375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740492336"/>
        <c:crosses val="autoZero"/>
        <c:crossBetween val="midCat"/>
        <c:majorUnit val="0.5"/>
      </c:valAx>
      <c:spPr>
        <a:solidFill>
          <a:srgbClr val="C0C0C0"/>
        </a:solidFill>
        <a:ln w="12700">
          <a:solidFill>
            <a:srgbClr val="808080"/>
          </a:solidFill>
          <a:prstDash val="solid"/>
        </a:ln>
      </c:spPr>
    </c:plotArea>
    <c:legend>
      <c:legendPos val="r"/>
      <c:layout>
        <c:manualLayout>
          <c:xMode val="edge"/>
          <c:yMode val="edge"/>
          <c:x val="0.80411124546553814"/>
          <c:y val="9.793826758097865E-2"/>
          <c:w val="0.12454655380894801"/>
          <c:h val="0.10567023607421382"/>
        </c:manualLayout>
      </c:layout>
      <c:overlay val="0"/>
      <c:spPr>
        <a:solidFill>
          <a:srgbClr val="FFFFFF"/>
        </a:solidFill>
        <a:ln w="3175">
          <a:solidFill>
            <a:srgbClr val="000000"/>
          </a:solidFill>
          <a:prstDash val="solid"/>
        </a:ln>
      </c:spPr>
      <c:txPr>
        <a:bodyPr/>
        <a:lstStyle/>
        <a:p>
          <a:pPr>
            <a:defRPr sz="8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a:ea typeface="Arial"/>
                <a:cs typeface="Arial"/>
              </a:defRPr>
            </a:pPr>
            <a:r>
              <a:rPr lang="en-US"/>
              <a:t>Transitions that Best Explain Consumption</a:t>
            </a:r>
          </a:p>
        </c:rich>
      </c:tx>
      <c:layout>
        <c:manualLayout>
          <c:xMode val="edge"/>
          <c:yMode val="edge"/>
          <c:x val="0.17475728155339806"/>
          <c:y val="4.3814488128332559E-2"/>
        </c:manualLayout>
      </c:layout>
      <c:overlay val="0"/>
      <c:spPr>
        <a:noFill/>
        <a:ln w="25400">
          <a:noFill/>
        </a:ln>
      </c:spPr>
    </c:title>
    <c:autoTitleDeleted val="0"/>
    <c:plotArea>
      <c:layout>
        <c:manualLayout>
          <c:layoutTarget val="inner"/>
          <c:xMode val="edge"/>
          <c:yMode val="edge"/>
          <c:x val="6.6019417475728162E-2"/>
          <c:y val="0.12886614155391929"/>
          <c:w val="0.90873786407766988"/>
          <c:h val="0.65721732192498827"/>
        </c:manualLayout>
      </c:layout>
      <c:lineChart>
        <c:grouping val="standard"/>
        <c:varyColors val="0"/>
        <c:ser>
          <c:idx val="0"/>
          <c:order val="0"/>
          <c:tx>
            <c:v>Ice Creams</c:v>
          </c:tx>
          <c:spPr>
            <a:ln w="12700">
              <a:solidFill>
                <a:srgbClr val="000080"/>
              </a:solidFill>
              <a:prstDash val="solid"/>
            </a:ln>
          </c:spPr>
          <c:marker>
            <c:symbol val="diamond"/>
            <c:size val="5"/>
            <c:spPr>
              <a:solidFill>
                <a:srgbClr val="000080"/>
              </a:solidFill>
              <a:ln>
                <a:solidFill>
                  <a:srgbClr val="000080"/>
                </a:solidFill>
                <a:prstDash val="solid"/>
              </a:ln>
            </c:spPr>
          </c:marker>
          <c:val>
            <c:numRef>
              <c:f>Sheet1!$B$27:$B$59</c:f>
              <c:numCache>
                <c:formatCode>General</c:formatCode>
                <c:ptCount val="33"/>
                <c:pt idx="0">
                  <c:v>2</c:v>
                </c:pt>
                <c:pt idx="1">
                  <c:v>3</c:v>
                </c:pt>
                <c:pt idx="2">
                  <c:v>3</c:v>
                </c:pt>
                <c:pt idx="3">
                  <c:v>2</c:v>
                </c:pt>
                <c:pt idx="4">
                  <c:v>3</c:v>
                </c:pt>
                <c:pt idx="5">
                  <c:v>2</c:v>
                </c:pt>
                <c:pt idx="6">
                  <c:v>3</c:v>
                </c:pt>
                <c:pt idx="7">
                  <c:v>2</c:v>
                </c:pt>
                <c:pt idx="8">
                  <c:v>2</c:v>
                </c:pt>
                <c:pt idx="9">
                  <c:v>3</c:v>
                </c:pt>
                <c:pt idx="10">
                  <c:v>1</c:v>
                </c:pt>
                <c:pt idx="11">
                  <c:v>3</c:v>
                </c:pt>
                <c:pt idx="12">
                  <c:v>3</c:v>
                </c:pt>
                <c:pt idx="13">
                  <c:v>1</c:v>
                </c:pt>
                <c:pt idx="14">
                  <c:v>1</c:v>
                </c:pt>
                <c:pt idx="15">
                  <c:v>1</c:v>
                </c:pt>
                <c:pt idx="16">
                  <c:v>2</c:v>
                </c:pt>
                <c:pt idx="17">
                  <c:v>1</c:v>
                </c:pt>
                <c:pt idx="18">
                  <c:v>1</c:v>
                </c:pt>
                <c:pt idx="19">
                  <c:v>1</c:v>
                </c:pt>
                <c:pt idx="20">
                  <c:v>3</c:v>
                </c:pt>
                <c:pt idx="21">
                  <c:v>1</c:v>
                </c:pt>
                <c:pt idx="22">
                  <c:v>2</c:v>
                </c:pt>
                <c:pt idx="23">
                  <c:v>1</c:v>
                </c:pt>
                <c:pt idx="24">
                  <c:v>1</c:v>
                </c:pt>
                <c:pt idx="25">
                  <c:v>1</c:v>
                </c:pt>
                <c:pt idx="26">
                  <c:v>2</c:v>
                </c:pt>
                <c:pt idx="27">
                  <c:v>3</c:v>
                </c:pt>
                <c:pt idx="28">
                  <c:v>3</c:v>
                </c:pt>
                <c:pt idx="29">
                  <c:v>2</c:v>
                </c:pt>
                <c:pt idx="30">
                  <c:v>3</c:v>
                </c:pt>
                <c:pt idx="31">
                  <c:v>2</c:v>
                </c:pt>
                <c:pt idx="32">
                  <c:v>2</c:v>
                </c:pt>
              </c:numCache>
            </c:numRef>
          </c:val>
          <c:smooth val="0"/>
          <c:extLst>
            <c:ext xmlns:c16="http://schemas.microsoft.com/office/drawing/2014/chart" uri="{C3380CC4-5D6E-409C-BE32-E72D297353CC}">
              <c16:uniqueId val="{00000000-21DB-40EE-B93A-E10BEA7DE72F}"/>
            </c:ext>
          </c:extLst>
        </c:ser>
        <c:ser>
          <c:idx val="1"/>
          <c:order val="1"/>
          <c:tx>
            <c:v>p(C -&gt; C)</c:v>
          </c:tx>
          <c:spPr>
            <a:ln w="12700">
              <a:solidFill>
                <a:srgbClr val="800080"/>
              </a:solidFill>
              <a:prstDash val="solid"/>
            </a:ln>
          </c:spPr>
          <c:marker>
            <c:symbol val="star"/>
            <c:size val="5"/>
            <c:spPr>
              <a:noFill/>
              <a:ln>
                <a:solidFill>
                  <a:srgbClr val="800080"/>
                </a:solidFill>
                <a:prstDash val="solid"/>
              </a:ln>
            </c:spPr>
          </c:marker>
          <c:val>
            <c:numRef>
              <c:f>Sheet1!$AL$27:$AL$59</c:f>
              <c:numCache>
                <c:formatCode>[=0]0;0.0##</c:formatCode>
                <c:ptCount val="33"/>
                <c:pt idx="0">
                  <c:v>#N/A</c:v>
                </c:pt>
                <c:pt idx="1">
                  <c:v>2.6024039440359576E-3</c:v>
                </c:pt>
                <c:pt idx="2">
                  <c:v>1.6016627869166989E-3</c:v>
                </c:pt>
                <c:pt idx="3">
                  <c:v>2.5690852478168634E-3</c:v>
                </c:pt>
                <c:pt idx="4">
                  <c:v>3.2266356488118513E-3</c:v>
                </c:pt>
                <c:pt idx="5">
                  <c:v>3.6872346739661313E-3</c:v>
                </c:pt>
                <c:pt idx="6">
                  <c:v>5.5705751070482951E-3</c:v>
                </c:pt>
                <c:pt idx="7">
                  <c:v>9.2000817223541233E-3</c:v>
                </c:pt>
                <c:pt idx="8">
                  <c:v>2.7338885469807145E-2</c:v>
                </c:pt>
                <c:pt idx="9">
                  <c:v>5.6414471009791044E-2</c:v>
                </c:pt>
                <c:pt idx="10">
                  <c:v>0.11791405595880619</c:v>
                </c:pt>
                <c:pt idx="11">
                  <c:v>0.3093102218647944</c:v>
                </c:pt>
                <c:pt idx="12">
                  <c:v>0.30676250706070929</c:v>
                </c:pt>
                <c:pt idx="13">
                  <c:v>0.41236800731379569</c:v>
                </c:pt>
                <c:pt idx="14">
                  <c:v>0.94758543547959084</c:v>
                </c:pt>
                <c:pt idx="15">
                  <c:v>0.9903370213287338</c:v>
                </c:pt>
                <c:pt idx="16">
                  <c:v>0.96825659768723493</c:v>
                </c:pt>
                <c:pt idx="17">
                  <c:v>0.96852170124542014</c:v>
                </c:pt>
                <c:pt idx="18">
                  <c:v>0.99435374142174549</c:v>
                </c:pt>
                <c:pt idx="19">
                  <c:v>0.99039824385161479</c:v>
                </c:pt>
                <c:pt idx="20">
                  <c:v>0.91708931751480671</c:v>
                </c:pt>
                <c:pt idx="21">
                  <c:v>0.91506769389407872</c:v>
                </c:pt>
                <c:pt idx="22">
                  <c:v>0.952766297570669</c:v>
                </c:pt>
                <c:pt idx="23">
                  <c:v>0.95764293984396187</c:v>
                </c:pt>
                <c:pt idx="24">
                  <c:v>0.98895620425459252</c:v>
                </c:pt>
                <c:pt idx="25">
                  <c:v>0.94430137559825877</c:v>
                </c:pt>
                <c:pt idx="26">
                  <c:v>0.3770069409191506</c:v>
                </c:pt>
                <c:pt idx="27">
                  <c:v>8.1870523660220115E-2</c:v>
                </c:pt>
                <c:pt idx="28">
                  <c:v>2.2118476773873633E-2</c:v>
                </c:pt>
                <c:pt idx="29">
                  <c:v>1.1380255680435119E-2</c:v>
                </c:pt>
                <c:pt idx="30">
                  <c:v>6.6272620046426318E-3</c:v>
                </c:pt>
                <c:pt idx="31">
                  <c:v>7.0432673685460762E-3</c:v>
                </c:pt>
                <c:pt idx="32">
                  <c:v>1.4091151303203386E-2</c:v>
                </c:pt>
              </c:numCache>
            </c:numRef>
          </c:val>
          <c:smooth val="0"/>
          <c:extLst>
            <c:ext xmlns:c16="http://schemas.microsoft.com/office/drawing/2014/chart" uri="{C3380CC4-5D6E-409C-BE32-E72D297353CC}">
              <c16:uniqueId val="{00000001-21DB-40EE-B93A-E10BEA7DE72F}"/>
            </c:ext>
          </c:extLst>
        </c:ser>
        <c:ser>
          <c:idx val="2"/>
          <c:order val="2"/>
          <c:tx>
            <c:v>p(H -&gt; C)</c:v>
          </c:tx>
          <c:spPr>
            <a:ln w="12700">
              <a:solidFill>
                <a:srgbClr val="00FFFF"/>
              </a:solidFill>
              <a:prstDash val="solid"/>
            </a:ln>
          </c:spPr>
          <c:marker>
            <c:symbol val="x"/>
            <c:size val="5"/>
            <c:spPr>
              <a:noFill/>
              <a:ln>
                <a:solidFill>
                  <a:srgbClr val="00FFFF"/>
                </a:solidFill>
                <a:prstDash val="solid"/>
              </a:ln>
            </c:spPr>
          </c:marker>
          <c:val>
            <c:numRef>
              <c:f>Sheet1!$AM$27:$AM$59</c:f>
              <c:numCache>
                <c:formatCode>[=0]0;0.0##</c:formatCode>
                <c:ptCount val="33"/>
                <c:pt idx="0">
                  <c:v>#N/A</c:v>
                </c:pt>
                <c:pt idx="1">
                  <c:v>3.6042672894116517E-3</c:v>
                </c:pt>
                <c:pt idx="2">
                  <c:v>4.5777289353038254E-3</c:v>
                </c:pt>
                <c:pt idx="3">
                  <c:v>9.3211264414132088E-3</c:v>
                </c:pt>
                <c:pt idx="4">
                  <c:v>4.8722509473716315E-3</c:v>
                </c:pt>
                <c:pt idx="5">
                  <c:v>1.0908964625808442E-2</c:v>
                </c:pt>
                <c:pt idx="6">
                  <c:v>8.0260836777889689E-3</c:v>
                </c:pt>
                <c:pt idx="7">
                  <c:v>2.6719219444857424E-2</c:v>
                </c:pt>
                <c:pt idx="8">
                  <c:v>3.9207844914669429E-2</c:v>
                </c:pt>
                <c:pt idx="9">
                  <c:v>6.4381118449572255E-2</c:v>
                </c:pt>
                <c:pt idx="10">
                  <c:v>0.30993850843155368</c:v>
                </c:pt>
                <c:pt idx="11">
                  <c:v>1.9196661202496502E-2</c:v>
                </c:pt>
                <c:pt idx="12">
                  <c:v>0.1061224079892162</c:v>
                </c:pt>
                <c:pt idx="13">
                  <c:v>0.53656393026698856</c:v>
                </c:pt>
                <c:pt idx="14">
                  <c:v>4.6140291295012827E-2</c:v>
                </c:pt>
                <c:pt idx="15">
                  <c:v>4.9907630992522085E-3</c:v>
                </c:pt>
                <c:pt idx="16">
                  <c:v>1.5065103155822656E-3</c:v>
                </c:pt>
                <c:pt idx="17">
                  <c:v>2.7579962903779013E-2</c:v>
                </c:pt>
                <c:pt idx="18">
                  <c:v>3.4433998447895354E-3</c:v>
                </c:pt>
                <c:pt idx="19">
                  <c:v>1.4107453985562379E-3</c:v>
                </c:pt>
                <c:pt idx="20">
                  <c:v>1.1498459294028672E-3</c:v>
                </c:pt>
                <c:pt idx="21">
                  <c:v>6.4864395553618226E-2</c:v>
                </c:pt>
                <c:pt idx="22">
                  <c:v>6.3850006585363115E-3</c:v>
                </c:pt>
                <c:pt idx="23">
                  <c:v>3.6524848998902348E-2</c:v>
                </c:pt>
                <c:pt idx="24">
                  <c:v>4.1775858758035826E-3</c:v>
                </c:pt>
                <c:pt idx="25">
                  <c:v>1.4050860171655453E-3</c:v>
                </c:pt>
                <c:pt idx="26">
                  <c:v>4.7470003677312089E-4</c:v>
                </c:pt>
                <c:pt idx="27">
                  <c:v>2.2854937746865059E-3</c:v>
                </c:pt>
                <c:pt idx="28">
                  <c:v>4.3239961660749534E-3</c:v>
                </c:pt>
                <c:pt idx="29">
                  <c:v>9.6894509912229879E-3</c:v>
                </c:pt>
                <c:pt idx="30">
                  <c:v>5.9404615885534908E-3</c:v>
                </c:pt>
                <c:pt idx="31">
                  <c:v>1.6470442219240038E-2</c:v>
                </c:pt>
                <c:pt idx="32">
                  <c:v>1.9050473643242308E-2</c:v>
                </c:pt>
              </c:numCache>
            </c:numRef>
          </c:val>
          <c:smooth val="0"/>
          <c:extLst>
            <c:ext xmlns:c16="http://schemas.microsoft.com/office/drawing/2014/chart" uri="{C3380CC4-5D6E-409C-BE32-E72D297353CC}">
              <c16:uniqueId val="{00000002-21DB-40EE-B93A-E10BEA7DE72F}"/>
            </c:ext>
          </c:extLst>
        </c:ser>
        <c:ser>
          <c:idx val="3"/>
          <c:order val="3"/>
          <c:tx>
            <c:v>p(C -&gt; H)</c:v>
          </c:tx>
          <c:spPr>
            <a:ln w="12700">
              <a:solidFill>
                <a:srgbClr val="FFFF00"/>
              </a:solidFill>
              <a:prstDash val="solid"/>
            </a:ln>
          </c:spPr>
          <c:marker>
            <c:symbol val="triangle"/>
            <c:size val="5"/>
            <c:spPr>
              <a:solidFill>
                <a:srgbClr val="FFFF00"/>
              </a:solidFill>
              <a:ln>
                <a:solidFill>
                  <a:srgbClr val="FFFF00"/>
                </a:solidFill>
                <a:prstDash val="solid"/>
              </a:ln>
            </c:spPr>
          </c:marker>
          <c:val>
            <c:numRef>
              <c:f>Sheet1!$AN$27:$AN$59</c:f>
              <c:numCache>
                <c:formatCode>[=0]0;0.0##</c:formatCode>
                <c:ptCount val="33"/>
                <c:pt idx="0">
                  <c:v>#N/A</c:v>
                </c:pt>
                <c:pt idx="1">
                  <c:v>9.4562732838792962E-3</c:v>
                </c:pt>
                <c:pt idx="2">
                  <c:v>4.6050084465309102E-3</c:v>
                </c:pt>
                <c:pt idx="3">
                  <c:v>3.6103064744036619E-3</c:v>
                </c:pt>
                <c:pt idx="4">
                  <c:v>8.6635760404182166E-3</c:v>
                </c:pt>
                <c:pt idx="5">
                  <c:v>4.4116519222173502E-3</c:v>
                </c:pt>
                <c:pt idx="6">
                  <c:v>9.0256241927262806E-3</c:v>
                </c:pt>
                <c:pt idx="7">
                  <c:v>4.3965770624831381E-3</c:v>
                </c:pt>
                <c:pt idx="8">
                  <c:v>8.580415697404406E-3</c:v>
                </c:pt>
                <c:pt idx="9">
                  <c:v>1.0132259374685513E-2</c:v>
                </c:pt>
                <c:pt idx="10">
                  <c:v>2.8815335005570935E-3</c:v>
                </c:pt>
                <c:pt idx="11">
                  <c:v>0.11854234252556552</c:v>
                </c:pt>
                <c:pt idx="12">
                  <c:v>2.1744376006581655E-2</c:v>
                </c:pt>
                <c:pt idx="13">
                  <c:v>5.1690773612969631E-4</c:v>
                </c:pt>
                <c:pt idx="14">
                  <c:v>1.346502101193365E-3</c:v>
                </c:pt>
                <c:pt idx="15">
                  <c:v>3.3887054458698988E-3</c:v>
                </c:pt>
                <c:pt idx="16">
                  <c:v>2.7071186740751006E-2</c:v>
                </c:pt>
                <c:pt idx="17">
                  <c:v>1.2414067573972266E-3</c:v>
                </c:pt>
                <c:pt idx="18">
                  <c:v>1.7479227274536601E-3</c:v>
                </c:pt>
                <c:pt idx="19">
                  <c:v>7.3988974149199653E-3</c:v>
                </c:pt>
                <c:pt idx="20">
                  <c:v>7.4719671735364299E-2</c:v>
                </c:pt>
                <c:pt idx="21">
                  <c:v>3.1714695501311092E-3</c:v>
                </c:pt>
                <c:pt idx="22">
                  <c:v>2.7165791877027744E-2</c:v>
                </c:pt>
                <c:pt idx="23">
                  <c:v>1.5083583852436369E-3</c:v>
                </c:pt>
                <c:pt idx="24">
                  <c:v>5.2115845882715469E-3</c:v>
                </c:pt>
                <c:pt idx="25">
                  <c:v>4.8832414532137519E-2</c:v>
                </c:pt>
                <c:pt idx="26">
                  <c:v>0.56869952069627383</c:v>
                </c:pt>
                <c:pt idx="27">
                  <c:v>0.29561111729570355</c:v>
                </c:pt>
                <c:pt idx="28">
                  <c:v>6.2037540661033001E-2</c:v>
                </c:pt>
                <c:pt idx="29">
                  <c:v>1.5062217259513469E-2</c:v>
                </c:pt>
                <c:pt idx="30">
                  <c:v>1.4442444667015476E-2</c:v>
                </c:pt>
                <c:pt idx="31">
                  <c:v>5.5244562246500447E-3</c:v>
                </c:pt>
                <c:pt idx="32">
                  <c:v>9.4225582845827299E-3</c:v>
                </c:pt>
              </c:numCache>
            </c:numRef>
          </c:val>
          <c:smooth val="0"/>
          <c:extLst>
            <c:ext xmlns:c16="http://schemas.microsoft.com/office/drawing/2014/chart" uri="{C3380CC4-5D6E-409C-BE32-E72D297353CC}">
              <c16:uniqueId val="{00000003-21DB-40EE-B93A-E10BEA7DE72F}"/>
            </c:ext>
          </c:extLst>
        </c:ser>
        <c:ser>
          <c:idx val="4"/>
          <c:order val="4"/>
          <c:tx>
            <c:v>p(H -&gt; H)</c:v>
          </c:tx>
          <c:spPr>
            <a:ln w="12700">
              <a:solidFill>
                <a:srgbClr val="FF00FF"/>
              </a:solidFill>
              <a:prstDash val="solid"/>
            </a:ln>
          </c:spPr>
          <c:marker>
            <c:symbol val="square"/>
            <c:size val="5"/>
            <c:spPr>
              <a:solidFill>
                <a:srgbClr val="FF00FF"/>
              </a:solidFill>
              <a:ln>
                <a:solidFill>
                  <a:srgbClr val="FF00FF"/>
                </a:solidFill>
                <a:prstDash val="solid"/>
              </a:ln>
            </c:spPr>
          </c:marker>
          <c:val>
            <c:numRef>
              <c:f>Sheet1!$AO$27:$AO$59</c:f>
              <c:numCache>
                <c:formatCode>[=0]0;0.0##</c:formatCode>
                <c:ptCount val="33"/>
                <c:pt idx="0">
                  <c:v>#N/A</c:v>
                </c:pt>
                <c:pt idx="1">
                  <c:v>0.98433705548267336</c:v>
                </c:pt>
                <c:pt idx="2">
                  <c:v>0.98921559983124852</c:v>
                </c:pt>
                <c:pt idx="3">
                  <c:v>0.98449948183636637</c:v>
                </c:pt>
                <c:pt idx="4">
                  <c:v>0.98323753736339836</c:v>
                </c:pt>
                <c:pt idx="5">
                  <c:v>0.98099214877800811</c:v>
                </c:pt>
                <c:pt idx="6">
                  <c:v>0.97737771702243648</c:v>
                </c:pt>
                <c:pt idx="7">
                  <c:v>0.95968412177030538</c:v>
                </c:pt>
                <c:pt idx="8">
                  <c:v>0.92487285391811924</c:v>
                </c:pt>
                <c:pt idx="9">
                  <c:v>0.86907215116595127</c:v>
                </c:pt>
                <c:pt idx="10">
                  <c:v>0.56926590210908301</c:v>
                </c:pt>
                <c:pt idx="11">
                  <c:v>0.55295077440714346</c:v>
                </c:pt>
                <c:pt idx="12">
                  <c:v>0.56537070894349284</c:v>
                </c:pt>
                <c:pt idx="13">
                  <c:v>5.0551154683086082E-2</c:v>
                </c:pt>
                <c:pt idx="14">
                  <c:v>4.9277711242029622E-3</c:v>
                </c:pt>
                <c:pt idx="15">
                  <c:v>1.2835101261441176E-3</c:v>
                </c:pt>
                <c:pt idx="16">
                  <c:v>3.1657052564317504E-3</c:v>
                </c:pt>
                <c:pt idx="17">
                  <c:v>2.6569290934037506E-3</c:v>
                </c:pt>
                <c:pt idx="18">
                  <c:v>4.5493600601144234E-4</c:v>
                </c:pt>
                <c:pt idx="19">
                  <c:v>7.9211333490886485E-4</c:v>
                </c:pt>
                <c:pt idx="20">
                  <c:v>7.0411648204259615E-3</c:v>
                </c:pt>
                <c:pt idx="21">
                  <c:v>1.6896441002172049E-2</c:v>
                </c:pt>
                <c:pt idx="22">
                  <c:v>1.3682909893766847E-2</c:v>
                </c:pt>
                <c:pt idx="23">
                  <c:v>4.3238527718922407E-3</c:v>
                </c:pt>
                <c:pt idx="24">
                  <c:v>1.654625281332295E-3</c:v>
                </c:pt>
                <c:pt idx="25">
                  <c:v>5.4611238524382971E-3</c:v>
                </c:pt>
                <c:pt idx="26">
                  <c:v>5.3818838347802683E-2</c:v>
                </c:pt>
                <c:pt idx="27">
                  <c:v>0.62023286526938992</c:v>
                </c:pt>
                <c:pt idx="28">
                  <c:v>0.91151998639901854</c:v>
                </c:pt>
                <c:pt idx="29">
                  <c:v>0.96386807606882841</c:v>
                </c:pt>
                <c:pt idx="30">
                  <c:v>0.97298983173978848</c:v>
                </c:pt>
                <c:pt idx="31">
                  <c:v>0.97096183418756365</c:v>
                </c:pt>
                <c:pt idx="32">
                  <c:v>0.9574358167689716</c:v>
                </c:pt>
              </c:numCache>
            </c:numRef>
          </c:val>
          <c:smooth val="0"/>
          <c:extLst>
            <c:ext xmlns:c16="http://schemas.microsoft.com/office/drawing/2014/chart" uri="{C3380CC4-5D6E-409C-BE32-E72D297353CC}">
              <c16:uniqueId val="{00000004-21DB-40EE-B93A-E10BEA7DE72F}"/>
            </c:ext>
          </c:extLst>
        </c:ser>
        <c:dLbls>
          <c:showLegendKey val="0"/>
          <c:showVal val="0"/>
          <c:showCatName val="0"/>
          <c:showSerName val="0"/>
          <c:showPercent val="0"/>
          <c:showBubbleSize val="0"/>
        </c:dLbls>
        <c:marker val="1"/>
        <c:smooth val="0"/>
        <c:axId val="740494632"/>
        <c:axId val="1"/>
      </c:lineChart>
      <c:catAx>
        <c:axId val="740494632"/>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Diary Day</a:t>
                </a:r>
              </a:p>
            </c:rich>
          </c:tx>
          <c:layout>
            <c:manualLayout>
              <c:xMode val="edge"/>
              <c:yMode val="edge"/>
              <c:x val="0.46601941747572817"/>
              <c:y val="0.863403148411259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740494632"/>
        <c:crosses val="autoZero"/>
        <c:crossBetween val="midCat"/>
      </c:valAx>
      <c:spPr>
        <a:solidFill>
          <a:srgbClr val="C0C0C0"/>
        </a:solidFill>
        <a:ln w="12700">
          <a:solidFill>
            <a:srgbClr val="808080"/>
          </a:solidFill>
          <a:prstDash val="solid"/>
        </a:ln>
      </c:spPr>
    </c:plotArea>
    <c:legend>
      <c:legendPos val="r"/>
      <c:layout>
        <c:manualLayout>
          <c:xMode val="edge"/>
          <c:yMode val="edge"/>
          <c:x val="0.7650485436893204"/>
          <c:y val="1.2886614155391928E-2"/>
          <c:w val="0.2"/>
          <c:h val="0.26030960593891694"/>
        </c:manualLayout>
      </c:layout>
      <c:overlay val="0"/>
      <c:spPr>
        <a:solidFill>
          <a:srgbClr val="FFFFFF"/>
        </a:solidFill>
        <a:ln w="3175">
          <a:solidFill>
            <a:srgbClr val="000000"/>
          </a:solidFill>
          <a:prstDash val="solid"/>
        </a:ln>
      </c:spPr>
      <c:txPr>
        <a:bodyPr/>
        <a:lstStyle/>
        <a:p>
          <a:pPr>
            <a:defRPr sz="8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a:ea typeface="Arial"/>
                <a:cs typeface="Arial"/>
              </a:defRPr>
            </a:pPr>
            <a:r>
              <a:rPr lang="en-US"/>
              <a:t>Weather States that Best Explain Ice Cream Consumption</a:t>
            </a:r>
          </a:p>
        </c:rich>
      </c:tx>
      <c:layout>
        <c:manualLayout>
          <c:xMode val="edge"/>
          <c:yMode val="edge"/>
          <c:x val="0.16803967388899838"/>
          <c:y val="3.3505196804019012E-2"/>
        </c:manualLayout>
      </c:layout>
      <c:overlay val="0"/>
      <c:spPr>
        <a:noFill/>
        <a:ln w="25400">
          <a:noFill/>
        </a:ln>
      </c:spPr>
    </c:title>
    <c:autoTitleDeleted val="0"/>
    <c:plotArea>
      <c:layout>
        <c:manualLayout>
          <c:layoutTarget val="inner"/>
          <c:xMode val="edge"/>
          <c:yMode val="edge"/>
          <c:x val="5.6013224629666125E-2"/>
          <c:y val="0.14948472420254635"/>
          <c:w val="0.92257075860626558"/>
          <c:h val="0.66237196758714512"/>
        </c:manualLayout>
      </c:layout>
      <c:lineChart>
        <c:grouping val="standard"/>
        <c:varyColors val="0"/>
        <c:ser>
          <c:idx val="0"/>
          <c:order val="0"/>
          <c:tx>
            <c:v>Ice Creams</c:v>
          </c:tx>
          <c:spPr>
            <a:ln w="12700">
              <a:solidFill>
                <a:srgbClr val="000080"/>
              </a:solidFill>
              <a:prstDash val="solid"/>
            </a:ln>
          </c:spPr>
          <c:marker>
            <c:symbol val="diamond"/>
            <c:size val="5"/>
            <c:spPr>
              <a:solidFill>
                <a:srgbClr val="000080"/>
              </a:solidFill>
              <a:ln>
                <a:solidFill>
                  <a:srgbClr val="000080"/>
                </a:solidFill>
                <a:prstDash val="solid"/>
              </a:ln>
            </c:spPr>
          </c:marker>
          <c:val>
            <c:numRef>
              <c:f>Sheet1!$B$27:$B$59</c:f>
              <c:numCache>
                <c:formatCode>General</c:formatCode>
                <c:ptCount val="33"/>
                <c:pt idx="0">
                  <c:v>2</c:v>
                </c:pt>
                <c:pt idx="1">
                  <c:v>3</c:v>
                </c:pt>
                <c:pt idx="2">
                  <c:v>3</c:v>
                </c:pt>
                <c:pt idx="3">
                  <c:v>2</c:v>
                </c:pt>
                <c:pt idx="4">
                  <c:v>3</c:v>
                </c:pt>
                <c:pt idx="5">
                  <c:v>2</c:v>
                </c:pt>
                <c:pt idx="6">
                  <c:v>3</c:v>
                </c:pt>
                <c:pt idx="7">
                  <c:v>2</c:v>
                </c:pt>
                <c:pt idx="8">
                  <c:v>2</c:v>
                </c:pt>
                <c:pt idx="9">
                  <c:v>3</c:v>
                </c:pt>
                <c:pt idx="10">
                  <c:v>1</c:v>
                </c:pt>
                <c:pt idx="11">
                  <c:v>3</c:v>
                </c:pt>
                <c:pt idx="12">
                  <c:v>3</c:v>
                </c:pt>
                <c:pt idx="13">
                  <c:v>1</c:v>
                </c:pt>
                <c:pt idx="14">
                  <c:v>1</c:v>
                </c:pt>
                <c:pt idx="15">
                  <c:v>1</c:v>
                </c:pt>
                <c:pt idx="16">
                  <c:v>2</c:v>
                </c:pt>
                <c:pt idx="17">
                  <c:v>1</c:v>
                </c:pt>
                <c:pt idx="18">
                  <c:v>1</c:v>
                </c:pt>
                <c:pt idx="19">
                  <c:v>1</c:v>
                </c:pt>
                <c:pt idx="20">
                  <c:v>3</c:v>
                </c:pt>
                <c:pt idx="21">
                  <c:v>1</c:v>
                </c:pt>
                <c:pt idx="22">
                  <c:v>2</c:v>
                </c:pt>
                <c:pt idx="23">
                  <c:v>1</c:v>
                </c:pt>
                <c:pt idx="24">
                  <c:v>1</c:v>
                </c:pt>
                <c:pt idx="25">
                  <c:v>1</c:v>
                </c:pt>
                <c:pt idx="26">
                  <c:v>2</c:v>
                </c:pt>
                <c:pt idx="27">
                  <c:v>3</c:v>
                </c:pt>
                <c:pt idx="28">
                  <c:v>3</c:v>
                </c:pt>
                <c:pt idx="29">
                  <c:v>2</c:v>
                </c:pt>
                <c:pt idx="30">
                  <c:v>3</c:v>
                </c:pt>
                <c:pt idx="31">
                  <c:v>2</c:v>
                </c:pt>
                <c:pt idx="32">
                  <c:v>2</c:v>
                </c:pt>
              </c:numCache>
            </c:numRef>
          </c:val>
          <c:smooth val="0"/>
          <c:extLst>
            <c:ext xmlns:c16="http://schemas.microsoft.com/office/drawing/2014/chart" uri="{C3380CC4-5D6E-409C-BE32-E72D297353CC}">
              <c16:uniqueId val="{00000000-46C8-4C08-AA2C-78AECF26C502}"/>
            </c:ext>
          </c:extLst>
        </c:ser>
        <c:ser>
          <c:idx val="1"/>
          <c:order val="1"/>
          <c:tx>
            <c:v>p(H)</c:v>
          </c:tx>
          <c:spPr>
            <a:ln w="12700">
              <a:solidFill>
                <a:srgbClr val="FF00FF"/>
              </a:solidFill>
              <a:prstDash val="solid"/>
            </a:ln>
          </c:spPr>
          <c:marker>
            <c:symbol val="square"/>
            <c:size val="5"/>
            <c:spPr>
              <a:solidFill>
                <a:srgbClr val="FF00FF"/>
              </a:solidFill>
              <a:ln>
                <a:solidFill>
                  <a:srgbClr val="FF00FF"/>
                </a:solidFill>
                <a:prstDash val="solid"/>
              </a:ln>
            </c:spPr>
          </c:marker>
          <c:val>
            <c:numRef>
              <c:f>Sheet1!$HC$27:$HC$59</c:f>
              <c:numCache>
                <c:formatCode>[=0]0;0.0##</c:formatCode>
                <c:ptCount val="33"/>
                <c:pt idx="0">
                  <c:v>0.999999999999995</c:v>
                </c:pt>
                <c:pt idx="1">
                  <c:v>0.99490613543060902</c:v>
                </c:pt>
                <c:pt idx="2">
                  <c:v>0.99319723484319233</c:v>
                </c:pt>
                <c:pt idx="3">
                  <c:v>0.9939177964930922</c:v>
                </c:pt>
                <c:pt idx="4">
                  <c:v>0.99092156053906122</c:v>
                </c:pt>
                <c:pt idx="5">
                  <c:v>0.98873488594721337</c:v>
                </c:pt>
                <c:pt idx="6">
                  <c:v>0.97570456126058025</c:v>
                </c:pt>
                <c:pt idx="7">
                  <c:v>0.95265183028444678</c:v>
                </c:pt>
                <c:pt idx="8">
                  <c:v>0.86913880758881656</c:v>
                </c:pt>
                <c:pt idx="9">
                  <c:v>0.58535121032986748</c:v>
                </c:pt>
                <c:pt idx="10">
                  <c:v>9.2215578932874182E-4</c:v>
                </c:pt>
                <c:pt idx="11">
                  <c:v>3.5705917055101268E-2</c:v>
                </c:pt>
                <c:pt idx="12">
                  <c:v>3.5449456219864985E-2</c:v>
                </c:pt>
                <c:pt idx="13">
                  <c:v>9.3777126266588382E-6</c:v>
                </c:pt>
                <c:pt idx="14">
                  <c:v>1.3473181466091045E-6</c:v>
                </c:pt>
                <c:pt idx="15">
                  <c:v>5.723973001139771E-6</c:v>
                </c:pt>
                <c:pt idx="16">
                  <c:v>1.9326608414842558E-2</c:v>
                </c:pt>
                <c:pt idx="17">
                  <c:v>5.723971835165773E-6</c:v>
                </c:pt>
                <c:pt idx="18">
                  <c:v>1.3461085130278661E-6</c:v>
                </c:pt>
                <c:pt idx="19">
                  <c:v>4.0439021387079521E-6</c:v>
                </c:pt>
                <c:pt idx="20">
                  <c:v>1.1912969022306074E-2</c:v>
                </c:pt>
                <c:pt idx="21">
                  <c:v>1.7207618604994835E-5</c:v>
                </c:pt>
                <c:pt idx="22">
                  <c:v>1.9335225530340346E-2</c:v>
                </c:pt>
                <c:pt idx="23">
                  <c:v>5.7259560530273681E-6</c:v>
                </c:pt>
                <c:pt idx="24">
                  <c:v>1.3786918873425506E-6</c:v>
                </c:pt>
                <c:pt idx="25">
                  <c:v>1.4771643876153144E-4</c:v>
                </c:pt>
                <c:pt idx="26">
                  <c:v>0.645896277248867</c:v>
                </c:pt>
                <c:pt idx="27">
                  <c:v>0.83500946801388409</c:v>
                </c:pt>
                <c:pt idx="28">
                  <c:v>0.92703638981172221</c:v>
                </c:pt>
                <c:pt idx="29">
                  <c:v>0.97343227940706856</c:v>
                </c:pt>
                <c:pt idx="30">
                  <c:v>0.98605226753466946</c:v>
                </c:pt>
                <c:pt idx="31">
                  <c:v>0.9950506937063005</c:v>
                </c:pt>
                <c:pt idx="32">
                  <c:v>0.99999999999998235</c:v>
                </c:pt>
              </c:numCache>
            </c:numRef>
          </c:val>
          <c:smooth val="0"/>
          <c:extLst>
            <c:ext xmlns:c16="http://schemas.microsoft.com/office/drawing/2014/chart" uri="{C3380CC4-5D6E-409C-BE32-E72D297353CC}">
              <c16:uniqueId val="{00000001-46C8-4C08-AA2C-78AECF26C502}"/>
            </c:ext>
          </c:extLst>
        </c:ser>
        <c:dLbls>
          <c:showLegendKey val="0"/>
          <c:showVal val="0"/>
          <c:showCatName val="0"/>
          <c:showSerName val="0"/>
          <c:showPercent val="0"/>
          <c:showBubbleSize val="0"/>
        </c:dLbls>
        <c:marker val="1"/>
        <c:smooth val="0"/>
        <c:axId val="740496928"/>
        <c:axId val="1"/>
      </c:lineChart>
      <c:catAx>
        <c:axId val="740496928"/>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Diary Day</a:t>
                </a:r>
              </a:p>
            </c:rich>
          </c:tx>
          <c:layout>
            <c:manualLayout>
              <c:xMode val="edge"/>
              <c:yMode val="edge"/>
              <c:x val="0.47117006600248568"/>
              <c:y val="0.8891763767220430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740496928"/>
        <c:crosses val="autoZero"/>
        <c:crossBetween val="midCat"/>
        <c:majorUnit val="0.5"/>
      </c:valAx>
      <c:spPr>
        <a:solidFill>
          <a:srgbClr val="C0C0C0"/>
        </a:solidFill>
        <a:ln w="12700">
          <a:solidFill>
            <a:srgbClr val="808080"/>
          </a:solidFill>
          <a:prstDash val="solid"/>
        </a:ln>
      </c:spPr>
    </c:plotArea>
    <c:legend>
      <c:legendPos val="r"/>
      <c:layout>
        <c:manualLayout>
          <c:xMode val="edge"/>
          <c:yMode val="edge"/>
          <c:x val="0.79571727929790403"/>
          <c:y val="9.536094474990027E-2"/>
          <c:w val="0.16968712167222386"/>
          <c:h val="0.10567023607421382"/>
        </c:manualLayout>
      </c:layout>
      <c:overlay val="0"/>
      <c:spPr>
        <a:solidFill>
          <a:srgbClr val="FFFFFF"/>
        </a:solidFill>
        <a:ln w="3175">
          <a:solidFill>
            <a:srgbClr val="000000"/>
          </a:solidFill>
          <a:prstDash val="solid"/>
        </a:ln>
      </c:spPr>
      <c:txPr>
        <a:bodyPr/>
        <a:lstStyle/>
        <a:p>
          <a:pPr>
            <a:defRPr sz="8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a:ea typeface="Arial"/>
                <a:cs typeface="Arial"/>
              </a:defRPr>
            </a:pPr>
            <a:r>
              <a:rPr lang="en-US"/>
              <a:t>Transitions that Best Explain Consumption</a:t>
            </a:r>
          </a:p>
        </c:rich>
      </c:tx>
      <c:layout>
        <c:manualLayout>
          <c:xMode val="edge"/>
          <c:yMode val="edge"/>
          <c:x val="0.17058856194194613"/>
          <c:y val="4.3814488128332559E-2"/>
        </c:manualLayout>
      </c:layout>
      <c:overlay val="0"/>
      <c:spPr>
        <a:noFill/>
        <a:ln w="25400">
          <a:noFill/>
        </a:ln>
      </c:spPr>
    </c:title>
    <c:autoTitleDeleted val="0"/>
    <c:plotArea>
      <c:layout>
        <c:manualLayout>
          <c:layoutTarget val="inner"/>
          <c:xMode val="edge"/>
          <c:yMode val="edge"/>
          <c:x val="6.6666794322139858E-2"/>
          <c:y val="0.16752598402009505"/>
          <c:w val="0.90784487562208105"/>
          <c:h val="0.61082551096557736"/>
        </c:manualLayout>
      </c:layout>
      <c:lineChart>
        <c:grouping val="standard"/>
        <c:varyColors val="0"/>
        <c:ser>
          <c:idx val="0"/>
          <c:order val="0"/>
          <c:tx>
            <c:v>Ice Creams</c:v>
          </c:tx>
          <c:spPr>
            <a:ln w="12700">
              <a:solidFill>
                <a:srgbClr val="000080"/>
              </a:solidFill>
              <a:prstDash val="solid"/>
            </a:ln>
          </c:spPr>
          <c:marker>
            <c:symbol val="diamond"/>
            <c:size val="5"/>
            <c:spPr>
              <a:solidFill>
                <a:srgbClr val="000080"/>
              </a:solidFill>
              <a:ln>
                <a:solidFill>
                  <a:srgbClr val="000080"/>
                </a:solidFill>
                <a:prstDash val="solid"/>
              </a:ln>
            </c:spPr>
          </c:marker>
          <c:val>
            <c:numRef>
              <c:f>Sheet1!$B$27:$B$59</c:f>
              <c:numCache>
                <c:formatCode>General</c:formatCode>
                <c:ptCount val="33"/>
                <c:pt idx="0">
                  <c:v>2</c:v>
                </c:pt>
                <c:pt idx="1">
                  <c:v>3</c:v>
                </c:pt>
                <c:pt idx="2">
                  <c:v>3</c:v>
                </c:pt>
                <c:pt idx="3">
                  <c:v>2</c:v>
                </c:pt>
                <c:pt idx="4">
                  <c:v>3</c:v>
                </c:pt>
                <c:pt idx="5">
                  <c:v>2</c:v>
                </c:pt>
                <c:pt idx="6">
                  <c:v>3</c:v>
                </c:pt>
                <c:pt idx="7">
                  <c:v>2</c:v>
                </c:pt>
                <c:pt idx="8">
                  <c:v>2</c:v>
                </c:pt>
                <c:pt idx="9">
                  <c:v>3</c:v>
                </c:pt>
                <c:pt idx="10">
                  <c:v>1</c:v>
                </c:pt>
                <c:pt idx="11">
                  <c:v>3</c:v>
                </c:pt>
                <c:pt idx="12">
                  <c:v>3</c:v>
                </c:pt>
                <c:pt idx="13">
                  <c:v>1</c:v>
                </c:pt>
                <c:pt idx="14">
                  <c:v>1</c:v>
                </c:pt>
                <c:pt idx="15">
                  <c:v>1</c:v>
                </c:pt>
                <c:pt idx="16">
                  <c:v>2</c:v>
                </c:pt>
                <c:pt idx="17">
                  <c:v>1</c:v>
                </c:pt>
                <c:pt idx="18">
                  <c:v>1</c:v>
                </c:pt>
                <c:pt idx="19">
                  <c:v>1</c:v>
                </c:pt>
                <c:pt idx="20">
                  <c:v>3</c:v>
                </c:pt>
                <c:pt idx="21">
                  <c:v>1</c:v>
                </c:pt>
                <c:pt idx="22">
                  <c:v>2</c:v>
                </c:pt>
                <c:pt idx="23">
                  <c:v>1</c:v>
                </c:pt>
                <c:pt idx="24">
                  <c:v>1</c:v>
                </c:pt>
                <c:pt idx="25">
                  <c:v>1</c:v>
                </c:pt>
                <c:pt idx="26">
                  <c:v>2</c:v>
                </c:pt>
                <c:pt idx="27">
                  <c:v>3</c:v>
                </c:pt>
                <c:pt idx="28">
                  <c:v>3</c:v>
                </c:pt>
                <c:pt idx="29">
                  <c:v>2</c:v>
                </c:pt>
                <c:pt idx="30">
                  <c:v>3</c:v>
                </c:pt>
                <c:pt idx="31">
                  <c:v>2</c:v>
                </c:pt>
                <c:pt idx="32">
                  <c:v>2</c:v>
                </c:pt>
              </c:numCache>
            </c:numRef>
          </c:val>
          <c:smooth val="0"/>
          <c:extLst>
            <c:ext xmlns:c16="http://schemas.microsoft.com/office/drawing/2014/chart" uri="{C3380CC4-5D6E-409C-BE32-E72D297353CC}">
              <c16:uniqueId val="{00000000-CE71-4A3F-9BD4-739931689CDB}"/>
            </c:ext>
          </c:extLst>
        </c:ser>
        <c:ser>
          <c:idx val="1"/>
          <c:order val="1"/>
          <c:tx>
            <c:v>p(C -&gt; C)</c:v>
          </c:tx>
          <c:spPr>
            <a:ln w="12700">
              <a:solidFill>
                <a:srgbClr val="800080"/>
              </a:solidFill>
              <a:prstDash val="solid"/>
            </a:ln>
          </c:spPr>
          <c:marker>
            <c:symbol val="star"/>
            <c:size val="5"/>
            <c:spPr>
              <a:noFill/>
              <a:ln>
                <a:solidFill>
                  <a:srgbClr val="800080"/>
                </a:solidFill>
                <a:prstDash val="solid"/>
              </a:ln>
            </c:spPr>
          </c:marker>
          <c:val>
            <c:numRef>
              <c:f>Sheet1!$HJ$27:$HJ$59</c:f>
              <c:numCache>
                <c:formatCode>[=0]0;0.0##</c:formatCode>
                <c:ptCount val="33"/>
                <c:pt idx="0">
                  <c:v>#N/A</c:v>
                </c:pt>
                <c:pt idx="1">
                  <c:v>2.3655219837437263E-15</c:v>
                </c:pt>
                <c:pt idx="2">
                  <c:v>2.2357590798084289E-3</c:v>
                </c:pt>
                <c:pt idx="3">
                  <c:v>2.5605810753566885E-3</c:v>
                </c:pt>
                <c:pt idx="4">
                  <c:v>3.0847562356223347E-3</c:v>
                </c:pt>
                <c:pt idx="5">
                  <c:v>4.788142879975919E-3</c:v>
                </c:pt>
                <c:pt idx="6">
                  <c:v>8.2932020270956048E-3</c:v>
                </c:pt>
                <c:pt idx="7">
                  <c:v>2.0152059045628241E-2</c:v>
                </c:pt>
                <c:pt idx="8">
                  <c:v>4.4698243404401969E-2</c:v>
                </c:pt>
                <c:pt idx="9">
                  <c:v>0.12930167763963385</c:v>
                </c:pt>
                <c:pt idx="10">
                  <c:v>0.41464494875909075</c:v>
                </c:pt>
                <c:pt idx="11">
                  <c:v>0.96416497165370318</c:v>
                </c:pt>
                <c:pt idx="12">
                  <c:v>0.95281742052420848</c:v>
                </c:pt>
                <c:pt idx="13">
                  <c:v>0.96454924723187985</c:v>
                </c:pt>
                <c:pt idx="14">
                  <c:v>0.99998927710857521</c:v>
                </c:pt>
                <c:pt idx="15">
                  <c:v>0.99999293001547263</c:v>
                </c:pt>
                <c:pt idx="16">
                  <c:v>0.98067207336439588</c:v>
                </c:pt>
                <c:pt idx="17">
                  <c:v>0.98067207336466466</c:v>
                </c:pt>
                <c:pt idx="18">
                  <c:v>0.9999929312250988</c:v>
                </c:pt>
                <c:pt idx="19">
                  <c:v>0.99999461091188846</c:v>
                </c:pt>
                <c:pt idx="20">
                  <c:v>0.98808570279170682</c:v>
                </c:pt>
                <c:pt idx="21">
                  <c:v>0.98808137647763672</c:v>
                </c:pt>
                <c:pt idx="22">
                  <c:v>0.98066081158582408</c:v>
                </c:pt>
                <c:pt idx="23">
                  <c:v>0.98066345625351581</c:v>
                </c:pt>
                <c:pt idx="24">
                  <c:v>0.99999289668956171</c:v>
                </c:pt>
                <c:pt idx="25">
                  <c:v>0.99985093856809037</c:v>
                </c:pt>
                <c:pt idx="26">
                  <c:v>0.35410324676512395</c:v>
                </c:pt>
                <c:pt idx="27">
                  <c:v>0.16180253324160532</c:v>
                </c:pt>
                <c:pt idx="28">
                  <c:v>6.9404582574213169E-2</c:v>
                </c:pt>
                <c:pt idx="29">
                  <c:v>2.3911308840498947E-2</c:v>
                </c:pt>
                <c:pt idx="30">
                  <c:v>1.0317686454603476E-2</c:v>
                </c:pt>
                <c:pt idx="31">
                  <c:v>3.2126982701760893E-3</c:v>
                </c:pt>
                <c:pt idx="32">
                  <c:v>8.1053191639275569E-15</c:v>
                </c:pt>
              </c:numCache>
            </c:numRef>
          </c:val>
          <c:smooth val="0"/>
          <c:extLst>
            <c:ext xmlns:c16="http://schemas.microsoft.com/office/drawing/2014/chart" uri="{C3380CC4-5D6E-409C-BE32-E72D297353CC}">
              <c16:uniqueId val="{00000001-CE71-4A3F-9BD4-739931689CDB}"/>
            </c:ext>
          </c:extLst>
        </c:ser>
        <c:ser>
          <c:idx val="2"/>
          <c:order val="2"/>
          <c:tx>
            <c:v>p(H -&gt; C)</c:v>
          </c:tx>
          <c:spPr>
            <a:ln w="12700">
              <a:solidFill>
                <a:srgbClr val="00FFFF"/>
              </a:solidFill>
              <a:prstDash val="solid"/>
            </a:ln>
          </c:spPr>
          <c:marker>
            <c:symbol val="x"/>
            <c:size val="5"/>
            <c:spPr>
              <a:noFill/>
              <a:ln>
                <a:solidFill>
                  <a:srgbClr val="00FFFF"/>
                </a:solidFill>
                <a:prstDash val="solid"/>
              </a:ln>
            </c:spPr>
          </c:marker>
          <c:val>
            <c:numRef>
              <c:f>Sheet1!$HK$27:$HK$59</c:f>
              <c:numCache>
                <c:formatCode>[=0]0;0.0##</c:formatCode>
                <c:ptCount val="33"/>
                <c:pt idx="0">
                  <c:v>#N/A</c:v>
                </c:pt>
                <c:pt idx="1">
                  <c:v>5.0938645693886517E-3</c:v>
                </c:pt>
                <c:pt idx="2">
                  <c:v>4.5670060769992752E-3</c:v>
                </c:pt>
                <c:pt idx="3">
                  <c:v>3.5216224315510127E-3</c:v>
                </c:pt>
                <c:pt idx="4">
                  <c:v>5.9936832253164709E-3</c:v>
                </c:pt>
                <c:pt idx="5">
                  <c:v>6.4769711728107447E-3</c:v>
                </c:pt>
                <c:pt idx="6">
                  <c:v>1.6002236712324105E-2</c:v>
                </c:pt>
                <c:pt idx="7">
                  <c:v>2.719611066992501E-2</c:v>
                </c:pt>
                <c:pt idx="8">
                  <c:v>8.6162949006781564E-2</c:v>
                </c:pt>
                <c:pt idx="9">
                  <c:v>0.28534711203049873</c:v>
                </c:pt>
                <c:pt idx="10">
                  <c:v>0.5844328954515805</c:v>
                </c:pt>
                <c:pt idx="11">
                  <c:v>1.2911129119552085E-4</c:v>
                </c:pt>
                <c:pt idx="12">
                  <c:v>1.173312325592657E-2</c:v>
                </c:pt>
                <c:pt idx="13">
                  <c:v>3.5441375055493711E-2</c:v>
                </c:pt>
                <c:pt idx="14">
                  <c:v>9.3755732778413587E-6</c:v>
                </c:pt>
                <c:pt idx="15">
                  <c:v>1.3460115263849108E-6</c:v>
                </c:pt>
                <c:pt idx="16">
                  <c:v>1.3182207615801947E-6</c:v>
                </c:pt>
                <c:pt idx="17">
                  <c:v>1.9322202663500408E-2</c:v>
                </c:pt>
                <c:pt idx="18">
                  <c:v>5.7226663880361767E-6</c:v>
                </c:pt>
                <c:pt idx="19">
                  <c:v>1.3451859727877404E-6</c:v>
                </c:pt>
                <c:pt idx="20">
                  <c:v>1.3281859871773424E-6</c:v>
                </c:pt>
                <c:pt idx="21">
                  <c:v>1.1901415903758364E-2</c:v>
                </c:pt>
                <c:pt idx="22">
                  <c:v>3.962883835445672E-6</c:v>
                </c:pt>
                <c:pt idx="23">
                  <c:v>1.9330817790431366E-2</c:v>
                </c:pt>
                <c:pt idx="24">
                  <c:v>5.724618551049057E-6</c:v>
                </c:pt>
                <c:pt idx="25">
                  <c:v>1.3449931480995234E-6</c:v>
                </c:pt>
                <c:pt idx="26">
                  <c:v>4.7598600918291427E-7</c:v>
                </c:pt>
                <c:pt idx="27">
                  <c:v>3.1879987445106771E-3</c:v>
                </c:pt>
                <c:pt idx="28">
                  <c:v>3.5590276140647185E-3</c:v>
                </c:pt>
                <c:pt idx="29">
                  <c:v>2.6564117524324449E-3</c:v>
                </c:pt>
                <c:pt idx="30">
                  <c:v>3.6300460107270976E-3</c:v>
                </c:pt>
                <c:pt idx="31">
                  <c:v>1.736608023523429E-3</c:v>
                </c:pt>
                <c:pt idx="32">
                  <c:v>9.6066484383748932E-15</c:v>
                </c:pt>
              </c:numCache>
            </c:numRef>
          </c:val>
          <c:smooth val="0"/>
          <c:extLst>
            <c:ext xmlns:c16="http://schemas.microsoft.com/office/drawing/2014/chart" uri="{C3380CC4-5D6E-409C-BE32-E72D297353CC}">
              <c16:uniqueId val="{00000002-CE71-4A3F-9BD4-739931689CDB}"/>
            </c:ext>
          </c:extLst>
        </c:ser>
        <c:ser>
          <c:idx val="3"/>
          <c:order val="3"/>
          <c:tx>
            <c:v>p(C -&gt; H)</c:v>
          </c:tx>
          <c:spPr>
            <a:ln w="12700">
              <a:solidFill>
                <a:srgbClr val="FFFF00"/>
              </a:solidFill>
              <a:prstDash val="solid"/>
            </a:ln>
          </c:spPr>
          <c:marker>
            <c:symbol val="triangle"/>
            <c:size val="5"/>
            <c:spPr>
              <a:solidFill>
                <a:srgbClr val="FFFF00"/>
              </a:solidFill>
              <a:ln>
                <a:solidFill>
                  <a:srgbClr val="FFFF00"/>
                </a:solidFill>
                <a:prstDash val="solid"/>
              </a:ln>
            </c:spPr>
          </c:marker>
          <c:val>
            <c:numRef>
              <c:f>Sheet1!$HL$27:$HL$59</c:f>
              <c:numCache>
                <c:formatCode>[=0]0;0.0##</c:formatCode>
                <c:ptCount val="33"/>
                <c:pt idx="0">
                  <c:v>#N/A</c:v>
                </c:pt>
                <c:pt idx="1">
                  <c:v>2.7237209103753923E-15</c:v>
                </c:pt>
                <c:pt idx="2">
                  <c:v>2.8581054895825912E-3</c:v>
                </c:pt>
                <c:pt idx="3">
                  <c:v>4.2421840814510139E-3</c:v>
                </c:pt>
                <c:pt idx="4">
                  <c:v>2.997447271285366E-3</c:v>
                </c:pt>
                <c:pt idx="5">
                  <c:v>4.2902965809628879E-3</c:v>
                </c:pt>
                <c:pt idx="6">
                  <c:v>2.9719120256910584E-3</c:v>
                </c:pt>
                <c:pt idx="7">
                  <c:v>4.1433796937914687E-3</c:v>
                </c:pt>
                <c:pt idx="8">
                  <c:v>2.6499263111512744E-3</c:v>
                </c:pt>
                <c:pt idx="9">
                  <c:v>1.5595147715496774E-3</c:v>
                </c:pt>
                <c:pt idx="10">
                  <c:v>3.8409110418340848E-6</c:v>
                </c:pt>
                <c:pt idx="11">
                  <c:v>3.4912872556968046E-2</c:v>
                </c:pt>
                <c:pt idx="12">
                  <c:v>1.1476662420690292E-2</c:v>
                </c:pt>
                <c:pt idx="13">
                  <c:v>1.2965482553752723E-6</c:v>
                </c:pt>
                <c:pt idx="14">
                  <c:v>1.3451787977916305E-6</c:v>
                </c:pt>
                <c:pt idx="15">
                  <c:v>5.7226663809155756E-6</c:v>
                </c:pt>
                <c:pt idx="16">
                  <c:v>1.9322202662602997E-2</c:v>
                </c:pt>
                <c:pt idx="17">
                  <c:v>1.3182204930116188E-6</c:v>
                </c:pt>
                <c:pt idx="18">
                  <c:v>1.34480306589827E-6</c:v>
                </c:pt>
                <c:pt idx="19">
                  <c:v>4.0429795984678264E-6</c:v>
                </c:pt>
                <c:pt idx="20">
                  <c:v>1.1910253306154545E-2</c:v>
                </c:pt>
                <c:pt idx="21">
                  <c:v>5.6545000572820894E-6</c:v>
                </c:pt>
                <c:pt idx="22">
                  <c:v>1.9321980795570796E-2</c:v>
                </c:pt>
                <c:pt idx="23">
                  <c:v>1.3182161440417571E-6</c:v>
                </c:pt>
                <c:pt idx="24">
                  <c:v>1.3773543853642406E-6</c:v>
                </c:pt>
                <c:pt idx="25">
                  <c:v>1.4768274002228838E-4</c:v>
                </c:pt>
                <c:pt idx="26">
                  <c:v>0.64574903679611462</c:v>
                </c:pt>
                <c:pt idx="27">
                  <c:v>0.19230118950952785</c:v>
                </c:pt>
                <c:pt idx="28">
                  <c:v>9.5585949411902821E-2</c:v>
                </c:pt>
                <c:pt idx="29">
                  <c:v>4.9052301347778902E-2</c:v>
                </c:pt>
                <c:pt idx="30">
                  <c:v>1.6250034138327926E-2</c:v>
                </c:pt>
                <c:pt idx="31">
                  <c:v>1.0735034195154484E-2</c:v>
                </c:pt>
                <c:pt idx="32">
                  <c:v>4.9493062936914137E-3</c:v>
                </c:pt>
              </c:numCache>
            </c:numRef>
          </c:val>
          <c:smooth val="0"/>
          <c:extLst>
            <c:ext xmlns:c16="http://schemas.microsoft.com/office/drawing/2014/chart" uri="{C3380CC4-5D6E-409C-BE32-E72D297353CC}">
              <c16:uniqueId val="{00000003-CE71-4A3F-9BD4-739931689CDB}"/>
            </c:ext>
          </c:extLst>
        </c:ser>
        <c:ser>
          <c:idx val="4"/>
          <c:order val="4"/>
          <c:tx>
            <c:v>p(H -&gt; H)</c:v>
          </c:tx>
          <c:spPr>
            <a:ln w="12700">
              <a:solidFill>
                <a:srgbClr val="FF00FF"/>
              </a:solidFill>
              <a:prstDash val="solid"/>
            </a:ln>
          </c:spPr>
          <c:marker>
            <c:symbol val="square"/>
            <c:size val="5"/>
            <c:spPr>
              <a:solidFill>
                <a:srgbClr val="FF00FF"/>
              </a:solidFill>
              <a:ln>
                <a:solidFill>
                  <a:srgbClr val="FF00FF"/>
                </a:solidFill>
                <a:prstDash val="solid"/>
              </a:ln>
            </c:spPr>
          </c:marker>
          <c:val>
            <c:numRef>
              <c:f>Sheet1!$HM$27:$HM$59</c:f>
              <c:numCache>
                <c:formatCode>[=0]0;0.0##</c:formatCode>
                <c:ptCount val="33"/>
                <c:pt idx="0">
                  <c:v>#N/A</c:v>
                </c:pt>
                <c:pt idx="1">
                  <c:v>0.99490613543060613</c:v>
                </c:pt>
                <c:pt idx="2">
                  <c:v>0.9903391293536099</c:v>
                </c:pt>
                <c:pt idx="3">
                  <c:v>0.98967561241164137</c:v>
                </c:pt>
                <c:pt idx="4">
                  <c:v>0.98792411326777563</c:v>
                </c:pt>
                <c:pt idx="5">
                  <c:v>0.98444458936625057</c:v>
                </c:pt>
                <c:pt idx="6">
                  <c:v>0.97273264923488911</c:v>
                </c:pt>
                <c:pt idx="7">
                  <c:v>0.94850845059065536</c:v>
                </c:pt>
                <c:pt idx="8">
                  <c:v>0.86648888127766521</c:v>
                </c:pt>
                <c:pt idx="9">
                  <c:v>0.58379169555831778</c:v>
                </c:pt>
                <c:pt idx="10">
                  <c:v>9.1831487828690766E-4</c:v>
                </c:pt>
                <c:pt idx="11">
                  <c:v>7.93044498133221E-4</c:v>
                </c:pt>
                <c:pt idx="12">
                  <c:v>2.3972793799174691E-2</c:v>
                </c:pt>
                <c:pt idx="13">
                  <c:v>8.0811643712835666E-6</c:v>
                </c:pt>
                <c:pt idx="14">
                  <c:v>2.13934881747393E-9</c:v>
                </c:pt>
                <c:pt idx="15">
                  <c:v>1.3066202241944889E-9</c:v>
                </c:pt>
                <c:pt idx="16">
                  <c:v>4.4057522395595757E-6</c:v>
                </c:pt>
                <c:pt idx="17">
                  <c:v>4.405751342154155E-6</c:v>
                </c:pt>
                <c:pt idx="18">
                  <c:v>1.3054471295959985E-9</c:v>
                </c:pt>
                <c:pt idx="19">
                  <c:v>9.2254024012546483E-10</c:v>
                </c:pt>
                <c:pt idx="20">
                  <c:v>2.715716151530611E-6</c:v>
                </c:pt>
                <c:pt idx="21">
                  <c:v>1.1553118547712746E-5</c:v>
                </c:pt>
                <c:pt idx="22">
                  <c:v>1.3244734769549158E-5</c:v>
                </c:pt>
                <c:pt idx="23">
                  <c:v>4.4077399089856106E-6</c:v>
                </c:pt>
                <c:pt idx="24">
                  <c:v>1.3375019783099378E-9</c:v>
                </c:pt>
                <c:pt idx="25">
                  <c:v>3.3698739243027162E-8</c:v>
                </c:pt>
                <c:pt idx="26">
                  <c:v>1.4724045275234859E-4</c:v>
                </c:pt>
                <c:pt idx="27">
                  <c:v>0.64270827850435641</c:v>
                </c:pt>
                <c:pt idx="28">
                  <c:v>0.8314504403998193</c:v>
                </c:pt>
                <c:pt idx="29">
                  <c:v>0.92437997805928951</c:v>
                </c:pt>
                <c:pt idx="30">
                  <c:v>0.96980223339634175</c:v>
                </c:pt>
                <c:pt idx="31">
                  <c:v>0.98431565951114597</c:v>
                </c:pt>
                <c:pt idx="32">
                  <c:v>0.99505069370629118</c:v>
                </c:pt>
              </c:numCache>
            </c:numRef>
          </c:val>
          <c:smooth val="0"/>
          <c:extLst>
            <c:ext xmlns:c16="http://schemas.microsoft.com/office/drawing/2014/chart" uri="{C3380CC4-5D6E-409C-BE32-E72D297353CC}">
              <c16:uniqueId val="{00000004-CE71-4A3F-9BD4-739931689CDB}"/>
            </c:ext>
          </c:extLst>
        </c:ser>
        <c:dLbls>
          <c:showLegendKey val="0"/>
          <c:showVal val="0"/>
          <c:showCatName val="0"/>
          <c:showSerName val="0"/>
          <c:showPercent val="0"/>
          <c:showBubbleSize val="0"/>
        </c:dLbls>
        <c:marker val="1"/>
        <c:smooth val="0"/>
        <c:axId val="741540352"/>
        <c:axId val="1"/>
      </c:lineChart>
      <c:catAx>
        <c:axId val="741540352"/>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Diary Day</a:t>
                </a:r>
              </a:p>
            </c:rich>
          </c:tx>
          <c:layout>
            <c:manualLayout>
              <c:xMode val="edge"/>
              <c:yMode val="edge"/>
              <c:x val="0.46470677218668083"/>
              <c:y val="0.855671179918023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741540352"/>
        <c:crosses val="autoZero"/>
        <c:crossBetween val="midCat"/>
      </c:valAx>
      <c:spPr>
        <a:solidFill>
          <a:srgbClr val="C0C0C0"/>
        </a:solidFill>
        <a:ln w="12700">
          <a:solidFill>
            <a:srgbClr val="808080"/>
          </a:solidFill>
          <a:prstDash val="solid"/>
        </a:ln>
      </c:spPr>
    </c:plotArea>
    <c:legend>
      <c:legendPos val="r"/>
      <c:layout>
        <c:manualLayout>
          <c:xMode val="edge"/>
          <c:yMode val="edge"/>
          <c:x val="0.77451128697780136"/>
          <c:y val="2.3195905479705469E-2"/>
          <c:w val="0.20196117103471783"/>
          <c:h val="0.26030960593891694"/>
        </c:manualLayout>
      </c:layout>
      <c:overlay val="0"/>
      <c:spPr>
        <a:solidFill>
          <a:srgbClr val="FFFFFF"/>
        </a:solidFill>
        <a:ln w="3175">
          <a:solidFill>
            <a:srgbClr val="000000"/>
          </a:solidFill>
          <a:prstDash val="solid"/>
        </a:ln>
      </c:spPr>
      <c:txPr>
        <a:bodyPr/>
        <a:lstStyle/>
        <a:p>
          <a:pPr>
            <a:defRPr sz="8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9525</xdr:colOff>
      <xdr:row>66</xdr:row>
      <xdr:rowOff>9525</xdr:rowOff>
    </xdr:from>
    <xdr:to>
      <xdr:col>10</xdr:col>
      <xdr:colOff>133350</xdr:colOff>
      <xdr:row>88</xdr:row>
      <xdr:rowOff>142875</xdr:rowOff>
    </xdr:to>
    <xdr:graphicFrame macro="">
      <xdr:nvGraphicFramePr>
        <xdr:cNvPr id="1026" name="Chart 2">
          <a:extLst>
            <a:ext uri="{FF2B5EF4-FFF2-40B4-BE49-F238E27FC236}">
              <a16:creationId xmlns:a16="http://schemas.microsoft.com/office/drawing/2014/main" id="{3CA499B3-7C38-49D0-94EB-0DE444AF2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285750</xdr:colOff>
      <xdr:row>66</xdr:row>
      <xdr:rowOff>0</xdr:rowOff>
    </xdr:from>
    <xdr:to>
      <xdr:col>20</xdr:col>
      <xdr:colOff>333375</xdr:colOff>
      <xdr:row>88</xdr:row>
      <xdr:rowOff>133350</xdr:rowOff>
    </xdr:to>
    <xdr:graphicFrame macro="">
      <xdr:nvGraphicFramePr>
        <xdr:cNvPr id="1027" name="Chart 3">
          <a:extLst>
            <a:ext uri="{FF2B5EF4-FFF2-40B4-BE49-F238E27FC236}">
              <a16:creationId xmlns:a16="http://schemas.microsoft.com/office/drawing/2014/main" id="{10DBD3A6-4080-440E-B3FA-78781A8408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221</xdr:col>
      <xdr:colOff>0</xdr:colOff>
      <xdr:row>65</xdr:row>
      <xdr:rowOff>76200</xdr:rowOff>
    </xdr:from>
    <xdr:to>
      <xdr:col>221</xdr:col>
      <xdr:colOff>0</xdr:colOff>
      <xdr:row>88</xdr:row>
      <xdr:rowOff>57150</xdr:rowOff>
    </xdr:to>
    <xdr:graphicFrame macro="">
      <xdr:nvGraphicFramePr>
        <xdr:cNvPr id="1072" name="Chart 48">
          <a:extLst>
            <a:ext uri="{FF2B5EF4-FFF2-40B4-BE49-F238E27FC236}">
              <a16:creationId xmlns:a16="http://schemas.microsoft.com/office/drawing/2014/main" id="{08508658-76A1-41A4-AB2F-A41A87385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213</xdr:col>
      <xdr:colOff>238125</xdr:colOff>
      <xdr:row>4</xdr:row>
      <xdr:rowOff>114300</xdr:rowOff>
    </xdr:from>
    <xdr:to>
      <xdr:col>218</xdr:col>
      <xdr:colOff>561975</xdr:colOff>
      <xdr:row>23</xdr:row>
      <xdr:rowOff>152400</xdr:rowOff>
    </xdr:to>
    <xdr:graphicFrame macro="">
      <xdr:nvGraphicFramePr>
        <xdr:cNvPr id="1078" name="Chart 54">
          <a:extLst>
            <a:ext uri="{FF2B5EF4-FFF2-40B4-BE49-F238E27FC236}">
              <a16:creationId xmlns:a16="http://schemas.microsoft.com/office/drawing/2014/main" id="{63991DBC-59CC-4582-B05D-028CC1A1A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9525</xdr:colOff>
      <xdr:row>60</xdr:row>
      <xdr:rowOff>19050</xdr:rowOff>
    </xdr:from>
    <xdr:to>
      <xdr:col>10</xdr:col>
      <xdr:colOff>247650</xdr:colOff>
      <xdr:row>68</xdr:row>
      <xdr:rowOff>142875</xdr:rowOff>
    </xdr:to>
    <xdr:sp macro="" textlink="">
      <xdr:nvSpPr>
        <xdr:cNvPr id="1351" name="Line 327">
          <a:extLst>
            <a:ext uri="{FF2B5EF4-FFF2-40B4-BE49-F238E27FC236}">
              <a16:creationId xmlns:a16="http://schemas.microsoft.com/office/drawing/2014/main" id="{806AD7C2-86F8-4935-A824-37EA65C19BBE}"/>
            </a:ext>
          </a:extLst>
        </xdr:cNvPr>
        <xdr:cNvSpPr>
          <a:spLocks noChangeShapeType="1"/>
        </xdr:cNvSpPr>
      </xdr:nvSpPr>
      <xdr:spPr bwMode="auto">
        <a:xfrm flipH="1">
          <a:off x="7134225" y="10067925"/>
          <a:ext cx="723900" cy="1428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xdr:colOff>
      <xdr:row>60</xdr:row>
      <xdr:rowOff>9525</xdr:rowOff>
    </xdr:from>
    <xdr:to>
      <xdr:col>20</xdr:col>
      <xdr:colOff>190500</xdr:colOff>
      <xdr:row>70</xdr:row>
      <xdr:rowOff>152400</xdr:rowOff>
    </xdr:to>
    <xdr:sp macro="" textlink="">
      <xdr:nvSpPr>
        <xdr:cNvPr id="1352" name="Line 328">
          <a:extLst>
            <a:ext uri="{FF2B5EF4-FFF2-40B4-BE49-F238E27FC236}">
              <a16:creationId xmlns:a16="http://schemas.microsoft.com/office/drawing/2014/main" id="{CCD21FD1-E940-4BA2-A620-616335C93F51}"/>
            </a:ext>
          </a:extLst>
        </xdr:cNvPr>
        <xdr:cNvSpPr>
          <a:spLocks noChangeShapeType="1"/>
        </xdr:cNvSpPr>
      </xdr:nvSpPr>
      <xdr:spPr bwMode="auto">
        <a:xfrm flipH="1">
          <a:off x="12515850" y="10058400"/>
          <a:ext cx="142875" cy="1771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221</xdr:col>
      <xdr:colOff>666750</xdr:colOff>
      <xdr:row>69</xdr:row>
      <xdr:rowOff>47625</xdr:rowOff>
    </xdr:from>
    <xdr:to>
      <xdr:col>230</xdr:col>
      <xdr:colOff>581025</xdr:colOff>
      <xdr:row>95</xdr:row>
      <xdr:rowOff>123825</xdr:rowOff>
    </xdr:to>
    <xdr:graphicFrame macro="">
      <xdr:nvGraphicFramePr>
        <xdr:cNvPr id="1360" name="Chart 336">
          <a:extLst>
            <a:ext uri="{FF2B5EF4-FFF2-40B4-BE49-F238E27FC236}">
              <a16:creationId xmlns:a16="http://schemas.microsoft.com/office/drawing/2014/main" id="{FF04A1BB-55FF-4BAB-8989-EF00CC6FC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611873</xdr:colOff>
      <xdr:row>0</xdr:row>
      <xdr:rowOff>36284</xdr:rowOff>
    </xdr:from>
    <xdr:to>
      <xdr:col>21</xdr:col>
      <xdr:colOff>72577</xdr:colOff>
      <xdr:row>14</xdr:row>
      <xdr:rowOff>160109</xdr:rowOff>
    </xdr:to>
    <xdr:pic>
      <xdr:nvPicPr>
        <xdr:cNvPr id="1477" name="Picture 453">
          <a:extLst>
            <a:ext uri="{FF2B5EF4-FFF2-40B4-BE49-F238E27FC236}">
              <a16:creationId xmlns:a16="http://schemas.microsoft.com/office/drawing/2014/main" id="{A23A7A46-8851-4169-BE9B-D38E7C43A0D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088873" y="36284"/>
          <a:ext cx="5983061" cy="24461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19050</xdr:colOff>
      <xdr:row>65</xdr:row>
      <xdr:rowOff>104775</xdr:rowOff>
    </xdr:from>
    <xdr:to>
      <xdr:col>30</xdr:col>
      <xdr:colOff>161925</xdr:colOff>
      <xdr:row>88</xdr:row>
      <xdr:rowOff>76200</xdr:rowOff>
    </xdr:to>
    <xdr:graphicFrame macro="">
      <xdr:nvGraphicFramePr>
        <xdr:cNvPr id="1478" name="Chart 454">
          <a:extLst>
            <a:ext uri="{FF2B5EF4-FFF2-40B4-BE49-F238E27FC236}">
              <a16:creationId xmlns:a16="http://schemas.microsoft.com/office/drawing/2014/main" id="{5DFFAE47-606B-444C-AE2F-FDF87980D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314325</xdr:colOff>
      <xdr:row>65</xdr:row>
      <xdr:rowOff>95250</xdr:rowOff>
    </xdr:from>
    <xdr:to>
      <xdr:col>40</xdr:col>
      <xdr:colOff>361950</xdr:colOff>
      <xdr:row>88</xdr:row>
      <xdr:rowOff>66675</xdr:rowOff>
    </xdr:to>
    <xdr:graphicFrame macro="">
      <xdr:nvGraphicFramePr>
        <xdr:cNvPr id="1479" name="Chart 455">
          <a:extLst>
            <a:ext uri="{FF2B5EF4-FFF2-40B4-BE49-F238E27FC236}">
              <a16:creationId xmlns:a16="http://schemas.microsoft.com/office/drawing/2014/main" id="{DAFEC494-A275-4EA4-A16B-1F18B6015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202</xdr:col>
      <xdr:colOff>19050</xdr:colOff>
      <xdr:row>65</xdr:row>
      <xdr:rowOff>104775</xdr:rowOff>
    </xdr:from>
    <xdr:to>
      <xdr:col>210</xdr:col>
      <xdr:colOff>333375</xdr:colOff>
      <xdr:row>88</xdr:row>
      <xdr:rowOff>76200</xdr:rowOff>
    </xdr:to>
    <xdr:graphicFrame macro="">
      <xdr:nvGraphicFramePr>
        <xdr:cNvPr id="1480" name="Chart 456">
          <a:extLst>
            <a:ext uri="{FF2B5EF4-FFF2-40B4-BE49-F238E27FC236}">
              <a16:creationId xmlns:a16="http://schemas.microsoft.com/office/drawing/2014/main" id="{65F23B51-DB27-4B47-BD9B-9D1BBAA42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211</xdr:col>
      <xdr:colOff>0</xdr:colOff>
      <xdr:row>65</xdr:row>
      <xdr:rowOff>95250</xdr:rowOff>
    </xdr:from>
    <xdr:to>
      <xdr:col>221</xdr:col>
      <xdr:colOff>0</xdr:colOff>
      <xdr:row>88</xdr:row>
      <xdr:rowOff>66675</xdr:rowOff>
    </xdr:to>
    <xdr:graphicFrame macro="">
      <xdr:nvGraphicFramePr>
        <xdr:cNvPr id="1481" name="Chart 457">
          <a:extLst>
            <a:ext uri="{FF2B5EF4-FFF2-40B4-BE49-F238E27FC236}">
              <a16:creationId xmlns:a16="http://schemas.microsoft.com/office/drawing/2014/main" id="{16055566-76CA-4070-AA53-E92DCD59EC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0.00861</cdr:x>
      <cdr:y>0.92682</cdr:y>
    </cdr:from>
    <cdr:to>
      <cdr:x>0.25135</cdr:x>
      <cdr:y>0.98891</cdr:y>
    </cdr:to>
    <cdr:sp macro="" textlink="">
      <cdr:nvSpPr>
        <cdr:cNvPr id="7169" name="Text Box 1">
          <a:extLst xmlns:a="http://schemas.openxmlformats.org/drawingml/2006/main">
            <a:ext uri="{FF2B5EF4-FFF2-40B4-BE49-F238E27FC236}">
              <a16:creationId xmlns:a16="http://schemas.microsoft.com/office/drawing/2014/main" id="{DE5343C2-6AE7-4B3D-9CA8-F2FA75C45542}"/>
            </a:ext>
          </a:extLst>
        </cdr:cNvPr>
        <cdr:cNvSpPr txBox="1">
          <a:spLocks xmlns:a="http://schemas.openxmlformats.org/drawingml/2006/main" noChangeArrowheads="1"/>
        </cdr:cNvSpPr>
      </cdr:nvSpPr>
      <cdr:spPr bwMode="auto">
        <a:xfrm xmlns:a="http://schemas.openxmlformats.org/drawingml/2006/main">
          <a:off x="50800" y="3984592"/>
          <a:ext cx="1343377" cy="26673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7432" rIns="0" bIns="0" anchor="t" upright="1">
          <a:spAutoFit/>
        </a:bodyPr>
        <a:lstStyle xmlns:a="http://schemas.openxmlformats.org/drawingml/2006/main"/>
        <a:p xmlns:a="http://schemas.openxmlformats.org/drawingml/2006/main">
          <a:pPr algn="l" rtl="0">
            <a:defRPr sz="1000"/>
          </a:pPr>
          <a:r>
            <a:rPr lang="en-US" sz="1400" b="1" i="0" u="none" strike="noStrike" baseline="0">
              <a:solidFill>
                <a:srgbClr val="FF0000"/>
              </a:solidFill>
              <a:latin typeface="Arial"/>
              <a:cs typeface="Arial"/>
            </a:rPr>
            <a:t>0-10 Iterations</a:t>
          </a:r>
        </a:p>
      </cdr:txBody>
    </cdr:sp>
  </cdr:relSizeAnchor>
</c:userShapes>
</file>

<file path=xl/drawings/drawing3.xml><?xml version="1.0" encoding="utf-8"?>
<c:userShapes xmlns:c="http://schemas.openxmlformats.org/drawingml/2006/chart">
  <cdr:relSizeAnchor xmlns:cdr="http://schemas.openxmlformats.org/drawingml/2006/chartDrawing">
    <cdr:from>
      <cdr:x>0.00604</cdr:x>
      <cdr:y>0.90531</cdr:y>
    </cdr:from>
    <cdr:to>
      <cdr:x>0.12805</cdr:x>
      <cdr:y>0.9774</cdr:y>
    </cdr:to>
    <cdr:sp macro="" textlink="">
      <cdr:nvSpPr>
        <cdr:cNvPr id="3073" name="Text Box 1025">
          <a:extLst xmlns:a="http://schemas.openxmlformats.org/drawingml/2006/main">
            <a:ext uri="{FF2B5EF4-FFF2-40B4-BE49-F238E27FC236}">
              <a16:creationId xmlns:a16="http://schemas.microsoft.com/office/drawing/2014/main" id="{DA97EDD6-4092-4042-BECA-596D206E43AA}"/>
            </a:ext>
          </a:extLst>
        </cdr:cNvPr>
        <cdr:cNvSpPr txBox="1">
          <a:spLocks xmlns:a="http://schemas.openxmlformats.org/drawingml/2006/main" noChangeArrowheads="1"/>
        </cdr:cNvSpPr>
      </cdr:nvSpPr>
      <cdr:spPr bwMode="auto">
        <a:xfrm xmlns:a="http://schemas.openxmlformats.org/drawingml/2006/main">
          <a:off x="50800" y="3357537"/>
          <a:ext cx="962244" cy="26713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7432" rIns="0" bIns="0" anchor="t" upright="1">
          <a:spAutoFit/>
        </a:bodyPr>
        <a:lstStyle xmlns:a="http://schemas.openxmlformats.org/drawingml/2006/main"/>
        <a:p xmlns:a="http://schemas.openxmlformats.org/drawingml/2006/main">
          <a:pPr algn="l" rtl="0">
            <a:defRPr sz="1000"/>
          </a:pPr>
          <a:r>
            <a:rPr lang="en-US" sz="1400" b="1" i="0" u="none" strike="noStrike" baseline="0">
              <a:solidFill>
                <a:srgbClr val="FF0000"/>
              </a:solidFill>
              <a:latin typeface="Arial"/>
              <a:cs typeface="Arial"/>
            </a:rPr>
            <a:t>1 Iteration</a:t>
          </a:r>
        </a:p>
      </cdr:txBody>
    </cdr:sp>
  </cdr:relSizeAnchor>
</c:userShapes>
</file>

<file path=xl/drawings/drawing4.xml><?xml version="1.0" encoding="utf-8"?>
<c:userShapes xmlns:c="http://schemas.openxmlformats.org/drawingml/2006/chart">
  <cdr:relSizeAnchor xmlns:cdr="http://schemas.openxmlformats.org/drawingml/2006/chartDrawing">
    <cdr:from>
      <cdr:x>0.00969</cdr:x>
      <cdr:y>0.91188</cdr:y>
    </cdr:from>
    <cdr:to>
      <cdr:x>0.20728</cdr:x>
      <cdr:y>0.98398</cdr:y>
    </cdr:to>
    <cdr:sp macro="" textlink="">
      <cdr:nvSpPr>
        <cdr:cNvPr id="4097" name="Text Box 1">
          <a:extLst xmlns:a="http://schemas.openxmlformats.org/drawingml/2006/main">
            <a:ext uri="{FF2B5EF4-FFF2-40B4-BE49-F238E27FC236}">
              <a16:creationId xmlns:a16="http://schemas.microsoft.com/office/drawing/2014/main" id="{6CE5EDBD-0D43-4086-9558-4B9C18C00F96}"/>
            </a:ext>
          </a:extLst>
        </cdr:cNvPr>
        <cdr:cNvSpPr txBox="1">
          <a:spLocks xmlns:a="http://schemas.openxmlformats.org/drawingml/2006/main" noChangeArrowheads="1"/>
        </cdr:cNvSpPr>
      </cdr:nvSpPr>
      <cdr:spPr bwMode="auto">
        <a:xfrm xmlns:a="http://schemas.openxmlformats.org/drawingml/2006/main">
          <a:off x="50800" y="3381904"/>
          <a:ext cx="971159" cy="26713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7432" rIns="0" bIns="0" anchor="t" upright="1">
          <a:spAutoFit/>
        </a:bodyPr>
        <a:lstStyle xmlns:a="http://schemas.openxmlformats.org/drawingml/2006/main"/>
        <a:p xmlns:a="http://schemas.openxmlformats.org/drawingml/2006/main">
          <a:pPr algn="l" rtl="0">
            <a:defRPr sz="1000"/>
          </a:pPr>
          <a:r>
            <a:rPr lang="en-US" sz="1400" b="1" i="0" u="none" strike="noStrike" baseline="0">
              <a:solidFill>
                <a:srgbClr val="FF0000"/>
              </a:solidFill>
              <a:latin typeface="Arial"/>
              <a:cs typeface="Arial"/>
            </a:rPr>
            <a:t>1 Iteration</a:t>
          </a:r>
        </a:p>
      </cdr:txBody>
    </cdr:sp>
  </cdr:relSizeAnchor>
</c:userShapes>
</file>

<file path=xl/drawings/drawing5.xml><?xml version="1.0" encoding="utf-8"?>
<c:userShapes xmlns:c="http://schemas.openxmlformats.org/drawingml/2006/chart">
  <cdr:relSizeAnchor xmlns:cdr="http://schemas.openxmlformats.org/drawingml/2006/chartDrawing">
    <cdr:from>
      <cdr:x>0.00822</cdr:x>
      <cdr:y>0.90531</cdr:y>
    </cdr:from>
    <cdr:to>
      <cdr:x>0.21206</cdr:x>
      <cdr:y>0.9774</cdr:y>
    </cdr:to>
    <cdr:sp macro="" textlink="">
      <cdr:nvSpPr>
        <cdr:cNvPr id="5121" name="Text Box 1">
          <a:extLst xmlns:a="http://schemas.openxmlformats.org/drawingml/2006/main">
            <a:ext uri="{FF2B5EF4-FFF2-40B4-BE49-F238E27FC236}">
              <a16:creationId xmlns:a16="http://schemas.microsoft.com/office/drawing/2014/main" id="{3DE1C04B-B2D5-4837-B7B1-6CF1A3B5416C}"/>
            </a:ext>
          </a:extLst>
        </cdr:cNvPr>
        <cdr:cNvSpPr txBox="1">
          <a:spLocks xmlns:a="http://schemas.openxmlformats.org/drawingml/2006/main" noChangeArrowheads="1"/>
        </cdr:cNvSpPr>
      </cdr:nvSpPr>
      <cdr:spPr bwMode="auto">
        <a:xfrm xmlns:a="http://schemas.openxmlformats.org/drawingml/2006/main">
          <a:off x="50800" y="3357537"/>
          <a:ext cx="1180486" cy="26713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7432" rIns="0" bIns="0" anchor="t" upright="1">
          <a:spAutoFit/>
        </a:bodyPr>
        <a:lstStyle xmlns:a="http://schemas.openxmlformats.org/drawingml/2006/main"/>
        <a:p xmlns:a="http://schemas.openxmlformats.org/drawingml/2006/main">
          <a:pPr algn="l" rtl="0">
            <a:defRPr sz="1000"/>
          </a:pPr>
          <a:r>
            <a:rPr lang="en-US" sz="1400" b="1" i="0" u="none" strike="noStrike" baseline="0">
              <a:solidFill>
                <a:srgbClr val="FF0000"/>
              </a:solidFill>
              <a:latin typeface="Arial"/>
              <a:cs typeface="Arial"/>
            </a:rPr>
            <a:t>10 Iterations</a:t>
          </a:r>
        </a:p>
      </cdr:txBody>
    </cdr:sp>
  </cdr:relSizeAnchor>
</c:userShapes>
</file>

<file path=xl/drawings/drawing6.xml><?xml version="1.0" encoding="utf-8"?>
<c:userShapes xmlns:c="http://schemas.openxmlformats.org/drawingml/2006/chart">
  <cdr:relSizeAnchor xmlns:cdr="http://schemas.openxmlformats.org/drawingml/2006/chartDrawing">
    <cdr:from>
      <cdr:x>0.00978</cdr:x>
      <cdr:y>0.90043</cdr:y>
    </cdr:from>
    <cdr:to>
      <cdr:x>0.25244</cdr:x>
      <cdr:y>0.97253</cdr:y>
    </cdr:to>
    <cdr:sp macro="" textlink="">
      <cdr:nvSpPr>
        <cdr:cNvPr id="6145" name="Text Box 1">
          <a:extLst xmlns:a="http://schemas.openxmlformats.org/drawingml/2006/main">
            <a:ext uri="{FF2B5EF4-FFF2-40B4-BE49-F238E27FC236}">
              <a16:creationId xmlns:a16="http://schemas.microsoft.com/office/drawing/2014/main" id="{D45C9B45-22ED-44C1-B4ED-40F16F48801F}"/>
            </a:ext>
          </a:extLst>
        </cdr:cNvPr>
        <cdr:cNvSpPr txBox="1">
          <a:spLocks xmlns:a="http://schemas.openxmlformats.org/drawingml/2006/main" noChangeArrowheads="1"/>
        </cdr:cNvSpPr>
      </cdr:nvSpPr>
      <cdr:spPr bwMode="auto">
        <a:xfrm xmlns:a="http://schemas.openxmlformats.org/drawingml/2006/main">
          <a:off x="50800" y="3339487"/>
          <a:ext cx="1181076" cy="26713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7432" rIns="0" bIns="0" anchor="t" upright="1">
          <a:spAutoFit/>
        </a:bodyPr>
        <a:lstStyle xmlns:a="http://schemas.openxmlformats.org/drawingml/2006/main"/>
        <a:p xmlns:a="http://schemas.openxmlformats.org/drawingml/2006/main">
          <a:pPr algn="l" rtl="0">
            <a:defRPr sz="1000"/>
          </a:pPr>
          <a:r>
            <a:rPr lang="en-US" sz="1400" b="1" i="0" u="none" strike="noStrike" baseline="0">
              <a:solidFill>
                <a:srgbClr val="FF0000"/>
              </a:solidFill>
              <a:latin typeface="Arial"/>
              <a:cs typeface="Arial"/>
            </a:rPr>
            <a:t>10 Iterations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W97"/>
  <sheetViews>
    <sheetView showRowColHeaders="0" tabSelected="1" zoomScale="155" workbookViewId="0">
      <selection activeCell="I10" sqref="I10"/>
    </sheetView>
    <sheetView showRowColHeaders="0" tabSelected="1" topLeftCell="A15" zoomScale="105" workbookViewId="1">
      <selection activeCell="E19" sqref="E19:F25"/>
    </sheetView>
  </sheetViews>
  <sheetFormatPr defaultRowHeight="12.75" x14ac:dyDescent="0.2"/>
  <cols>
    <col min="1" max="1" width="9.5703125" customWidth="1"/>
    <col min="2" max="2" width="9.42578125" customWidth="1"/>
    <col min="3" max="3" width="12.7109375" bestFit="1" customWidth="1"/>
    <col min="4" max="4" width="12.28515625" bestFit="1" customWidth="1"/>
    <col min="5" max="6" width="13.28515625" bestFit="1" customWidth="1"/>
    <col min="7" max="7" width="13.42578125" bestFit="1" customWidth="1"/>
    <col min="8" max="8" width="13.140625" bestFit="1" customWidth="1"/>
    <col min="9" max="9" width="9.7109375" customWidth="1"/>
    <col min="10" max="21" width="7.28515625" customWidth="1"/>
    <col min="22" max="22" width="9.7109375" bestFit="1" customWidth="1"/>
    <col min="23" max="25" width="17.7109375" bestFit="1" customWidth="1"/>
    <col min="26" max="28" width="15.28515625" bestFit="1" customWidth="1"/>
    <col min="29" max="29" width="9.7109375" customWidth="1"/>
    <col min="30" max="41" width="7.28515625" customWidth="1"/>
    <col min="42" max="42" width="9.7109375" bestFit="1" customWidth="1"/>
    <col min="43" max="45" width="17.7109375" bestFit="1" customWidth="1"/>
    <col min="46" max="48" width="15.28515625" bestFit="1" customWidth="1"/>
    <col min="49" max="49" width="9.7109375" customWidth="1"/>
    <col min="50" max="61" width="7.28515625" customWidth="1"/>
    <col min="62" max="62" width="9.42578125" bestFit="1" customWidth="1"/>
    <col min="63" max="65" width="17.7109375" bestFit="1" customWidth="1"/>
    <col min="66" max="66" width="15.28515625" bestFit="1" customWidth="1"/>
    <col min="67" max="67" width="9.7109375" bestFit="1" customWidth="1"/>
    <col min="68" max="68" width="9.42578125" bestFit="1" customWidth="1"/>
    <col min="69" max="69" width="9.7109375" customWidth="1"/>
    <col min="70" max="81" width="7.28515625" customWidth="1"/>
    <col min="82" max="82" width="9.28515625" bestFit="1" customWidth="1"/>
    <col min="83" max="83" width="10.42578125" bestFit="1" customWidth="1"/>
    <col min="84" max="84" width="9.85546875" bestFit="1" customWidth="1"/>
    <col min="85" max="85" width="10.140625" bestFit="1" customWidth="1"/>
    <col min="86" max="87" width="9.7109375" bestFit="1" customWidth="1"/>
    <col min="88" max="88" width="9.28515625" bestFit="1" customWidth="1"/>
    <col min="89" max="89" width="9.7109375" customWidth="1"/>
    <col min="90" max="101" width="7.28515625" customWidth="1"/>
    <col min="109" max="109" width="9.7109375" customWidth="1"/>
    <col min="110" max="121" width="7.28515625" customWidth="1"/>
    <col min="129" max="129" width="9.7109375" customWidth="1"/>
    <col min="130" max="141" width="7.28515625" customWidth="1"/>
    <col min="149" max="149" width="9.7109375" customWidth="1"/>
    <col min="150" max="161" width="7.28515625" customWidth="1"/>
    <col min="169" max="169" width="9.7109375" customWidth="1"/>
    <col min="170" max="181" width="7.28515625" customWidth="1"/>
    <col min="189" max="189" width="9.7109375" customWidth="1"/>
    <col min="190" max="201" width="7.28515625" customWidth="1"/>
    <col min="203" max="203" width="9.7109375" bestFit="1" customWidth="1"/>
    <col min="204" max="204" width="9.5703125" bestFit="1" customWidth="1"/>
    <col min="205" max="205" width="9.7109375" bestFit="1" customWidth="1"/>
    <col min="207" max="208" width="13.42578125" bestFit="1" customWidth="1"/>
    <col min="209" max="209" width="9.7109375" customWidth="1"/>
    <col min="210" max="221" width="7.28515625" customWidth="1"/>
    <col min="222" max="222" width="10.140625" customWidth="1"/>
    <col min="223" max="225" width="9.42578125" bestFit="1" customWidth="1"/>
  </cols>
  <sheetData>
    <row r="1" spans="1:231" ht="12.75" customHeight="1" x14ac:dyDescent="0.2">
      <c r="A1" s="51" t="s">
        <v>28</v>
      </c>
      <c r="B1" s="40"/>
      <c r="C1" s="40"/>
      <c r="D1" s="40"/>
      <c r="E1" s="40"/>
      <c r="F1" s="40"/>
      <c r="G1" s="40"/>
      <c r="H1" s="40"/>
      <c r="I1" s="40"/>
      <c r="J1" t="s">
        <v>77</v>
      </c>
      <c r="V1" s="40" t="s">
        <v>42</v>
      </c>
      <c r="W1" s="44"/>
      <c r="X1" s="44"/>
      <c r="Y1" s="44"/>
      <c r="Z1" s="44"/>
      <c r="AA1" s="44"/>
      <c r="AB1" s="44"/>
      <c r="AC1" s="44"/>
      <c r="AD1" s="44"/>
      <c r="AE1" s="44"/>
      <c r="AF1" s="44"/>
      <c r="AG1" s="5"/>
      <c r="HN1" s="47" t="s">
        <v>46</v>
      </c>
      <c r="HO1" s="39"/>
      <c r="HP1" s="39"/>
      <c r="HQ1" s="39"/>
      <c r="HR1" s="39"/>
      <c r="HS1" s="39"/>
      <c r="HT1" s="2"/>
      <c r="HU1" s="2"/>
      <c r="HV1" s="2"/>
      <c r="HW1" s="2"/>
    </row>
    <row r="2" spans="1:231" x14ac:dyDescent="0.2">
      <c r="A2" s="40"/>
      <c r="B2" s="40"/>
      <c r="C2" s="40"/>
      <c r="D2" s="40"/>
      <c r="E2" s="40"/>
      <c r="F2" s="40"/>
      <c r="G2" s="40"/>
      <c r="H2" s="40"/>
      <c r="I2" s="40"/>
      <c r="V2" s="44"/>
      <c r="W2" s="44"/>
      <c r="X2" s="44"/>
      <c r="Y2" s="44"/>
      <c r="Z2" s="44"/>
      <c r="AA2" s="44"/>
      <c r="AB2" s="44"/>
      <c r="AC2" s="44"/>
      <c r="AD2" s="44"/>
      <c r="AE2" s="44"/>
      <c r="AF2" s="44"/>
      <c r="AG2" s="5"/>
      <c r="GX2" s="63" t="s">
        <v>20</v>
      </c>
      <c r="GY2" s="64"/>
      <c r="GZ2" s="64"/>
      <c r="HA2" s="64"/>
      <c r="HB2">
        <v>0</v>
      </c>
      <c r="HC2">
        <v>1</v>
      </c>
      <c r="HD2">
        <v>2</v>
      </c>
      <c r="HE2">
        <v>3</v>
      </c>
      <c r="HF2">
        <v>4</v>
      </c>
      <c r="HG2">
        <v>5</v>
      </c>
      <c r="HH2">
        <v>6</v>
      </c>
      <c r="HI2">
        <v>7</v>
      </c>
      <c r="HJ2">
        <v>8</v>
      </c>
      <c r="HK2">
        <v>9</v>
      </c>
      <c r="HL2">
        <v>10</v>
      </c>
      <c r="HN2" s="47"/>
      <c r="HO2" s="39"/>
      <c r="HP2" s="39"/>
      <c r="HQ2" s="39"/>
      <c r="HR2" s="39"/>
      <c r="HS2" s="39"/>
      <c r="HT2" s="2"/>
      <c r="HU2" s="2"/>
      <c r="HV2" s="2"/>
      <c r="HW2" s="2"/>
    </row>
    <row r="3" spans="1:231" ht="12.75" customHeight="1" x14ac:dyDescent="0.2">
      <c r="A3" s="51" t="s">
        <v>30</v>
      </c>
      <c r="B3" s="40"/>
      <c r="C3" s="40"/>
      <c r="D3" s="40"/>
      <c r="E3" s="40"/>
      <c r="F3" s="40"/>
      <c r="G3" s="40"/>
      <c r="H3" s="40"/>
      <c r="I3" s="40"/>
      <c r="J3" s="5"/>
      <c r="V3" s="44"/>
      <c r="W3" s="44"/>
      <c r="X3" s="44"/>
      <c r="Y3" s="44"/>
      <c r="Z3" s="44"/>
      <c r="AA3" s="44"/>
      <c r="AB3" s="44"/>
      <c r="AC3" s="44"/>
      <c r="AD3" s="44"/>
      <c r="AE3" s="44"/>
      <c r="AF3" s="44"/>
      <c r="AG3" s="5"/>
      <c r="GX3" s="63" t="s">
        <v>21</v>
      </c>
      <c r="GY3" s="64"/>
      <c r="GZ3" s="64"/>
      <c r="HA3" s="64"/>
      <c r="HB3">
        <f>I27</f>
        <v>9.1275649082930605E-19</v>
      </c>
      <c r="HC3">
        <f>AC27</f>
        <v>1.1041423664467715E-16</v>
      </c>
      <c r="HD3">
        <f>AW27</f>
        <v>2.41977212833919E-16</v>
      </c>
      <c r="HE3">
        <f>BQ27</f>
        <v>3.2879180387631565E-16</v>
      </c>
      <c r="HF3">
        <f>CK27</f>
        <v>3.865266611216758E-16</v>
      </c>
      <c r="HG3">
        <f>DE27</f>
        <v>4.2007031688997409E-16</v>
      </c>
      <c r="HH3">
        <f>DY27</f>
        <v>4.3710749447432358E-16</v>
      </c>
      <c r="HI3">
        <f>ES27</f>
        <v>4.4518957288533984E-16</v>
      </c>
      <c r="HJ3">
        <f>FM27</f>
        <v>4.4890805964535721E-16</v>
      </c>
      <c r="HK3">
        <f>GG27</f>
        <v>4.5059584296023666E-16</v>
      </c>
      <c r="HL3">
        <f>HA27</f>
        <v>4.5135728228411086E-16</v>
      </c>
      <c r="HN3" s="47"/>
      <c r="HO3" s="39"/>
      <c r="HP3" s="39"/>
      <c r="HQ3" s="39"/>
      <c r="HR3" s="39"/>
      <c r="HS3" s="39"/>
      <c r="HT3" s="2"/>
      <c r="HU3" s="2"/>
      <c r="HV3" s="2"/>
      <c r="HW3" s="2"/>
    </row>
    <row r="4" spans="1:231" x14ac:dyDescent="0.2">
      <c r="A4" s="40"/>
      <c r="B4" s="40"/>
      <c r="C4" s="40"/>
      <c r="D4" s="40"/>
      <c r="E4" s="40"/>
      <c r="F4" s="40"/>
      <c r="G4" s="40"/>
      <c r="H4" s="40"/>
      <c r="I4" s="40"/>
      <c r="J4" s="5"/>
      <c r="V4" s="70" t="s">
        <v>70</v>
      </c>
      <c r="W4" s="44"/>
      <c r="X4" s="44"/>
      <c r="Y4" s="44"/>
      <c r="Z4" s="44"/>
      <c r="AA4" s="44"/>
      <c r="AB4" s="44"/>
      <c r="AC4" s="44"/>
      <c r="AD4" s="44"/>
      <c r="AE4" s="44"/>
      <c r="AF4" s="44"/>
      <c r="AG4" s="44"/>
      <c r="GX4" s="63" t="s">
        <v>47</v>
      </c>
      <c r="GY4" s="64"/>
      <c r="GZ4" s="64"/>
      <c r="HA4" s="64"/>
      <c r="HB4">
        <f>2^(-LOG(HB3,2)/34)</f>
        <v>3.392952628442667</v>
      </c>
      <c r="HC4">
        <f t="shared" ref="HC4:HL4" si="0">2^(-LOG(HC3,2)/34)</f>
        <v>2.9466109060238574</v>
      </c>
      <c r="HD4">
        <f t="shared" si="0"/>
        <v>2.8793917161702689</v>
      </c>
      <c r="HE4">
        <f t="shared" si="0"/>
        <v>2.8535446798307027</v>
      </c>
      <c r="HF4">
        <f t="shared" si="0"/>
        <v>2.8399994197587084</v>
      </c>
      <c r="HG4">
        <f t="shared" si="0"/>
        <v>2.8330564978006092</v>
      </c>
      <c r="HH4">
        <f t="shared" si="0"/>
        <v>2.829745671836926</v>
      </c>
      <c r="HI4">
        <f t="shared" si="0"/>
        <v>2.8282212616261946</v>
      </c>
      <c r="HJ4">
        <f t="shared" si="0"/>
        <v>2.8275294384015766</v>
      </c>
      <c r="HK4">
        <f t="shared" si="0"/>
        <v>2.8272173710079982</v>
      </c>
      <c r="HL4">
        <f t="shared" si="0"/>
        <v>2.8270769762369117</v>
      </c>
      <c r="HN4" s="47"/>
      <c r="HO4" s="39"/>
      <c r="HP4" s="39"/>
      <c r="HQ4" s="39"/>
      <c r="HR4" s="39"/>
      <c r="HS4" s="39"/>
      <c r="HT4" s="2"/>
      <c r="HU4" s="2"/>
      <c r="HV4" s="2"/>
      <c r="HW4" s="2"/>
    </row>
    <row r="5" spans="1:231" x14ac:dyDescent="0.2">
      <c r="A5" s="40"/>
      <c r="B5" s="40"/>
      <c r="C5" s="40"/>
      <c r="D5" s="40"/>
      <c r="E5" s="40"/>
      <c r="F5" s="40"/>
      <c r="G5" s="40"/>
      <c r="H5" s="40"/>
      <c r="I5" s="40"/>
      <c r="J5" s="5"/>
      <c r="V5" s="44"/>
      <c r="W5" s="44"/>
      <c r="X5" s="44"/>
      <c r="Y5" s="44"/>
      <c r="Z5" s="44"/>
      <c r="AA5" s="44"/>
      <c r="AB5" s="44"/>
      <c r="AC5" s="44"/>
      <c r="AD5" s="44"/>
      <c r="AE5" s="44"/>
      <c r="AF5" s="44"/>
      <c r="AG5" s="44"/>
      <c r="HN5" s="47"/>
      <c r="HO5" s="39"/>
      <c r="HP5" s="39"/>
      <c r="HQ5" s="39"/>
      <c r="HR5" s="39"/>
      <c r="HS5" s="39"/>
      <c r="HT5" s="2"/>
      <c r="HU5" s="2"/>
      <c r="HV5" s="2"/>
      <c r="HW5" s="2"/>
    </row>
    <row r="6" spans="1:231" ht="12.75" customHeight="1" x14ac:dyDescent="0.2">
      <c r="A6" s="51" t="s">
        <v>48</v>
      </c>
      <c r="B6" s="51"/>
      <c r="C6" s="51"/>
      <c r="D6" s="51"/>
      <c r="E6" s="51"/>
      <c r="F6" s="51"/>
      <c r="G6" s="51"/>
      <c r="H6" s="51"/>
      <c r="I6" s="51"/>
      <c r="V6" s="44"/>
      <c r="W6" s="44"/>
      <c r="X6" s="44"/>
      <c r="Y6" s="44"/>
      <c r="Z6" s="44"/>
      <c r="AA6" s="44"/>
      <c r="AB6" s="44"/>
      <c r="AC6" s="44"/>
      <c r="AD6" s="44"/>
      <c r="AE6" s="44"/>
      <c r="AF6" s="44"/>
      <c r="AG6" s="44"/>
      <c r="GY6" s="57" t="s">
        <v>76</v>
      </c>
      <c r="GZ6" s="41"/>
      <c r="HA6" s="41"/>
      <c r="HB6" s="41"/>
      <c r="HC6" s="41"/>
      <c r="HD6" s="41"/>
      <c r="HE6" s="41"/>
      <c r="HN6" s="47"/>
      <c r="HO6" s="39"/>
      <c r="HP6" s="39"/>
      <c r="HQ6" s="39"/>
      <c r="HR6" s="39"/>
      <c r="HS6" s="39"/>
      <c r="HT6" s="2"/>
      <c r="HU6" s="2"/>
      <c r="HV6" s="2"/>
      <c r="HW6" s="2"/>
    </row>
    <row r="7" spans="1:231" x14ac:dyDescent="0.2">
      <c r="A7" s="51"/>
      <c r="B7" s="51"/>
      <c r="C7" s="51"/>
      <c r="D7" s="51"/>
      <c r="E7" s="51"/>
      <c r="F7" s="51"/>
      <c r="G7" s="51"/>
      <c r="H7" s="51"/>
      <c r="I7" s="51"/>
      <c r="V7" s="44"/>
      <c r="W7" s="44"/>
      <c r="X7" s="44"/>
      <c r="Y7" s="44"/>
      <c r="Z7" s="44"/>
      <c r="AA7" s="44"/>
      <c r="AB7" s="44"/>
      <c r="AC7" s="44"/>
      <c r="AD7" s="44"/>
      <c r="AE7" s="44"/>
      <c r="AF7" s="44"/>
      <c r="AG7" s="44"/>
      <c r="GY7" s="41"/>
      <c r="GZ7" s="41"/>
      <c r="HA7" s="41"/>
      <c r="HB7" s="41"/>
      <c r="HC7" s="41"/>
      <c r="HD7" s="41"/>
      <c r="HE7" s="41"/>
      <c r="HN7" s="47"/>
      <c r="HO7" s="39"/>
      <c r="HP7" s="39"/>
      <c r="HQ7" s="39"/>
      <c r="HR7" s="39"/>
      <c r="HS7" s="39"/>
      <c r="HT7" s="2"/>
      <c r="HU7" s="2"/>
      <c r="HV7" s="2"/>
      <c r="HW7" s="2"/>
    </row>
    <row r="8" spans="1:231" x14ac:dyDescent="0.2">
      <c r="A8" s="51"/>
      <c r="B8" s="51"/>
      <c r="C8" s="51"/>
      <c r="D8" s="51"/>
      <c r="E8" s="51"/>
      <c r="F8" s="51"/>
      <c r="G8" s="51"/>
      <c r="H8" s="51"/>
      <c r="I8" s="51"/>
      <c r="V8" s="44"/>
      <c r="W8" s="44"/>
      <c r="X8" s="44"/>
      <c r="Y8" s="44"/>
      <c r="Z8" s="44"/>
      <c r="AA8" s="44"/>
      <c r="AB8" s="44"/>
      <c r="AC8" s="44"/>
      <c r="AD8" s="44"/>
      <c r="AE8" s="44"/>
      <c r="AF8" s="44"/>
      <c r="AG8" s="44"/>
      <c r="GY8" s="41"/>
      <c r="GZ8" s="41"/>
      <c r="HA8" s="41"/>
      <c r="HB8" s="41"/>
      <c r="HC8" s="41"/>
      <c r="HD8" s="41"/>
      <c r="HE8" s="41"/>
      <c r="HN8" s="47"/>
      <c r="HO8" s="39"/>
      <c r="HP8" s="39"/>
      <c r="HQ8" s="39"/>
      <c r="HR8" s="39"/>
      <c r="HS8" s="39"/>
      <c r="HT8" s="2"/>
      <c r="HU8" s="2"/>
      <c r="HV8" s="2"/>
      <c r="HW8" s="2"/>
    </row>
    <row r="9" spans="1:231" ht="12.75" customHeight="1" x14ac:dyDescent="0.2">
      <c r="A9" s="51"/>
      <c r="B9" s="51"/>
      <c r="C9" s="51"/>
      <c r="D9" s="51"/>
      <c r="E9" s="51"/>
      <c r="F9" s="51"/>
      <c r="G9" s="51"/>
      <c r="H9" s="51"/>
      <c r="I9" s="51"/>
      <c r="V9" s="44"/>
      <c r="W9" s="44"/>
      <c r="X9" s="44"/>
      <c r="Y9" s="44"/>
      <c r="Z9" s="44"/>
      <c r="AA9" s="44"/>
      <c r="AB9" s="44"/>
      <c r="AC9" s="44"/>
      <c r="AD9" s="44"/>
      <c r="AE9" s="44"/>
      <c r="AF9" s="44"/>
      <c r="AG9" s="44"/>
      <c r="GY9" s="41"/>
      <c r="GZ9" s="41"/>
      <c r="HA9" s="41"/>
      <c r="HB9" s="41"/>
      <c r="HC9" s="41"/>
      <c r="HD9" s="41"/>
      <c r="HE9" s="41"/>
      <c r="HM9" s="25"/>
      <c r="HN9" s="56"/>
      <c r="HO9" s="50"/>
      <c r="HP9" s="50"/>
      <c r="HQ9" s="50"/>
      <c r="HR9" s="50"/>
      <c r="HS9" s="50"/>
      <c r="HT9" s="2"/>
      <c r="HU9" s="2"/>
      <c r="HV9" s="2"/>
      <c r="HW9" s="2"/>
    </row>
    <row r="10" spans="1:231" ht="13.5" thickBot="1" x14ac:dyDescent="0.25">
      <c r="B10" s="2"/>
      <c r="C10" s="13" t="s">
        <v>16</v>
      </c>
      <c r="D10" s="13" t="s">
        <v>17</v>
      </c>
      <c r="E10" s="13" t="s">
        <v>6</v>
      </c>
      <c r="W10" s="13" t="s">
        <v>16</v>
      </c>
      <c r="X10" s="13" t="s">
        <v>17</v>
      </c>
      <c r="Y10" s="13" t="s">
        <v>6</v>
      </c>
      <c r="AQ10" s="13" t="s">
        <v>16</v>
      </c>
      <c r="AR10" s="13" t="s">
        <v>17</v>
      </c>
      <c r="AS10" s="13" t="s">
        <v>6</v>
      </c>
      <c r="BK10" s="13" t="s">
        <v>16</v>
      </c>
      <c r="BL10" s="13" t="s">
        <v>17</v>
      </c>
      <c r="BM10" s="13" t="s">
        <v>6</v>
      </c>
      <c r="CE10" s="13" t="s">
        <v>16</v>
      </c>
      <c r="CF10" s="13" t="s">
        <v>17</v>
      </c>
      <c r="CG10" s="13" t="s">
        <v>6</v>
      </c>
      <c r="CY10" s="13" t="s">
        <v>16</v>
      </c>
      <c r="CZ10" s="13" t="s">
        <v>17</v>
      </c>
      <c r="DA10" s="13" t="s">
        <v>6</v>
      </c>
      <c r="DS10" s="13" t="s">
        <v>16</v>
      </c>
      <c r="DT10" s="13" t="s">
        <v>17</v>
      </c>
      <c r="DU10" s="13" t="s">
        <v>6</v>
      </c>
      <c r="EM10" s="13" t="s">
        <v>16</v>
      </c>
      <c r="EN10" s="13" t="s">
        <v>17</v>
      </c>
      <c r="EO10" s="13" t="s">
        <v>6</v>
      </c>
      <c r="FG10" s="13" t="s">
        <v>16</v>
      </c>
      <c r="FH10" s="13" t="s">
        <v>17</v>
      </c>
      <c r="FI10" s="13" t="s">
        <v>6</v>
      </c>
      <c r="GA10" s="13" t="s">
        <v>16</v>
      </c>
      <c r="GB10" s="13" t="s">
        <v>17</v>
      </c>
      <c r="GC10" s="13" t="s">
        <v>6</v>
      </c>
      <c r="GU10" s="13" t="s">
        <v>16</v>
      </c>
      <c r="GV10" s="13" t="s">
        <v>17</v>
      </c>
      <c r="GW10" s="13" t="s">
        <v>6</v>
      </c>
      <c r="GY10" s="41"/>
      <c r="GZ10" s="41"/>
      <c r="HA10" s="41"/>
      <c r="HB10" s="41"/>
      <c r="HC10" s="41"/>
      <c r="HD10" s="41"/>
      <c r="HE10" s="41"/>
      <c r="HL10" s="25"/>
      <c r="HM10" s="25"/>
      <c r="HN10" s="26"/>
      <c r="HO10" s="13" t="s">
        <v>16</v>
      </c>
      <c r="HP10" s="13" t="s">
        <v>17</v>
      </c>
      <c r="HQ10" s="13" t="s">
        <v>6</v>
      </c>
      <c r="HR10" s="2"/>
      <c r="HS10" s="2"/>
      <c r="HT10" s="2"/>
      <c r="HU10" s="2"/>
      <c r="HV10" s="2"/>
      <c r="HW10" s="2"/>
    </row>
    <row r="11" spans="1:231" ht="13.5" customHeight="1" thickTop="1" x14ac:dyDescent="0.2">
      <c r="B11" s="10" t="s">
        <v>2</v>
      </c>
      <c r="C11" s="35">
        <v>0.7</v>
      </c>
      <c r="D11" s="35">
        <v>0.1</v>
      </c>
      <c r="E11" s="35"/>
      <c r="F11" s="54" t="s">
        <v>22</v>
      </c>
      <c r="G11" s="39"/>
      <c r="H11" s="6"/>
      <c r="V11" s="10" t="s">
        <v>2</v>
      </c>
      <c r="W11" s="32">
        <f>L60/J60</f>
        <v>0.67650237949259029</v>
      </c>
      <c r="X11" s="32">
        <f>O60/K60</f>
        <v>5.8372303085547278E-2</v>
      </c>
      <c r="Y11" s="32"/>
      <c r="Z11" s="14" t="s">
        <v>25</v>
      </c>
      <c r="AP11" s="10" t="s">
        <v>2</v>
      </c>
      <c r="AQ11" s="32">
        <f>AF60/AD60</f>
        <v>0.69697033072303638</v>
      </c>
      <c r="AR11" s="32">
        <f>AI60/AE60</f>
        <v>4.0252056949054787E-2</v>
      </c>
      <c r="AS11" s="32"/>
      <c r="BJ11" s="10" t="s">
        <v>2</v>
      </c>
      <c r="BK11" s="32">
        <f>AZ60/AX60</f>
        <v>0.68125830419815103</v>
      </c>
      <c r="BL11" s="32">
        <f>BC60/AY60</f>
        <v>2.6211676163298118E-2</v>
      </c>
      <c r="BM11" s="32"/>
      <c r="CD11" s="10" t="s">
        <v>2</v>
      </c>
      <c r="CE11" s="32">
        <f>BT60/BR60</f>
        <v>0.66322586571674058</v>
      </c>
      <c r="CF11" s="32">
        <f>BW60/BS60</f>
        <v>1.5044272290718799E-2</v>
      </c>
      <c r="CG11" s="32"/>
      <c r="CX11" s="10" t="s">
        <v>2</v>
      </c>
      <c r="CY11" s="32">
        <f>CN60/CL60</f>
        <v>0.65175380573110753</v>
      </c>
      <c r="CZ11" s="32">
        <f>CQ60/CM60</f>
        <v>7.7076840023036506E-3</v>
      </c>
      <c r="DA11" s="32"/>
      <c r="DR11" s="10" t="s">
        <v>2</v>
      </c>
      <c r="DS11" s="32">
        <f>DH60/DF60</f>
        <v>0.64577238922506841</v>
      </c>
      <c r="DT11" s="32">
        <f>DK60/DG60</f>
        <v>3.6878137388513467E-3</v>
      </c>
      <c r="DU11" s="32"/>
      <c r="EL11" s="10" t="s">
        <v>2</v>
      </c>
      <c r="EM11" s="32">
        <f>EB60/DZ60</f>
        <v>0.64290510364880249</v>
      </c>
      <c r="EN11" s="32">
        <f>EE60/EA60</f>
        <v>1.7048193006870044E-3</v>
      </c>
      <c r="EO11" s="32"/>
      <c r="FF11" s="10" t="s">
        <v>2</v>
      </c>
      <c r="FG11" s="32">
        <f>EV60/ET60</f>
        <v>0.64157954692030772</v>
      </c>
      <c r="FH11" s="32">
        <f>EY60/EU60</f>
        <v>7.7555763942811643E-4</v>
      </c>
      <c r="FI11" s="32"/>
      <c r="FZ11" s="10" t="s">
        <v>2</v>
      </c>
      <c r="GA11" s="32">
        <f>FP60/FN60</f>
        <v>0.64097647881421882</v>
      </c>
      <c r="GB11" s="32">
        <f>FS60/FO60</f>
        <v>3.502520441356365E-4</v>
      </c>
      <c r="GC11" s="32"/>
      <c r="GT11" s="10" t="s">
        <v>2</v>
      </c>
      <c r="GU11" s="32">
        <f>GJ60/GH60</f>
        <v>0.6407041021857196</v>
      </c>
      <c r="GV11" s="32">
        <f>GM60/GI60</f>
        <v>1.5765944055979225E-4</v>
      </c>
      <c r="GW11" s="32"/>
      <c r="GY11" s="41"/>
      <c r="GZ11" s="41"/>
      <c r="HA11" s="41"/>
      <c r="HB11" s="41"/>
      <c r="HC11" s="41"/>
      <c r="HD11" s="41"/>
      <c r="HE11" s="41"/>
      <c r="HL11" s="66" t="s">
        <v>61</v>
      </c>
      <c r="HM11" s="66"/>
      <c r="HN11" s="27" t="s">
        <v>2</v>
      </c>
      <c r="HO11" s="32">
        <f>HD60/HB60</f>
        <v>0.64058149641296491</v>
      </c>
      <c r="HP11" s="32">
        <f>HG60/HC60</f>
        <v>7.0862784263858906E-5</v>
      </c>
      <c r="HQ11" s="32"/>
      <c r="HR11" s="2"/>
      <c r="HS11" s="2"/>
      <c r="HT11" s="2"/>
      <c r="HU11" s="2"/>
      <c r="HV11" s="2"/>
      <c r="HW11" s="2"/>
    </row>
    <row r="12" spans="1:231" ht="12.75" customHeight="1" x14ac:dyDescent="0.2">
      <c r="B12" s="11" t="s">
        <v>3</v>
      </c>
      <c r="C12" s="36">
        <v>0.2</v>
      </c>
      <c r="D12" s="36">
        <v>0.2</v>
      </c>
      <c r="E12" s="36"/>
      <c r="F12" s="39"/>
      <c r="G12" s="39"/>
      <c r="H12" s="6"/>
      <c r="V12" s="11" t="s">
        <v>3</v>
      </c>
      <c r="W12" s="33">
        <f>M60/J60</f>
        <v>0.21881943609724855</v>
      </c>
      <c r="X12" s="33">
        <f>P60/K60</f>
        <v>0.42508653635127291</v>
      </c>
      <c r="Y12" s="33"/>
      <c r="Z12" s="14" t="s">
        <v>43</v>
      </c>
      <c r="AP12" s="11" t="s">
        <v>3</v>
      </c>
      <c r="AQ12" s="33">
        <f>AG60/AD60</f>
        <v>0.17145936395588712</v>
      </c>
      <c r="AR12" s="33">
        <f>AJ60/AE60</f>
        <v>0.46379923724048905</v>
      </c>
      <c r="AS12" s="33"/>
      <c r="BJ12" s="11" t="s">
        <v>3</v>
      </c>
      <c r="BK12" s="33">
        <f>BA60/AX60</f>
        <v>0.15671836542860398</v>
      </c>
      <c r="BL12" s="33">
        <f>BD60/AY60</f>
        <v>0.48923557136214185</v>
      </c>
      <c r="BM12" s="33"/>
      <c r="CD12" s="11" t="s">
        <v>3</v>
      </c>
      <c r="CE12" s="33">
        <f>BU60/BR60</f>
        <v>0.15145522975132297</v>
      </c>
      <c r="CF12" s="33">
        <f>BX60/BS60</f>
        <v>0.5088141494496824</v>
      </c>
      <c r="CG12" s="33"/>
      <c r="CX12" s="11" t="s">
        <v>3</v>
      </c>
      <c r="CY12" s="33">
        <f>CO60/CL60</f>
        <v>0.14938537677620456</v>
      </c>
      <c r="CZ12" s="33">
        <f>CR60/CM60</f>
        <v>0.52144364026801326</v>
      </c>
      <c r="DA12" s="33"/>
      <c r="DR12" s="11" t="s">
        <v>3</v>
      </c>
      <c r="DS12" s="33">
        <f>DI60/DF60</f>
        <v>0.14858750395944723</v>
      </c>
      <c r="DT12" s="33">
        <f>DL60/DG60</f>
        <v>0.5282533785980047</v>
      </c>
      <c r="DU12" s="33"/>
      <c r="EL12" s="11" t="s">
        <v>3</v>
      </c>
      <c r="EM12" s="33">
        <f>EC60/DZ60</f>
        <v>0.14828066184180072</v>
      </c>
      <c r="EN12" s="33">
        <f>EF60/EA60</f>
        <v>0.53157086126416064</v>
      </c>
      <c r="EO12" s="33"/>
      <c r="FF12" s="11" t="s">
        <v>3</v>
      </c>
      <c r="FG12" s="33">
        <f>EW60/ET60</f>
        <v>0.14815893795099197</v>
      </c>
      <c r="FH12" s="33">
        <f>EZ60/EU60</f>
        <v>0.53311254335902114</v>
      </c>
      <c r="FI12" s="33"/>
      <c r="FZ12" s="11" t="s">
        <v>3</v>
      </c>
      <c r="GA12" s="33">
        <f>FQ60/FN60</f>
        <v>0.14810862201199052</v>
      </c>
      <c r="GB12" s="33">
        <f>FT60/FO60</f>
        <v>0.53381462476686847</v>
      </c>
      <c r="GC12" s="33"/>
      <c r="GT12" s="11" t="s">
        <v>3</v>
      </c>
      <c r="GU12" s="33">
        <f>GK60/GH60</f>
        <v>0.14808710106463815</v>
      </c>
      <c r="GV12" s="33">
        <f>GN60/GI60</f>
        <v>0.53413166722389416</v>
      </c>
      <c r="GW12" s="33"/>
      <c r="GY12" s="57" t="s">
        <v>45</v>
      </c>
      <c r="GZ12" s="41"/>
      <c r="HA12" s="41"/>
      <c r="HB12" s="41"/>
      <c r="HC12" s="41"/>
      <c r="HD12" s="41"/>
      <c r="HE12" s="41"/>
      <c r="HL12" s="66"/>
      <c r="HM12" s="66"/>
      <c r="HN12" s="28" t="s">
        <v>3</v>
      </c>
      <c r="HO12" s="33">
        <f>HE60/HB60</f>
        <v>0.14807768641026459</v>
      </c>
      <c r="HP12" s="33">
        <f>HH60/HC60</f>
        <v>0.53427433801802771</v>
      </c>
      <c r="HQ12" s="33"/>
      <c r="HR12" s="2"/>
      <c r="HS12" s="2"/>
      <c r="HT12" s="2"/>
      <c r="HU12" s="2"/>
      <c r="HV12" s="2"/>
      <c r="HW12" s="2"/>
    </row>
    <row r="13" spans="1:231" ht="13.5" customHeight="1" thickBot="1" x14ac:dyDescent="0.25">
      <c r="B13" s="11" t="s">
        <v>4</v>
      </c>
      <c r="C13" s="36">
        <v>0.1</v>
      </c>
      <c r="D13" s="36">
        <v>0.7</v>
      </c>
      <c r="E13" s="36"/>
      <c r="F13" s="55"/>
      <c r="G13" s="55"/>
      <c r="H13" s="6"/>
      <c r="V13" s="12" t="s">
        <v>4</v>
      </c>
      <c r="W13" s="33">
        <f>N60/J60</f>
        <v>0.10467818441016125</v>
      </c>
      <c r="X13" s="33">
        <f>Q60/K60</f>
        <v>0.51654116056317989</v>
      </c>
      <c r="Y13" s="33"/>
      <c r="AP13" s="12" t="s">
        <v>4</v>
      </c>
      <c r="AQ13" s="33">
        <f>AH60/AD60</f>
        <v>0.13157030532107669</v>
      </c>
      <c r="AR13" s="33">
        <f>AK60/AE60</f>
        <v>0.49594870581045619</v>
      </c>
      <c r="AS13" s="33"/>
      <c r="BJ13" s="12" t="s">
        <v>4</v>
      </c>
      <c r="BK13" s="33">
        <f>BB60/AX60</f>
        <v>0.1620233303732449</v>
      </c>
      <c r="BL13" s="33">
        <f>BE60/AY60</f>
        <v>0.48455275247456009</v>
      </c>
      <c r="BM13" s="33"/>
      <c r="CD13" s="12" t="s">
        <v>4</v>
      </c>
      <c r="CE13" s="33">
        <f>BV60/BR60</f>
        <v>0.18531890453193625</v>
      </c>
      <c r="CF13" s="33">
        <f>BY60/BS60</f>
        <v>0.4761415782595988</v>
      </c>
      <c r="CG13" s="33"/>
      <c r="CX13" s="12" t="s">
        <v>4</v>
      </c>
      <c r="CY13" s="33">
        <f>CP60/CL60</f>
        <v>0.19886081749268775</v>
      </c>
      <c r="CZ13" s="33">
        <f>CS60/CM60</f>
        <v>0.47084867572968325</v>
      </c>
      <c r="DA13" s="33"/>
      <c r="DR13" s="12" t="s">
        <v>4</v>
      </c>
      <c r="DS13" s="33">
        <f>DJ60/DF60</f>
        <v>0.20564010681548428</v>
      </c>
      <c r="DT13" s="33">
        <f>DM60/DG60</f>
        <v>0.46805880766314401</v>
      </c>
      <c r="DU13" s="33"/>
      <c r="EL13" s="12" t="s">
        <v>4</v>
      </c>
      <c r="EM13" s="33">
        <f>ED60/DZ60</f>
        <v>0.20881423450939687</v>
      </c>
      <c r="EN13" s="33">
        <f>EG60/EA60</f>
        <v>0.46672431943515263</v>
      </c>
      <c r="EO13" s="33"/>
      <c r="FF13" s="12" t="s">
        <v>4</v>
      </c>
      <c r="FG13" s="33">
        <f>EX60/ET60</f>
        <v>0.21026151512870067</v>
      </c>
      <c r="FH13" s="33">
        <f>FA60/EU60</f>
        <v>0.46611189900155031</v>
      </c>
      <c r="FI13" s="33"/>
      <c r="FZ13" s="12" t="s">
        <v>4</v>
      </c>
      <c r="GA13" s="33">
        <f>FR60/FN60</f>
        <v>0.21091489917379055</v>
      </c>
      <c r="GB13" s="33">
        <f>FU60/FO60</f>
        <v>0.46583512318899589</v>
      </c>
      <c r="GC13" s="33"/>
      <c r="GT13" s="12" t="s">
        <v>4</v>
      </c>
      <c r="GU13" s="33">
        <f>GL60/GH60</f>
        <v>0.21120879674964274</v>
      </c>
      <c r="GV13" s="33">
        <f>GO60/GI60</f>
        <v>0.46571067333554594</v>
      </c>
      <c r="GW13" s="33"/>
      <c r="GY13" s="41"/>
      <c r="GZ13" s="41"/>
      <c r="HA13" s="41"/>
      <c r="HB13" s="41"/>
      <c r="HC13" s="41"/>
      <c r="HD13" s="41"/>
      <c r="HE13" s="41"/>
      <c r="HL13" s="66"/>
      <c r="HM13" s="66"/>
      <c r="HN13" s="29" t="s">
        <v>4</v>
      </c>
      <c r="HO13" s="33">
        <f>HF60/HB60</f>
        <v>0.21134081717677047</v>
      </c>
      <c r="HP13" s="33">
        <f>HI60/HC60</f>
        <v>0.46565479919770836</v>
      </c>
      <c r="HQ13" s="33"/>
      <c r="HR13" s="2"/>
      <c r="HS13" s="2"/>
      <c r="HT13" s="2"/>
      <c r="HU13" s="2"/>
      <c r="HV13" s="2"/>
      <c r="HW13" s="2"/>
    </row>
    <row r="14" spans="1:231" ht="13.5" thickTop="1" x14ac:dyDescent="0.2">
      <c r="B14" s="10" t="s">
        <v>14</v>
      </c>
      <c r="C14" s="35">
        <v>0.8</v>
      </c>
      <c r="D14" s="35">
        <v>0.1</v>
      </c>
      <c r="E14" s="35">
        <v>0.5</v>
      </c>
      <c r="F14" s="38" t="s">
        <v>18</v>
      </c>
      <c r="G14" s="38"/>
      <c r="H14" s="6"/>
      <c r="V14" s="10" t="s">
        <v>14</v>
      </c>
      <c r="W14" s="32">
        <f>R60/J60</f>
        <v>0.87574097124970574</v>
      </c>
      <c r="X14" s="32">
        <f>S60/K60</f>
        <v>9.2517027317034331E-2</v>
      </c>
      <c r="Y14" s="32">
        <f>J27</f>
        <v>0.12905786504547845</v>
      </c>
      <c r="Z14" s="14" t="s">
        <v>26</v>
      </c>
      <c r="AP14" s="10" t="s">
        <v>14</v>
      </c>
      <c r="AQ14" s="32">
        <f>AL60/AD60</f>
        <v>0.90403448276074605</v>
      </c>
      <c r="AR14" s="32">
        <f>AM60/AE60</f>
        <v>7.6685601649979132E-2</v>
      </c>
      <c r="AS14" s="32">
        <f>AD27</f>
        <v>1.2058677227915251E-2</v>
      </c>
      <c r="BJ14" s="10" t="s">
        <v>14</v>
      </c>
      <c r="BK14" s="32">
        <f>BF60/AX60</f>
        <v>0.91905678976710381</v>
      </c>
      <c r="BL14" s="32">
        <f>BG60/AY60</f>
        <v>7.1412075290130161E-2</v>
      </c>
      <c r="BM14" s="32">
        <f>AX27</f>
        <v>6.7348702731976013E-4</v>
      </c>
      <c r="CD14" s="10" t="s">
        <v>14</v>
      </c>
      <c r="CE14" s="32">
        <f>BZ60/BR60</f>
        <v>0.92677132004197726</v>
      </c>
      <c r="CF14" s="32">
        <f>CA60/BS60</f>
        <v>7.0651140927855571E-2</v>
      </c>
      <c r="CG14" s="32">
        <f>BR27</f>
        <v>3.0750069648590892E-5</v>
      </c>
      <c r="CX14" s="10" t="s">
        <v>14</v>
      </c>
      <c r="CY14" s="32">
        <f>CT60/CL60</f>
        <v>0.93058152598305266</v>
      </c>
      <c r="CZ14" s="32">
        <f>CU60/CM60</f>
        <v>7.0989187154573447E-2</v>
      </c>
      <c r="DA14" s="32">
        <f>CL27</f>
        <v>1.2895950089238677E-6</v>
      </c>
      <c r="DR14" s="10" t="s">
        <v>14</v>
      </c>
      <c r="DS14" s="32">
        <f>DN60/DF60</f>
        <v>0.93234928518142601</v>
      </c>
      <c r="DT14" s="32">
        <f>DO60/DG60</f>
        <v>7.1376332764803083E-2</v>
      </c>
      <c r="DU14" s="32">
        <f>DF27</f>
        <v>5.2179256408900532E-8</v>
      </c>
      <c r="EL14" s="10" t="s">
        <v>14</v>
      </c>
      <c r="EM14" s="32">
        <f>EH60/DZ60</f>
        <v>0.93314323753385031</v>
      </c>
      <c r="EN14" s="32">
        <f>EI60/EA60</f>
        <v>7.1620253767518502E-2</v>
      </c>
      <c r="EO14" s="32">
        <f>DZ27</f>
        <v>2.080718818764291E-9</v>
      </c>
      <c r="FF14" s="10" t="s">
        <v>14</v>
      </c>
      <c r="FG14" s="32">
        <f>FB60/ET60</f>
        <v>0.93349618622220465</v>
      </c>
      <c r="FH14" s="32">
        <f>FC60/EU60</f>
        <v>7.1749009099387834E-2</v>
      </c>
      <c r="FI14" s="32">
        <f>ET27</f>
        <v>8.2485298300166775E-11</v>
      </c>
      <c r="FZ14" s="10" t="s">
        <v>14</v>
      </c>
      <c r="GA14" s="32">
        <f>FV60/FN60</f>
        <v>0.93365297915882239</v>
      </c>
      <c r="GB14" s="32">
        <f>FW60/FO60</f>
        <v>7.1811889062105907E-2</v>
      </c>
      <c r="GC14" s="32">
        <f>FN27</f>
        <v>3.2620640921209567E-12</v>
      </c>
      <c r="GT14" s="10" t="s">
        <v>14</v>
      </c>
      <c r="GU14" s="32">
        <f>GP60/GH60</f>
        <v>0.93372278576279333</v>
      </c>
      <c r="GV14" s="32">
        <f>GQ60/GI60</f>
        <v>7.1841429813449528E-2</v>
      </c>
      <c r="GW14" s="32">
        <f>GH27</f>
        <v>1.2887470963691073E-13</v>
      </c>
      <c r="GY14" s="41"/>
      <c r="GZ14" s="41"/>
      <c r="HA14" s="41"/>
      <c r="HB14" s="41"/>
      <c r="HC14" s="41"/>
      <c r="HD14" s="41"/>
      <c r="HE14" s="41"/>
      <c r="HL14" s="66"/>
      <c r="HM14" s="66"/>
      <c r="HN14" s="27" t="s">
        <v>14</v>
      </c>
      <c r="HO14" s="32">
        <f>HJ60/HB60</f>
        <v>0.93375394193653549</v>
      </c>
      <c r="HP14" s="32">
        <f>HK60/HC60</f>
        <v>7.1855026741511535E-2</v>
      </c>
      <c r="HQ14" s="32">
        <f>HB27</f>
        <v>5.0892428941191186E-15</v>
      </c>
      <c r="HR14" s="2"/>
      <c r="HS14" s="2"/>
      <c r="HT14" s="2"/>
      <c r="HU14" s="2"/>
      <c r="HV14" s="2"/>
      <c r="HW14" s="2"/>
    </row>
    <row r="15" spans="1:231" x14ac:dyDescent="0.2">
      <c r="B15" s="11" t="s">
        <v>15</v>
      </c>
      <c r="C15" s="36">
        <v>0.1</v>
      </c>
      <c r="D15" s="36">
        <v>0.8</v>
      </c>
      <c r="E15" s="36">
        <v>0.5</v>
      </c>
      <c r="F15" s="39"/>
      <c r="G15" s="39"/>
      <c r="H15" s="6"/>
      <c r="V15" s="11" t="s">
        <v>15</v>
      </c>
      <c r="W15" s="33">
        <f>T60/J60</f>
        <v>0.10896019525279561</v>
      </c>
      <c r="X15" s="33">
        <f>U60/K60</f>
        <v>0.86515796820171975</v>
      </c>
      <c r="Y15" s="33">
        <f>K27</f>
        <v>0.87094213495452144</v>
      </c>
      <c r="Z15" s="14" t="s">
        <v>44</v>
      </c>
      <c r="AP15" s="11" t="s">
        <v>15</v>
      </c>
      <c r="AQ15" s="33">
        <f>AN60/AD60</f>
        <v>9.3715163014071734E-2</v>
      </c>
      <c r="AR15" s="33">
        <f>AO60/AE60</f>
        <v>0.87040169364667286</v>
      </c>
      <c r="AS15" s="33">
        <f>AE27</f>
        <v>0.9879413227720848</v>
      </c>
      <c r="BJ15" s="11" t="s">
        <v>15</v>
      </c>
      <c r="BK15" s="33">
        <f>BH60/AX60</f>
        <v>8.07995387749747E-2</v>
      </c>
      <c r="BL15" s="33">
        <f>BI60/AY60</f>
        <v>0.87166251014775031</v>
      </c>
      <c r="BM15" s="33">
        <f>AY27</f>
        <v>0.99932651297268016</v>
      </c>
      <c r="CD15" s="11" t="s">
        <v>15</v>
      </c>
      <c r="CE15" s="33">
        <f>CB60/BR60</f>
        <v>7.3221947074413707E-2</v>
      </c>
      <c r="CF15" s="33">
        <f>CC60/BS60</f>
        <v>0.8698151578320461</v>
      </c>
      <c r="CG15" s="33">
        <f>BS27</f>
        <v>0.9999692499303513</v>
      </c>
      <c r="CX15" s="11" t="s">
        <v>15</v>
      </c>
      <c r="CY15" s="33">
        <f>CV60/CL60</f>
        <v>6.9418192145708504E-2</v>
      </c>
      <c r="CZ15" s="33">
        <f>CW60/CM60</f>
        <v>0.86771934747001023</v>
      </c>
      <c r="DA15" s="33">
        <f>CM27</f>
        <v>0.999998710404991</v>
      </c>
      <c r="DR15" s="11" t="s">
        <v>15</v>
      </c>
      <c r="DS15" s="33">
        <f>DP60/DF60</f>
        <v>6.7650703524570976E-2</v>
      </c>
      <c r="DT15" s="33">
        <f>DQ60/DG60</f>
        <v>0.86634878751659961</v>
      </c>
      <c r="DU15" s="33">
        <f>DG27</f>
        <v>0.99999994782074364</v>
      </c>
      <c r="EL15" s="11" t="s">
        <v>15</v>
      </c>
      <c r="EM15" s="33">
        <f>EJ60/DZ60</f>
        <v>6.6856762021269556E-2</v>
      </c>
      <c r="EN15" s="33">
        <f>EK60/EA60</f>
        <v>0.86561461916815929</v>
      </c>
      <c r="EO15" s="33">
        <f>EA27</f>
        <v>0.99999999791928118</v>
      </c>
      <c r="FF15" s="11" t="s">
        <v>15</v>
      </c>
      <c r="FG15" s="33">
        <f>FD60/ET60</f>
        <v>6.6503813760388206E-2</v>
      </c>
      <c r="FH15" s="33">
        <f>FE60/EU60</f>
        <v>0.86525491229926588</v>
      </c>
      <c r="FI15" s="33">
        <f>EU27</f>
        <v>0.99999999991751476</v>
      </c>
      <c r="FZ15" s="11" t="s">
        <v>15</v>
      </c>
      <c r="GA15" s="33">
        <f>FX60/FN60</f>
        <v>6.6347020840498497E-2</v>
      </c>
      <c r="GB15" s="33">
        <f>FY60/FO60</f>
        <v>0.86508605179024534</v>
      </c>
      <c r="GC15" s="33">
        <f>FO27</f>
        <v>0.99999999999673805</v>
      </c>
      <c r="GT15" s="11" t="s">
        <v>15</v>
      </c>
      <c r="GU15" s="33">
        <f>GR60/GH60</f>
        <v>6.6277214237180665E-2</v>
      </c>
      <c r="GV15" s="33">
        <f>GS60/GI60</f>
        <v>0.8650084588813407</v>
      </c>
      <c r="GW15" s="33">
        <f>GI27</f>
        <v>0.9999999999998711</v>
      </c>
      <c r="GY15" s="41"/>
      <c r="GZ15" s="41"/>
      <c r="HA15" s="41"/>
      <c r="HB15" s="41"/>
      <c r="HC15" s="41"/>
      <c r="HD15" s="41"/>
      <c r="HE15" s="41"/>
      <c r="HL15" s="66"/>
      <c r="HM15" s="66"/>
      <c r="HN15" s="28" t="s">
        <v>15</v>
      </c>
      <c r="HO15" s="33">
        <f>HL60/HB60</f>
        <v>6.6246058063463592E-2</v>
      </c>
      <c r="HP15" s="33">
        <f>HM60/HC60</f>
        <v>0.86497319398496064</v>
      </c>
      <c r="HQ15" s="33">
        <f>HC27</f>
        <v>0.999999999999995</v>
      </c>
    </row>
    <row r="16" spans="1:231" ht="13.5" thickBot="1" x14ac:dyDescent="0.25">
      <c r="B16" s="12" t="s">
        <v>5</v>
      </c>
      <c r="C16" s="37">
        <v>0.1</v>
      </c>
      <c r="D16" s="37">
        <v>0.1</v>
      </c>
      <c r="E16" s="37">
        <v>0</v>
      </c>
      <c r="F16" s="39"/>
      <c r="G16" s="39"/>
      <c r="H16" s="6"/>
      <c r="V16" s="12" t="s">
        <v>5</v>
      </c>
      <c r="W16" s="34">
        <f>J59/J60</f>
        <v>1.5298833497498958E-2</v>
      </c>
      <c r="X16" s="34">
        <f>K59/K60</f>
        <v>4.2325004481245834E-2</v>
      </c>
      <c r="Y16" s="34">
        <v>0</v>
      </c>
      <c r="AP16" s="12" t="s">
        <v>5</v>
      </c>
      <c r="AQ16" s="34">
        <f>AD59/AD60</f>
        <v>2.2503542251822491E-3</v>
      </c>
      <c r="AR16" s="34">
        <f>AE59/AE60</f>
        <v>5.291270470334819E-2</v>
      </c>
      <c r="AS16" s="34">
        <v>0</v>
      </c>
      <c r="BJ16" s="12" t="s">
        <v>5</v>
      </c>
      <c r="BK16" s="34">
        <f>AX59/AX60</f>
        <v>1.4367145792132174E-4</v>
      </c>
      <c r="BL16" s="34">
        <f>AY59/AY60</f>
        <v>5.6925414562119615E-2</v>
      </c>
      <c r="BM16" s="34">
        <v>0</v>
      </c>
      <c r="CD16" s="12" t="s">
        <v>5</v>
      </c>
      <c r="CE16" s="34">
        <f>BR59/BR60</f>
        <v>6.7328836089957272E-6</v>
      </c>
      <c r="CF16" s="34">
        <f>BS59/BS60</f>
        <v>5.9533701240098193E-2</v>
      </c>
      <c r="CG16" s="34">
        <v>0</v>
      </c>
      <c r="CX16" s="12" t="s">
        <v>5</v>
      </c>
      <c r="CY16" s="34">
        <f>CL59/CL60</f>
        <v>2.8187123870270792E-7</v>
      </c>
      <c r="CZ16" s="34">
        <f>CM59/CM60</f>
        <v>6.1291465375416548E-2</v>
      </c>
      <c r="DA16" s="34">
        <v>0</v>
      </c>
      <c r="DR16" s="12" t="s">
        <v>5</v>
      </c>
      <c r="DS16" s="34">
        <f>DF59/DF60</f>
        <v>1.1294002726822289E-8</v>
      </c>
      <c r="DT16" s="34">
        <f>DG59/DG60</f>
        <v>6.2274879718596923E-2</v>
      </c>
      <c r="DU16" s="34">
        <v>0</v>
      </c>
      <c r="EL16" s="12" t="s">
        <v>5</v>
      </c>
      <c r="EM16" s="34">
        <f>DZ59/DZ60</f>
        <v>4.4488023757913838E-10</v>
      </c>
      <c r="EN16" s="34">
        <f>EA59/EA60</f>
        <v>6.2765127064322315E-2</v>
      </c>
      <c r="EO16" s="34">
        <v>0</v>
      </c>
      <c r="FF16" s="12" t="s">
        <v>5</v>
      </c>
      <c r="FG16" s="34">
        <f>ET59/ET60</f>
        <v>1.7407400089113194E-11</v>
      </c>
      <c r="FH16" s="34">
        <f>EU59/EU60</f>
        <v>6.2996078601345692E-2</v>
      </c>
      <c r="FI16" s="34">
        <v>0</v>
      </c>
      <c r="FZ16" s="12" t="s">
        <v>5</v>
      </c>
      <c r="GA16" s="34">
        <f>FN59/FN60</f>
        <v>6.7928330216558216E-13</v>
      </c>
      <c r="GB16" s="34">
        <f>FO59/FO60</f>
        <v>6.3102059147648937E-2</v>
      </c>
      <c r="GC16" s="34">
        <v>0</v>
      </c>
      <c r="GT16" s="12" t="s">
        <v>5</v>
      </c>
      <c r="GU16" s="34">
        <f>GH59/GH60</f>
        <v>2.6477519333253327E-14</v>
      </c>
      <c r="GV16" s="34">
        <f>GI59/GI60</f>
        <v>6.3150111305209547E-2</v>
      </c>
      <c r="GW16" s="34">
        <v>0</v>
      </c>
      <c r="GY16" s="41"/>
      <c r="GZ16" s="41"/>
      <c r="HA16" s="41"/>
      <c r="HB16" s="41"/>
      <c r="HC16" s="41"/>
      <c r="HD16" s="41"/>
      <c r="HE16" s="41"/>
      <c r="HL16" s="66"/>
      <c r="HM16" s="66"/>
      <c r="HN16" s="29" t="s">
        <v>5</v>
      </c>
      <c r="HO16" s="34">
        <f>HB59/HB60</f>
        <v>1.031555986948238E-15</v>
      </c>
      <c r="HP16" s="34">
        <f>HC59/HC60</f>
        <v>6.3171779273527684E-2</v>
      </c>
      <c r="HQ16" s="34">
        <v>0</v>
      </c>
    </row>
    <row r="17" spans="1:231" ht="13.5" customHeight="1" thickTop="1" x14ac:dyDescent="0.2">
      <c r="B17" s="3"/>
      <c r="C17" s="7"/>
      <c r="D17" s="7"/>
      <c r="E17" s="7"/>
      <c r="F17" s="4"/>
      <c r="G17" s="4"/>
      <c r="H17" s="6"/>
      <c r="R17" s="40" t="s">
        <v>67</v>
      </c>
      <c r="S17" s="41"/>
      <c r="T17" s="41"/>
      <c r="U17" s="41"/>
      <c r="V17" s="67">
        <v>1</v>
      </c>
      <c r="W17" s="58" t="s">
        <v>63</v>
      </c>
      <c r="X17" s="59"/>
      <c r="Y17" s="59"/>
      <c r="AP17" s="67">
        <f>1+V17</f>
        <v>2</v>
      </c>
      <c r="AQ17" s="58" t="s">
        <v>64</v>
      </c>
      <c r="AR17" s="59"/>
      <c r="AS17" s="59"/>
      <c r="BJ17" s="67">
        <f>1+AP17</f>
        <v>3</v>
      </c>
      <c r="BK17" s="58" t="s">
        <v>64</v>
      </c>
      <c r="BL17" s="59"/>
      <c r="BM17" s="59"/>
      <c r="CD17" s="67">
        <f>1+BJ17</f>
        <v>4</v>
      </c>
      <c r="CE17" s="58" t="s">
        <v>64</v>
      </c>
      <c r="CF17" s="59"/>
      <c r="CG17" s="59"/>
      <c r="CX17" s="67">
        <f>1+CD17</f>
        <v>5</v>
      </c>
      <c r="CY17" s="58" t="s">
        <v>64</v>
      </c>
      <c r="CZ17" s="59"/>
      <c r="DA17" s="59"/>
      <c r="DR17" s="67">
        <f>1+CX17</f>
        <v>6</v>
      </c>
      <c r="DS17" s="58" t="s">
        <v>64</v>
      </c>
      <c r="DT17" s="59"/>
      <c r="DU17" s="59"/>
      <c r="EL17" s="67">
        <f>1+DR17</f>
        <v>7</v>
      </c>
      <c r="EM17" s="58" t="s">
        <v>64</v>
      </c>
      <c r="EN17" s="59"/>
      <c r="EO17" s="59"/>
      <c r="FF17" s="67">
        <f>1+EL17</f>
        <v>8</v>
      </c>
      <c r="FG17" s="58" t="s">
        <v>64</v>
      </c>
      <c r="FH17" s="59"/>
      <c r="FI17" s="59"/>
      <c r="FZ17" s="67">
        <f>1+FF17</f>
        <v>9</v>
      </c>
      <c r="GA17" s="58" t="s">
        <v>64</v>
      </c>
      <c r="GB17" s="59"/>
      <c r="GC17" s="59"/>
      <c r="GT17" s="67">
        <f>1+FZ17</f>
        <v>10</v>
      </c>
      <c r="GU17" s="58" t="s">
        <v>64</v>
      </c>
      <c r="GV17" s="59"/>
      <c r="GW17" s="59"/>
      <c r="GY17" s="41"/>
      <c r="GZ17" s="41"/>
      <c r="HA17" s="41"/>
      <c r="HB17" s="41"/>
      <c r="HC17" s="41"/>
      <c r="HD17" s="41"/>
      <c r="HE17" s="41"/>
      <c r="HL17" s="66"/>
      <c r="HM17" s="66"/>
      <c r="HN17" s="30"/>
      <c r="HO17" s="2"/>
      <c r="HP17" s="2"/>
      <c r="HQ17" s="2"/>
    </row>
    <row r="18" spans="1:231" ht="13.5" customHeight="1" x14ac:dyDescent="0.2">
      <c r="B18" s="3"/>
      <c r="D18" s="5"/>
      <c r="F18" s="5"/>
      <c r="G18" s="39" t="s">
        <v>27</v>
      </c>
      <c r="H18" s="41"/>
      <c r="I18" s="40" t="s">
        <v>65</v>
      </c>
      <c r="J18" s="40" t="s">
        <v>66</v>
      </c>
      <c r="K18" s="41"/>
      <c r="M18" s="5"/>
      <c r="N18" s="5"/>
      <c r="O18" s="5"/>
      <c r="P18" s="5"/>
      <c r="Q18" s="5"/>
      <c r="R18" s="41"/>
      <c r="S18" s="41"/>
      <c r="T18" s="41"/>
      <c r="U18" s="41"/>
      <c r="V18" s="68"/>
      <c r="W18" s="60"/>
      <c r="X18" s="61"/>
      <c r="Y18" s="61"/>
      <c r="AP18" s="68"/>
      <c r="AQ18" s="60"/>
      <c r="AR18" s="61"/>
      <c r="AS18" s="61"/>
      <c r="BJ18" s="68"/>
      <c r="BK18" s="60"/>
      <c r="BL18" s="61"/>
      <c r="BM18" s="61"/>
      <c r="CD18" s="68"/>
      <c r="CE18" s="60"/>
      <c r="CF18" s="61"/>
      <c r="CG18" s="61"/>
      <c r="CX18" s="68"/>
      <c r="CY18" s="60"/>
      <c r="CZ18" s="61"/>
      <c r="DA18" s="61"/>
      <c r="DR18" s="68"/>
      <c r="DS18" s="60"/>
      <c r="DT18" s="61"/>
      <c r="DU18" s="61"/>
      <c r="EL18" s="68"/>
      <c r="EM18" s="60"/>
      <c r="EN18" s="61"/>
      <c r="EO18" s="61"/>
      <c r="FF18" s="68"/>
      <c r="FG18" s="60"/>
      <c r="FH18" s="61"/>
      <c r="FI18" s="61"/>
      <c r="FZ18" s="68"/>
      <c r="GA18" s="60"/>
      <c r="GB18" s="61"/>
      <c r="GC18" s="61"/>
      <c r="GT18" s="68"/>
      <c r="GU18" s="60"/>
      <c r="GV18" s="61"/>
      <c r="GW18" s="61"/>
      <c r="GY18" s="5"/>
      <c r="GZ18" s="24"/>
      <c r="HA18" s="24"/>
      <c r="HB18" s="24"/>
      <c r="HC18" s="24"/>
      <c r="HD18" s="24"/>
      <c r="HE18" s="24"/>
      <c r="HL18" s="66"/>
      <c r="HM18" s="66"/>
      <c r="HN18" s="47" t="s">
        <v>1</v>
      </c>
      <c r="HO18" s="48"/>
      <c r="HP18" s="48"/>
      <c r="HQ18" s="48"/>
      <c r="HR18" s="48"/>
      <c r="HS18" s="48"/>
      <c r="HT18" s="48"/>
      <c r="HU18" s="2"/>
      <c r="HV18" s="2"/>
      <c r="HW18" s="2"/>
    </row>
    <row r="19" spans="1:231" ht="12.75" customHeight="1" x14ac:dyDescent="0.2">
      <c r="B19" s="3"/>
      <c r="C19" s="39" t="s">
        <v>31</v>
      </c>
      <c r="D19" s="41"/>
      <c r="E19" s="39" t="s">
        <v>78</v>
      </c>
      <c r="F19" s="41"/>
      <c r="G19" s="41"/>
      <c r="H19" s="41"/>
      <c r="I19" s="41"/>
      <c r="J19" s="41"/>
      <c r="K19" s="41"/>
      <c r="L19" s="40" t="s">
        <v>71</v>
      </c>
      <c r="M19" s="41"/>
      <c r="N19" s="41"/>
      <c r="O19" s="41"/>
      <c r="P19" s="41"/>
      <c r="Q19" s="41"/>
      <c r="R19" s="41"/>
      <c r="S19" s="41"/>
      <c r="T19" s="41"/>
      <c r="U19" s="41"/>
      <c r="V19" s="69"/>
      <c r="W19" s="62"/>
      <c r="X19" s="62"/>
      <c r="Y19" s="62"/>
      <c r="AP19" s="69"/>
      <c r="AQ19" s="62"/>
      <c r="AR19" s="62"/>
      <c r="AS19" s="62"/>
      <c r="BJ19" s="69"/>
      <c r="BK19" s="62"/>
      <c r="BL19" s="62"/>
      <c r="BM19" s="62"/>
      <c r="CD19" s="69"/>
      <c r="CE19" s="62"/>
      <c r="CF19" s="62"/>
      <c r="CG19" s="62"/>
      <c r="CX19" s="69"/>
      <c r="CY19" s="62"/>
      <c r="CZ19" s="62"/>
      <c r="DA19" s="62"/>
      <c r="DR19" s="69"/>
      <c r="DS19" s="62"/>
      <c r="DT19" s="62"/>
      <c r="DU19" s="62"/>
      <c r="EL19" s="69"/>
      <c r="EM19" s="62"/>
      <c r="EN19" s="62"/>
      <c r="EO19" s="62"/>
      <c r="FF19" s="69"/>
      <c r="FG19" s="62"/>
      <c r="FH19" s="62"/>
      <c r="FI19" s="62"/>
      <c r="FZ19" s="69"/>
      <c r="GA19" s="62"/>
      <c r="GB19" s="62"/>
      <c r="GC19" s="62"/>
      <c r="GT19" s="69"/>
      <c r="GU19" s="62"/>
      <c r="GV19" s="62"/>
      <c r="GW19" s="62"/>
      <c r="GY19" s="5"/>
      <c r="GZ19" s="57" t="s">
        <v>29</v>
      </c>
      <c r="HA19" s="57"/>
      <c r="HB19" s="57"/>
      <c r="HC19" s="57"/>
      <c r="HD19" s="57"/>
      <c r="HE19" s="57"/>
      <c r="HL19" s="66"/>
      <c r="HM19" s="66"/>
      <c r="HN19" s="49"/>
      <c r="HO19" s="48"/>
      <c r="HP19" s="48"/>
      <c r="HQ19" s="48"/>
      <c r="HR19" s="48"/>
      <c r="HS19" s="48"/>
      <c r="HT19" s="48"/>
      <c r="HU19" s="2"/>
      <c r="HV19" s="2"/>
      <c r="HW19" s="2"/>
    </row>
    <row r="20" spans="1:231" ht="12.75" customHeight="1" x14ac:dyDescent="0.2">
      <c r="B20" s="3"/>
      <c r="C20" s="41"/>
      <c r="D20" s="41"/>
      <c r="E20" s="41"/>
      <c r="F20" s="41"/>
      <c r="G20" s="41"/>
      <c r="H20" s="41"/>
      <c r="I20" s="41"/>
      <c r="J20" s="41"/>
      <c r="K20" s="41"/>
      <c r="L20" s="41"/>
      <c r="M20" s="41"/>
      <c r="N20" s="41"/>
      <c r="O20" s="41"/>
      <c r="P20" s="41"/>
      <c r="Q20" s="41"/>
      <c r="R20" s="41"/>
      <c r="S20" s="41"/>
      <c r="T20" s="41"/>
      <c r="U20" s="41"/>
      <c r="V20" s="3"/>
      <c r="AP20" s="3"/>
      <c r="BJ20" s="3"/>
      <c r="CD20" s="3"/>
      <c r="CX20" s="3"/>
      <c r="DR20" s="3"/>
      <c r="EL20" s="3"/>
      <c r="FF20" s="3"/>
      <c r="FZ20" s="3"/>
      <c r="GT20" s="3"/>
      <c r="GU20" s="65" t="s">
        <v>62</v>
      </c>
      <c r="GV20" s="65"/>
      <c r="GW20" s="65"/>
      <c r="GX20" s="65"/>
      <c r="GY20" s="5"/>
      <c r="GZ20" s="57"/>
      <c r="HA20" s="57"/>
      <c r="HB20" s="57"/>
      <c r="HC20" s="57"/>
      <c r="HD20" s="57"/>
      <c r="HE20" s="57"/>
      <c r="HL20" s="66"/>
      <c r="HM20" s="66"/>
      <c r="HN20" s="49"/>
      <c r="HO20" s="48"/>
      <c r="HP20" s="48"/>
      <c r="HQ20" s="48"/>
      <c r="HR20" s="48"/>
      <c r="HS20" s="48"/>
      <c r="HT20" s="48"/>
      <c r="HU20" s="2"/>
      <c r="HV20" s="2"/>
      <c r="HW20" s="2"/>
    </row>
    <row r="21" spans="1:231" x14ac:dyDescent="0.2">
      <c r="B21" s="3"/>
      <c r="C21" s="41"/>
      <c r="D21" s="41"/>
      <c r="E21" s="41"/>
      <c r="F21" s="41"/>
      <c r="G21" s="41"/>
      <c r="H21" s="41"/>
      <c r="I21" s="41"/>
      <c r="J21" s="41"/>
      <c r="K21" s="41"/>
      <c r="L21" s="41"/>
      <c r="M21" s="41"/>
      <c r="N21" s="41"/>
      <c r="O21" s="41"/>
      <c r="P21" s="41"/>
      <c r="Q21" s="41"/>
      <c r="R21" s="41"/>
      <c r="S21" s="41"/>
      <c r="T21" s="41"/>
      <c r="U21" s="41"/>
      <c r="V21" s="3"/>
      <c r="W21" s="40" t="s">
        <v>36</v>
      </c>
      <c r="X21" s="44"/>
      <c r="Y21" s="44"/>
      <c r="Z21" s="44"/>
      <c r="AA21" s="44"/>
      <c r="AP21" s="3"/>
      <c r="BJ21" s="3"/>
      <c r="CD21" s="3"/>
      <c r="CX21" s="3"/>
      <c r="DR21" s="3"/>
      <c r="EL21" s="3"/>
      <c r="FF21" s="3"/>
      <c r="FZ21" s="3"/>
      <c r="GT21" s="3"/>
      <c r="GU21" s="65"/>
      <c r="GV21" s="65"/>
      <c r="GW21" s="65"/>
      <c r="GX21" s="65"/>
      <c r="GY21" s="5"/>
      <c r="GZ21" s="57"/>
      <c r="HA21" s="57"/>
      <c r="HB21" s="57"/>
      <c r="HC21" s="57"/>
      <c r="HD21" s="57"/>
      <c r="HE21" s="57"/>
      <c r="HN21" s="26"/>
      <c r="HO21" s="2"/>
      <c r="HP21" s="2"/>
      <c r="HQ21" s="2"/>
      <c r="HR21" s="2"/>
      <c r="HS21" s="2"/>
      <c r="HT21" s="2"/>
      <c r="HU21" s="2"/>
      <c r="HV21" s="2"/>
      <c r="HW21" s="2"/>
    </row>
    <row r="22" spans="1:231" ht="12.75" customHeight="1" thickBot="1" x14ac:dyDescent="0.25">
      <c r="B22" s="3"/>
      <c r="C22" s="41"/>
      <c r="D22" s="41"/>
      <c r="E22" s="41"/>
      <c r="F22" s="41"/>
      <c r="G22" s="41"/>
      <c r="H22" s="41"/>
      <c r="I22" s="41"/>
      <c r="J22" s="41"/>
      <c r="K22" s="41"/>
      <c r="L22" s="41"/>
      <c r="M22" s="41"/>
      <c r="N22" s="41"/>
      <c r="O22" s="41"/>
      <c r="P22" s="41"/>
      <c r="Q22" s="41"/>
      <c r="R22" s="41"/>
      <c r="S22" s="41"/>
      <c r="T22" s="41"/>
      <c r="U22" s="41"/>
      <c r="V22" s="3"/>
      <c r="W22" s="44"/>
      <c r="X22" s="44"/>
      <c r="Y22" s="44"/>
      <c r="Z22" s="44"/>
      <c r="AA22" s="44"/>
      <c r="AP22" s="3"/>
      <c r="BJ22" s="3"/>
      <c r="CD22" s="3"/>
      <c r="CX22" s="3"/>
      <c r="DR22" s="3"/>
      <c r="EL22" s="3"/>
      <c r="FF22" s="3"/>
      <c r="FZ22" s="3"/>
      <c r="GT22" s="3"/>
      <c r="GU22" s="65"/>
      <c r="GV22" s="65"/>
      <c r="GW22" s="65"/>
      <c r="GX22" s="65"/>
      <c r="GY22" s="5"/>
      <c r="GZ22" s="57"/>
      <c r="HA22" s="57"/>
      <c r="HB22" s="57"/>
      <c r="HC22" s="57"/>
      <c r="HD22" s="57"/>
      <c r="HE22" s="57"/>
      <c r="HN22" s="26"/>
      <c r="HO22" s="13" t="s">
        <v>16</v>
      </c>
      <c r="HP22" s="13" t="s">
        <v>17</v>
      </c>
      <c r="HQ22" s="13" t="s">
        <v>6</v>
      </c>
      <c r="HR22" s="31"/>
      <c r="HS22" s="31"/>
      <c r="HT22" s="2"/>
      <c r="HU22" s="2"/>
      <c r="HV22" s="2"/>
      <c r="HW22" s="2"/>
    </row>
    <row r="23" spans="1:231" ht="13.5" thickTop="1" x14ac:dyDescent="0.2">
      <c r="B23" s="3"/>
      <c r="C23" s="41"/>
      <c r="D23" s="41"/>
      <c r="E23" s="41"/>
      <c r="F23" s="41"/>
      <c r="G23" s="41"/>
      <c r="H23" s="41"/>
      <c r="I23" s="41"/>
      <c r="J23" s="41"/>
      <c r="K23" s="41"/>
      <c r="L23" s="41"/>
      <c r="M23" s="41"/>
      <c r="N23" s="41"/>
      <c r="O23" s="41"/>
      <c r="P23" s="41"/>
      <c r="Q23" s="41"/>
      <c r="R23" s="41"/>
      <c r="S23" s="41"/>
      <c r="T23" s="41"/>
      <c r="U23" s="41"/>
      <c r="V23" s="3"/>
      <c r="W23" s="44"/>
      <c r="X23" s="44"/>
      <c r="Y23" s="44"/>
      <c r="Z23" s="44"/>
      <c r="AA23" s="44"/>
      <c r="AP23" s="3"/>
      <c r="BJ23" s="3"/>
      <c r="CD23" s="3"/>
      <c r="CX23" s="3"/>
      <c r="DR23" s="3"/>
      <c r="EL23" s="3"/>
      <c r="FF23" s="3"/>
      <c r="FZ23" s="3"/>
      <c r="GT23" s="3"/>
      <c r="GU23" s="65"/>
      <c r="GV23" s="65"/>
      <c r="GW23" s="65"/>
      <c r="GX23" s="65"/>
      <c r="GZ23" s="57"/>
      <c r="HA23" s="57"/>
      <c r="HB23" s="57"/>
      <c r="HC23" s="57"/>
      <c r="HD23" s="57"/>
      <c r="HE23" s="57"/>
      <c r="HN23" s="27" t="s">
        <v>2</v>
      </c>
      <c r="HO23" s="35">
        <v>0.7</v>
      </c>
      <c r="HP23" s="35">
        <v>0.1</v>
      </c>
      <c r="HQ23" s="35"/>
      <c r="HR23" s="2"/>
      <c r="HS23" s="2"/>
      <c r="HT23" s="2"/>
      <c r="HU23" s="2"/>
      <c r="HV23" s="2"/>
      <c r="HW23" s="2"/>
    </row>
    <row r="24" spans="1:231" x14ac:dyDescent="0.2">
      <c r="B24" s="3"/>
      <c r="C24" s="41"/>
      <c r="D24" s="41"/>
      <c r="E24" s="41"/>
      <c r="F24" s="41"/>
      <c r="G24" s="41"/>
      <c r="H24" s="41"/>
      <c r="I24" s="41"/>
      <c r="J24" s="41"/>
      <c r="K24" s="41"/>
      <c r="L24" s="41"/>
      <c r="M24" s="41"/>
      <c r="N24" s="41"/>
      <c r="O24" s="41"/>
      <c r="P24" s="41"/>
      <c r="Q24" s="41"/>
      <c r="R24" s="41"/>
      <c r="S24" s="41"/>
      <c r="T24" s="41"/>
      <c r="U24" s="41"/>
      <c r="V24" s="3"/>
      <c r="W24" s="44"/>
      <c r="X24" s="44"/>
      <c r="Y24" s="44"/>
      <c r="Z24" s="44"/>
      <c r="AA24" s="44"/>
      <c r="AP24" s="3"/>
      <c r="BJ24" s="3"/>
      <c r="CD24" s="3"/>
      <c r="CX24" s="3"/>
      <c r="DR24" s="3"/>
      <c r="EL24" s="3"/>
      <c r="FF24" s="3"/>
      <c r="FZ24" s="3"/>
      <c r="GT24" s="3"/>
      <c r="GU24" s="17"/>
      <c r="GV24" s="17"/>
      <c r="GW24" s="17"/>
      <c r="GX24" s="17"/>
      <c r="GZ24" s="57"/>
      <c r="HA24" s="57"/>
      <c r="HB24" s="57"/>
      <c r="HC24" s="57"/>
      <c r="HD24" s="57"/>
      <c r="HE24" s="57"/>
      <c r="HN24" s="28" t="s">
        <v>3</v>
      </c>
      <c r="HO24" s="36">
        <v>0.2</v>
      </c>
      <c r="HP24" s="36">
        <v>0.2</v>
      </c>
      <c r="HQ24" s="36"/>
      <c r="HR24" s="2"/>
      <c r="HS24" s="2"/>
      <c r="HT24" s="2"/>
      <c r="HU24" s="2"/>
      <c r="HV24" s="2"/>
      <c r="HW24" s="2"/>
    </row>
    <row r="25" spans="1:231" ht="12.75" customHeight="1" thickBot="1" x14ac:dyDescent="0.25">
      <c r="B25" s="43" t="s">
        <v>7</v>
      </c>
      <c r="C25" s="41"/>
      <c r="D25" s="41"/>
      <c r="E25" s="41"/>
      <c r="F25" s="41"/>
      <c r="G25" s="41"/>
      <c r="H25" s="41"/>
      <c r="I25" s="53" t="s">
        <v>24</v>
      </c>
      <c r="J25" s="41"/>
      <c r="K25" s="41"/>
      <c r="L25" s="41"/>
      <c r="M25" s="41"/>
      <c r="N25" s="41"/>
      <c r="O25" s="41"/>
      <c r="P25" s="41"/>
      <c r="Q25" s="41"/>
      <c r="R25" s="41"/>
      <c r="S25" s="41"/>
      <c r="T25" s="41"/>
      <c r="U25" s="41"/>
      <c r="AC25" s="53" t="s">
        <v>24</v>
      </c>
      <c r="AW25" s="53" t="s">
        <v>24</v>
      </c>
      <c r="BQ25" s="53" t="s">
        <v>24</v>
      </c>
      <c r="CK25" s="53" t="s">
        <v>24</v>
      </c>
      <c r="DE25" s="53" t="s">
        <v>24</v>
      </c>
      <c r="DY25" s="53" t="s">
        <v>24</v>
      </c>
      <c r="ES25" s="53" t="s">
        <v>24</v>
      </c>
      <c r="FM25" s="53" t="s">
        <v>24</v>
      </c>
      <c r="GG25" s="53" t="s">
        <v>24</v>
      </c>
      <c r="HA25" s="53" t="s">
        <v>24</v>
      </c>
      <c r="HN25" s="28" t="s">
        <v>4</v>
      </c>
      <c r="HO25" s="36">
        <v>0.1</v>
      </c>
      <c r="HP25" s="36">
        <v>0.7</v>
      </c>
      <c r="HQ25" s="36"/>
      <c r="HR25" s="2"/>
      <c r="HS25" s="2"/>
      <c r="HT25" s="2"/>
      <c r="HU25" s="2"/>
      <c r="HV25" s="2"/>
      <c r="HW25" s="2"/>
    </row>
    <row r="26" spans="1:231" ht="13.5" thickTop="1" x14ac:dyDescent="0.2">
      <c r="A26" s="8" t="s">
        <v>19</v>
      </c>
      <c r="B26" s="44"/>
      <c r="C26" s="9" t="s">
        <v>8</v>
      </c>
      <c r="D26" s="9" t="s">
        <v>9</v>
      </c>
      <c r="E26" s="9" t="s">
        <v>10</v>
      </c>
      <c r="F26" s="9" t="s">
        <v>11</v>
      </c>
      <c r="G26" s="9" t="s">
        <v>12</v>
      </c>
      <c r="H26" s="9" t="s">
        <v>13</v>
      </c>
      <c r="I26" s="43"/>
      <c r="J26" s="8" t="s">
        <v>49</v>
      </c>
      <c r="K26" s="8" t="s">
        <v>50</v>
      </c>
      <c r="L26" s="8" t="s">
        <v>55</v>
      </c>
      <c r="M26" s="8" t="s">
        <v>56</v>
      </c>
      <c r="N26" s="8" t="s">
        <v>57</v>
      </c>
      <c r="O26" s="8" t="s">
        <v>58</v>
      </c>
      <c r="P26" s="8" t="s">
        <v>59</v>
      </c>
      <c r="Q26" s="8" t="s">
        <v>60</v>
      </c>
      <c r="R26" s="8" t="s">
        <v>51</v>
      </c>
      <c r="S26" s="8" t="s">
        <v>52</v>
      </c>
      <c r="T26" s="8" t="s">
        <v>53</v>
      </c>
      <c r="U26" s="8" t="s">
        <v>54</v>
      </c>
      <c r="V26" s="19"/>
      <c r="W26" s="9" t="s">
        <v>8</v>
      </c>
      <c r="X26" s="9" t="s">
        <v>9</v>
      </c>
      <c r="Y26" s="9" t="s">
        <v>10</v>
      </c>
      <c r="Z26" s="9" t="s">
        <v>11</v>
      </c>
      <c r="AA26" s="9" t="s">
        <v>12</v>
      </c>
      <c r="AB26" s="9" t="s">
        <v>13</v>
      </c>
      <c r="AC26" s="43"/>
      <c r="AD26" s="8" t="s">
        <v>49</v>
      </c>
      <c r="AE26" s="8" t="s">
        <v>50</v>
      </c>
      <c r="AF26" s="8" t="s">
        <v>55</v>
      </c>
      <c r="AG26" s="8" t="s">
        <v>56</v>
      </c>
      <c r="AH26" s="8" t="s">
        <v>57</v>
      </c>
      <c r="AI26" s="8" t="s">
        <v>58</v>
      </c>
      <c r="AJ26" s="8" t="s">
        <v>59</v>
      </c>
      <c r="AK26" s="8" t="s">
        <v>60</v>
      </c>
      <c r="AL26" s="8" t="s">
        <v>51</v>
      </c>
      <c r="AM26" s="8" t="s">
        <v>52</v>
      </c>
      <c r="AN26" s="8" t="s">
        <v>53</v>
      </c>
      <c r="AO26" s="8" t="s">
        <v>54</v>
      </c>
      <c r="AP26" s="19"/>
      <c r="AQ26" s="9" t="s">
        <v>8</v>
      </c>
      <c r="AR26" s="9" t="s">
        <v>9</v>
      </c>
      <c r="AS26" s="9" t="s">
        <v>10</v>
      </c>
      <c r="AT26" s="9" t="s">
        <v>11</v>
      </c>
      <c r="AU26" s="9" t="s">
        <v>12</v>
      </c>
      <c r="AV26" s="9" t="s">
        <v>13</v>
      </c>
      <c r="AW26" s="43"/>
      <c r="AX26" s="8" t="s">
        <v>49</v>
      </c>
      <c r="AY26" s="8" t="s">
        <v>50</v>
      </c>
      <c r="AZ26" s="8" t="s">
        <v>55</v>
      </c>
      <c r="BA26" s="8" t="s">
        <v>56</v>
      </c>
      <c r="BB26" s="8" t="s">
        <v>57</v>
      </c>
      <c r="BC26" s="8" t="s">
        <v>58</v>
      </c>
      <c r="BD26" s="8" t="s">
        <v>59</v>
      </c>
      <c r="BE26" s="8" t="s">
        <v>60</v>
      </c>
      <c r="BF26" s="8" t="s">
        <v>51</v>
      </c>
      <c r="BG26" s="8" t="s">
        <v>52</v>
      </c>
      <c r="BH26" s="8" t="s">
        <v>53</v>
      </c>
      <c r="BI26" s="8" t="s">
        <v>54</v>
      </c>
      <c r="BJ26" s="19"/>
      <c r="BK26" s="9" t="s">
        <v>8</v>
      </c>
      <c r="BL26" s="9" t="s">
        <v>9</v>
      </c>
      <c r="BM26" s="9" t="s">
        <v>10</v>
      </c>
      <c r="BN26" s="9" t="s">
        <v>11</v>
      </c>
      <c r="BO26" s="9" t="s">
        <v>12</v>
      </c>
      <c r="BP26" s="9" t="s">
        <v>13</v>
      </c>
      <c r="BQ26" s="43"/>
      <c r="BR26" s="8" t="s">
        <v>49</v>
      </c>
      <c r="BS26" s="8" t="s">
        <v>50</v>
      </c>
      <c r="BT26" s="8" t="s">
        <v>55</v>
      </c>
      <c r="BU26" s="8" t="s">
        <v>56</v>
      </c>
      <c r="BV26" s="8" t="s">
        <v>57</v>
      </c>
      <c r="BW26" s="8" t="s">
        <v>58</v>
      </c>
      <c r="BX26" s="8" t="s">
        <v>59</v>
      </c>
      <c r="BY26" s="8" t="s">
        <v>60</v>
      </c>
      <c r="BZ26" s="8" t="s">
        <v>51</v>
      </c>
      <c r="CA26" s="8" t="s">
        <v>52</v>
      </c>
      <c r="CB26" s="8" t="s">
        <v>53</v>
      </c>
      <c r="CC26" s="8" t="s">
        <v>54</v>
      </c>
      <c r="CD26" s="19"/>
      <c r="CE26" s="9" t="s">
        <v>8</v>
      </c>
      <c r="CF26" s="9" t="s">
        <v>9</v>
      </c>
      <c r="CG26" s="9" t="s">
        <v>10</v>
      </c>
      <c r="CH26" s="9" t="s">
        <v>11</v>
      </c>
      <c r="CI26" s="9" t="s">
        <v>12</v>
      </c>
      <c r="CJ26" s="9" t="s">
        <v>13</v>
      </c>
      <c r="CK26" s="53"/>
      <c r="CL26" s="8" t="s">
        <v>49</v>
      </c>
      <c r="CM26" s="8" t="s">
        <v>50</v>
      </c>
      <c r="CN26" s="8" t="s">
        <v>55</v>
      </c>
      <c r="CO26" s="8" t="s">
        <v>56</v>
      </c>
      <c r="CP26" s="8" t="s">
        <v>57</v>
      </c>
      <c r="CQ26" s="8" t="s">
        <v>58</v>
      </c>
      <c r="CR26" s="8" t="s">
        <v>59</v>
      </c>
      <c r="CS26" s="8" t="s">
        <v>60</v>
      </c>
      <c r="CT26" s="8" t="s">
        <v>51</v>
      </c>
      <c r="CU26" s="8" t="s">
        <v>52</v>
      </c>
      <c r="CV26" s="8" t="s">
        <v>53</v>
      </c>
      <c r="CW26" s="8" t="s">
        <v>54</v>
      </c>
      <c r="CX26" s="19"/>
      <c r="CY26" s="9" t="s">
        <v>8</v>
      </c>
      <c r="CZ26" s="9" t="s">
        <v>9</v>
      </c>
      <c r="DA26" s="9" t="s">
        <v>10</v>
      </c>
      <c r="DB26" s="9" t="s">
        <v>11</v>
      </c>
      <c r="DC26" s="9" t="s">
        <v>12</v>
      </c>
      <c r="DD26" s="9" t="s">
        <v>13</v>
      </c>
      <c r="DE26" s="53"/>
      <c r="DF26" s="8" t="s">
        <v>49</v>
      </c>
      <c r="DG26" s="8" t="s">
        <v>50</v>
      </c>
      <c r="DH26" s="8" t="s">
        <v>55</v>
      </c>
      <c r="DI26" s="8" t="s">
        <v>56</v>
      </c>
      <c r="DJ26" s="8" t="s">
        <v>57</v>
      </c>
      <c r="DK26" s="8" t="s">
        <v>58</v>
      </c>
      <c r="DL26" s="8" t="s">
        <v>59</v>
      </c>
      <c r="DM26" s="8" t="s">
        <v>60</v>
      </c>
      <c r="DN26" s="8" t="s">
        <v>51</v>
      </c>
      <c r="DO26" s="8" t="s">
        <v>52</v>
      </c>
      <c r="DP26" s="8" t="s">
        <v>53</v>
      </c>
      <c r="DQ26" s="8" t="s">
        <v>54</v>
      </c>
      <c r="DR26" s="19"/>
      <c r="DS26" s="9" t="s">
        <v>8</v>
      </c>
      <c r="DT26" s="9" t="s">
        <v>9</v>
      </c>
      <c r="DU26" s="9" t="s">
        <v>10</v>
      </c>
      <c r="DV26" s="9" t="s">
        <v>11</v>
      </c>
      <c r="DW26" s="9" t="s">
        <v>12</v>
      </c>
      <c r="DX26" s="9" t="s">
        <v>13</v>
      </c>
      <c r="DY26" s="43"/>
      <c r="DZ26" s="8" t="s">
        <v>49</v>
      </c>
      <c r="EA26" s="8" t="s">
        <v>50</v>
      </c>
      <c r="EB26" s="8" t="s">
        <v>55</v>
      </c>
      <c r="EC26" s="8" t="s">
        <v>56</v>
      </c>
      <c r="ED26" s="8" t="s">
        <v>57</v>
      </c>
      <c r="EE26" s="8" t="s">
        <v>58</v>
      </c>
      <c r="EF26" s="8" t="s">
        <v>59</v>
      </c>
      <c r="EG26" s="8" t="s">
        <v>60</v>
      </c>
      <c r="EH26" s="8" t="s">
        <v>51</v>
      </c>
      <c r="EI26" s="8" t="s">
        <v>52</v>
      </c>
      <c r="EJ26" s="8" t="s">
        <v>53</v>
      </c>
      <c r="EK26" s="8" t="s">
        <v>54</v>
      </c>
      <c r="EL26" s="19"/>
      <c r="EM26" s="9" t="s">
        <v>8</v>
      </c>
      <c r="EN26" s="9" t="s">
        <v>9</v>
      </c>
      <c r="EO26" s="9" t="s">
        <v>10</v>
      </c>
      <c r="EP26" s="9" t="s">
        <v>11</v>
      </c>
      <c r="EQ26" s="9" t="s">
        <v>12</v>
      </c>
      <c r="ER26" s="9" t="s">
        <v>13</v>
      </c>
      <c r="ES26" s="43"/>
      <c r="ET26" s="8" t="s">
        <v>49</v>
      </c>
      <c r="EU26" s="8" t="s">
        <v>50</v>
      </c>
      <c r="EV26" s="8" t="s">
        <v>55</v>
      </c>
      <c r="EW26" s="8" t="s">
        <v>56</v>
      </c>
      <c r="EX26" s="8" t="s">
        <v>57</v>
      </c>
      <c r="EY26" s="8" t="s">
        <v>58</v>
      </c>
      <c r="EZ26" s="8" t="s">
        <v>59</v>
      </c>
      <c r="FA26" s="8" t="s">
        <v>60</v>
      </c>
      <c r="FB26" s="8" t="s">
        <v>51</v>
      </c>
      <c r="FC26" s="8" t="s">
        <v>52</v>
      </c>
      <c r="FD26" s="8" t="s">
        <v>53</v>
      </c>
      <c r="FE26" s="8" t="s">
        <v>54</v>
      </c>
      <c r="FF26" s="19"/>
      <c r="FG26" s="9" t="s">
        <v>8</v>
      </c>
      <c r="FH26" s="9" t="s">
        <v>9</v>
      </c>
      <c r="FI26" s="9" t="s">
        <v>10</v>
      </c>
      <c r="FJ26" s="9" t="s">
        <v>11</v>
      </c>
      <c r="FK26" s="9" t="s">
        <v>12</v>
      </c>
      <c r="FL26" s="9" t="s">
        <v>13</v>
      </c>
      <c r="FM26" s="43"/>
      <c r="FN26" s="8" t="s">
        <v>49</v>
      </c>
      <c r="FO26" s="8" t="s">
        <v>50</v>
      </c>
      <c r="FP26" s="8" t="s">
        <v>55</v>
      </c>
      <c r="FQ26" s="8" t="s">
        <v>56</v>
      </c>
      <c r="FR26" s="8" t="s">
        <v>57</v>
      </c>
      <c r="FS26" s="8" t="s">
        <v>58</v>
      </c>
      <c r="FT26" s="8" t="s">
        <v>59</v>
      </c>
      <c r="FU26" s="8" t="s">
        <v>60</v>
      </c>
      <c r="FV26" s="8" t="s">
        <v>51</v>
      </c>
      <c r="FW26" s="8" t="s">
        <v>52</v>
      </c>
      <c r="FX26" s="8" t="s">
        <v>53</v>
      </c>
      <c r="FY26" s="8" t="s">
        <v>54</v>
      </c>
      <c r="FZ26" s="19"/>
      <c r="GA26" s="9" t="s">
        <v>8</v>
      </c>
      <c r="GB26" s="9" t="s">
        <v>9</v>
      </c>
      <c r="GC26" s="9" t="s">
        <v>10</v>
      </c>
      <c r="GD26" s="9" t="s">
        <v>11</v>
      </c>
      <c r="GE26" s="9" t="s">
        <v>12</v>
      </c>
      <c r="GF26" s="9" t="s">
        <v>13</v>
      </c>
      <c r="GG26" s="43"/>
      <c r="GH26" s="8" t="s">
        <v>49</v>
      </c>
      <c r="GI26" s="8" t="s">
        <v>50</v>
      </c>
      <c r="GJ26" s="8" t="s">
        <v>55</v>
      </c>
      <c r="GK26" s="8" t="s">
        <v>56</v>
      </c>
      <c r="GL26" s="8" t="s">
        <v>57</v>
      </c>
      <c r="GM26" s="8" t="s">
        <v>58</v>
      </c>
      <c r="GN26" s="8" t="s">
        <v>59</v>
      </c>
      <c r="GO26" s="8" t="s">
        <v>60</v>
      </c>
      <c r="GP26" s="8" t="s">
        <v>51</v>
      </c>
      <c r="GQ26" s="8" t="s">
        <v>52</v>
      </c>
      <c r="GR26" s="8" t="s">
        <v>53</v>
      </c>
      <c r="GS26" s="8" t="s">
        <v>54</v>
      </c>
      <c r="GT26" s="19"/>
      <c r="GU26" s="9" t="s">
        <v>8</v>
      </c>
      <c r="GV26" s="9" t="s">
        <v>9</v>
      </c>
      <c r="GW26" s="9" t="s">
        <v>10</v>
      </c>
      <c r="GX26" s="9" t="s">
        <v>11</v>
      </c>
      <c r="GY26" s="9" t="s">
        <v>12</v>
      </c>
      <c r="GZ26" s="9" t="s">
        <v>13</v>
      </c>
      <c r="HA26" s="43"/>
      <c r="HB26" s="8" t="s">
        <v>49</v>
      </c>
      <c r="HC26" s="8" t="s">
        <v>50</v>
      </c>
      <c r="HD26" s="8" t="s">
        <v>55</v>
      </c>
      <c r="HE26" s="8" t="s">
        <v>56</v>
      </c>
      <c r="HF26" s="8" t="s">
        <v>57</v>
      </c>
      <c r="HG26" s="8" t="s">
        <v>58</v>
      </c>
      <c r="HH26" s="8" t="s">
        <v>59</v>
      </c>
      <c r="HI26" s="8" t="s">
        <v>60</v>
      </c>
      <c r="HJ26" s="8" t="s">
        <v>51</v>
      </c>
      <c r="HK26" s="8" t="s">
        <v>52</v>
      </c>
      <c r="HL26" s="8" t="s">
        <v>53</v>
      </c>
      <c r="HM26" s="8" t="s">
        <v>54</v>
      </c>
      <c r="HN26" s="27" t="s">
        <v>14</v>
      </c>
      <c r="HO26" s="35">
        <v>0.45</v>
      </c>
      <c r="HP26" s="35">
        <v>0.45</v>
      </c>
      <c r="HQ26" s="35">
        <v>0.5</v>
      </c>
      <c r="HR26" s="45" t="s">
        <v>37</v>
      </c>
      <c r="HS26" s="45"/>
      <c r="HT26" s="45"/>
      <c r="HU26" s="2"/>
      <c r="HV26" s="2"/>
      <c r="HW26" s="2"/>
    </row>
    <row r="27" spans="1:231" x14ac:dyDescent="0.2">
      <c r="A27">
        <v>1</v>
      </c>
      <c r="B27" s="22">
        <v>2</v>
      </c>
      <c r="C27" s="18">
        <f>E$14*INDEX(C$11:C$13,$B27,1)</f>
        <v>0.1</v>
      </c>
      <c r="D27" s="18">
        <f>E$15*INDEX(D$11:D$13,$B27,1)</f>
        <v>0.1</v>
      </c>
      <c r="E27" s="18">
        <f>C$14*E28*INDEX(C$11:C$13,$B28,1)+C$15*F28*INDEX(D$11:D$13,$B28,1)</f>
        <v>1.1779840401283307E-18</v>
      </c>
      <c r="F27" s="18">
        <f t="shared" ref="F27:F58" si="1">D$14*E28*INDEX(C$11:C$13,$B28,1)+D$15*F28*INDEX(D$11:D$13,$B28,1)</f>
        <v>7.9495808681647286E-18</v>
      </c>
      <c r="G27" s="18">
        <f>C27*E27</f>
        <v>1.1779840401283308E-19</v>
      </c>
      <c r="H27" s="18">
        <f>D27*F27</f>
        <v>7.949580868164729E-19</v>
      </c>
      <c r="I27" s="18">
        <f>G27+H27</f>
        <v>9.1275649082930605E-19</v>
      </c>
      <c r="J27" s="19">
        <f>G27/I27</f>
        <v>0.12905786504547845</v>
      </c>
      <c r="K27" s="19">
        <f>H27/I27</f>
        <v>0.87094213495452144</v>
      </c>
      <c r="L27" s="19">
        <f t="shared" ref="L27:L59" si="2">IF($B27=1,J27,0)</f>
        <v>0</v>
      </c>
      <c r="M27" s="19">
        <f t="shared" ref="M27:M59" si="3">IF($B27=2,J27,0)</f>
        <v>0.12905786504547845</v>
      </c>
      <c r="N27" s="19">
        <f t="shared" ref="N27:N59" si="4">IF($B27=3,J27,0)</f>
        <v>0</v>
      </c>
      <c r="O27" s="19">
        <f t="shared" ref="O27:O59" si="5">IF($B27=1,K27,0)</f>
        <v>0</v>
      </c>
      <c r="P27" s="19">
        <f t="shared" ref="P27:P59" si="6">IF($B27=2,K27,0)</f>
        <v>0.87094213495452144</v>
      </c>
      <c r="Q27" s="19">
        <f t="shared" ref="Q27:Q59" si="7">IF($B27=3,K27,0)</f>
        <v>0</v>
      </c>
      <c r="R27" s="20" t="e">
        <f>#N/A</f>
        <v>#N/A</v>
      </c>
      <c r="S27" s="19" t="e">
        <f>#N/A</f>
        <v>#N/A</v>
      </c>
      <c r="T27" s="19" t="e">
        <v>#N/A</v>
      </c>
      <c r="U27" s="19" t="e">
        <v>#N/A</v>
      </c>
      <c r="V27" s="23"/>
      <c r="W27" s="18">
        <f>Y$14*INDEX(W$11:W$13,$B27,1)</f>
        <v>2.8240369253166399E-2</v>
      </c>
      <c r="X27" s="18">
        <f>Y$15*INDEX(X$11:X$13,$B27,1)</f>
        <v>0.37022577551020042</v>
      </c>
      <c r="Y27" s="18">
        <f>W$14*Y28*INDEX(W$11:W$13,$B28,1)+W$15*Z28*INDEX(X$11:X$13,$B28,1)</f>
        <v>4.7147033706562734E-17</v>
      </c>
      <c r="Z27" s="18">
        <f>X$14*Y28*INDEX(W$11:W$13,$B28,1)+X$15*Z28*INDEX(X$11:X$13,$B28,1)</f>
        <v>2.9463855360499312E-16</v>
      </c>
      <c r="AA27" s="18">
        <f>W27*Y27</f>
        <v>1.3314496410648141E-18</v>
      </c>
      <c r="AB27" s="18">
        <f>X27*Z27</f>
        <v>1.0908278700361234E-16</v>
      </c>
      <c r="AC27" s="18">
        <f>AA27+AB27</f>
        <v>1.1041423664467715E-16</v>
      </c>
      <c r="AD27" s="19">
        <f>AA27/AC27</f>
        <v>1.2058677227915251E-2</v>
      </c>
      <c r="AE27" s="19">
        <f>AB27/AC27</f>
        <v>0.9879413227720848</v>
      </c>
      <c r="AF27" s="19">
        <f t="shared" ref="AF27:AF59" si="8">IF($B27=1,AD27,0)</f>
        <v>0</v>
      </c>
      <c r="AG27" s="19">
        <f t="shared" ref="AG27:AG59" si="9">IF($B27=2,AD27,0)</f>
        <v>1.2058677227915251E-2</v>
      </c>
      <c r="AH27" s="19">
        <f t="shared" ref="AH27:AH59" si="10">IF($B27=3,AD27,0)</f>
        <v>0</v>
      </c>
      <c r="AI27" s="19">
        <f t="shared" ref="AI27:AI59" si="11">IF($B27=1,AE27,0)</f>
        <v>0</v>
      </c>
      <c r="AJ27" s="19">
        <f t="shared" ref="AJ27:AJ59" si="12">IF($B27=2,AE27,0)</f>
        <v>0.9879413227720848</v>
      </c>
      <c r="AK27" s="19">
        <f t="shared" ref="AK27:AK59" si="13">IF($B27=3,AE27,0)</f>
        <v>0</v>
      </c>
      <c r="AL27" s="20" t="e">
        <f>#N/A</f>
        <v>#N/A</v>
      </c>
      <c r="AM27" s="19" t="e">
        <f>#N/A</f>
        <v>#N/A</v>
      </c>
      <c r="AN27" s="19" t="e">
        <v>#N/A</v>
      </c>
      <c r="AO27" s="19" t="e">
        <v>#N/A</v>
      </c>
      <c r="AP27" s="23"/>
      <c r="AQ27" s="18">
        <f>AS$14*INDEX(AQ$11:AQ$13,$B27,1)</f>
        <v>2.0675731276476889E-3</v>
      </c>
      <c r="AR27" s="18">
        <f>AS$15*INDEX(AR$11:AR$13,$B27,1)</f>
        <v>0.45820643194005273</v>
      </c>
      <c r="AS27" s="18">
        <f>AQ$14*AS28*INDEX(AQ$11:AQ$13,$B28,1)+AQ$15*AT28*INDEX(AR$11:AR$13,$B28,1)</f>
        <v>7.8821160698702306E-17</v>
      </c>
      <c r="AT27" s="18">
        <f>AR$14*AS28*INDEX(AQ$11:AQ$13,$B28,1)+AR$15*AT28*INDEX(AR$11:AR$13,$B28,1)</f>
        <v>5.2774083352851095E-16</v>
      </c>
      <c r="AU27" s="18">
        <f>AQ27*AS27</f>
        <v>1.6296851375063703E-19</v>
      </c>
      <c r="AV27" s="18">
        <f>AR27*AT27</f>
        <v>2.4181424432016835E-16</v>
      </c>
      <c r="AW27" s="18">
        <f>AU27+AV27</f>
        <v>2.41977212833919E-16</v>
      </c>
      <c r="AX27" s="19">
        <f>AU27/AW27</f>
        <v>6.7348702731976013E-4</v>
      </c>
      <c r="AY27" s="19">
        <f>AV27/AW27</f>
        <v>0.99932651297268016</v>
      </c>
      <c r="AZ27" s="19">
        <f t="shared" ref="AZ27:AZ59" si="14">IF($B27=1,AX27,0)</f>
        <v>0</v>
      </c>
      <c r="BA27" s="19">
        <f t="shared" ref="BA27:BA59" si="15">IF($B27=2,AX27,0)</f>
        <v>6.7348702731976013E-4</v>
      </c>
      <c r="BB27" s="19">
        <f t="shared" ref="BB27:BB59" si="16">IF($B27=3,AX27,0)</f>
        <v>0</v>
      </c>
      <c r="BC27" s="19">
        <f t="shared" ref="BC27:BC59" si="17">IF($B27=1,AY27,0)</f>
        <v>0</v>
      </c>
      <c r="BD27" s="19">
        <f t="shared" ref="BD27:BD59" si="18">IF($B27=2,AY27,0)</f>
        <v>0.99932651297268016</v>
      </c>
      <c r="BE27" s="19">
        <f t="shared" ref="BE27:BE59" si="19">IF($B27=3,AY27,0)</f>
        <v>0</v>
      </c>
      <c r="BF27" s="20" t="e">
        <f>#N/A</f>
        <v>#N/A</v>
      </c>
      <c r="BG27" s="19" t="e">
        <f>#N/A</f>
        <v>#N/A</v>
      </c>
      <c r="BH27" s="19" t="e">
        <v>#N/A</v>
      </c>
      <c r="BI27" s="19" t="e">
        <v>#N/A</v>
      </c>
      <c r="BJ27" s="23"/>
      <c r="BK27" s="18">
        <f>BM$14*INDEX(BK$11:BK$13,$B27,1)</f>
        <v>1.0554778605892236E-4</v>
      </c>
      <c r="BL27" s="18">
        <f>BM$15*INDEX(BL$11:BL$13,$B27,1)</f>
        <v>0.48890607755152604</v>
      </c>
      <c r="BM27" s="18">
        <f>BK$14*BM28*INDEX(BK$11:BK$13,$B28,1)+BK$15*BN28*INDEX(BL$11:BL$13,$B28,1)</f>
        <v>9.5789511524556272E-17</v>
      </c>
      <c r="BN27" s="18">
        <f>BL$14*BM28*INDEX(BK$11:BK$13,$B28,1)+BL$15*BN28*INDEX(BL$11:BL$13,$B28,1)</f>
        <v>6.7248436581522369E-16</v>
      </c>
      <c r="BO27" s="18">
        <f>BK27*BM27</f>
        <v>1.0110370869082544E-20</v>
      </c>
      <c r="BP27" s="18">
        <f>BL27*BN27</f>
        <v>3.2878169350544654E-16</v>
      </c>
      <c r="BQ27" s="18">
        <f>BO27+BP27</f>
        <v>3.2879180387631565E-16</v>
      </c>
      <c r="BR27" s="19">
        <f>BO27/BQ27</f>
        <v>3.0750069648590892E-5</v>
      </c>
      <c r="BS27" s="19">
        <f>BP27/BQ27</f>
        <v>0.9999692499303513</v>
      </c>
      <c r="BT27" s="19">
        <f t="shared" ref="BT27:BT59" si="20">IF($B27=1,BR27,0)</f>
        <v>0</v>
      </c>
      <c r="BU27" s="19">
        <f t="shared" ref="BU27:BU59" si="21">IF($B27=2,BR27,0)</f>
        <v>3.0750069648590892E-5</v>
      </c>
      <c r="BV27" s="19">
        <f t="shared" ref="BV27:BV59" si="22">IF($B27=3,BR27,0)</f>
        <v>0</v>
      </c>
      <c r="BW27" s="19">
        <f t="shared" ref="BW27:BW59" si="23">IF($B27=1,BS27,0)</f>
        <v>0</v>
      </c>
      <c r="BX27" s="19">
        <f t="shared" ref="BX27:BX59" si="24">IF($B27=2,BS27,0)</f>
        <v>0.9999692499303513</v>
      </c>
      <c r="BY27" s="19">
        <f t="shared" ref="BY27:BY59" si="25">IF($B27=3,BS27,0)</f>
        <v>0</v>
      </c>
      <c r="BZ27" s="20" t="e">
        <f>#N/A</f>
        <v>#N/A</v>
      </c>
      <c r="CA27" s="19" t="e">
        <f>#N/A</f>
        <v>#N/A</v>
      </c>
      <c r="CB27" s="19" t="e">
        <v>#N/A</v>
      </c>
      <c r="CC27" s="19" t="e">
        <v>#N/A</v>
      </c>
      <c r="CD27" s="23"/>
      <c r="CE27" s="18">
        <f>CG$14*INDEX(CE$11:CE$13,$B27,1)</f>
        <v>4.657258863496517E-6</v>
      </c>
      <c r="CF27" s="18">
        <f>CG$15*INDEX(CF$11:CF$13,$B27,1)</f>
        <v>0.50879850337914856</v>
      </c>
      <c r="CG27" s="18">
        <f>CE$14*CG28*INDEX(CE$11:CE$13,$B28,1)+CE$15*CH28*INDEX(CF$11:CF$13,$B28,1)</f>
        <v>1.0702923492302739E-16</v>
      </c>
      <c r="CH27" s="18">
        <f>CF$14*CG28*INDEX(CE$11:CE$13,$B28,1)+CF$15*CH28*INDEX(CF$11:CF$13,$B28,1)</f>
        <v>7.596841580541947E-16</v>
      </c>
      <c r="CI27" s="18">
        <f>CE27*CG27</f>
        <v>4.9846285299852028E-22</v>
      </c>
      <c r="CJ27" s="18">
        <f>CF27*CH27</f>
        <v>3.8652616265882279E-16</v>
      </c>
      <c r="CK27" s="18">
        <f>CI27+CJ27</f>
        <v>3.865266611216758E-16</v>
      </c>
      <c r="CL27" s="19">
        <f>CI27/CK27</f>
        <v>1.2895950089238677E-6</v>
      </c>
      <c r="CM27" s="19">
        <f>CJ27/CK27</f>
        <v>0.999998710404991</v>
      </c>
      <c r="CN27" s="19">
        <f t="shared" ref="CN27:CN59" si="26">IF($B27=1,CL27,0)</f>
        <v>0</v>
      </c>
      <c r="CO27" s="19">
        <f t="shared" ref="CO27:CO59" si="27">IF($B27=2,CL27,0)</f>
        <v>1.2895950089238677E-6</v>
      </c>
      <c r="CP27" s="19">
        <f t="shared" ref="CP27:CP59" si="28">IF($B27=3,CL27,0)</f>
        <v>0</v>
      </c>
      <c r="CQ27" s="19">
        <f t="shared" ref="CQ27:CQ59" si="29">IF($B27=1,CM27,0)</f>
        <v>0</v>
      </c>
      <c r="CR27" s="19">
        <f t="shared" ref="CR27:CR59" si="30">IF($B27=2,CM27,0)</f>
        <v>0.999998710404991</v>
      </c>
      <c r="CS27" s="19">
        <f t="shared" ref="CS27:CS59" si="31">IF($B27=3,CM27,0)</f>
        <v>0</v>
      </c>
      <c r="CT27" s="20" t="e">
        <f>#N/A</f>
        <v>#N/A</v>
      </c>
      <c r="CU27" s="19" t="e">
        <f>#N/A</f>
        <v>#N/A</v>
      </c>
      <c r="CV27" s="19" t="e">
        <v>#N/A</v>
      </c>
      <c r="CW27" s="19" t="e">
        <v>#N/A</v>
      </c>
      <c r="CX27" s="23"/>
      <c r="CY27" s="18">
        <f>DA$14*INDEX(CY$11:CY$13,$B27,1)</f>
        <v>1.9264663629680487E-7</v>
      </c>
      <c r="CZ27" s="18">
        <f>DA$15*INDEX(CZ$11:CZ$13,$B27,1)</f>
        <v>0.52144296781689725</v>
      </c>
      <c r="DA27" s="18">
        <f>CY$14*DA28*INDEX(CY$11:CY$13,$B28,1)+CY$15*DB28*INDEX(CZ$11:CZ$13,$B28,1)</f>
        <v>1.1377804043772756E-16</v>
      </c>
      <c r="DB27" s="18">
        <f>CZ$14*DA28*INDEX(CY$11:CY$13,$B28,1)+CZ$15*DB28*INDEX(CZ$11:CZ$13,$B28,1)</f>
        <v>8.055920223254856E-16</v>
      </c>
      <c r="DC27" s="18">
        <f>CY27*DA27</f>
        <v>2.1918956774770059E-23</v>
      </c>
      <c r="DD27" s="18">
        <f>CZ27*DB27</f>
        <v>4.2007029497101734E-16</v>
      </c>
      <c r="DE27" s="18">
        <f>DC27+DD27</f>
        <v>4.2007031688997409E-16</v>
      </c>
      <c r="DF27" s="19">
        <f>DC27/DE27</f>
        <v>5.2179256408900532E-8</v>
      </c>
      <c r="DG27" s="19">
        <f>DD27/DE27</f>
        <v>0.99999994782074364</v>
      </c>
      <c r="DH27" s="19">
        <f t="shared" ref="DH27:DH59" si="32">IF($B27=1,DF27,0)</f>
        <v>0</v>
      </c>
      <c r="DI27" s="19">
        <f t="shared" ref="DI27:DI59" si="33">IF($B27=2,DF27,0)</f>
        <v>5.2179256408900532E-8</v>
      </c>
      <c r="DJ27" s="19">
        <f t="shared" ref="DJ27:DJ59" si="34">IF($B27=3,DF27,0)</f>
        <v>0</v>
      </c>
      <c r="DK27" s="19">
        <f t="shared" ref="DK27:DK59" si="35">IF($B27=1,DG27,0)</f>
        <v>0</v>
      </c>
      <c r="DL27" s="19">
        <f t="shared" ref="DL27:DL59" si="36">IF($B27=2,DG27,0)</f>
        <v>0.99999994782074364</v>
      </c>
      <c r="DM27" s="19">
        <f t="shared" ref="DM27:DM59" si="37">IF($B27=3,DG27,0)</f>
        <v>0</v>
      </c>
      <c r="DN27" s="20" t="e">
        <f>#N/A</f>
        <v>#N/A</v>
      </c>
      <c r="DO27" s="19" t="e">
        <f>#N/A</f>
        <v>#N/A</v>
      </c>
      <c r="DP27" s="19" t="e">
        <v>#N/A</v>
      </c>
      <c r="DQ27" s="19" t="e">
        <v>#N/A</v>
      </c>
      <c r="DR27" s="23"/>
      <c r="DS27" s="18">
        <f>DU$14*INDEX(DS$11:DS$13,$B27,1)</f>
        <v>7.7531854682585202E-9</v>
      </c>
      <c r="DT27" s="18">
        <f>DU$15*INDEX(DT$11:DT$13,$B27,1)</f>
        <v>0.52825335103413629</v>
      </c>
      <c r="DU27" s="18">
        <f>DS$14*DU28*INDEX(DS$11:DS$13,$B28,1)+DS$15*DV28*INDEX(DT$11:DT$13,$B28,1)</f>
        <v>1.1730633728537905E-16</v>
      </c>
      <c r="DV27" s="18">
        <f>DT$14*DU28*INDEX(DS$11:DS$13,$B28,1)+DT$15*DV28*INDEX(DT$11:DT$13,$B28,1)</f>
        <v>8.2745806100258777E-16</v>
      </c>
      <c r="DW27" s="18">
        <f>DS27*DU27</f>
        <v>9.0949778957563346E-25</v>
      </c>
      <c r="DX27" s="18">
        <f>DT27*DV27</f>
        <v>4.3710749356482577E-16</v>
      </c>
      <c r="DY27" s="18">
        <f>DW27+DX27</f>
        <v>4.3710749447432358E-16</v>
      </c>
      <c r="DZ27" s="19">
        <f>DW27/DY27</f>
        <v>2.080718818764291E-9</v>
      </c>
      <c r="EA27" s="19">
        <f>DX27/DY27</f>
        <v>0.99999999791928118</v>
      </c>
      <c r="EB27" s="19">
        <f t="shared" ref="EB27:EB59" si="38">IF($B27=1,DZ27,0)</f>
        <v>0</v>
      </c>
      <c r="EC27" s="19">
        <f t="shared" ref="EC27:EC59" si="39">IF($B27=2,DZ27,0)</f>
        <v>2.080718818764291E-9</v>
      </c>
      <c r="ED27" s="19">
        <f t="shared" ref="ED27:ED59" si="40">IF($B27=3,DZ27,0)</f>
        <v>0</v>
      </c>
      <c r="EE27" s="19">
        <f t="shared" ref="EE27:EE59" si="41">IF($B27=1,EA27,0)</f>
        <v>0</v>
      </c>
      <c r="EF27" s="19">
        <f t="shared" ref="EF27:EF59" si="42">IF($B27=2,EA27,0)</f>
        <v>0.99999999791928118</v>
      </c>
      <c r="EG27" s="19">
        <f t="shared" ref="EG27:EG59" si="43">IF($B27=3,EA27,0)</f>
        <v>0</v>
      </c>
      <c r="EH27" s="20" t="e">
        <f>#N/A</f>
        <v>#N/A</v>
      </c>
      <c r="EI27" s="19" t="e">
        <f>#N/A</f>
        <v>#N/A</v>
      </c>
      <c r="EJ27" s="19" t="e">
        <v>#N/A</v>
      </c>
      <c r="EK27" s="19" t="e">
        <v>#N/A</v>
      </c>
      <c r="EL27" s="23"/>
      <c r="EM27" s="18">
        <f>EO$14*INDEX(EM$11:EM$13,$B27,1)</f>
        <v>3.0853036355305885E-10</v>
      </c>
      <c r="EN27" s="18">
        <f>EO$15*INDEX(EN$11:EN$13,$B27,1)</f>
        <v>0.53157086015811117</v>
      </c>
      <c r="EO27" s="18">
        <f>EM$14*EO28*INDEX(EM$11:EM$13,$B28,1)+EM$15*EP28*INDEX(EN$11:EN$13,$B28,1)</f>
        <v>1.1902100751667502E-16</v>
      </c>
      <c r="EP27" s="18">
        <f>EN$14*EO28*INDEX(EM$11:EM$13,$B28,1)+EN$15*EP28*INDEX(EN$11:EN$13,$B28,1)</f>
        <v>8.3749807639229971E-16</v>
      </c>
      <c r="EQ27" s="18">
        <f>EM27*EO27</f>
        <v>3.6721594719571095E-26</v>
      </c>
      <c r="ER27" s="18">
        <f>EN27*EP27</f>
        <v>4.4518957284861826E-16</v>
      </c>
      <c r="ES27" s="18">
        <f>EQ27+ER27</f>
        <v>4.4518957288533984E-16</v>
      </c>
      <c r="ET27" s="19">
        <f>EQ27/ES27</f>
        <v>8.2485298300166775E-11</v>
      </c>
      <c r="EU27" s="19">
        <f>ER27/ES27</f>
        <v>0.99999999991751476</v>
      </c>
      <c r="EV27" s="19">
        <f t="shared" ref="EV27:EV59" si="44">IF($B27=1,ET27,0)</f>
        <v>0</v>
      </c>
      <c r="EW27" s="19">
        <f t="shared" ref="EW27:EW59" si="45">IF($B27=2,ET27,0)</f>
        <v>8.2485298300166775E-11</v>
      </c>
      <c r="EX27" s="19">
        <f t="shared" ref="EX27:EX59" si="46">IF($B27=3,ET27,0)</f>
        <v>0</v>
      </c>
      <c r="EY27" s="19">
        <f t="shared" ref="EY27:EY59" si="47">IF($B27=1,EU27,0)</f>
        <v>0</v>
      </c>
      <c r="EZ27" s="19">
        <f t="shared" ref="EZ27:EZ59" si="48">IF($B27=2,EU27,0)</f>
        <v>0.99999999991751476</v>
      </c>
      <c r="FA27" s="19">
        <f t="shared" ref="FA27:FA59" si="49">IF($B27=3,EU27,0)</f>
        <v>0</v>
      </c>
      <c r="FB27" s="20" t="e">
        <f>#N/A</f>
        <v>#N/A</v>
      </c>
      <c r="FC27" s="19" t="e">
        <f>#N/A</f>
        <v>#N/A</v>
      </c>
      <c r="FD27" s="19" t="e">
        <v>#N/A</v>
      </c>
      <c r="FE27" s="19" t="e">
        <v>#N/A</v>
      </c>
      <c r="FF27" s="23"/>
      <c r="FG27" s="18">
        <f>FI$14*INDEX(FG$11:FG$13,$B27,1)</f>
        <v>1.2220934192723472E-11</v>
      </c>
      <c r="FH27" s="18">
        <f>FI$15*INDEX(FH$11:FH$13,$B27,1)</f>
        <v>0.5331125433150472</v>
      </c>
      <c r="FI27" s="18">
        <f>FG$14*FI28*INDEX(FG$11:FG$13,$B28,1)+FG$15*FJ28*INDEX(FH$11:FH$13,$B28,1)</f>
        <v>1.1982446177516596E-16</v>
      </c>
      <c r="FJ27" s="18">
        <f>FH$14*FI28*INDEX(FG$11:FG$13,$B28,1)+FH$15*FJ28*INDEX(FH$11:FH$13,$B28,1)</f>
        <v>8.420512052716926E-16</v>
      </c>
      <c r="FK27" s="18">
        <f>FG27*FI27</f>
        <v>1.4643668620328124E-27</v>
      </c>
      <c r="FL27" s="18">
        <f>FH27*FJ27</f>
        <v>4.4890805964389289E-16</v>
      </c>
      <c r="FM27" s="18">
        <f>FK27+FL27</f>
        <v>4.4890805964535721E-16</v>
      </c>
      <c r="FN27" s="19">
        <f>FK27/FM27</f>
        <v>3.2620640921209567E-12</v>
      </c>
      <c r="FO27" s="19">
        <f>FL27/FM27</f>
        <v>0.99999999999673805</v>
      </c>
      <c r="FP27" s="19">
        <f t="shared" ref="FP27:FP59" si="50">IF($B27=1,FN27,0)</f>
        <v>0</v>
      </c>
      <c r="FQ27" s="19">
        <f t="shared" ref="FQ27:FQ59" si="51">IF($B27=2,FN27,0)</f>
        <v>3.2620640921209567E-12</v>
      </c>
      <c r="FR27" s="19">
        <f t="shared" ref="FR27:FR59" si="52">IF($B27=3,FN27,0)</f>
        <v>0</v>
      </c>
      <c r="FS27" s="19">
        <f t="shared" ref="FS27:FS59" si="53">IF($B27=1,FO27,0)</f>
        <v>0</v>
      </c>
      <c r="FT27" s="19">
        <f t="shared" ref="FT27:FT59" si="54">IF($B27=2,FO27,0)</f>
        <v>0.99999999999673805</v>
      </c>
      <c r="FU27" s="19">
        <f t="shared" ref="FU27:FU59" si="55">IF($B27=3,FO27,0)</f>
        <v>0</v>
      </c>
      <c r="FV27" s="20" t="e">
        <f>#N/A</f>
        <v>#N/A</v>
      </c>
      <c r="FW27" s="19" t="e">
        <f>#N/A</f>
        <v>#N/A</v>
      </c>
      <c r="FX27" s="19" t="e">
        <v>#N/A</v>
      </c>
      <c r="FY27" s="19" t="e">
        <v>#N/A</v>
      </c>
      <c r="FZ27" s="23"/>
      <c r="GA27" s="18">
        <f>GC$14*INDEX(GA$11:GA$13,$B27,1)</f>
        <v>4.8313981759882974E-13</v>
      </c>
      <c r="GB27" s="18">
        <f>GC$15*INDEX(GB$11:GB$13,$B27,1)</f>
        <v>0.5338146247651272</v>
      </c>
      <c r="GC27" s="18">
        <f>GA$14*GC28*INDEX(GA$11:GA$13,$B28,1)+GA$15*GD28*INDEX(GB$11:GB$13,$B28,1)</f>
        <v>1.2019379548078917E-16</v>
      </c>
      <c r="GD27" s="18">
        <f>GB$14*GC28*INDEX(GA$11:GA$13,$B28,1)+GB$15*GD28*INDEX(GB$11:GB$13,$B28,1)</f>
        <v>8.441054666841247E-16</v>
      </c>
      <c r="GE27" s="18">
        <f>GA27*GC27</f>
        <v>5.8070408425099526E-29</v>
      </c>
      <c r="GF27" s="18">
        <f>GB27*GD27</f>
        <v>4.5059584296017858E-16</v>
      </c>
      <c r="GG27" s="18">
        <f>GE27+GF27</f>
        <v>4.5059584296023666E-16</v>
      </c>
      <c r="GH27" s="19">
        <f>GE27/GG27</f>
        <v>1.2887470963691073E-13</v>
      </c>
      <c r="GI27" s="19">
        <f>GF27/GG27</f>
        <v>0.9999999999998711</v>
      </c>
      <c r="GJ27" s="19">
        <f t="shared" ref="GJ27:GJ59" si="56">IF($B27=1,GH27,0)</f>
        <v>0</v>
      </c>
      <c r="GK27" s="19">
        <f t="shared" ref="GK27:GK59" si="57">IF($B27=2,GH27,0)</f>
        <v>1.2887470963691073E-13</v>
      </c>
      <c r="GL27" s="19">
        <f t="shared" ref="GL27:GL59" si="58">IF($B27=3,GH27,0)</f>
        <v>0</v>
      </c>
      <c r="GM27" s="19">
        <f t="shared" ref="GM27:GM59" si="59">IF($B27=1,GI27,0)</f>
        <v>0</v>
      </c>
      <c r="GN27" s="19">
        <f t="shared" ref="GN27:GN59" si="60">IF($B27=2,GI27,0)</f>
        <v>0.9999999999998711</v>
      </c>
      <c r="GO27" s="19">
        <f t="shared" ref="GO27:GO59" si="61">IF($B27=3,GI27,0)</f>
        <v>0</v>
      </c>
      <c r="GP27" s="20" t="e">
        <f>#N/A</f>
        <v>#N/A</v>
      </c>
      <c r="GQ27" s="19" t="e">
        <f>#N/A</f>
        <v>#N/A</v>
      </c>
      <c r="GR27" s="19" t="e">
        <v>#N/A</v>
      </c>
      <c r="GS27" s="19" t="e">
        <v>#N/A</v>
      </c>
      <c r="GT27" s="23"/>
      <c r="GU27" s="18">
        <f>GW$14*INDEX(GU$11:GU$13,$B27,1)</f>
        <v>1.9084682150677095E-14</v>
      </c>
      <c r="GV27" s="18">
        <f>GW$15*INDEX(GV$11:GV$13,$B27,1)</f>
        <v>0.53413166722382532</v>
      </c>
      <c r="GW27" s="18">
        <f t="shared" ref="GW27:GW58" si="62">GU$14*GW28*INDEX(GU$11:GU$13,$B28,1)+GU$15*GX28*INDEX(GV$11:GV$13,$B28,1)</f>
        <v>1.203618076233893E-16</v>
      </c>
      <c r="GX27" s="18">
        <f t="shared" ref="GX27:GX58" si="63">GV$14*GW28*INDEX(GU$11:GU$13,$B28,1)+GV$15*GX28*INDEX(GV$11:GV$13,$B28,1)</f>
        <v>8.4502999911999129E-16</v>
      </c>
      <c r="GY27" s="18">
        <f>GU27*GW27</f>
        <v>2.2970668415733283E-30</v>
      </c>
      <c r="GZ27" s="18">
        <f>GV27*GX27</f>
        <v>4.5135728228410859E-16</v>
      </c>
      <c r="HA27" s="18">
        <f>GY27+GZ27</f>
        <v>4.5135728228411086E-16</v>
      </c>
      <c r="HB27" s="19">
        <f>GY27/HA27</f>
        <v>5.0892428941191186E-15</v>
      </c>
      <c r="HC27" s="19">
        <f>GZ27/HA27</f>
        <v>0.999999999999995</v>
      </c>
      <c r="HD27" s="19">
        <f t="shared" ref="HD27:HD59" si="64">IF($B27=1,HB27,0)</f>
        <v>0</v>
      </c>
      <c r="HE27" s="19">
        <f t="shared" ref="HE27:HE59" si="65">IF($B27=2,HB27,0)</f>
        <v>5.0892428941191186E-15</v>
      </c>
      <c r="HF27" s="19">
        <f t="shared" ref="HF27:HF59" si="66">IF($B27=3,HB27,0)</f>
        <v>0</v>
      </c>
      <c r="HG27" s="19">
        <f t="shared" ref="HG27:HG59" si="67">IF($B27=1,HC27,0)</f>
        <v>0</v>
      </c>
      <c r="HH27" s="19">
        <f t="shared" ref="HH27:HH59" si="68">IF($B27=2,HC27,0)</f>
        <v>0.999999999999995</v>
      </c>
      <c r="HI27" s="19">
        <f t="shared" ref="HI27:HI59" si="69">IF($B27=3,HC27,0)</f>
        <v>0</v>
      </c>
      <c r="HJ27" s="20" t="e">
        <f>#N/A</f>
        <v>#N/A</v>
      </c>
      <c r="HK27" s="19" t="e">
        <f>#N/A</f>
        <v>#N/A</v>
      </c>
      <c r="HL27" s="19" t="e">
        <v>#N/A</v>
      </c>
      <c r="HM27" s="19" t="e">
        <v>#N/A</v>
      </c>
      <c r="HN27" s="28" t="s">
        <v>15</v>
      </c>
      <c r="HO27" s="36">
        <v>0.45</v>
      </c>
      <c r="HP27" s="36">
        <v>0.45</v>
      </c>
      <c r="HQ27" s="36">
        <v>0.5</v>
      </c>
      <c r="HR27" s="45"/>
      <c r="HS27" s="45"/>
      <c r="HT27" s="45"/>
      <c r="HU27" s="2"/>
      <c r="HV27" s="2"/>
      <c r="HW27" s="2"/>
    </row>
    <row r="28" spans="1:231" ht="13.5" thickBot="1" x14ac:dyDescent="0.25">
      <c r="A28">
        <v>2</v>
      </c>
      <c r="B28" s="22">
        <v>3</v>
      </c>
      <c r="C28" s="18">
        <f t="shared" ref="C28:C59" si="70">(C27*C$14+D27*D$14)*INDEX(C$11:C$13,$B28,1)</f>
        <v>9.0000000000000028E-3</v>
      </c>
      <c r="D28" s="18">
        <f>(C27*C$15+D27*D$15)*INDEX(D$11:D$13,$B28,1)</f>
        <v>6.3000000000000014E-2</v>
      </c>
      <c r="E28" s="18">
        <f>C$14*E29*INDEX(C$11:C$13,$B29,1)+C$15*F29*INDEX(D$11:D$13,$B29,1)</f>
        <v>2.3401451632728865E-18</v>
      </c>
      <c r="F28" s="18">
        <f t="shared" si="1"/>
        <v>1.4153891815235711E-17</v>
      </c>
      <c r="G28" s="18">
        <f t="shared" ref="G28:G59" si="71">C28*E28</f>
        <v>2.1061306469455984E-20</v>
      </c>
      <c r="H28" s="18">
        <f t="shared" ref="H28:H59" si="72">D28*F28</f>
        <v>8.9169518435984998E-19</v>
      </c>
      <c r="I28" s="18">
        <f t="shared" ref="I28:I59" si="73">G28+H28</f>
        <v>9.1275649082930605E-19</v>
      </c>
      <c r="J28" s="19">
        <f t="shared" ref="J28:J59" si="74">G28/I28</f>
        <v>2.3074397915615202E-2</v>
      </c>
      <c r="K28" s="19">
        <f t="shared" ref="K28:K59" si="75">H28/I28</f>
        <v>0.97692560208438473</v>
      </c>
      <c r="L28" s="19">
        <f t="shared" si="2"/>
        <v>0</v>
      </c>
      <c r="M28" s="19">
        <f t="shared" si="3"/>
        <v>0</v>
      </c>
      <c r="N28" s="19">
        <f t="shared" si="4"/>
        <v>2.3074397915615202E-2</v>
      </c>
      <c r="O28" s="19">
        <f t="shared" si="5"/>
        <v>0</v>
      </c>
      <c r="P28" s="19">
        <f t="shared" si="6"/>
        <v>0</v>
      </c>
      <c r="Q28" s="19">
        <f t="shared" si="7"/>
        <v>0.97692560208438473</v>
      </c>
      <c r="R28" s="19">
        <f t="shared" ref="R28:R59" si="76">C27*C$14*E28*INDEX(C$11:C$13,$B28,1)/I28</f>
        <v>2.0510575924991288E-2</v>
      </c>
      <c r="S28" s="19">
        <f t="shared" ref="S28:S59" si="77">D27*D$14*E28*INDEX(C$11:C$13,$B28,1)/I28</f>
        <v>2.563821990623911E-3</v>
      </c>
      <c r="T28" s="19">
        <f t="shared" ref="T28:T59" si="78">C27*C$15*F28*INDEX(D$11:D$13,$B28,1)/I28</f>
        <v>0.10854728912048719</v>
      </c>
      <c r="U28" s="19">
        <f t="shared" ref="U28:U59" si="79">D27*D$15*F28*INDEX(D$11:D$13,$B28,1)/I28</f>
        <v>0.86837831296389756</v>
      </c>
      <c r="V28" s="23"/>
      <c r="W28" s="18">
        <f t="shared" ref="W28:W59" si="80">(W27*W$14+X27*X$14)*INDEX(W$11:W$13,$B28,1)</f>
        <v>6.1742790519442202E-3</v>
      </c>
      <c r="X28" s="18">
        <f>(W27*W$15+X27*X$15)*INDEX(X$11:X$13,$B28,1)</f>
        <v>0.1670395225919809</v>
      </c>
      <c r="Y28" s="18">
        <f>W$14*Y29*INDEX(W$11:W$13,$B29,1)+W$15*Z29*INDEX(X$11:X$13,$B29,1)</f>
        <v>1.1099350395084567E-16</v>
      </c>
      <c r="Z28" s="18">
        <f>X$14*Y29*INDEX(W$11:W$13,$B29,1)+X$15*Z29*INDEX(X$11:X$13,$B29,1)</f>
        <v>6.5690400736094606E-16</v>
      </c>
      <c r="AA28" s="18">
        <f t="shared" ref="AA28:AA59" si="81">W28*Y28</f>
        <v>6.8530486634559445E-19</v>
      </c>
      <c r="AB28" s="18">
        <f>X28*Z28</f>
        <v>1.0972893177833154E-16</v>
      </c>
      <c r="AC28" s="18">
        <f>AA28+AB28</f>
        <v>1.1041423664467712E-16</v>
      </c>
      <c r="AD28" s="19">
        <f>AA28/AC28</f>
        <v>6.2066712334476097E-3</v>
      </c>
      <c r="AE28" s="19">
        <f t="shared" ref="AE28:AE59" si="82">AB28/AC28</f>
        <v>0.99379332876655246</v>
      </c>
      <c r="AF28" s="19">
        <f t="shared" si="8"/>
        <v>0</v>
      </c>
      <c r="AG28" s="19">
        <f t="shared" si="9"/>
        <v>0</v>
      </c>
      <c r="AH28" s="19">
        <f t="shared" si="10"/>
        <v>6.2066712334476097E-3</v>
      </c>
      <c r="AI28" s="19">
        <f t="shared" si="11"/>
        <v>0</v>
      </c>
      <c r="AJ28" s="19">
        <f t="shared" si="12"/>
        <v>0</v>
      </c>
      <c r="AK28" s="19">
        <f t="shared" si="13"/>
        <v>0.99379332876655246</v>
      </c>
      <c r="AL28" s="19">
        <f t="shared" ref="AL28:AL59" si="83">W27*W$14*Y28*INDEX(W$11:W$13,$B28,1)/AC28</f>
        <v>2.6024039440359576E-3</v>
      </c>
      <c r="AM28" s="19">
        <f t="shared" ref="AM28:AM59" si="84">X27*X$14*Y28*INDEX(W$11:W$13,$B28,1)/AC28</f>
        <v>3.6042672894116517E-3</v>
      </c>
      <c r="AN28" s="19">
        <f t="shared" ref="AN28:AN59" si="85">W27*W$15*Z28*INDEX(X$11:X$13,$B28,1)/AC28</f>
        <v>9.4562732838792962E-3</v>
      </c>
      <c r="AO28" s="19">
        <f t="shared" ref="AO28:AO59" si="86">X27*X$15*Z28*INDEX(X$11:X$13,$B28,1)/AC28</f>
        <v>0.98433705548267336</v>
      </c>
      <c r="AP28" s="23"/>
      <c r="AQ28" s="18">
        <f t="shared" ref="AQ28:AQ59" si="87">(AQ27*AQ$14+AR27*AR$14)*INDEX(AQ$11:AQ$13,$B28,1)</f>
        <v>4.8690214096322347E-3</v>
      </c>
      <c r="AR28" s="18">
        <f>(AQ27*AQ$15+AR27*AR$15)*INDEX(AR$11:AR$13,$B28,1)</f>
        <v>0.19789217173211143</v>
      </c>
      <c r="AS28" s="18">
        <f>AQ$14*AS29*INDEX(AQ$11:AQ$13,$B29,1)+AQ$15*AT29*INDEX(AR$11:AR$13,$B29,1)</f>
        <v>1.8666486862535393E-16</v>
      </c>
      <c r="AT28" s="18">
        <f>AR$14*AS29*INDEX(AQ$11:AQ$13,$B29,1)+AR$15*AT29*INDEX(AR$11:AR$13,$B29,1)</f>
        <v>1.2181802619180535E-15</v>
      </c>
      <c r="AU28" s="18">
        <f t="shared" ref="AU28:AU59" si="88">AQ28*AS28</f>
        <v>9.0887524176303662E-19</v>
      </c>
      <c r="AV28" s="18">
        <f>AR28*AT28</f>
        <v>2.4106833759215591E-16</v>
      </c>
      <c r="AW28" s="18">
        <f>AU28+AV28</f>
        <v>2.4197721283391895E-16</v>
      </c>
      <c r="AX28" s="19">
        <f>AU28/AW28</f>
        <v>3.7560364925223067E-3</v>
      </c>
      <c r="AY28" s="19">
        <f t="shared" ref="AY28:AY59" si="89">AV28/AW28</f>
        <v>0.99624396350747768</v>
      </c>
      <c r="AZ28" s="19">
        <f t="shared" si="14"/>
        <v>0</v>
      </c>
      <c r="BA28" s="19">
        <f t="shared" si="15"/>
        <v>0</v>
      </c>
      <c r="BB28" s="19">
        <f t="shared" si="16"/>
        <v>3.7560364925223067E-3</v>
      </c>
      <c r="BC28" s="19">
        <f t="shared" si="17"/>
        <v>0</v>
      </c>
      <c r="BD28" s="19">
        <f t="shared" si="18"/>
        <v>0</v>
      </c>
      <c r="BE28" s="19">
        <f t="shared" si="19"/>
        <v>0.99624396350747768</v>
      </c>
      <c r="BF28" s="19">
        <f t="shared" ref="BF28:BF59" si="90">AQ27*AQ$14*AS28*INDEX(AQ$11:AQ$13,$B28,1)/AW28</f>
        <v>1.8971072186354647E-4</v>
      </c>
      <c r="BG28" s="19">
        <f t="shared" ref="BG28:BG59" si="91">AR27*AR$14*AS28*INDEX(AQ$11:AQ$13,$B28,1)/AW28</f>
        <v>3.5663257706587607E-3</v>
      </c>
      <c r="BH28" s="19">
        <f t="shared" ref="BH28:BH59" si="92">AQ27*AQ$15*AT28*INDEX(AR$11:AR$13,$B28,1)/AW28</f>
        <v>4.8377630545621392E-4</v>
      </c>
      <c r="BI28" s="19">
        <f t="shared" ref="BI28:BI59" si="93">AR27*AR$15*AT28*INDEX(AR$11:AR$13,$B28,1)/AW28</f>
        <v>0.99576018720202153</v>
      </c>
      <c r="BJ28" s="23"/>
      <c r="BK28" s="18">
        <f t="shared" ref="BK28:BK59" si="94">(BK27*BK$14+BL27*BL$14)*INDEX(BK$11:BK$13,$B28,1)</f>
        <v>5.672566743831077E-3</v>
      </c>
      <c r="BL28" s="18">
        <f>(BK27*BK$15+BL27*BL$15)*INDEX(BL$11:BL$13,$B28,1)</f>
        <v>0.20650166578268853</v>
      </c>
      <c r="BM28" s="18">
        <f>BK$14*BM29*INDEX(BK$11:BK$13,$B29,1)+BK$15*BN29*INDEX(BL$11:BL$13,$B29,1)</f>
        <v>2.2628415579220015E-16</v>
      </c>
      <c r="BN28" s="18">
        <f>BL$14*BM29*INDEX(BK$11:BK$13,$B29,1)+BL$15*BN29*INDEX(BL$11:BL$13,$B29,1)</f>
        <v>1.5859832929588342E-15</v>
      </c>
      <c r="BO28" s="18">
        <f t="shared" ref="BO28:BO59" si="95">BK28*BM28</f>
        <v>1.283611976802725E-18</v>
      </c>
      <c r="BP28" s="18">
        <f>BL28*BN28</f>
        <v>3.2750819189951297E-16</v>
      </c>
      <c r="BQ28" s="18">
        <f>BO28+BP28</f>
        <v>3.287918038763157E-16</v>
      </c>
      <c r="BR28" s="19">
        <f>BO28/BQ28</f>
        <v>3.9040266870082681E-3</v>
      </c>
      <c r="BS28" s="19">
        <f t="shared" ref="BS28:BS59" si="96">BP28/BQ28</f>
        <v>0.99609597331299171</v>
      </c>
      <c r="BT28" s="19">
        <f t="shared" si="20"/>
        <v>0</v>
      </c>
      <c r="BU28" s="19">
        <f t="shared" si="21"/>
        <v>0</v>
      </c>
      <c r="BV28" s="19">
        <f t="shared" si="22"/>
        <v>3.9040266870082681E-3</v>
      </c>
      <c r="BW28" s="19">
        <f t="shared" si="23"/>
        <v>0</v>
      </c>
      <c r="BX28" s="19">
        <f t="shared" si="24"/>
        <v>0</v>
      </c>
      <c r="BY28" s="19">
        <f t="shared" si="25"/>
        <v>0.99609597331299171</v>
      </c>
      <c r="BZ28" s="19">
        <f t="shared" ref="BZ28:BZ59" si="97">BK27*BK$14*BM28*INDEX(BK$11:BK$13,$B28,1)/BQ28</f>
        <v>1.0816884538234255E-5</v>
      </c>
      <c r="CA28" s="19">
        <f t="shared" ref="CA28:CA59" si="98">BL27*BL$14*BM28*INDEX(BK$11:BK$13,$B28,1)/BQ28</f>
        <v>3.8932098024700335E-3</v>
      </c>
      <c r="CB28" s="19">
        <f t="shared" ref="CB28:CB59" si="99">BK27*BK$15*BN28*INDEX(BL$11:BL$13,$B28,1)/BQ28</f>
        <v>1.9933185110356636E-5</v>
      </c>
      <c r="CC28" s="19">
        <f t="shared" ref="CC28:CC59" si="100">BL27*BL$15*BN28*INDEX(BL$11:BL$13,$B28,1)/BQ28</f>
        <v>0.99607604012788131</v>
      </c>
      <c r="CD28" s="23"/>
      <c r="CE28" s="18">
        <f t="shared" ref="CE28:CE59" si="101">(CE27*CE$14+CF27*CF$14)*INDEX(CE$11:CE$13,$B28,1)</f>
        <v>6.66249463109388E-3</v>
      </c>
      <c r="CF28" s="18">
        <f>(CE27*CE$15+CF27*CF$15)*INDEX(CF$11:CF$13,$B28,1)</f>
        <v>0.21072168898561019</v>
      </c>
      <c r="CG28" s="18">
        <f>CE$14*CG29*INDEX(CE$11:CE$13,$B29,1)+CE$15*CH29*INDEX(CF$11:CF$13,$B29,1)</f>
        <v>2.5244197982567244E-16</v>
      </c>
      <c r="CH28" s="18">
        <f>CF$14*CG29*INDEX(CE$11:CE$13,$B29,1)+CF$15*CH29*INDEX(CF$11:CF$13,$B29,1)</f>
        <v>1.8263177826593109E-15</v>
      </c>
      <c r="CI28" s="18">
        <f t="shared" ref="CI28:CI59" si="102">CE28*CG28</f>
        <v>1.6818933352512523E-18</v>
      </c>
      <c r="CJ28" s="18">
        <f>CF28*CH28</f>
        <v>3.8484476778642454E-16</v>
      </c>
      <c r="CK28" s="18">
        <f>CI28+CJ28</f>
        <v>3.865266611216758E-16</v>
      </c>
      <c r="CL28" s="19">
        <f>CI28/CK28</f>
        <v>4.3512996758632502E-3</v>
      </c>
      <c r="CM28" s="19">
        <f t="shared" ref="CM28:CM59" si="103">CJ28/CK28</f>
        <v>0.99564870032413677</v>
      </c>
      <c r="CN28" s="19">
        <f t="shared" si="26"/>
        <v>0</v>
      </c>
      <c r="CO28" s="19">
        <f t="shared" si="27"/>
        <v>0</v>
      </c>
      <c r="CP28" s="19">
        <f t="shared" si="28"/>
        <v>4.3512996758632502E-3</v>
      </c>
      <c r="CQ28" s="19">
        <f t="shared" si="29"/>
        <v>0</v>
      </c>
      <c r="CR28" s="19">
        <f t="shared" si="30"/>
        <v>0</v>
      </c>
      <c r="CS28" s="19">
        <f t="shared" si="31"/>
        <v>0.99564870032413677</v>
      </c>
      <c r="CT28" s="19">
        <f t="shared" ref="CT28:CT59" si="104">CE27*CE$14*CG28*INDEX(CE$11:CE$13,$B28,1)/CK28</f>
        <v>5.2240197495293169E-7</v>
      </c>
      <c r="CU28" s="19">
        <f t="shared" ref="CU28:CU59" si="105">CF27*CF$14*CG28*INDEX(CE$11:CE$13,$B28,1)/CK28</f>
        <v>4.3507772738882976E-3</v>
      </c>
      <c r="CV28" s="19">
        <f t="shared" ref="CV28:CV59" si="106">CE27*CE$15*CH28*INDEX(CF$11:CF$13,$B28,1)/CK28</f>
        <v>7.6719303397093605E-7</v>
      </c>
      <c r="CW28" s="19">
        <f t="shared" ref="CW28:CW59" si="107">CF27*CF$15*CH28*INDEX(CF$11:CF$13,$B28,1)/CK28</f>
        <v>0.99564793313110278</v>
      </c>
      <c r="CX28" s="23"/>
      <c r="CY28" s="18">
        <f t="shared" ref="CY28:CY59" si="108">(CY27*CY$14+CZ27*CZ$14)*INDEX(CY$11:CY$13,$B28,1)</f>
        <v>7.3612292318131281E-3</v>
      </c>
      <c r="CZ28" s="18">
        <f>(CY27*CY$15+CZ27*CZ$15)*INDEX(CZ$11:CZ$13,$B28,1)</f>
        <v>0.21304309467340563</v>
      </c>
      <c r="DA28" s="18">
        <f>CY$14*DA29*INDEX(CY$11:CY$13,$B29,1)+CY$15*DB29*INDEX(CZ$11:CZ$13,$B29,1)</f>
        <v>2.6820491100476509E-16</v>
      </c>
      <c r="DB28" s="18">
        <f>CZ$14*DA29*INDEX(CY$11:CY$13,$B29,1)+CZ$15*DB29*INDEX(CZ$11:CZ$13,$B29,1)</f>
        <v>1.9624949576512203E-15</v>
      </c>
      <c r="DC28" s="18">
        <f t="shared" ref="DC28:DC59" si="109">CY28*DA28</f>
        <v>1.9743178310041152E-18</v>
      </c>
      <c r="DD28" s="18">
        <f>CZ28*DB28</f>
        <v>4.180959990589701E-16</v>
      </c>
      <c r="DE28" s="18">
        <f>DC28+DD28</f>
        <v>4.2007031688997424E-16</v>
      </c>
      <c r="DF28" s="19">
        <f>DC28/DE28</f>
        <v>4.699969866048005E-3</v>
      </c>
      <c r="DG28" s="19">
        <f t="shared" ref="DG28:DG59" si="110">DD28/DE28</f>
        <v>0.99530003013395196</v>
      </c>
      <c r="DH28" s="19">
        <f t="shared" si="32"/>
        <v>0</v>
      </c>
      <c r="DI28" s="19">
        <f t="shared" si="33"/>
        <v>0</v>
      </c>
      <c r="DJ28" s="19">
        <f t="shared" si="34"/>
        <v>4.699969866048005E-3</v>
      </c>
      <c r="DK28" s="19">
        <f t="shared" si="35"/>
        <v>0</v>
      </c>
      <c r="DL28" s="19">
        <f t="shared" si="36"/>
        <v>0</v>
      </c>
      <c r="DM28" s="19">
        <f t="shared" si="37"/>
        <v>0.99530003013395196</v>
      </c>
      <c r="DN28" s="19">
        <f t="shared" ref="DN28:DN59" si="111">CY27*CY$14*DA28*INDEX(CY$11:CY$13,$B28,1)/DE28</f>
        <v>2.2761968021074311E-8</v>
      </c>
      <c r="DO28" s="19">
        <f t="shared" ref="DO28:DO59" si="112">CZ27*CZ$14*DA28*INDEX(CY$11:CY$13,$B28,1)/DE28</f>
        <v>4.6999471040799845E-3</v>
      </c>
      <c r="DP28" s="19">
        <f t="shared" ref="DP28:DP59" si="113">CY27*CY$15*DB28*INDEX(CZ$11:CZ$13,$B28,1)/DE28</f>
        <v>2.9417288387826198E-8</v>
      </c>
      <c r="DQ28" s="19">
        <f t="shared" ref="DQ28:DQ59" si="114">CZ27*CZ$15*DB28*INDEX(CZ$11:CZ$13,$B28,1)/DE28</f>
        <v>0.99530000071666336</v>
      </c>
      <c r="DR28" s="23"/>
      <c r="DS28" s="18">
        <f t="shared" ref="DS28:DS59" si="115">(DS27*DS$14+DT27*DT$14)*INDEX(DS$11:DS$13,$B28,1)</f>
        <v>7.7536179059648413E-3</v>
      </c>
      <c r="DT28" s="18">
        <f>(DS27*DS$15+DT27*DT$15)*INDEX(DT$11:DT$13,$B28,1)</f>
        <v>0.21420788594914347</v>
      </c>
      <c r="DU28" s="18">
        <f>DS$14*DU29*INDEX(DS$11:DS$13,$B29,1)+DS$15*DV29*INDEX(DT$11:DT$13,$B29,1)</f>
        <v>2.7648166523836093E-16</v>
      </c>
      <c r="DV28" s="18">
        <f>DT$14*DU29*INDEX(DS$11:DS$13,$B29,1)+DT$15*DV29*INDEX(DT$11:DT$13,$B29,1)</f>
        <v>2.0305683862046427E-15</v>
      </c>
      <c r="DW28" s="18">
        <f t="shared" ref="DW28:DW59" si="116">DS28*DU28</f>
        <v>2.1437331902631323E-18</v>
      </c>
      <c r="DX28" s="18">
        <f>DT28*DV28</f>
        <v>4.3496376128406044E-16</v>
      </c>
      <c r="DY28" s="18">
        <f>DW28+DX28</f>
        <v>4.3710749447432358E-16</v>
      </c>
      <c r="DZ28" s="19">
        <f>DW28/DY28</f>
        <v>4.9043615526227465E-3</v>
      </c>
      <c r="EA28" s="19">
        <f t="shared" ref="EA28:EA59" si="117">DX28/DY28</f>
        <v>0.99509563844737725</v>
      </c>
      <c r="EB28" s="19">
        <f t="shared" si="38"/>
        <v>0</v>
      </c>
      <c r="EC28" s="19">
        <f t="shared" si="39"/>
        <v>0</v>
      </c>
      <c r="ED28" s="19">
        <f t="shared" si="40"/>
        <v>4.9043615526227465E-3</v>
      </c>
      <c r="EE28" s="19">
        <f t="shared" si="41"/>
        <v>0</v>
      </c>
      <c r="EF28" s="19">
        <f t="shared" si="42"/>
        <v>0</v>
      </c>
      <c r="EG28" s="19">
        <f t="shared" si="43"/>
        <v>0.99509563844737725</v>
      </c>
      <c r="EH28" s="19">
        <f t="shared" ref="EH28:EH59" si="118">DS27*DS$14*DU28*INDEX(DS$11:DS$13,$B28,1)/DY28</f>
        <v>9.4025298277611985E-10</v>
      </c>
      <c r="EI28" s="19">
        <f t="shared" ref="EI28:EI59" si="119">DT27*DT$14*DU28*INDEX(DS$11:DS$13,$B28,1)/DY28</f>
        <v>4.9043606123697642E-3</v>
      </c>
      <c r="EJ28" s="19">
        <f t="shared" ref="EJ28:EJ59" si="120">DS27*DS$15*DV28*INDEX(DT$11:DT$13,$B28,1)/DY28</f>
        <v>1.1404658359881713E-9</v>
      </c>
      <c r="EK28" s="19">
        <f t="shared" ref="EK28:EK59" si="121">DT27*DT$15*DV28*INDEX(DT$11:DT$13,$B28,1)/DY28</f>
        <v>0.99509563730691131</v>
      </c>
      <c r="EL28" s="23"/>
      <c r="EM28" s="18">
        <f t="shared" ref="EM28:EM59" si="122">(EM27*EM$14+EN27*EN$14)*INDEX(EM$11:EM$13,$B28,1)</f>
        <v>7.9498168766482472E-3</v>
      </c>
      <c r="EN28" s="18">
        <f>(EM27*EM$15+EN27*EN$15)*INDEX(EN$11:EN$13,$B28,1)</f>
        <v>0.21475643167796221</v>
      </c>
      <c r="EO28" s="18">
        <f>EM$14*EO29*INDEX(EM$11:EM$13,$B29,1)+EM$15*EP29*INDEX(EN$11:EN$13,$B29,1)</f>
        <v>2.8051771251076227E-16</v>
      </c>
      <c r="EP28" s="18">
        <f>EN$14*EO29*INDEX(EM$11:EM$13,$B29,1)+EN$15*EP29*INDEX(EN$11:EN$13,$B29,1)</f>
        <v>2.062613468566392E-15</v>
      </c>
      <c r="EQ28" s="18">
        <f t="shared" ref="EQ28:EQ59" si="123">EM28*EO28</f>
        <v>2.2300644451168192E-18</v>
      </c>
      <c r="ER28" s="18">
        <f>EN28*EP28</f>
        <v>4.4295950844022304E-16</v>
      </c>
      <c r="ES28" s="18">
        <f>EQ28+ER28</f>
        <v>4.4518957288533984E-16</v>
      </c>
      <c r="ET28" s="19">
        <f>EQ28/ES28</f>
        <v>5.0092468039254377E-3</v>
      </c>
      <c r="EU28" s="19">
        <f t="shared" ref="EU28:EU59" si="124">ER28/ES28</f>
        <v>0.99499075319607466</v>
      </c>
      <c r="EV28" s="19">
        <f t="shared" si="44"/>
        <v>0</v>
      </c>
      <c r="EW28" s="19">
        <f t="shared" si="45"/>
        <v>0</v>
      </c>
      <c r="EX28" s="19">
        <f t="shared" si="46"/>
        <v>5.0092468039254377E-3</v>
      </c>
      <c r="EY28" s="19">
        <f t="shared" si="47"/>
        <v>0</v>
      </c>
      <c r="EZ28" s="19">
        <f t="shared" si="48"/>
        <v>0</v>
      </c>
      <c r="FA28" s="19">
        <f t="shared" si="49"/>
        <v>0.99499075319607466</v>
      </c>
      <c r="FB28" s="19">
        <f t="shared" ref="FB28:FB59" si="125">EM27*EM$14*EO28*INDEX(EM$11:EM$13,$B28,1)/ES28</f>
        <v>3.7881016938197713E-11</v>
      </c>
      <c r="FC28" s="19">
        <f t="shared" ref="FC28:FC59" si="126">EN27*EN$14*EO28*INDEX(EM$11:EM$13,$B28,1)/ES28</f>
        <v>5.0092467660444208E-3</v>
      </c>
      <c r="FD28" s="19">
        <f t="shared" ref="FD28:FD59" si="127">EM27*EM$15*EP28*INDEX(EN$11:EN$13,$B28,1)/ES28</f>
        <v>4.4604281361969075E-11</v>
      </c>
      <c r="FE28" s="19">
        <f t="shared" ref="FE28:FE59" si="128">EN27*EN$15*EP28*INDEX(EN$11:EN$13,$B28,1)/ES28</f>
        <v>0.99499075315147012</v>
      </c>
      <c r="FF28" s="23"/>
      <c r="FG28" s="18">
        <f t="shared" ref="FG28:FG59" si="129">(FG27*FG$14+FH27*FH$14)*INDEX(FG$11:FG$13,$B28,1)</f>
        <v>8.0425653451435299E-3</v>
      </c>
      <c r="FH28" s="18">
        <f>(FG27*FG$15+FH27*FH$15)*INDEX(FH$11:FH$13,$B28,1)</f>
        <v>0.21500727963649721</v>
      </c>
      <c r="FI28" s="18">
        <f>FG$14*FI29*INDEX(FG$11:FG$13,$B29,1)+FG$15*FJ29*INDEX(FH$11:FH$13,$B29,1)</f>
        <v>2.8241303655804736E-16</v>
      </c>
      <c r="FJ28" s="18">
        <f>FH$14*FI29*INDEX(FG$11:FG$13,$B29,1)+FH$15*FJ29*INDEX(FH$11:FH$13,$B29,1)</f>
        <v>2.0773098245772268E-15</v>
      </c>
      <c r="FK28" s="18">
        <f t="shared" ref="FK28:FK59" si="130">FG28*FI28</f>
        <v>2.2713253008385043E-18</v>
      </c>
      <c r="FL28" s="18">
        <f>FH28*FJ28</f>
        <v>4.466367343445188E-16</v>
      </c>
      <c r="FM28" s="18">
        <f>FK28+FL28</f>
        <v>4.4890805964535731E-16</v>
      </c>
      <c r="FN28" s="19">
        <f>FK28/FM28</f>
        <v>5.0596670120667429E-3</v>
      </c>
      <c r="FO28" s="19">
        <f t="shared" ref="FO28:FO59" si="131">FL28/FM28</f>
        <v>0.99494033298793327</v>
      </c>
      <c r="FP28" s="19">
        <f t="shared" si="50"/>
        <v>0</v>
      </c>
      <c r="FQ28" s="19">
        <f t="shared" si="51"/>
        <v>0</v>
      </c>
      <c r="FR28" s="19">
        <f t="shared" si="52"/>
        <v>5.0596670120667429E-3</v>
      </c>
      <c r="FS28" s="19">
        <f t="shared" si="53"/>
        <v>0</v>
      </c>
      <c r="FT28" s="19">
        <f t="shared" si="54"/>
        <v>0</v>
      </c>
      <c r="FU28" s="19">
        <f t="shared" si="55"/>
        <v>0.99494033298793327</v>
      </c>
      <c r="FV28" s="19">
        <f t="shared" ref="FV28:FV59" si="132">FG27*FG$14*FI28*INDEX(FG$11:FG$13,$B28,1)/FM28</f>
        <v>1.5090515674812382E-12</v>
      </c>
      <c r="FW28" s="19">
        <f t="shared" ref="FW28:FW59" si="133">FH27*FH$14*FI28*INDEX(FG$11:FG$13,$B28,1)/FM28</f>
        <v>5.0596670105576913E-3</v>
      </c>
      <c r="FX28" s="19">
        <f t="shared" ref="FX28:FX59" si="134">FG27*FG$15*FJ28*INDEX(FH$11:FH$13,$B28,1)/FM28</f>
        <v>1.7530125246397171E-12</v>
      </c>
      <c r="FY28" s="19">
        <f t="shared" ref="FY28:FY59" si="135">FH27*FH$15*FJ28*INDEX(FH$11:FH$13,$B28,1)/FM28</f>
        <v>0.99494033298618012</v>
      </c>
      <c r="FZ28" s="23"/>
      <c r="GA28" s="18">
        <f t="shared" ref="GA28:GA59" si="136">(GA27*GA$14+GB27*GB$14)*INDEX(GA$11:GA$13,$B28,1)</f>
        <v>8.0852616503068291E-3</v>
      </c>
      <c r="GB28" s="18">
        <f>(GA27*GA$15+GB27*GB$15)*INDEX(GB$11:GB$13,$B28,1)</f>
        <v>0.21512060375113384</v>
      </c>
      <c r="GC28" s="18">
        <f>GA$14*GC29*INDEX(GA$11:GA$13,$B29,1)+GA$15*GD29*INDEX(GB$11:GB$13,$B29,1)</f>
        <v>2.8328538742350352E-16</v>
      </c>
      <c r="GD28" s="18">
        <f>GB$14*GC29*INDEX(GA$11:GA$13,$B29,1)+GB$15*GD29*INDEX(GB$11:GB$13,$B29,1)</f>
        <v>2.0839724259970904E-15</v>
      </c>
      <c r="GE28" s="18">
        <f t="shared" ref="GE28:GE59" si="137">GA28*GC28</f>
        <v>2.2904364790275655E-18</v>
      </c>
      <c r="GF28" s="18">
        <f>GB28*GD28</f>
        <v>4.4830540648120914E-16</v>
      </c>
      <c r="GG28" s="18">
        <f>GE28+GF28</f>
        <v>4.5059584296023666E-16</v>
      </c>
      <c r="GH28" s="19">
        <f>GE28/GG28</f>
        <v>5.0831282951487138E-3</v>
      </c>
      <c r="GI28" s="19">
        <f t="shared" ref="GI28:GI59" si="138">GF28/GG28</f>
        <v>0.99491687170485132</v>
      </c>
      <c r="GJ28" s="19">
        <f t="shared" si="56"/>
        <v>0</v>
      </c>
      <c r="GK28" s="19">
        <f t="shared" si="57"/>
        <v>0</v>
      </c>
      <c r="GL28" s="19">
        <f t="shared" si="58"/>
        <v>5.0831282951487138E-3</v>
      </c>
      <c r="GM28" s="19">
        <f t="shared" si="59"/>
        <v>0</v>
      </c>
      <c r="GN28" s="19">
        <f t="shared" si="60"/>
        <v>0</v>
      </c>
      <c r="GO28" s="19">
        <f t="shared" si="61"/>
        <v>0.99491687170485132</v>
      </c>
      <c r="GP28" s="19">
        <f t="shared" ref="GP28:GP59" si="139">GA27*GA$14*GC28*INDEX(GA$11:GA$13,$B28,1)/GG28</f>
        <v>5.9813961982828725E-14</v>
      </c>
      <c r="GQ28" s="19">
        <f t="shared" ref="GQ28:GQ59" si="140">GB27*GB$14*GC28*INDEX(GA$11:GA$13,$B28,1)/GG28</f>
        <v>5.0831282950889005E-3</v>
      </c>
      <c r="GR28" s="19">
        <f t="shared" ref="GR28:GR59" si="141">GA27*GA$15*GD28*INDEX(GB$11:GB$13,$B28,1)/GG28</f>
        <v>6.9060747654082009E-14</v>
      </c>
      <c r="GS28" s="19">
        <f t="shared" ref="GS28:GS59" si="142">GB27*GB$15*GD28*INDEX(GB$11:GB$13,$B28,1)/GG28</f>
        <v>0.99491687170478249</v>
      </c>
      <c r="GT28" s="23"/>
      <c r="GU28" s="18">
        <f t="shared" ref="GU28:GU59" si="143">(GU27*GU$14+GV27*GV$14)*INDEX(GU$11:GU$13,$B28,1)</f>
        <v>8.1046692582047719E-3</v>
      </c>
      <c r="GV28" s="18">
        <f t="shared" ref="GV28:GV59" si="144">(GU27*GU$15+GV27*GV$15)*INDEX(GV$11:GV$13,$B28,1)</f>
        <v>0.21517156206329507</v>
      </c>
      <c r="GW28" s="18">
        <f t="shared" si="62"/>
        <v>2.8368250388948348E-16</v>
      </c>
      <c r="GX28" s="18">
        <f t="shared" si="63"/>
        <v>2.0869771316883027E-15</v>
      </c>
      <c r="GY28" s="18">
        <f t="shared" ref="GY28:GY59" si="145">GU28*GW28</f>
        <v>2.2991528683636523E-18</v>
      </c>
      <c r="GZ28" s="18">
        <f>GV28*GX28</f>
        <v>4.4905812941574722E-16</v>
      </c>
      <c r="HA28" s="18">
        <f>GY28+GZ28</f>
        <v>4.5135728228411086E-16</v>
      </c>
      <c r="HB28" s="19">
        <f>GY28/HA28</f>
        <v>5.0938645693910179E-3</v>
      </c>
      <c r="HC28" s="19">
        <f t="shared" ref="HC28:HC59" si="146">GZ28/HA28</f>
        <v>0.99490613543060902</v>
      </c>
      <c r="HD28" s="19">
        <f t="shared" si="64"/>
        <v>0</v>
      </c>
      <c r="HE28" s="19">
        <f t="shared" si="65"/>
        <v>0</v>
      </c>
      <c r="HF28" s="19">
        <f t="shared" si="66"/>
        <v>5.0938645693910179E-3</v>
      </c>
      <c r="HG28" s="19">
        <f t="shared" si="67"/>
        <v>0</v>
      </c>
      <c r="HH28" s="19">
        <f t="shared" si="68"/>
        <v>0</v>
      </c>
      <c r="HI28" s="19">
        <f t="shared" si="69"/>
        <v>0.99490613543060902</v>
      </c>
      <c r="HJ28" s="19">
        <f t="shared" ref="HJ28:HJ59" si="147">GU27*GU$14*GW28*INDEX(GU$11:GU$13,$B28,1)/HA28</f>
        <v>2.3655219837437263E-15</v>
      </c>
      <c r="HK28" s="19">
        <f t="shared" ref="HK28:HK59" si="148">GV27*GV$14*GW28*INDEX(GU$11:GU$13,$B28,1)/HA28</f>
        <v>5.0938645693886517E-3</v>
      </c>
      <c r="HL28" s="19">
        <f t="shared" ref="HL28:HL59" si="149">GU27*GU$15*GX28*INDEX(GV$11:GV$13,$B28,1)/HA28</f>
        <v>2.7237209103753923E-15</v>
      </c>
      <c r="HM28" s="19">
        <f t="shared" ref="HM28:HM59" si="150">GV27*GV$15*GX28*INDEX(GV$11:GV$13,$B28,1)/HA28</f>
        <v>0.99490613543060613</v>
      </c>
      <c r="HN28" s="29" t="s">
        <v>5</v>
      </c>
      <c r="HO28" s="37">
        <v>0.1</v>
      </c>
      <c r="HP28" s="37">
        <v>0.1</v>
      </c>
      <c r="HQ28" s="37">
        <v>0</v>
      </c>
      <c r="HR28" s="45"/>
      <c r="HS28" s="45"/>
      <c r="HT28" s="45"/>
      <c r="HU28" s="2"/>
      <c r="HV28" s="2"/>
      <c r="HW28" s="2"/>
    </row>
    <row r="29" spans="1:231" ht="13.5" thickTop="1" x14ac:dyDescent="0.2">
      <c r="A29">
        <v>3</v>
      </c>
      <c r="B29" s="22">
        <v>3</v>
      </c>
      <c r="C29" s="18">
        <f t="shared" si="70"/>
        <v>1.3500000000000005E-3</v>
      </c>
      <c r="D29" s="18">
        <f t="shared" ref="D29:D59" si="151">(C28*C$15+D28*D$15)*INDEX(D$11:D$13,$B29,1)</f>
        <v>3.5910000000000004E-2</v>
      </c>
      <c r="E29" s="18">
        <f t="shared" ref="E29:E58" si="152">C$14*E30*INDEX(C$11:C$13,$B30,1)+C$15*F30*INDEX(D$11:D$13,$B30,1)</f>
        <v>7.2496341126148931E-18</v>
      </c>
      <c r="F29" s="18">
        <f t="shared" si="1"/>
        <v>2.5145349060909929E-17</v>
      </c>
      <c r="G29" s="18">
        <f t="shared" si="71"/>
        <v>9.7870060520301091E-21</v>
      </c>
      <c r="H29" s="18">
        <f t="shared" si="72"/>
        <v>9.0296948477727561E-19</v>
      </c>
      <c r="I29" s="18">
        <f t="shared" si="73"/>
        <v>9.1275649082930566E-19</v>
      </c>
      <c r="J29" s="19">
        <f>G29/I29</f>
        <v>1.0722472149321998E-2</v>
      </c>
      <c r="K29" s="19">
        <f t="shared" si="75"/>
        <v>0.98927752785067802</v>
      </c>
      <c r="L29" s="19">
        <f t="shared" si="2"/>
        <v>0</v>
      </c>
      <c r="M29" s="19">
        <f t="shared" si="3"/>
        <v>0</v>
      </c>
      <c r="N29" s="19">
        <f t="shared" si="4"/>
        <v>1.0722472149321998E-2</v>
      </c>
      <c r="O29" s="19">
        <f t="shared" si="5"/>
        <v>0</v>
      </c>
      <c r="P29" s="19">
        <f t="shared" si="6"/>
        <v>0</v>
      </c>
      <c r="Q29" s="19">
        <f t="shared" si="7"/>
        <v>0.98927752785067802</v>
      </c>
      <c r="R29" s="19">
        <f t="shared" si="76"/>
        <v>5.7186518129717324E-3</v>
      </c>
      <c r="S29" s="19">
        <f t="shared" si="77"/>
        <v>5.0038203363502653E-3</v>
      </c>
      <c r="T29" s="19">
        <f t="shared" si="78"/>
        <v>1.7355746102643479E-2</v>
      </c>
      <c r="U29" s="19">
        <f t="shared" si="79"/>
        <v>0.9719217817480349</v>
      </c>
      <c r="V29" s="23"/>
      <c r="W29" s="18">
        <f t="shared" si="80"/>
        <v>2.1836988495882539E-3</v>
      </c>
      <c r="X29" s="18">
        <f>(W28*W$15+X28*X$15)*INDEX(X$11:X$13,$B29,1)</f>
        <v>7.4995745702593819E-2</v>
      </c>
      <c r="Y29" s="18">
        <f>W$14*Y30*INDEX(W$11:W$13,$B30,1)+W$15*Z30*INDEX(X$11:X$13,$B30,1)</f>
        <v>3.1244822062623945E-16</v>
      </c>
      <c r="Z29" s="18">
        <f>X$14*Y30*INDEX(W$11:W$13,$B30,1)+X$15*Z30*INDEX(X$11:X$13,$B30,1)</f>
        <v>1.4631755814509424E-15</v>
      </c>
      <c r="AA29" s="18">
        <f t="shared" si="81"/>
        <v>6.8229281993741602E-19</v>
      </c>
      <c r="AB29" s="18">
        <f>X29*Z29</f>
        <v>1.0973194382473973E-16</v>
      </c>
      <c r="AC29" s="18">
        <f>AA29+AB29</f>
        <v>1.1041423664467715E-16</v>
      </c>
      <c r="AD29" s="19">
        <f>AA29/AC29</f>
        <v>6.1793917222205241E-3</v>
      </c>
      <c r="AE29" s="19">
        <f t="shared" si="82"/>
        <v>0.99382060827777952</v>
      </c>
      <c r="AF29" s="19">
        <f t="shared" si="8"/>
        <v>0</v>
      </c>
      <c r="AG29" s="19">
        <f t="shared" si="9"/>
        <v>0</v>
      </c>
      <c r="AH29" s="19">
        <f t="shared" si="10"/>
        <v>6.1793917222205241E-3</v>
      </c>
      <c r="AI29" s="19">
        <f t="shared" si="11"/>
        <v>0</v>
      </c>
      <c r="AJ29" s="19">
        <f t="shared" si="12"/>
        <v>0</v>
      </c>
      <c r="AK29" s="19">
        <f t="shared" si="13"/>
        <v>0.99382060827777952</v>
      </c>
      <c r="AL29" s="19">
        <f t="shared" si="83"/>
        <v>1.6016627869166989E-3</v>
      </c>
      <c r="AM29" s="19">
        <f t="shared" si="84"/>
        <v>4.5777289353038254E-3</v>
      </c>
      <c r="AN29" s="19">
        <f t="shared" si="85"/>
        <v>4.6050084465309102E-3</v>
      </c>
      <c r="AO29" s="19">
        <f t="shared" si="86"/>
        <v>0.98921559983124852</v>
      </c>
      <c r="AP29" s="23"/>
      <c r="AQ29" s="18">
        <f t="shared" si="87"/>
        <v>2.5757839049960715E-3</v>
      </c>
      <c r="AR29" s="18">
        <f>(AQ28*AQ$15+AR28*AR$15)*INDEX(AR$11:AR$13,$B29,1)</f>
        <v>8.5651324746576135E-2</v>
      </c>
      <c r="AS29" s="18">
        <f>AQ$14*AS30*INDEX(AQ$11:AQ$13,$B30,1)+AQ$15*AT30*INDEX(AR$11:AR$13,$B30,1)</f>
        <v>4.7094718569308353E-16</v>
      </c>
      <c r="AT29" s="18">
        <f>AR$14*AS30*INDEX(AQ$11:AQ$13,$B30,1)+AR$15*AT30*INDEX(AR$11:AR$13,$B30,1)</f>
        <v>2.8109799278093705E-15</v>
      </c>
      <c r="AU29" s="18">
        <f t="shared" si="88"/>
        <v>1.2130581810114407E-18</v>
      </c>
      <c r="AV29" s="18">
        <f>AR29*AT29</f>
        <v>2.4076415465290754E-16</v>
      </c>
      <c r="AW29" s="18">
        <f>AU29+AV29</f>
        <v>2.41977212833919E-16</v>
      </c>
      <c r="AX29" s="19">
        <f>AU29/AW29</f>
        <v>5.0131091552162929E-3</v>
      </c>
      <c r="AY29" s="19">
        <f t="shared" si="89"/>
        <v>0.99498689084478364</v>
      </c>
      <c r="AZ29" s="19">
        <f t="shared" si="14"/>
        <v>0</v>
      </c>
      <c r="BA29" s="19">
        <f t="shared" si="15"/>
        <v>0</v>
      </c>
      <c r="BB29" s="19">
        <f t="shared" si="16"/>
        <v>5.0131091552162929E-3</v>
      </c>
      <c r="BC29" s="19">
        <f t="shared" si="17"/>
        <v>0</v>
      </c>
      <c r="BD29" s="19">
        <f t="shared" si="18"/>
        <v>0</v>
      </c>
      <c r="BE29" s="19">
        <f t="shared" si="19"/>
        <v>0.99498689084478364</v>
      </c>
      <c r="BF29" s="19">
        <f t="shared" si="90"/>
        <v>1.1271515140872715E-3</v>
      </c>
      <c r="BG29" s="19">
        <f t="shared" si="91"/>
        <v>3.8859576411290207E-3</v>
      </c>
      <c r="BH29" s="19">
        <f t="shared" si="92"/>
        <v>2.6288849784350346E-3</v>
      </c>
      <c r="BI29" s="19">
        <f t="shared" si="93"/>
        <v>0.9923580058663487</v>
      </c>
      <c r="BJ29" s="23"/>
      <c r="BK29" s="18">
        <f t="shared" si="94"/>
        <v>3.234005681820115E-3</v>
      </c>
      <c r="BL29" s="18">
        <f>(BK28*BK$15+BL28*BL$15)*INDEX(BL$11:BL$13,$B29,1)</f>
        <v>8.7441469605192335E-2</v>
      </c>
      <c r="BM29" s="18">
        <f>BK$14*BM30*INDEX(BK$11:BK$13,$B30,1)+BK$15*BN30*INDEX(BL$11:BL$13,$B30,1)</f>
        <v>5.3620194850544746E-16</v>
      </c>
      <c r="BN29" s="18">
        <f>BL$14*BM30*INDEX(BK$11:BK$13,$B30,1)+BL$15*BN30*INDEX(BL$11:BL$13,$B30,1)</f>
        <v>3.7403045168950952E-15</v>
      </c>
      <c r="BO29" s="18">
        <f t="shared" si="95"/>
        <v>1.7340801480696337E-18</v>
      </c>
      <c r="BP29" s="18">
        <f>BL29*BN29</f>
        <v>3.2705772372824608E-16</v>
      </c>
      <c r="BQ29" s="18">
        <f>BO29+BP29</f>
        <v>3.287918038763157E-16</v>
      </c>
      <c r="BR29" s="19">
        <f>BO29/BQ29</f>
        <v>5.2740978565328136E-3</v>
      </c>
      <c r="BS29" s="19">
        <f t="shared" si="96"/>
        <v>0.99472590214346723</v>
      </c>
      <c r="BT29" s="19">
        <f t="shared" si="20"/>
        <v>0</v>
      </c>
      <c r="BU29" s="19">
        <f t="shared" si="21"/>
        <v>0</v>
      </c>
      <c r="BV29" s="19">
        <f t="shared" si="22"/>
        <v>5.2740978565328136E-3</v>
      </c>
      <c r="BW29" s="19">
        <f t="shared" si="23"/>
        <v>0</v>
      </c>
      <c r="BX29" s="19">
        <f t="shared" si="24"/>
        <v>0</v>
      </c>
      <c r="BY29" s="19">
        <f t="shared" si="25"/>
        <v>0.99472590214346723</v>
      </c>
      <c r="BZ29" s="19">
        <f t="shared" si="97"/>
        <v>1.3775485758633077E-3</v>
      </c>
      <c r="CA29" s="19">
        <f t="shared" si="98"/>
        <v>3.8965492806695068E-3</v>
      </c>
      <c r="CB29" s="19">
        <f t="shared" si="99"/>
        <v>2.5264781111449604E-3</v>
      </c>
      <c r="CC29" s="19">
        <f t="shared" si="100"/>
        <v>0.99219942403232209</v>
      </c>
      <c r="CD29" s="23"/>
      <c r="CE29" s="18">
        <f t="shared" si="101"/>
        <v>3.9032491621085927E-3</v>
      </c>
      <c r="CF29" s="18">
        <f>(CE28*CE$15+CF28*CF$15)*INDEX(CF$11:CF$13,$B29,1)</f>
        <v>8.7503756550462219E-2</v>
      </c>
      <c r="CG29" s="18">
        <f>CE$14*CG30*INDEX(CE$11:CE$13,$B30,1)+CE$15*CH30*INDEX(CF$11:CF$13,$B30,1)</f>
        <v>5.7839391050716164E-16</v>
      </c>
      <c r="CH29" s="18">
        <f>CF$14*CG30*INDEX(CE$11:CE$13,$B30,1)+CF$15*CH30*INDEX(CF$11:CF$13,$B30,1)</f>
        <v>4.3914577010590089E-15</v>
      </c>
      <c r="CI29" s="18">
        <f t="shared" si="102"/>
        <v>2.2576155465557911E-18</v>
      </c>
      <c r="CJ29" s="18">
        <f>CF29*CH29</f>
        <v>3.8426904557511998E-16</v>
      </c>
      <c r="CK29" s="18">
        <f>CI29+CJ29</f>
        <v>3.8652666112167575E-16</v>
      </c>
      <c r="CL29" s="19">
        <f>CI29/CK29</f>
        <v>5.8407757436559089E-3</v>
      </c>
      <c r="CM29" s="19">
        <f t="shared" si="103"/>
        <v>0.99415922425634418</v>
      </c>
      <c r="CN29" s="19">
        <f t="shared" si="26"/>
        <v>0</v>
      </c>
      <c r="CO29" s="19">
        <f t="shared" si="27"/>
        <v>0</v>
      </c>
      <c r="CP29" s="19">
        <f t="shared" si="28"/>
        <v>5.8407757436559089E-3</v>
      </c>
      <c r="CQ29" s="19">
        <f t="shared" si="29"/>
        <v>0</v>
      </c>
      <c r="CR29" s="19">
        <f t="shared" si="30"/>
        <v>0</v>
      </c>
      <c r="CS29" s="19">
        <f t="shared" si="31"/>
        <v>0.99415922425634418</v>
      </c>
      <c r="CT29" s="19">
        <f t="shared" si="104"/>
        <v>1.7122746957846898E-3</v>
      </c>
      <c r="CU29" s="19">
        <f t="shared" si="105"/>
        <v>4.128501047871218E-3</v>
      </c>
      <c r="CV29" s="19">
        <f t="shared" si="106"/>
        <v>2.6390249800785606E-3</v>
      </c>
      <c r="CW29" s="19">
        <f t="shared" si="107"/>
        <v>0.99152019927626567</v>
      </c>
      <c r="CX29" s="23"/>
      <c r="CY29" s="18">
        <f t="shared" si="108"/>
        <v>4.3697636365917268E-3</v>
      </c>
      <c r="CZ29" s="18">
        <f>(CY28*CY$15+CZ28*CZ$15)*INDEX(CZ$11:CZ$13,$B29,1)</f>
        <v>8.7282451851688148E-2</v>
      </c>
      <c r="DA29" s="18">
        <f>CY$14*DA30*INDEX(CY$11:CY$13,$B30,1)+CY$15*DB30*INDEX(CZ$11:CZ$13,$B30,1)</f>
        <v>6.046092025272174E-16</v>
      </c>
      <c r="DB29" s="18">
        <f>CZ$14*DA30*INDEX(CY$11:CY$13,$B30,1)+CZ$15*DB30*INDEX(CZ$11:CZ$13,$B30,1)</f>
        <v>4.7824999037804691E-15</v>
      </c>
      <c r="DC29" s="18">
        <f t="shared" si="109"/>
        <v>2.6419993075521573E-18</v>
      </c>
      <c r="DD29" s="18">
        <f>CZ29*DB29</f>
        <v>4.1742831758242198E-16</v>
      </c>
      <c r="DE29" s="18">
        <f>DC29+DD29</f>
        <v>4.2007031688997414E-16</v>
      </c>
      <c r="DF29" s="19">
        <f>DC29/DE29</f>
        <v>6.2894215594960882E-3</v>
      </c>
      <c r="DG29" s="19">
        <f t="shared" si="110"/>
        <v>0.99371057844050392</v>
      </c>
      <c r="DH29" s="19">
        <f t="shared" si="32"/>
        <v>0</v>
      </c>
      <c r="DI29" s="19">
        <f t="shared" si="33"/>
        <v>0</v>
      </c>
      <c r="DJ29" s="19">
        <f t="shared" si="34"/>
        <v>6.2894215594960882E-3</v>
      </c>
      <c r="DK29" s="19">
        <f t="shared" si="35"/>
        <v>0</v>
      </c>
      <c r="DL29" s="19">
        <f t="shared" si="36"/>
        <v>0</v>
      </c>
      <c r="DM29" s="19">
        <f t="shared" si="37"/>
        <v>0.99371057844050392</v>
      </c>
      <c r="DN29" s="19">
        <f t="shared" si="111"/>
        <v>1.9606801308777303E-3</v>
      </c>
      <c r="DO29" s="19">
        <f t="shared" si="112"/>
        <v>4.3287414286183592E-3</v>
      </c>
      <c r="DP29" s="19">
        <f t="shared" si="113"/>
        <v>2.7392897351702756E-3</v>
      </c>
      <c r="DQ29" s="19">
        <f t="shared" si="114"/>
        <v>0.99097128870533369</v>
      </c>
      <c r="DR29" s="23"/>
      <c r="DS29" s="18">
        <f t="shared" si="115"/>
        <v>4.6306971749464536E-3</v>
      </c>
      <c r="DT29" s="18">
        <f>(DS28*DS$15+DT28*DT$15)*INDEX(DT$11:DT$13,$B29,1)</f>
        <v>8.7107279327174131E-2</v>
      </c>
      <c r="DU29" s="18">
        <f>DS$14*DU30*INDEX(DS$11:DS$13,$B30,1)+DS$15*DV30*INDEX(DT$11:DT$13,$B30,1)</f>
        <v>6.187374378554724E-16</v>
      </c>
      <c r="DV29" s="18">
        <f>DT$14*DU30*INDEX(DS$11:DS$13,$B30,1)+DT$15*DV30*INDEX(DT$11:DT$13,$B30,1)</f>
        <v>4.9851437459985698E-15</v>
      </c>
      <c r="DW29" s="18">
        <f t="shared" si="116"/>
        <v>2.8651857055109428E-18</v>
      </c>
      <c r="DX29" s="18">
        <f>DT29*DV29</f>
        <v>4.3424230876881262E-16</v>
      </c>
      <c r="DY29" s="18">
        <f>DW29+DX29</f>
        <v>4.3710749447432358E-16</v>
      </c>
      <c r="DZ29" s="19">
        <f>DW29/DY29</f>
        <v>6.5548766418582847E-3</v>
      </c>
      <c r="EA29" s="19">
        <f t="shared" si="117"/>
        <v>0.99344512335814172</v>
      </c>
      <c r="EB29" s="19">
        <f t="shared" si="38"/>
        <v>0</v>
      </c>
      <c r="EC29" s="19">
        <f t="shared" si="39"/>
        <v>0</v>
      </c>
      <c r="ED29" s="19">
        <f t="shared" si="40"/>
        <v>6.5548766418582847E-3</v>
      </c>
      <c r="EE29" s="19">
        <f t="shared" si="41"/>
        <v>0</v>
      </c>
      <c r="EF29" s="19">
        <f t="shared" si="42"/>
        <v>0</v>
      </c>
      <c r="EG29" s="19">
        <f t="shared" si="43"/>
        <v>0.99344512335814172</v>
      </c>
      <c r="EH29" s="19">
        <f t="shared" si="118"/>
        <v>2.1043065169896293E-3</v>
      </c>
      <c r="EI29" s="19">
        <f t="shared" si="119"/>
        <v>4.4505701248686554E-3</v>
      </c>
      <c r="EJ29" s="19">
        <f t="shared" si="120"/>
        <v>2.8000550356331168E-3</v>
      </c>
      <c r="EK29" s="19">
        <f t="shared" si="121"/>
        <v>0.99064506832250854</v>
      </c>
      <c r="EL29" s="23"/>
      <c r="EM29" s="18">
        <f t="shared" si="122"/>
        <v>4.7608033407758677E-3</v>
      </c>
      <c r="EN29" s="18">
        <f>(EM28*EM$15+EN28*EN$15)*INDEX(EN$11:EN$13,$B29,1)</f>
        <v>8.7010390802533713E-2</v>
      </c>
      <c r="EO29" s="18">
        <f>EM$14*EO30*INDEX(EM$11:EM$13,$B30,1)+EM$15*EP30*INDEX(EN$11:EN$13,$B30,1)</f>
        <v>6.2576292072023573E-16</v>
      </c>
      <c r="EP29" s="18">
        <f>EN$14*EO30*INDEX(EM$11:EM$13,$B30,1)+EN$15*EP30*INDEX(EN$11:EN$13,$B30,1)</f>
        <v>5.0822716069097827E-15</v>
      </c>
      <c r="EQ29" s="18">
        <f t="shared" si="123"/>
        <v>2.9791342034985625E-18</v>
      </c>
      <c r="ER29" s="18">
        <f>EN29*EP29</f>
        <v>4.422104386818412E-16</v>
      </c>
      <c r="ES29" s="18">
        <f>EQ29+ER29</f>
        <v>4.4518957288533974E-16</v>
      </c>
      <c r="ET29" s="19">
        <f>EQ29/ES29</f>
        <v>6.6918328391888235E-3</v>
      </c>
      <c r="EU29" s="19">
        <f t="shared" si="124"/>
        <v>0.99330816716081127</v>
      </c>
      <c r="EV29" s="19">
        <f t="shared" si="44"/>
        <v>0</v>
      </c>
      <c r="EW29" s="19">
        <f t="shared" si="45"/>
        <v>0</v>
      </c>
      <c r="EX29" s="19">
        <f t="shared" si="46"/>
        <v>6.6918328391888235E-3</v>
      </c>
      <c r="EY29" s="19">
        <f t="shared" si="47"/>
        <v>0</v>
      </c>
      <c r="EZ29" s="19">
        <f t="shared" si="48"/>
        <v>0</v>
      </c>
      <c r="FA29" s="19">
        <f t="shared" si="49"/>
        <v>0.99330816716081127</v>
      </c>
      <c r="FB29" s="19">
        <f t="shared" si="125"/>
        <v>2.1773607013944414E-3</v>
      </c>
      <c r="FC29" s="19">
        <f t="shared" si="126"/>
        <v>4.5144721377943821E-3</v>
      </c>
      <c r="FD29" s="19">
        <f t="shared" si="127"/>
        <v>2.8318861025309968E-3</v>
      </c>
      <c r="FE29" s="19">
        <f t="shared" si="128"/>
        <v>0.99047628105828012</v>
      </c>
      <c r="FF29" s="23"/>
      <c r="FG29" s="18">
        <f t="shared" si="129"/>
        <v>4.8221929582727531E-3</v>
      </c>
      <c r="FH29" s="18">
        <f>(FG28*FG$15+FH28*FH$15)*INDEX(FH$11:FH$13,$B29,1)</f>
        <v>8.6962947332338683E-2</v>
      </c>
      <c r="FI29" s="18">
        <f>FG$14*FI30*INDEX(FG$11:FG$13,$B30,1)+FG$15*FJ30*INDEX(FH$11:FH$13,$B30,1)</f>
        <v>6.2910509198407883E-16</v>
      </c>
      <c r="FJ29" s="18">
        <f>FH$14*FI30*INDEX(FG$11:FG$13,$B30,1)+FH$15*FJ30*INDEX(FH$11:FH$13,$B30,1)</f>
        <v>5.1271766560167159E-15</v>
      </c>
      <c r="FK29" s="18">
        <f t="shared" si="130"/>
        <v>3.0336661445791576E-18</v>
      </c>
      <c r="FL29" s="18">
        <f>FH29*FJ29</f>
        <v>4.4587439350077802E-16</v>
      </c>
      <c r="FM29" s="18">
        <f>FK29+FL29</f>
        <v>4.4890805964535721E-16</v>
      </c>
      <c r="FN29" s="19">
        <f>FK29/FM29</f>
        <v>6.7578785441628972E-3</v>
      </c>
      <c r="FO29" s="19">
        <f t="shared" si="131"/>
        <v>0.99324212145583701</v>
      </c>
      <c r="FP29" s="19">
        <f t="shared" si="50"/>
        <v>0</v>
      </c>
      <c r="FQ29" s="19">
        <f t="shared" si="51"/>
        <v>0</v>
      </c>
      <c r="FR29" s="19">
        <f t="shared" si="52"/>
        <v>6.7578785441628972E-3</v>
      </c>
      <c r="FS29" s="19">
        <f t="shared" si="53"/>
        <v>0</v>
      </c>
      <c r="FT29" s="19">
        <f t="shared" si="54"/>
        <v>0</v>
      </c>
      <c r="FU29" s="19">
        <f t="shared" si="55"/>
        <v>0.99324212145583701</v>
      </c>
      <c r="FV29" s="19">
        <f t="shared" si="132"/>
        <v>2.2122425100892899E-3</v>
      </c>
      <c r="FW29" s="19">
        <f t="shared" si="133"/>
        <v>4.5456360340736081E-3</v>
      </c>
      <c r="FX29" s="19">
        <f t="shared" si="134"/>
        <v>2.8474245019774543E-3</v>
      </c>
      <c r="FY29" s="19">
        <f t="shared" si="135"/>
        <v>0.99039469695385962</v>
      </c>
      <c r="FZ29" s="23"/>
      <c r="GA29" s="18">
        <f t="shared" si="136"/>
        <v>4.8504195452950365E-3</v>
      </c>
      <c r="GB29" s="18">
        <f>(GA28*GA$15+GB28*GB$15)*INDEX(GB$11:GB$13,$B29,1)</f>
        <v>8.6940796657222527E-2</v>
      </c>
      <c r="GC29" s="18">
        <f>GA$14*GC30*INDEX(GA$11:GA$13,$B30,1)+GA$15*GD30*INDEX(GB$11:GB$13,$B30,1)</f>
        <v>6.306555364690502E-16</v>
      </c>
      <c r="GD29" s="18">
        <f>GB$14*GC30*INDEX(GA$11:GA$13,$B30,1)+GB$15*GD30*INDEX(GB$11:GB$13,$B30,1)</f>
        <v>5.1476052236360557E-15</v>
      </c>
      <c r="GE29" s="18">
        <f t="shared" si="137"/>
        <v>3.0589439404380077E-18</v>
      </c>
      <c r="GF29" s="18">
        <f>GB29*GD29</f>
        <v>4.4753689901979885E-16</v>
      </c>
      <c r="GG29" s="18">
        <f>GE29+GF29</f>
        <v>4.5059584296023686E-16</v>
      </c>
      <c r="GH29" s="19">
        <f>GE29/GG29</f>
        <v>6.7886643612643056E-3</v>
      </c>
      <c r="GI29" s="19">
        <f t="shared" si="138"/>
        <v>0.99321133563873565</v>
      </c>
      <c r="GJ29" s="19">
        <f t="shared" si="56"/>
        <v>0</v>
      </c>
      <c r="GK29" s="19">
        <f t="shared" si="57"/>
        <v>0</v>
      </c>
      <c r="GL29" s="19">
        <f t="shared" si="58"/>
        <v>6.7886643612643056E-3</v>
      </c>
      <c r="GM29" s="19">
        <f t="shared" si="59"/>
        <v>0</v>
      </c>
      <c r="GN29" s="19">
        <f t="shared" si="60"/>
        <v>0</v>
      </c>
      <c r="GO29" s="19">
        <f t="shared" si="61"/>
        <v>0.99321133563873565</v>
      </c>
      <c r="GP29" s="19">
        <f t="shared" si="139"/>
        <v>2.228393370762962E-3</v>
      </c>
      <c r="GQ29" s="19">
        <f t="shared" si="140"/>
        <v>4.5602709905013432E-3</v>
      </c>
      <c r="GR29" s="19">
        <f t="shared" si="141"/>
        <v>2.8547349243857496E-3</v>
      </c>
      <c r="GS29" s="19">
        <f t="shared" si="142"/>
        <v>0.99035660071434994</v>
      </c>
      <c r="GT29" s="23"/>
      <c r="GU29" s="18">
        <f t="shared" si="143"/>
        <v>4.8632403247377883E-3</v>
      </c>
      <c r="GV29" s="18">
        <f t="shared" si="144"/>
        <v>8.6930660904749546E-2</v>
      </c>
      <c r="GW29" s="18">
        <f t="shared" si="62"/>
        <v>6.3136456110860993E-16</v>
      </c>
      <c r="GX29" s="18">
        <f t="shared" si="63"/>
        <v>5.1568318936641645E-15</v>
      </c>
      <c r="GY29" s="18">
        <f t="shared" si="145"/>
        <v>3.0704775931937672E-18</v>
      </c>
      <c r="GZ29" s="18">
        <f>GV29*GX29</f>
        <v>4.4828680469091692E-16</v>
      </c>
      <c r="HA29" s="18">
        <f>GY29+GZ29</f>
        <v>4.5135728228411066E-16</v>
      </c>
      <c r="HB29" s="19">
        <f>GY29/HA29</f>
        <v>6.8027651568077045E-3</v>
      </c>
      <c r="HC29" s="19">
        <f t="shared" si="146"/>
        <v>0.99319723484319233</v>
      </c>
      <c r="HD29" s="19">
        <f t="shared" si="64"/>
        <v>0</v>
      </c>
      <c r="HE29" s="19">
        <f t="shared" si="65"/>
        <v>0</v>
      </c>
      <c r="HF29" s="19">
        <f t="shared" si="66"/>
        <v>6.8027651568077045E-3</v>
      </c>
      <c r="HG29" s="19">
        <f t="shared" si="67"/>
        <v>0</v>
      </c>
      <c r="HH29" s="19">
        <f t="shared" si="68"/>
        <v>0</v>
      </c>
      <c r="HI29" s="19">
        <f t="shared" si="69"/>
        <v>0.99319723484319233</v>
      </c>
      <c r="HJ29" s="19">
        <f t="shared" si="147"/>
        <v>2.2357590798084289E-3</v>
      </c>
      <c r="HK29" s="19">
        <f t="shared" si="148"/>
        <v>4.5670060769992752E-3</v>
      </c>
      <c r="HL29" s="19">
        <f t="shared" si="149"/>
        <v>2.8581054895825912E-3</v>
      </c>
      <c r="HM29" s="19">
        <f t="shared" si="150"/>
        <v>0.9903391293536099</v>
      </c>
      <c r="HN29" s="26"/>
      <c r="HO29" s="2"/>
      <c r="HP29" s="2"/>
      <c r="HQ29" s="2"/>
      <c r="HR29" s="2"/>
      <c r="HS29" s="2"/>
      <c r="HT29" s="2"/>
      <c r="HU29" s="2"/>
      <c r="HV29" s="2"/>
      <c r="HW29" s="2"/>
    </row>
    <row r="30" spans="1:231" ht="13.5" thickBot="1" x14ac:dyDescent="0.25">
      <c r="A30">
        <v>4</v>
      </c>
      <c r="B30" s="22">
        <v>2</v>
      </c>
      <c r="C30" s="18">
        <f t="shared" si="70"/>
        <v>9.3420000000000016E-4</v>
      </c>
      <c r="D30" s="18">
        <f>(C29*C$15+D29*D$15)*INDEX(D$11:D$13,$B30,1)</f>
        <v>5.772600000000001E-3</v>
      </c>
      <c r="E30" s="18">
        <f t="shared" si="152"/>
        <v>2.6072796698420006E-17</v>
      </c>
      <c r="F30" s="18">
        <f>D$14*E31*INDEX(C$11:C$13,$B31,1)+D$15*F31*INDEX(D$11:D$13,$B31,1)</f>
        <v>1.5389933204338455E-16</v>
      </c>
      <c r="G30" s="18">
        <f t="shared" si="71"/>
        <v>2.4357206675663973E-20</v>
      </c>
      <c r="H30" s="18">
        <f>D30*F30</f>
        <v>8.883992841536418E-19</v>
      </c>
      <c r="I30" s="18">
        <f>G30+H30</f>
        <v>9.1275649082930586E-19</v>
      </c>
      <c r="J30" s="19">
        <f t="shared" si="74"/>
        <v>2.6685328365656073E-2</v>
      </c>
      <c r="K30" s="19">
        <f t="shared" si="75"/>
        <v>0.97331467163434382</v>
      </c>
      <c r="L30" s="19">
        <f t="shared" si="2"/>
        <v>0</v>
      </c>
      <c r="M30" s="19">
        <f t="shared" si="3"/>
        <v>2.6685328365656073E-2</v>
      </c>
      <c r="N30" s="19">
        <f t="shared" si="4"/>
        <v>0</v>
      </c>
      <c r="O30" s="19">
        <f t="shared" si="5"/>
        <v>0</v>
      </c>
      <c r="P30" s="19">
        <f t="shared" si="6"/>
        <v>0.97331467163434382</v>
      </c>
      <c r="Q30" s="19">
        <f t="shared" si="7"/>
        <v>0</v>
      </c>
      <c r="R30" s="19">
        <f t="shared" si="76"/>
        <v>6.1700181192268387E-3</v>
      </c>
      <c r="S30" s="19">
        <f t="shared" si="77"/>
        <v>2.0515310246429237E-2</v>
      </c>
      <c r="T30" s="19">
        <f t="shared" si="78"/>
        <v>4.5524540300951556E-3</v>
      </c>
      <c r="U30" s="19">
        <f t="shared" si="79"/>
        <v>0.96876221760424863</v>
      </c>
      <c r="V30" s="23"/>
      <c r="W30" s="18">
        <f t="shared" si="80"/>
        <v>1.9367134993606252E-3</v>
      </c>
      <c r="X30" s="18">
        <f>(W29*W$15+X29*X$15)*INDEX(X$11:X$13,$B30,1)</f>
        <v>2.7682104214926971E-2</v>
      </c>
      <c r="Y30" s="18">
        <f>W$14*Y31*INDEX(W$11:W$13,$B31,1)+W$15*Z31*INDEX(X$11:X$13,$B31,1)</f>
        <v>6.7787447531262172E-16</v>
      </c>
      <c r="Z30" s="18">
        <f>X$14*Y31*INDEX(W$11:W$13,$B31,1)+X$15*Z31*INDEX(X$11:X$13,$B31,1)</f>
        <v>3.9412245236269518E-15</v>
      </c>
      <c r="AA30" s="18">
        <f t="shared" si="81"/>
        <v>1.3128486472099553E-18</v>
      </c>
      <c r="AB30" s="18">
        <f>X30*Z30</f>
        <v>1.0910138799746718E-16</v>
      </c>
      <c r="AC30" s="18">
        <f>AA30+AB30</f>
        <v>1.1041423664467714E-16</v>
      </c>
      <c r="AD30" s="19">
        <f t="shared" ref="AD30:AD59" si="153">AA30/AC30</f>
        <v>1.189021168923007E-2</v>
      </c>
      <c r="AE30" s="19">
        <f t="shared" si="82"/>
        <v>0.9881097883107699</v>
      </c>
      <c r="AF30" s="19">
        <f t="shared" si="8"/>
        <v>0</v>
      </c>
      <c r="AG30" s="19">
        <f t="shared" si="9"/>
        <v>1.189021168923007E-2</v>
      </c>
      <c r="AH30" s="19">
        <f t="shared" si="10"/>
        <v>0</v>
      </c>
      <c r="AI30" s="19">
        <f t="shared" si="11"/>
        <v>0</v>
      </c>
      <c r="AJ30" s="19">
        <f t="shared" si="12"/>
        <v>0.9881097883107699</v>
      </c>
      <c r="AK30" s="19">
        <f t="shared" si="13"/>
        <v>0</v>
      </c>
      <c r="AL30" s="19">
        <f t="shared" si="83"/>
        <v>2.5690852478168634E-3</v>
      </c>
      <c r="AM30" s="19">
        <f t="shared" si="84"/>
        <v>9.3211264414132088E-3</v>
      </c>
      <c r="AN30" s="19">
        <f t="shared" si="85"/>
        <v>3.6103064744036619E-3</v>
      </c>
      <c r="AO30" s="19">
        <f t="shared" si="86"/>
        <v>0.98449948183636637</v>
      </c>
      <c r="AP30" s="23"/>
      <c r="AQ30" s="18">
        <f t="shared" si="87"/>
        <v>1.5254432425528442E-3</v>
      </c>
      <c r="AR30" s="18">
        <f>(AQ29*AQ$15+AR29*AR$15)*INDEX(AR$11:AR$13,$B30,1)</f>
        <v>3.468868039452834E-2</v>
      </c>
      <c r="AS30" s="18">
        <f>AQ$14*AS31*INDEX(AQ$11:AQ$13,$B31,1)+AQ$15*AT31*INDEX(AR$11:AR$13,$B31,1)</f>
        <v>1.095727042691177E-15</v>
      </c>
      <c r="AT30" s="18">
        <f>AR$14*AS31*INDEX(AQ$11:AQ$13,$B31,1)+AR$15*AT31*INDEX(AR$11:AR$13,$B31,1)</f>
        <v>6.9274974051439627E-15</v>
      </c>
      <c r="AU30" s="18">
        <f t="shared" si="88"/>
        <v>1.6714694129556677E-18</v>
      </c>
      <c r="AV30" s="18">
        <f>AR30*AT30</f>
        <v>2.4030574342096334E-16</v>
      </c>
      <c r="AW30" s="18">
        <f>AU30+AV30</f>
        <v>2.41977212833919E-16</v>
      </c>
      <c r="AX30" s="19">
        <f t="shared" ref="AX30:AX59" si="154">AU30/AW30</f>
        <v>6.9075488281736689E-3</v>
      </c>
      <c r="AY30" s="19">
        <f t="shared" si="89"/>
        <v>0.99309245117182632</v>
      </c>
      <c r="AZ30" s="19">
        <f t="shared" si="14"/>
        <v>0</v>
      </c>
      <c r="BA30" s="19">
        <f t="shared" si="15"/>
        <v>6.9075488281736689E-3</v>
      </c>
      <c r="BB30" s="19">
        <f t="shared" si="16"/>
        <v>0</v>
      </c>
      <c r="BC30" s="19">
        <f t="shared" si="17"/>
        <v>0</v>
      </c>
      <c r="BD30" s="19">
        <f t="shared" si="18"/>
        <v>0.99309245117182632</v>
      </c>
      <c r="BE30" s="19">
        <f t="shared" si="19"/>
        <v>0</v>
      </c>
      <c r="BF30" s="19">
        <f t="shared" si="90"/>
        <v>1.8079380281121387E-3</v>
      </c>
      <c r="BG30" s="19">
        <f t="shared" si="91"/>
        <v>5.099610800061531E-3</v>
      </c>
      <c r="BH30" s="19">
        <f t="shared" si="92"/>
        <v>3.2051711271041542E-3</v>
      </c>
      <c r="BI30" s="19">
        <f t="shared" si="93"/>
        <v>0.98988728004472226</v>
      </c>
      <c r="BJ30" s="23"/>
      <c r="BK30" s="18">
        <f t="shared" si="94"/>
        <v>1.4444123189954997E-3</v>
      </c>
      <c r="BL30" s="18">
        <f>(BK29*BK$15+BL29*BL$15)*INDEX(BL$11:BL$13,$B30,1)</f>
        <v>3.7417106875795289E-2</v>
      </c>
      <c r="BM30" s="18">
        <f>BK$14*BM31*INDEX(BK$11:BK$13,$B31,1)+BK$15*BN31*INDEX(BL$11:BL$13,$B31,1)</f>
        <v>1.3251525174790622E-15</v>
      </c>
      <c r="BN30" s="18">
        <f>BL$14*BM31*INDEX(BK$11:BK$13,$B31,1)+BL$15*BN31*INDEX(BL$11:BL$13,$B31,1)</f>
        <v>8.7360505541109738E-15</v>
      </c>
      <c r="BO30" s="18">
        <f t="shared" si="95"/>
        <v>1.9140666207946569E-18</v>
      </c>
      <c r="BP30" s="18">
        <f>BL30*BN30</f>
        <v>3.2687773725552097E-16</v>
      </c>
      <c r="BQ30" s="18">
        <f>BO30+BP30</f>
        <v>3.2879180387631565E-16</v>
      </c>
      <c r="BR30" s="19">
        <f t="shared" ref="BR30:BR59" si="155">BO30/BQ30</f>
        <v>5.8215156163524294E-3</v>
      </c>
      <c r="BS30" s="19">
        <f t="shared" si="96"/>
        <v>0.99417848438364753</v>
      </c>
      <c r="BT30" s="19">
        <f t="shared" si="20"/>
        <v>0</v>
      </c>
      <c r="BU30" s="19">
        <f t="shared" si="21"/>
        <v>5.8215156163524294E-3</v>
      </c>
      <c r="BV30" s="19">
        <f t="shared" si="22"/>
        <v>0</v>
      </c>
      <c r="BW30" s="19">
        <f t="shared" si="23"/>
        <v>0</v>
      </c>
      <c r="BX30" s="19">
        <f t="shared" si="24"/>
        <v>0.99417848438364753</v>
      </c>
      <c r="BY30" s="19">
        <f t="shared" si="25"/>
        <v>0</v>
      </c>
      <c r="BZ30" s="19">
        <f t="shared" si="97"/>
        <v>1.8773614805222521E-3</v>
      </c>
      <c r="CA30" s="19">
        <f t="shared" si="98"/>
        <v>3.944154135830177E-3</v>
      </c>
      <c r="CB30" s="19">
        <f t="shared" si="99"/>
        <v>3.3967363760105621E-3</v>
      </c>
      <c r="CC30" s="19">
        <f t="shared" si="100"/>
        <v>0.99078174800763708</v>
      </c>
      <c r="CD30" s="23"/>
      <c r="CE30" s="18">
        <f t="shared" si="101"/>
        <v>1.4842096983509372E-3</v>
      </c>
      <c r="CF30" s="18">
        <f>(CE29*CE$15+CF29*CF$15)*INDEX(CF$11:CF$13,$B30,1)</f>
        <v>3.8872331143807594E-2</v>
      </c>
      <c r="CG30" s="18">
        <f>CE$14*CG31*INDEX(CE$11:CE$13,$B31,1)+CE$15*CH31*INDEX(CF$11:CF$13,$B31,1)</f>
        <v>1.4965657253128482E-15</v>
      </c>
      <c r="CH30" s="18">
        <f>CF$14*CG31*INDEX(CE$11:CE$13,$B31,1)+CF$15*CH31*INDEX(CF$11:CF$13,$B31,1)</f>
        <v>9.8863492990995235E-15</v>
      </c>
      <c r="CI30" s="18">
        <f t="shared" si="102"/>
        <v>2.2212173637289341E-18</v>
      </c>
      <c r="CJ30" s="18">
        <f>CF30*CH30</f>
        <v>3.843054437579468E-16</v>
      </c>
      <c r="CK30" s="18">
        <f>CI30+CJ30</f>
        <v>3.8652666112167575E-16</v>
      </c>
      <c r="CL30" s="19">
        <f t="shared" ref="CL30:CL59" si="156">CI30/CK30</f>
        <v>5.7466084157897484E-3</v>
      </c>
      <c r="CM30" s="19">
        <f t="shared" si="103"/>
        <v>0.99425339158421022</v>
      </c>
      <c r="CN30" s="19">
        <f t="shared" si="26"/>
        <v>0</v>
      </c>
      <c r="CO30" s="19">
        <f t="shared" si="27"/>
        <v>5.7466084157897484E-3</v>
      </c>
      <c r="CP30" s="19">
        <f t="shared" si="28"/>
        <v>0</v>
      </c>
      <c r="CQ30" s="19">
        <f t="shared" si="29"/>
        <v>0</v>
      </c>
      <c r="CR30" s="19">
        <f t="shared" si="30"/>
        <v>0.99425339158421022</v>
      </c>
      <c r="CS30" s="19">
        <f t="shared" si="31"/>
        <v>0</v>
      </c>
      <c r="CT30" s="19">
        <f t="shared" si="104"/>
        <v>2.1212872142398211E-3</v>
      </c>
      <c r="CU30" s="19">
        <f t="shared" si="105"/>
        <v>3.6253212015499273E-3</v>
      </c>
      <c r="CV30" s="19">
        <f t="shared" si="106"/>
        <v>3.7194885294160873E-3</v>
      </c>
      <c r="CW30" s="19">
        <f t="shared" si="107"/>
        <v>0.99053390305479416</v>
      </c>
      <c r="CX30" s="23"/>
      <c r="CY30" s="18">
        <f t="shared" si="108"/>
        <v>1.5330721531697572E-3</v>
      </c>
      <c r="CZ30" s="18">
        <f>(CY29*CY$15+CZ29*CZ$15)*INDEX(CZ$11:CZ$13,$B30,1)</f>
        <v>3.9650581319324189E-2</v>
      </c>
      <c r="DA30" s="18">
        <f>CY$14*DA31*INDEX(CY$11:CY$13,$B31,1)+CY$15*DB31*INDEX(CZ$11:CZ$13,$B31,1)</f>
        <v>1.6067935525719776E-15</v>
      </c>
      <c r="DB30" s="18">
        <f>CZ$14*DA31*INDEX(CY$11:CY$13,$B31,1)+CZ$15*DB31*INDEX(CZ$11:CZ$13,$B31,1)</f>
        <v>1.0532178155862433E-14</v>
      </c>
      <c r="DC30" s="18">
        <f t="shared" si="109"/>
        <v>2.4633304513408052E-18</v>
      </c>
      <c r="DD30" s="18">
        <f>CZ30*DB30</f>
        <v>4.176069864386333E-16</v>
      </c>
      <c r="DE30" s="18">
        <f>DC30+DD30</f>
        <v>4.2007031688997409E-16</v>
      </c>
      <c r="DF30" s="19">
        <f t="shared" ref="DF30:DF59" si="157">DC30/DE30</f>
        <v>5.8640907302812519E-3</v>
      </c>
      <c r="DG30" s="19">
        <f t="shared" si="110"/>
        <v>0.99413590926971884</v>
      </c>
      <c r="DH30" s="19">
        <f t="shared" si="32"/>
        <v>0</v>
      </c>
      <c r="DI30" s="19">
        <f t="shared" si="33"/>
        <v>5.8640907302812519E-3</v>
      </c>
      <c r="DJ30" s="19">
        <f t="shared" si="34"/>
        <v>0</v>
      </c>
      <c r="DK30" s="19">
        <f t="shared" si="35"/>
        <v>0</v>
      </c>
      <c r="DL30" s="19">
        <f t="shared" si="36"/>
        <v>0.99413590926971884</v>
      </c>
      <c r="DM30" s="19">
        <f t="shared" si="37"/>
        <v>0</v>
      </c>
      <c r="DN30" s="19">
        <f t="shared" si="111"/>
        <v>2.3235849012560724E-3</v>
      </c>
      <c r="DO30" s="19">
        <f t="shared" si="112"/>
        <v>3.5405058290251803E-3</v>
      </c>
      <c r="DP30" s="19">
        <f t="shared" si="113"/>
        <v>3.9658366582400184E-3</v>
      </c>
      <c r="DQ30" s="19">
        <f t="shared" si="114"/>
        <v>0.99017007261147871</v>
      </c>
      <c r="DR30" s="23"/>
      <c r="DS30" s="18">
        <f t="shared" si="115"/>
        <v>1.5653434043630065E-3</v>
      </c>
      <c r="DT30" s="18">
        <f>(DS29*DS$15+DT29*DT$15)*INDEX(DT$11:DT$13,$B30,1)</f>
        <v>4.0030278100564157E-2</v>
      </c>
      <c r="DU30" s="18">
        <f>DS$14*DU31*INDEX(DS$11:DS$13,$B31,1)+DS$15*DV31*INDEX(DT$11:DT$13,$B31,1)</f>
        <v>1.666301000760295E-15</v>
      </c>
      <c r="DV30" s="18">
        <f>DT$14*DU31*INDEX(DS$11:DS$13,$B31,1)+DT$15*DV31*INDEX(DT$11:DT$13,$B31,1)</f>
        <v>1.0854262868260622E-14</v>
      </c>
      <c r="DW30" s="18">
        <f t="shared" si="116"/>
        <v>2.6083332812236047E-18</v>
      </c>
      <c r="DX30" s="18">
        <f>DT30*DV30</f>
        <v>4.3449916119309987E-16</v>
      </c>
      <c r="DY30" s="18">
        <f>DW30+DX30</f>
        <v>4.3710749447432348E-16</v>
      </c>
      <c r="DZ30" s="19">
        <f t="shared" ref="DZ30:DZ59" si="158">DW30/DY30</f>
        <v>5.9672582012359502E-3</v>
      </c>
      <c r="EA30" s="19">
        <f t="shared" si="117"/>
        <v>0.994032741798764</v>
      </c>
      <c r="EB30" s="19">
        <f t="shared" si="38"/>
        <v>0</v>
      </c>
      <c r="EC30" s="19">
        <f t="shared" si="39"/>
        <v>5.9672582012359502E-3</v>
      </c>
      <c r="ED30" s="19">
        <f t="shared" si="40"/>
        <v>0</v>
      </c>
      <c r="EE30" s="19">
        <f t="shared" si="41"/>
        <v>0</v>
      </c>
      <c r="EF30" s="19">
        <f t="shared" si="42"/>
        <v>0.994032741798764</v>
      </c>
      <c r="EG30" s="19">
        <f t="shared" si="43"/>
        <v>0</v>
      </c>
      <c r="EH30" s="19">
        <f t="shared" si="118"/>
        <v>2.4455272870149598E-3</v>
      </c>
      <c r="EI30" s="19">
        <f t="shared" si="119"/>
        <v>3.52173091422099E-3</v>
      </c>
      <c r="EJ30" s="19">
        <f t="shared" si="120"/>
        <v>4.1093493548433275E-3</v>
      </c>
      <c r="EK30" s="19">
        <f t="shared" si="121"/>
        <v>0.9899233924439208</v>
      </c>
      <c r="EL30" s="23"/>
      <c r="EM30" s="18">
        <f t="shared" si="122"/>
        <v>1.5827800670325071E-3</v>
      </c>
      <c r="EN30" s="18">
        <f>(EM29*EM$15+EN29*EN$15)*INDEX(EN$11:EN$13,$B30,1)</f>
        <v>4.0205765125654568E-2</v>
      </c>
      <c r="EO30" s="18">
        <f>EM$14*EO31*INDEX(EM$11:EM$13,$B31,1)+EM$15*EP31*INDEX(EN$11:EN$13,$B31,1)</f>
        <v>1.6956236479165172E-15</v>
      </c>
      <c r="EP30" s="18">
        <f>EN$14*EO31*INDEX(EM$11:EM$13,$B31,1)+EN$15*EP31*INDEX(EN$11:EN$13,$B31,1)</f>
        <v>1.1006027921400596E-14</v>
      </c>
      <c r="EQ30" s="18">
        <f t="shared" si="123"/>
        <v>2.6837993111112096E-18</v>
      </c>
      <c r="ER30" s="18">
        <f>EN30*EP30</f>
        <v>4.4250577357422852E-16</v>
      </c>
      <c r="ES30" s="18">
        <f>EQ30+ER30</f>
        <v>4.4518957288533974E-16</v>
      </c>
      <c r="ET30" s="19">
        <f t="shared" ref="ET30:ET59" si="159">EQ30/ES30</f>
        <v>6.0284415327095551E-3</v>
      </c>
      <c r="EU30" s="19">
        <f t="shared" si="124"/>
        <v>0.99397155846729046</v>
      </c>
      <c r="EV30" s="19">
        <f t="shared" si="44"/>
        <v>0</v>
      </c>
      <c r="EW30" s="19">
        <f t="shared" si="45"/>
        <v>6.0284415327095551E-3</v>
      </c>
      <c r="EX30" s="19">
        <f t="shared" si="46"/>
        <v>0</v>
      </c>
      <c r="EY30" s="19">
        <f t="shared" si="47"/>
        <v>0</v>
      </c>
      <c r="EZ30" s="19">
        <f t="shared" si="48"/>
        <v>0.99397155846729046</v>
      </c>
      <c r="FA30" s="19">
        <f t="shared" si="49"/>
        <v>0</v>
      </c>
      <c r="FB30" s="19">
        <f t="shared" si="125"/>
        <v>2.5089820361762676E-3</v>
      </c>
      <c r="FC30" s="19">
        <f t="shared" si="126"/>
        <v>3.519459496533288E-3</v>
      </c>
      <c r="FD30" s="19">
        <f t="shared" si="127"/>
        <v>4.1828508030125559E-3</v>
      </c>
      <c r="FE30" s="19">
        <f t="shared" si="128"/>
        <v>0.98978870766427784</v>
      </c>
      <c r="FF30" s="23"/>
      <c r="FG30" s="18">
        <f t="shared" si="129"/>
        <v>1.5913757503874016E-3</v>
      </c>
      <c r="FH30" s="18">
        <f>(FG29*FG$15+FH29*FH$15)*INDEX(FH$11:FH$13,$B30,1)</f>
        <v>4.0285082007595965E-2</v>
      </c>
      <c r="FI30" s="18">
        <f>FG$14*FI31*INDEX(FG$11:FG$13,$B31,1)+FG$15*FJ31*INDEX(FH$11:FH$13,$B31,1)</f>
        <v>1.7094371514189258E-15</v>
      </c>
      <c r="FJ30" s="18">
        <f>FH$14*FI31*INDEX(FG$11:FG$13,$B31,1)+FH$15*FJ31*INDEX(FH$11:FH$13,$B31,1)</f>
        <v>1.1075755107849768E-14</v>
      </c>
      <c r="FK30" s="18">
        <f t="shared" si="130"/>
        <v>2.7203568295793954E-18</v>
      </c>
      <c r="FL30" s="18">
        <f>FH30*FJ30</f>
        <v>4.4618770281577784E-16</v>
      </c>
      <c r="FM30" s="18">
        <f>FK30+FL30</f>
        <v>4.4890805964535721E-16</v>
      </c>
      <c r="FN30" s="19">
        <f t="shared" ref="FN30:FN59" si="160">FK30/FM30</f>
        <v>6.0599420552362327E-3</v>
      </c>
      <c r="FO30" s="19">
        <f t="shared" si="131"/>
        <v>0.99394005794476381</v>
      </c>
      <c r="FP30" s="19">
        <f t="shared" si="50"/>
        <v>0</v>
      </c>
      <c r="FQ30" s="19">
        <f t="shared" si="51"/>
        <v>6.0599420552362327E-3</v>
      </c>
      <c r="FR30" s="19">
        <f t="shared" si="52"/>
        <v>0</v>
      </c>
      <c r="FS30" s="19">
        <f t="shared" si="53"/>
        <v>0</v>
      </c>
      <c r="FT30" s="19">
        <f t="shared" si="54"/>
        <v>0.99394005794476381</v>
      </c>
      <c r="FU30" s="19">
        <f t="shared" si="55"/>
        <v>0</v>
      </c>
      <c r="FV30" s="19">
        <f t="shared" si="132"/>
        <v>2.5396900895890686E-3</v>
      </c>
      <c r="FW30" s="19">
        <f t="shared" si="133"/>
        <v>3.5202519656471641E-3</v>
      </c>
      <c r="FX30" s="19">
        <f t="shared" si="134"/>
        <v>4.2181884545738277E-3</v>
      </c>
      <c r="FY30" s="19">
        <f t="shared" si="135"/>
        <v>0.98972186949018981</v>
      </c>
      <c r="FZ30" s="23"/>
      <c r="GA30" s="18">
        <f t="shared" si="136"/>
        <v>1.5954248178570781E-3</v>
      </c>
      <c r="GB30" s="18">
        <f>(GA29*GA$15+GB29*GB$15)*INDEX(GB$11:GB$13,$B30,1)</f>
        <v>4.0320663508417148E-2</v>
      </c>
      <c r="GC30" s="18">
        <f>GA$14*GC31*INDEX(GA$11:GA$13,$B31,1)+GA$15*GD31*INDEX(GB$11:GB$13,$B31,1)</f>
        <v>1.7157977654269118E-15</v>
      </c>
      <c r="GD30" s="18">
        <f>GB$14*GC31*INDEX(GA$11:GA$13,$B31,1)+GB$15*GD31*INDEX(GB$11:GB$13,$B31,1)</f>
        <v>1.1107416834282954E-14</v>
      </c>
      <c r="GE30" s="18">
        <f t="shared" si="137"/>
        <v>2.7374263373858122E-18</v>
      </c>
      <c r="GF30" s="18">
        <f>GB30*GD30</f>
        <v>4.47858416622851E-16</v>
      </c>
      <c r="GG30" s="18">
        <f>GE30+GF30</f>
        <v>4.5059584296023686E-16</v>
      </c>
      <c r="GH30" s="19">
        <f t="shared" ref="GH30:GH59" si="161">GE30/GG30</f>
        <v>6.0751255923756457E-3</v>
      </c>
      <c r="GI30" s="19">
        <f t="shared" si="138"/>
        <v>0.99392487440762423</v>
      </c>
      <c r="GJ30" s="19">
        <f t="shared" si="56"/>
        <v>0</v>
      </c>
      <c r="GK30" s="19">
        <f t="shared" si="57"/>
        <v>6.0751255923756457E-3</v>
      </c>
      <c r="GL30" s="19">
        <f t="shared" si="58"/>
        <v>0</v>
      </c>
      <c r="GM30" s="19">
        <f t="shared" si="59"/>
        <v>0</v>
      </c>
      <c r="GN30" s="19">
        <f t="shared" si="60"/>
        <v>0.99392487440762423</v>
      </c>
      <c r="GO30" s="19">
        <f t="shared" si="61"/>
        <v>0</v>
      </c>
      <c r="GP30" s="19">
        <f t="shared" si="139"/>
        <v>2.5540185723197249E-3</v>
      </c>
      <c r="GQ30" s="19">
        <f t="shared" si="140"/>
        <v>3.5211070200559199E-3</v>
      </c>
      <c r="GR30" s="19">
        <f t="shared" si="141"/>
        <v>4.2346457889445802E-3</v>
      </c>
      <c r="GS30" s="19">
        <f t="shared" si="142"/>
        <v>0.98969022861867961</v>
      </c>
      <c r="GT30" s="23"/>
      <c r="GU30" s="18">
        <f t="shared" si="143"/>
        <v>1.5972883935139132E-3</v>
      </c>
      <c r="GV30" s="18">
        <f t="shared" si="144"/>
        <v>4.0336597462990523E-2</v>
      </c>
      <c r="GW30" s="18">
        <f t="shared" si="62"/>
        <v>1.7186920385350158E-15</v>
      </c>
      <c r="GX30" s="18">
        <f t="shared" si="63"/>
        <v>1.1121712381678766E-14</v>
      </c>
      <c r="GY30" s="18">
        <f t="shared" si="145"/>
        <v>2.7452468451767478E-18</v>
      </c>
      <c r="GZ30" s="18">
        <f>GV30*GX30</f>
        <v>4.4861203543893398E-16</v>
      </c>
      <c r="HA30" s="18">
        <f>GY30+GZ30</f>
        <v>4.5135728228411076E-16</v>
      </c>
      <c r="HB30" s="19">
        <f t="shared" ref="HB30:HB59" si="162">GY30/HA30</f>
        <v>6.0822035069077011E-3</v>
      </c>
      <c r="HC30" s="19">
        <f t="shared" si="146"/>
        <v>0.9939177964930922</v>
      </c>
      <c r="HD30" s="19">
        <f t="shared" si="64"/>
        <v>0</v>
      </c>
      <c r="HE30" s="19">
        <f t="shared" si="65"/>
        <v>6.0822035069077011E-3</v>
      </c>
      <c r="HF30" s="19">
        <f t="shared" si="66"/>
        <v>0</v>
      </c>
      <c r="HG30" s="19">
        <f t="shared" si="67"/>
        <v>0</v>
      </c>
      <c r="HH30" s="19">
        <f t="shared" si="68"/>
        <v>0.9939177964930922</v>
      </c>
      <c r="HI30" s="19">
        <f t="shared" si="69"/>
        <v>0</v>
      </c>
      <c r="HJ30" s="19">
        <f t="shared" si="147"/>
        <v>2.5605810753566885E-3</v>
      </c>
      <c r="HK30" s="19">
        <f t="shared" si="148"/>
        <v>3.5216224315510127E-3</v>
      </c>
      <c r="HL30" s="19">
        <f t="shared" si="149"/>
        <v>4.2421840814510139E-3</v>
      </c>
      <c r="HM30" s="19">
        <f t="shared" si="150"/>
        <v>0.98967561241164137</v>
      </c>
      <c r="HN30" s="26"/>
      <c r="HO30" s="13" t="s">
        <v>16</v>
      </c>
      <c r="HP30" s="13" t="s">
        <v>17</v>
      </c>
      <c r="HQ30" s="13" t="s">
        <v>6</v>
      </c>
      <c r="HR30" s="2"/>
      <c r="HS30" s="2"/>
      <c r="HT30" s="2"/>
      <c r="HU30" s="2"/>
      <c r="HV30" s="2"/>
      <c r="HW30" s="2"/>
    </row>
    <row r="31" spans="1:231" ht="13.5" thickTop="1" x14ac:dyDescent="0.2">
      <c r="A31">
        <v>5</v>
      </c>
      <c r="B31" s="22">
        <v>3</v>
      </c>
      <c r="C31" s="18">
        <f t="shared" si="70"/>
        <v>1.3246200000000005E-4</v>
      </c>
      <c r="D31" s="18">
        <f t="shared" si="151"/>
        <v>3.2980500000000007E-3</v>
      </c>
      <c r="E31" s="18">
        <f>C$14*E32*INDEX(C$11:C$13,$B32,1)+C$15*F32*INDEX(D$11:D$13,$B32,1)</f>
        <v>8.6798478641230974E-17</v>
      </c>
      <c r="F31" s="18">
        <f t="shared" si="1"/>
        <v>2.7327026295887901E-16</v>
      </c>
      <c r="G31" s="18">
        <f t="shared" si="71"/>
        <v>1.1497500077774741E-20</v>
      </c>
      <c r="H31" s="18">
        <f t="shared" si="72"/>
        <v>9.0125899075153106E-19</v>
      </c>
      <c r="I31" s="18">
        <f t="shared" si="73"/>
        <v>9.1275649082930586E-19</v>
      </c>
      <c r="J31" s="19">
        <f t="shared" si="74"/>
        <v>1.2596459398857217E-2</v>
      </c>
      <c r="K31" s="19">
        <f t="shared" si="75"/>
        <v>0.98740354060114277</v>
      </c>
      <c r="L31" s="19">
        <f t="shared" si="2"/>
        <v>0</v>
      </c>
      <c r="M31" s="19">
        <f t="shared" si="3"/>
        <v>0</v>
      </c>
      <c r="N31" s="19">
        <f t="shared" si="4"/>
        <v>1.2596459398857217E-2</v>
      </c>
      <c r="O31" s="19">
        <f t="shared" si="5"/>
        <v>0</v>
      </c>
      <c r="P31" s="19">
        <f t="shared" si="6"/>
        <v>0</v>
      </c>
      <c r="Q31" s="19">
        <f t="shared" si="7"/>
        <v>0.98740354060114277</v>
      </c>
      <c r="R31" s="19">
        <f t="shared" si="76"/>
        <v>7.107011743994451E-3</v>
      </c>
      <c r="S31" s="19">
        <f t="shared" si="77"/>
        <v>5.4894476548627662E-3</v>
      </c>
      <c r="T31" s="19">
        <f t="shared" si="78"/>
        <v>1.9578316621661627E-2</v>
      </c>
      <c r="U31" s="19">
        <f t="shared" si="79"/>
        <v>0.96782522397948112</v>
      </c>
      <c r="V31" s="23"/>
      <c r="W31" s="18">
        <f t="shared" si="80"/>
        <v>4.4562815273839598E-4</v>
      </c>
      <c r="X31" s="18">
        <f t="shared" ref="X31:X59" si="163">(W30*W$15+X30*X$15)*INDEX(X$11:X$13,$B31,1)</f>
        <v>1.2479850208353117E-2</v>
      </c>
      <c r="Y31" s="18">
        <f>W$14*Y32*INDEX(W$11:W$13,$B32,1)+W$15*Z32*INDEX(X$11:X$13,$B32,1)</f>
        <v>2.0066783835229593E-15</v>
      </c>
      <c r="Z31" s="18">
        <f t="shared" ref="Z31:Z58" si="164">X$14*Y32*INDEX(W$11:W$13,$B32,1)+X$15*Z32*INDEX(X$11:X$13,$B32,1)</f>
        <v>8.775746698480637E-15</v>
      </c>
      <c r="AA31" s="18">
        <f t="shared" si="81"/>
        <v>8.9423238118940691E-19</v>
      </c>
      <c r="AB31" s="18">
        <f t="shared" ref="AB31:AB59" si="165">X31*Z31</f>
        <v>1.0952000426348776E-16</v>
      </c>
      <c r="AC31" s="18">
        <f t="shared" ref="AC31:AC59" si="166">AA31+AB31</f>
        <v>1.1041423664467716E-16</v>
      </c>
      <c r="AD31" s="19">
        <f t="shared" si="153"/>
        <v>8.0988865961834824E-3</v>
      </c>
      <c r="AE31" s="19">
        <f t="shared" si="82"/>
        <v>0.99190111340381659</v>
      </c>
      <c r="AF31" s="19">
        <f t="shared" si="8"/>
        <v>0</v>
      </c>
      <c r="AG31" s="19">
        <f t="shared" si="9"/>
        <v>0</v>
      </c>
      <c r="AH31" s="19">
        <f t="shared" si="10"/>
        <v>8.0988865961834824E-3</v>
      </c>
      <c r="AI31" s="19">
        <f t="shared" si="11"/>
        <v>0</v>
      </c>
      <c r="AJ31" s="19">
        <f t="shared" si="12"/>
        <v>0</v>
      </c>
      <c r="AK31" s="19">
        <f t="shared" si="13"/>
        <v>0.99190111340381659</v>
      </c>
      <c r="AL31" s="19">
        <f t="shared" si="83"/>
        <v>3.2266356488118513E-3</v>
      </c>
      <c r="AM31" s="19">
        <f t="shared" si="84"/>
        <v>4.8722509473716315E-3</v>
      </c>
      <c r="AN31" s="19">
        <f t="shared" si="85"/>
        <v>8.6635760404182166E-3</v>
      </c>
      <c r="AO31" s="19">
        <f t="shared" si="86"/>
        <v>0.98323753736339836</v>
      </c>
      <c r="AP31" s="23"/>
      <c r="AQ31" s="18">
        <f t="shared" si="87"/>
        <v>5.314355694715369E-4</v>
      </c>
      <c r="AR31" s="18">
        <f t="shared" ref="AR31:AR59" si="167">(AQ30*AQ$15+AR30*AR$15)*INDEX(AR$11:AR$13,$B31,1)</f>
        <v>1.5045121427886967E-2</v>
      </c>
      <c r="AS31" s="18">
        <f>AQ$14*AS32*INDEX(AQ$11:AQ$13,$B32,1)+AQ$15*AT32*INDEX(AR$11:AR$13,$B32,1)</f>
        <v>2.9684192809746909E-15</v>
      </c>
      <c r="AT31" s="18">
        <f t="shared" ref="AT31:AT58" si="168">AR$14*AS32*INDEX(AQ$11:AQ$13,$B32,1)+AR$15*AT32*INDEX(AR$11:AR$13,$B32,1)</f>
        <v>1.5978580857267776E-14</v>
      </c>
      <c r="AU31" s="18">
        <f t="shared" si="88"/>
        <v>1.577523591015075E-18</v>
      </c>
      <c r="AV31" s="18">
        <f t="shared" ref="AV31:AV59" si="169">AR31*AT31</f>
        <v>2.4039968924290389E-16</v>
      </c>
      <c r="AW31" s="18">
        <f t="shared" ref="AW31:AW59" si="170">AU31+AV31</f>
        <v>2.4197721283391895E-16</v>
      </c>
      <c r="AX31" s="19">
        <f t="shared" si="154"/>
        <v>6.5193063947629158E-3</v>
      </c>
      <c r="AY31" s="19">
        <f t="shared" si="89"/>
        <v>0.99348069360523716</v>
      </c>
      <c r="AZ31" s="19">
        <f t="shared" si="14"/>
        <v>0</v>
      </c>
      <c r="BA31" s="19">
        <f t="shared" si="15"/>
        <v>0</v>
      </c>
      <c r="BB31" s="19">
        <f t="shared" si="16"/>
        <v>6.5193063947629158E-3</v>
      </c>
      <c r="BC31" s="19">
        <f t="shared" si="17"/>
        <v>0</v>
      </c>
      <c r="BD31" s="19">
        <f t="shared" si="18"/>
        <v>0</v>
      </c>
      <c r="BE31" s="19">
        <f t="shared" si="19"/>
        <v>0.99348069360523716</v>
      </c>
      <c r="BF31" s="19">
        <f t="shared" si="90"/>
        <v>2.2258182851354487E-3</v>
      </c>
      <c r="BG31" s="19">
        <f t="shared" si="91"/>
        <v>4.2934881096274658E-3</v>
      </c>
      <c r="BH31" s="19">
        <f t="shared" si="92"/>
        <v>4.6817305430382206E-3</v>
      </c>
      <c r="BI31" s="19">
        <f t="shared" si="93"/>
        <v>0.98879896306219917</v>
      </c>
      <c r="BJ31" s="23"/>
      <c r="BK31" s="18">
        <f t="shared" si="94"/>
        <v>6.4801720331299575E-4</v>
      </c>
      <c r="BL31" s="18">
        <f t="shared" ref="BL31:BL59" si="171">(BK30*BK$15+BL30*BL$15)*INDEX(BL$11:BL$13,$B31,1)</f>
        <v>1.5860282402955096E-2</v>
      </c>
      <c r="BM31" s="18">
        <f>BK$14*BM32*INDEX(BK$11:BK$13,$B32,1)+BK$15*BN32*INDEX(BL$11:BL$13,$B32,1)</f>
        <v>3.4859985545411951E-15</v>
      </c>
      <c r="BN31" s="18">
        <f t="shared" ref="BN31:BN58" si="172">BL$14*BM32*INDEX(BK$11:BK$13,$B32,1)+BL$15*BN32*INDEX(BL$11:BL$13,$B32,1)</f>
        <v>2.0588083398906505E-14</v>
      </c>
      <c r="BO31" s="18">
        <f t="shared" si="95"/>
        <v>2.2589870340669307E-18</v>
      </c>
      <c r="BP31" s="18">
        <f t="shared" ref="BP31:BP59" si="173">BL31*BN31</f>
        <v>3.265328168422488E-16</v>
      </c>
      <c r="BQ31" s="18">
        <f t="shared" ref="BQ31:BQ59" si="174">BO31+BP31</f>
        <v>3.2879180387631575E-16</v>
      </c>
      <c r="BR31" s="19">
        <f t="shared" si="155"/>
        <v>6.8705697874291054E-3</v>
      </c>
      <c r="BS31" s="19">
        <f t="shared" si="96"/>
        <v>0.99312943021257083</v>
      </c>
      <c r="BT31" s="19">
        <f t="shared" si="20"/>
        <v>0</v>
      </c>
      <c r="BU31" s="19">
        <f t="shared" si="21"/>
        <v>0</v>
      </c>
      <c r="BV31" s="19">
        <f t="shared" si="22"/>
        <v>6.8705697874291054E-3</v>
      </c>
      <c r="BW31" s="19">
        <f t="shared" si="23"/>
        <v>0</v>
      </c>
      <c r="BX31" s="19">
        <f t="shared" si="24"/>
        <v>0</v>
      </c>
      <c r="BY31" s="19">
        <f t="shared" si="25"/>
        <v>0.99312943021257083</v>
      </c>
      <c r="BZ31" s="19">
        <f t="shared" si="97"/>
        <v>2.280432943179042E-3</v>
      </c>
      <c r="CA31" s="19">
        <f t="shared" si="98"/>
        <v>4.5901368442500638E-3</v>
      </c>
      <c r="CB31" s="19">
        <f t="shared" si="99"/>
        <v>3.5410826731733865E-3</v>
      </c>
      <c r="CC31" s="19">
        <f t="shared" si="100"/>
        <v>0.98958834753939728</v>
      </c>
      <c r="CD31" s="23"/>
      <c r="CE31" s="18">
        <f t="shared" si="101"/>
        <v>7.6386553433271552E-4</v>
      </c>
      <c r="CF31" s="18">
        <f t="shared" ref="CF31:CF59" si="175">(CE30*CE$15+CF30*CF$15)*INDEX(CF$11:CF$13,$B31,1)</f>
        <v>1.6150922110778163E-2</v>
      </c>
      <c r="CG31" s="18">
        <f>CE$14*CG32*INDEX(CE$11:CE$13,$B32,1)+CE$15*CH32*INDEX(CF$11:CF$13,$B32,1)</f>
        <v>3.8929847868907508E-15</v>
      </c>
      <c r="CH31" s="18">
        <f t="shared" ref="CH31:CH58" si="176">CF$14*CG32*INDEX(CE$11:CE$13,$B32,1)+CF$15*CH32*INDEX(CF$11:CF$13,$B32,1)</f>
        <v>2.3748052376608753E-14</v>
      </c>
      <c r="CI31" s="18">
        <f t="shared" si="102"/>
        <v>2.9737169043874359E-18</v>
      </c>
      <c r="CJ31" s="18">
        <f t="shared" ref="CJ31:CJ59" si="177">CF31*CH31</f>
        <v>3.8355294421728822E-16</v>
      </c>
      <c r="CK31" s="18">
        <f t="shared" ref="CK31:CK59" si="178">CI31+CJ31</f>
        <v>3.8652666112167565E-16</v>
      </c>
      <c r="CL31" s="19">
        <f t="shared" si="156"/>
        <v>7.6934328301129333E-3</v>
      </c>
      <c r="CM31" s="19">
        <f t="shared" si="103"/>
        <v>0.99230656716988708</v>
      </c>
      <c r="CN31" s="19">
        <f t="shared" si="26"/>
        <v>0</v>
      </c>
      <c r="CO31" s="19">
        <f t="shared" si="27"/>
        <v>0</v>
      </c>
      <c r="CP31" s="19">
        <f t="shared" si="28"/>
        <v>7.6934328301129333E-3</v>
      </c>
      <c r="CQ31" s="19">
        <f t="shared" si="29"/>
        <v>0</v>
      </c>
      <c r="CR31" s="19">
        <f t="shared" si="30"/>
        <v>0</v>
      </c>
      <c r="CS31" s="19">
        <f t="shared" si="31"/>
        <v>0.99230656716988708</v>
      </c>
      <c r="CT31" s="19">
        <f t="shared" si="104"/>
        <v>2.5673839763234656E-3</v>
      </c>
      <c r="CU31" s="19">
        <f t="shared" si="105"/>
        <v>5.126048853789469E-3</v>
      </c>
      <c r="CV31" s="19">
        <f t="shared" si="106"/>
        <v>3.1792244394662846E-3</v>
      </c>
      <c r="CW31" s="19">
        <f t="shared" si="107"/>
        <v>0.9891273427304208</v>
      </c>
      <c r="CX31" s="23"/>
      <c r="CY31" s="18">
        <f t="shared" si="108"/>
        <v>8.4345049095894899E-4</v>
      </c>
      <c r="CZ31" s="18">
        <f t="shared" ref="CZ31:CZ59" si="179">(CY30*CY$15+CZ30*CZ$15)*INDEX(CZ$11:CZ$13,$B31,1)</f>
        <v>1.6249929330343724E-2</v>
      </c>
      <c r="DA31" s="18">
        <f>CY$14*DA32*INDEX(CY$11:CY$13,$B32,1)+CY$15*DB32*INDEX(CZ$11:CZ$13,$B32,1)</f>
        <v>4.154975421402868E-15</v>
      </c>
      <c r="DB31" s="18">
        <f t="shared" ref="DB31:DB58" si="180">CZ$14*DA32*INDEX(CY$11:CY$13,$B32,1)+CZ$15*DB32*INDEX(CZ$11:CZ$13,$B32,1)</f>
        <v>2.563492999646529E-14</v>
      </c>
      <c r="DC31" s="18">
        <f t="shared" si="109"/>
        <v>3.5045160591046152E-18</v>
      </c>
      <c r="DD31" s="18">
        <f t="shared" ref="DD31:DD59" si="181">CZ31*DB31</f>
        <v>4.1656580083086947E-16</v>
      </c>
      <c r="DE31" s="18">
        <f t="shared" ref="DE31:DE59" si="182">DC31+DD31</f>
        <v>4.2007031688997409E-16</v>
      </c>
      <c r="DF31" s="19">
        <f t="shared" si="157"/>
        <v>8.3426891122671907E-3</v>
      </c>
      <c r="DG31" s="19">
        <f t="shared" si="110"/>
        <v>0.99165731088773279</v>
      </c>
      <c r="DH31" s="19">
        <f t="shared" si="32"/>
        <v>0</v>
      </c>
      <c r="DI31" s="19">
        <f t="shared" si="33"/>
        <v>0</v>
      </c>
      <c r="DJ31" s="19">
        <f t="shared" si="34"/>
        <v>8.3426891122671907E-3</v>
      </c>
      <c r="DK31" s="19">
        <f t="shared" si="35"/>
        <v>0</v>
      </c>
      <c r="DL31" s="19">
        <f t="shared" si="36"/>
        <v>0</v>
      </c>
      <c r="DM31" s="19">
        <f t="shared" si="37"/>
        <v>0.99165731088773279</v>
      </c>
      <c r="DN31" s="19">
        <f t="shared" si="111"/>
        <v>2.8061617905571594E-3</v>
      </c>
      <c r="DO31" s="19">
        <f t="shared" si="112"/>
        <v>5.5365273217100313E-3</v>
      </c>
      <c r="DP31" s="19">
        <f t="shared" si="113"/>
        <v>3.0579289397240925E-3</v>
      </c>
      <c r="DQ31" s="19">
        <f t="shared" si="114"/>
        <v>0.98859938194800878</v>
      </c>
      <c r="DR31" s="23"/>
      <c r="DS31" s="18">
        <f t="shared" si="115"/>
        <v>8.8767868146057008E-4</v>
      </c>
      <c r="DT31" s="18">
        <f t="shared" ref="DT31:DT59" si="183">(DS30*DS$15+DT30*DT$15)*INDEX(DT$11:DT$13,$B31,1)</f>
        <v>1.6281930884187435E-2</v>
      </c>
      <c r="DU31" s="18">
        <f>DS$14*DU32*INDEX(DS$11:DS$13,$B32,1)+DS$15*DV32*INDEX(DT$11:DT$13,$B32,1)</f>
        <v>4.2959015011519365E-15</v>
      </c>
      <c r="DV31" s="18">
        <f t="shared" ref="DV31:DV58" si="184">DT$14*DU32*INDEX(DS$11:DS$13,$B32,1)+DT$15*DV32*INDEX(DT$11:DT$13,$B32,1)</f>
        <v>2.6611961282485227E-14</v>
      </c>
      <c r="DW31" s="18">
        <f t="shared" si="116"/>
        <v>3.8133801802270349E-18</v>
      </c>
      <c r="DX31" s="18">
        <f t="shared" ref="DX31:DX59" si="185">DT31*DV31</f>
        <v>4.3329411429409648E-16</v>
      </c>
      <c r="DY31" s="18">
        <f t="shared" ref="DY31:DY59" si="186">DW31+DX31</f>
        <v>4.3710749447432353E-16</v>
      </c>
      <c r="DZ31" s="19">
        <f t="shared" si="158"/>
        <v>8.7241244509273438E-3</v>
      </c>
      <c r="EA31" s="19">
        <f t="shared" si="117"/>
        <v>0.99127587554907259</v>
      </c>
      <c r="EB31" s="19">
        <f t="shared" si="38"/>
        <v>0</v>
      </c>
      <c r="EC31" s="19">
        <f t="shared" si="39"/>
        <v>0</v>
      </c>
      <c r="ED31" s="19">
        <f t="shared" si="40"/>
        <v>8.7241244509273438E-3</v>
      </c>
      <c r="EE31" s="19">
        <f t="shared" si="41"/>
        <v>0</v>
      </c>
      <c r="EF31" s="19">
        <f t="shared" si="42"/>
        <v>0</v>
      </c>
      <c r="EG31" s="19">
        <f t="shared" si="43"/>
        <v>0.99127587554907259</v>
      </c>
      <c r="EH31" s="19">
        <f t="shared" si="118"/>
        <v>2.9495934005487898E-3</v>
      </c>
      <c r="EI31" s="19">
        <f t="shared" si="119"/>
        <v>5.7745310503785532E-3</v>
      </c>
      <c r="EJ31" s="19">
        <f t="shared" si="120"/>
        <v>3.0176648006871604E-3</v>
      </c>
      <c r="EK31" s="19">
        <f t="shared" si="121"/>
        <v>0.98825821074838549</v>
      </c>
      <c r="EL31" s="23"/>
      <c r="EM31" s="18">
        <f t="shared" si="122"/>
        <v>9.0970080323488057E-4</v>
      </c>
      <c r="EN31" s="18">
        <f t="shared" ref="EN31:EN59" si="187">(EM30*EM$15+EN30*EN$15)*INDEX(EN$11:EN$13,$B31,1)</f>
        <v>1.6292654127695799E-2</v>
      </c>
      <c r="EO31" s="18">
        <f>EM$14*EO32*INDEX(EM$11:EM$13,$B32,1)+EM$15*EP32*INDEX(EN$11:EN$13,$B32,1)</f>
        <v>4.3653417986504678E-15</v>
      </c>
      <c r="EP31" s="18">
        <f t="shared" ref="EP31:EP58" si="188">EN$14*EO32*INDEX(EM$11:EM$13,$B32,1)+EN$15*EP32*INDEX(EN$11:EN$13,$B32,1)</f>
        <v>2.7080819029644024E-14</v>
      </c>
      <c r="EQ31" s="18">
        <f t="shared" si="123"/>
        <v>3.9711549406271286E-18</v>
      </c>
      <c r="ER31" s="18">
        <f t="shared" ref="ER31:ER59" si="189">EN31*EP31</f>
        <v>4.4121841794471263E-16</v>
      </c>
      <c r="ES31" s="18">
        <f t="shared" ref="ES31:ES59" si="190">EQ31+ER31</f>
        <v>4.4518957288533974E-16</v>
      </c>
      <c r="ET31" s="19">
        <f t="shared" si="159"/>
        <v>8.9201436477711806E-3</v>
      </c>
      <c r="EU31" s="19">
        <f t="shared" si="124"/>
        <v>0.99107985635222884</v>
      </c>
      <c r="EV31" s="19">
        <f t="shared" si="44"/>
        <v>0</v>
      </c>
      <c r="EW31" s="19">
        <f t="shared" si="45"/>
        <v>0</v>
      </c>
      <c r="EX31" s="19">
        <f t="shared" si="46"/>
        <v>8.9201436477711806E-3</v>
      </c>
      <c r="EY31" s="19">
        <f t="shared" si="47"/>
        <v>0</v>
      </c>
      <c r="EZ31" s="19">
        <f t="shared" si="48"/>
        <v>0</v>
      </c>
      <c r="FA31" s="19">
        <f t="shared" si="49"/>
        <v>0.99107985635222884</v>
      </c>
      <c r="FB31" s="19">
        <f t="shared" si="125"/>
        <v>3.0241425294572129E-3</v>
      </c>
      <c r="FC31" s="19">
        <f t="shared" si="126"/>
        <v>5.8960011183139685E-3</v>
      </c>
      <c r="FD31" s="19">
        <f t="shared" si="127"/>
        <v>3.0042990032523422E-3</v>
      </c>
      <c r="FE31" s="19">
        <f t="shared" si="128"/>
        <v>0.98807555734897656</v>
      </c>
      <c r="FF31" s="23"/>
      <c r="FG31" s="18">
        <f t="shared" si="129"/>
        <v>9.2009554016265907E-4</v>
      </c>
      <c r="FH31" s="18">
        <f t="shared" ref="FH31:FH59" si="191">(FG30*FG$15+FH30*FH$15)*INDEX(FH$11:FH$13,$B31,1)</f>
        <v>1.629652939864484E-2</v>
      </c>
      <c r="FI31" s="18">
        <f>FG$14*FI32*INDEX(FG$11:FG$13,$B32,1)+FG$15*FJ32*INDEX(FH$11:FH$13,$B32,1)</f>
        <v>4.3980922932363729E-15</v>
      </c>
      <c r="FJ31" s="18">
        <f t="shared" ref="FJ31:FJ58" si="192">FH$14*FI32*INDEX(FG$11:FG$13,$B32,1)+FH$15*FJ32*INDEX(FH$11:FH$13,$B32,1)</f>
        <v>2.7297922377148583E-14</v>
      </c>
      <c r="FK31" s="18">
        <f t="shared" si="130"/>
        <v>4.0466651042305485E-18</v>
      </c>
      <c r="FL31" s="18">
        <f t="shared" ref="FL31:FL59" si="193">FH31*FJ31</f>
        <v>4.4486139454112675E-16</v>
      </c>
      <c r="FM31" s="18">
        <f t="shared" ref="FM31:FM59" si="194">FK31+FL31</f>
        <v>4.4890805964535731E-16</v>
      </c>
      <c r="FN31" s="19">
        <f t="shared" si="160"/>
        <v>9.0144630226230774E-3</v>
      </c>
      <c r="FO31" s="19">
        <f t="shared" si="131"/>
        <v>0.9909855369773769</v>
      </c>
      <c r="FP31" s="19">
        <f t="shared" si="50"/>
        <v>0</v>
      </c>
      <c r="FQ31" s="19">
        <f t="shared" si="51"/>
        <v>0</v>
      </c>
      <c r="FR31" s="19">
        <f t="shared" si="52"/>
        <v>9.0144630226230774E-3</v>
      </c>
      <c r="FS31" s="19">
        <f t="shared" si="53"/>
        <v>0</v>
      </c>
      <c r="FT31" s="19">
        <f t="shared" si="54"/>
        <v>0</v>
      </c>
      <c r="FU31" s="19">
        <f t="shared" si="55"/>
        <v>0.9909855369773769</v>
      </c>
      <c r="FV31" s="19">
        <f t="shared" si="132"/>
        <v>3.0602154926255283E-3</v>
      </c>
      <c r="FW31" s="19">
        <f t="shared" si="133"/>
        <v>5.9542475299975495E-3</v>
      </c>
      <c r="FX31" s="19">
        <f t="shared" si="134"/>
        <v>2.9997265626107031E-3</v>
      </c>
      <c r="FY31" s="19">
        <f t="shared" si="135"/>
        <v>0.98798581041476607</v>
      </c>
      <c r="FZ31" s="23"/>
      <c r="GA31" s="18">
        <f t="shared" si="136"/>
        <v>9.2487789383428128E-4</v>
      </c>
      <c r="GB31" s="18">
        <f t="shared" ref="GB31:GB59" si="195">(GA30*GA$15+GB30*GB$15)*INDEX(GB$11:GB$13,$B31,1)</f>
        <v>1.6298031507457986E-2</v>
      </c>
      <c r="GC31" s="18">
        <f>GA$14*GC32*INDEX(GA$11:GA$13,$B32,1)+GA$15*GD32*INDEX(GB$11:GB$13,$B32,1)</f>
        <v>4.4131867443668737E-15</v>
      </c>
      <c r="GD31" s="18">
        <f t="shared" ref="GD31:GD58" si="196">GB$14*GC32*INDEX(GA$11:GA$13,$B32,1)+GB$15*GD32*INDEX(GB$11:GB$13,$B32,1)</f>
        <v>2.7396816842247753E-14</v>
      </c>
      <c r="GE31" s="18">
        <f t="shared" si="137"/>
        <v>4.0816588612274025E-18</v>
      </c>
      <c r="GF31" s="18">
        <f t="shared" ref="GF31:GF59" si="197">GB31*GD31</f>
        <v>4.4651418409900949E-16</v>
      </c>
      <c r="GG31" s="18">
        <f t="shared" ref="GG31:GG59" si="198">GE31+GF31</f>
        <v>4.5059584296023686E-16</v>
      </c>
      <c r="GH31" s="19">
        <f t="shared" si="161"/>
        <v>9.0583588929993557E-3</v>
      </c>
      <c r="GI31" s="19">
        <f t="shared" si="138"/>
        <v>0.99094164110700067</v>
      </c>
      <c r="GJ31" s="19">
        <f t="shared" si="56"/>
        <v>0</v>
      </c>
      <c r="GK31" s="19">
        <f t="shared" si="57"/>
        <v>0</v>
      </c>
      <c r="GL31" s="19">
        <f t="shared" si="58"/>
        <v>9.0583588929993557E-3</v>
      </c>
      <c r="GM31" s="19">
        <f t="shared" si="59"/>
        <v>0</v>
      </c>
      <c r="GN31" s="19">
        <f t="shared" si="60"/>
        <v>0</v>
      </c>
      <c r="GO31" s="19">
        <f t="shared" si="61"/>
        <v>0.99094164110700067</v>
      </c>
      <c r="GP31" s="19">
        <f t="shared" si="139"/>
        <v>3.0770476016016837E-3</v>
      </c>
      <c r="GQ31" s="19">
        <f t="shared" si="140"/>
        <v>5.9813112913976712E-3</v>
      </c>
      <c r="GR31" s="19">
        <f t="shared" si="141"/>
        <v>2.998077990773962E-3</v>
      </c>
      <c r="GS31" s="19">
        <f t="shared" si="142"/>
        <v>0.98794356311622655</v>
      </c>
      <c r="GT31" s="23"/>
      <c r="GU31" s="18">
        <f t="shared" si="143"/>
        <v>9.2705104217802163E-4</v>
      </c>
      <c r="GV31" s="18">
        <f t="shared" si="144"/>
        <v>1.6298644944229963E-2</v>
      </c>
      <c r="GW31" s="18">
        <f t="shared" si="62"/>
        <v>4.4200584175421293E-15</v>
      </c>
      <c r="GX31" s="18">
        <f t="shared" si="63"/>
        <v>2.7441524375311905E-14</v>
      </c>
      <c r="GY31" s="18">
        <f t="shared" si="145"/>
        <v>4.097619762470168E-18</v>
      </c>
      <c r="GZ31" s="18">
        <f t="shared" ref="GZ31:GZ59" si="199">GV31*GX31</f>
        <v>4.4725966252164068E-16</v>
      </c>
      <c r="HA31" s="18">
        <f t="shared" ref="HA31:HA59" si="200">GY31+GZ31</f>
        <v>4.5135728228411086E-16</v>
      </c>
      <c r="HB31" s="19">
        <f t="shared" si="162"/>
        <v>9.0784394609388069E-3</v>
      </c>
      <c r="HC31" s="19">
        <f t="shared" si="146"/>
        <v>0.99092156053906122</v>
      </c>
      <c r="HD31" s="19">
        <f t="shared" si="64"/>
        <v>0</v>
      </c>
      <c r="HE31" s="19">
        <f t="shared" si="65"/>
        <v>0</v>
      </c>
      <c r="HF31" s="19">
        <f t="shared" si="66"/>
        <v>9.0784394609388069E-3</v>
      </c>
      <c r="HG31" s="19">
        <f t="shared" si="67"/>
        <v>0</v>
      </c>
      <c r="HH31" s="19">
        <f t="shared" si="68"/>
        <v>0</v>
      </c>
      <c r="HI31" s="19">
        <f t="shared" si="69"/>
        <v>0.99092156053906122</v>
      </c>
      <c r="HJ31" s="19">
        <f t="shared" si="147"/>
        <v>3.0847562356223347E-3</v>
      </c>
      <c r="HK31" s="19">
        <f t="shared" si="148"/>
        <v>5.9936832253164709E-3</v>
      </c>
      <c r="HL31" s="19">
        <f t="shared" si="149"/>
        <v>2.997447271285366E-3</v>
      </c>
      <c r="HM31" s="19">
        <f t="shared" si="150"/>
        <v>0.98792411326777563</v>
      </c>
      <c r="HN31" s="27" t="s">
        <v>2</v>
      </c>
      <c r="HO31" s="35">
        <v>0.4</v>
      </c>
      <c r="HP31" s="35">
        <v>0.3</v>
      </c>
      <c r="HQ31" s="35"/>
      <c r="HR31" s="45" t="s">
        <v>38</v>
      </c>
      <c r="HS31" s="45"/>
      <c r="HT31" s="45"/>
      <c r="HU31" s="2"/>
      <c r="HV31" s="2"/>
      <c r="HW31" s="2"/>
    </row>
    <row r="32" spans="1:231" x14ac:dyDescent="0.2">
      <c r="A32">
        <v>6</v>
      </c>
      <c r="B32" s="22">
        <v>2</v>
      </c>
      <c r="C32" s="18">
        <f t="shared" si="70"/>
        <v>8.7154920000000023E-5</v>
      </c>
      <c r="D32" s="18">
        <f t="shared" si="151"/>
        <v>5.303372400000001E-4</v>
      </c>
      <c r="E32" s="18">
        <f t="shared" si="152"/>
        <v>3.3422029061187999E-16</v>
      </c>
      <c r="F32" s="18">
        <f t="shared" si="1"/>
        <v>1.6661616071665084E-15</v>
      </c>
      <c r="G32" s="18">
        <f t="shared" si="71"/>
        <v>2.9128942690655159E-20</v>
      </c>
      <c r="H32" s="18">
        <f t="shared" si="72"/>
        <v>8.8362754813865047E-19</v>
      </c>
      <c r="I32" s="18">
        <f t="shared" si="73"/>
        <v>9.1275649082930566E-19</v>
      </c>
      <c r="J32" s="19">
        <f t="shared" si="74"/>
        <v>3.1913158639046646E-2</v>
      </c>
      <c r="K32" s="19">
        <f t="shared" si="75"/>
        <v>0.96808684136095335</v>
      </c>
      <c r="L32" s="19">
        <f t="shared" si="2"/>
        <v>0</v>
      </c>
      <c r="M32" s="19">
        <f t="shared" si="3"/>
        <v>3.1913158639046646E-2</v>
      </c>
      <c r="N32" s="19">
        <f t="shared" si="4"/>
        <v>0</v>
      </c>
      <c r="O32" s="19">
        <f t="shared" si="5"/>
        <v>0</v>
      </c>
      <c r="P32" s="19">
        <f t="shared" si="6"/>
        <v>0.96808684136095335</v>
      </c>
      <c r="Q32" s="19">
        <f t="shared" si="7"/>
        <v>0</v>
      </c>
      <c r="R32" s="19">
        <f t="shared" si="76"/>
        <v>7.760490528168274E-3</v>
      </c>
      <c r="S32" s="19">
        <f t="shared" si="77"/>
        <v>2.4152668110878378E-2</v>
      </c>
      <c r="T32" s="19">
        <f t="shared" si="78"/>
        <v>4.8359688706889458E-3</v>
      </c>
      <c r="U32" s="19">
        <f t="shared" si="79"/>
        <v>0.96325087249026442</v>
      </c>
      <c r="V32" s="23"/>
      <c r="W32" s="18">
        <f t="shared" si="80"/>
        <v>3.3804396601912147E-4</v>
      </c>
      <c r="X32" s="18">
        <f t="shared" si="163"/>
        <v>4.6103175100495409E-3</v>
      </c>
      <c r="Y32" s="18">
        <f t="shared" ref="Y32:Y58" si="201">W$14*Y33*INDEX(W$11:W$13,$B33,1)+W$15*Z33*INDEX(X$11:X$13,$B33,1)</f>
        <v>4.7675106364922337E-15</v>
      </c>
      <c r="Z32" s="18">
        <f t="shared" si="164"/>
        <v>2.3599808083480528E-14</v>
      </c>
      <c r="AA32" s="18">
        <f t="shared" si="81"/>
        <v>1.6116282035981808E-18</v>
      </c>
      <c r="AB32" s="18">
        <f t="shared" si="165"/>
        <v>1.0880260844107897E-16</v>
      </c>
      <c r="AC32" s="18">
        <f t="shared" si="166"/>
        <v>1.1041423664467716E-16</v>
      </c>
      <c r="AD32" s="19">
        <f t="shared" si="153"/>
        <v>1.4596199299774574E-2</v>
      </c>
      <c r="AE32" s="19">
        <f t="shared" si="82"/>
        <v>0.98540380070022537</v>
      </c>
      <c r="AF32" s="19">
        <f t="shared" si="8"/>
        <v>0</v>
      </c>
      <c r="AG32" s="19">
        <f t="shared" si="9"/>
        <v>1.4596199299774574E-2</v>
      </c>
      <c r="AH32" s="19">
        <f t="shared" si="10"/>
        <v>0</v>
      </c>
      <c r="AI32" s="19">
        <f t="shared" si="11"/>
        <v>0</v>
      </c>
      <c r="AJ32" s="19">
        <f t="shared" si="12"/>
        <v>0.98540380070022537</v>
      </c>
      <c r="AK32" s="19">
        <f t="shared" si="13"/>
        <v>0</v>
      </c>
      <c r="AL32" s="19">
        <f t="shared" si="83"/>
        <v>3.6872346739661313E-3</v>
      </c>
      <c r="AM32" s="19">
        <f t="shared" si="84"/>
        <v>1.0908964625808442E-2</v>
      </c>
      <c r="AN32" s="19">
        <f t="shared" si="85"/>
        <v>4.4116519222173502E-3</v>
      </c>
      <c r="AO32" s="19">
        <f t="shared" si="86"/>
        <v>0.98099214877800811</v>
      </c>
      <c r="AP32" s="23"/>
      <c r="AQ32" s="18">
        <f t="shared" si="87"/>
        <v>2.8019550947125637E-4</v>
      </c>
      <c r="AR32" s="18">
        <f t="shared" si="167"/>
        <v>6.0966886256406698E-3</v>
      </c>
      <c r="AS32" s="18">
        <f t="shared" ref="AS32:AS58" si="202">AQ$14*AS33*INDEX(AQ$11:AQ$13,$B33,1)+AQ$15*AT33*INDEX(AR$11:AR$13,$B33,1)</f>
        <v>8.1257092999697979E-15</v>
      </c>
      <c r="AT32" s="18">
        <f t="shared" si="168"/>
        <v>3.931649462442568E-14</v>
      </c>
      <c r="AU32" s="18">
        <f t="shared" si="88"/>
        <v>2.2767872571203635E-18</v>
      </c>
      <c r="AV32" s="18">
        <f t="shared" si="169"/>
        <v>2.3970042557679858E-16</v>
      </c>
      <c r="AW32" s="18">
        <f t="shared" si="170"/>
        <v>2.4197721283391895E-16</v>
      </c>
      <c r="AX32" s="19">
        <f t="shared" si="154"/>
        <v>9.4090977842737466E-3</v>
      </c>
      <c r="AY32" s="19">
        <f t="shared" si="89"/>
        <v>0.99059090221572621</v>
      </c>
      <c r="AZ32" s="19">
        <f t="shared" si="14"/>
        <v>0</v>
      </c>
      <c r="BA32" s="19">
        <f t="shared" si="15"/>
        <v>9.4090977842737466E-3</v>
      </c>
      <c r="BB32" s="19">
        <f t="shared" si="16"/>
        <v>0</v>
      </c>
      <c r="BC32" s="19">
        <f t="shared" si="17"/>
        <v>0</v>
      </c>
      <c r="BD32" s="19">
        <f t="shared" si="18"/>
        <v>0.99059090221572621</v>
      </c>
      <c r="BE32" s="19">
        <f t="shared" si="19"/>
        <v>0</v>
      </c>
      <c r="BF32" s="19">
        <f t="shared" si="90"/>
        <v>2.7662003658972976E-3</v>
      </c>
      <c r="BG32" s="19">
        <f t="shared" si="91"/>
        <v>6.642897418376449E-3</v>
      </c>
      <c r="BH32" s="19">
        <f t="shared" si="92"/>
        <v>3.7531060288656182E-3</v>
      </c>
      <c r="BI32" s="19">
        <f t="shared" si="93"/>
        <v>0.98683779618686052</v>
      </c>
      <c r="BJ32" s="23"/>
      <c r="BK32" s="18">
        <f t="shared" si="94"/>
        <v>2.7083759047696047E-4</v>
      </c>
      <c r="BL32" s="18">
        <f t="shared" si="171"/>
        <v>6.7892066919561789E-3</v>
      </c>
      <c r="BM32" s="18">
        <f t="shared" ref="BM32:BM58" si="203">BK$14*BM33*INDEX(BK$11:BK$13,$B33,1)+BK$15*BN33*INDEX(BL$11:BL$13,$B33,1)</f>
        <v>1.1032276369970273E-14</v>
      </c>
      <c r="BN32" s="18">
        <f t="shared" si="172"/>
        <v>4.7988500499301045E-14</v>
      </c>
      <c r="BO32" s="18">
        <f t="shared" si="95"/>
        <v>2.9879551495186566E-18</v>
      </c>
      <c r="BP32" s="18">
        <f t="shared" si="173"/>
        <v>3.2580384872679707E-16</v>
      </c>
      <c r="BQ32" s="18">
        <f t="shared" si="174"/>
        <v>3.2879180387631575E-16</v>
      </c>
      <c r="BR32" s="19">
        <f t="shared" si="155"/>
        <v>9.0876813664207395E-3</v>
      </c>
      <c r="BS32" s="19">
        <f t="shared" si="96"/>
        <v>0.9909123186335792</v>
      </c>
      <c r="BT32" s="19">
        <f t="shared" si="20"/>
        <v>0</v>
      </c>
      <c r="BU32" s="19">
        <f t="shared" si="21"/>
        <v>9.0876813664207395E-3</v>
      </c>
      <c r="BV32" s="19">
        <f t="shared" si="22"/>
        <v>0</v>
      </c>
      <c r="BW32" s="19">
        <f t="shared" si="23"/>
        <v>0</v>
      </c>
      <c r="BX32" s="19">
        <f t="shared" si="24"/>
        <v>0.9909123186335792</v>
      </c>
      <c r="BY32" s="19">
        <f t="shared" si="25"/>
        <v>0</v>
      </c>
      <c r="BZ32" s="19">
        <f t="shared" si="97"/>
        <v>3.1317921169697113E-3</v>
      </c>
      <c r="CA32" s="19">
        <f t="shared" si="98"/>
        <v>5.9558892494510273E-3</v>
      </c>
      <c r="CB32" s="19">
        <f t="shared" si="99"/>
        <v>3.7387776704593942E-3</v>
      </c>
      <c r="CC32" s="19">
        <f t="shared" si="100"/>
        <v>0.98717354096311993</v>
      </c>
      <c r="CD32" s="23"/>
      <c r="CE32" s="18">
        <f t="shared" si="101"/>
        <v>2.8004219555231939E-4</v>
      </c>
      <c r="CF32" s="18">
        <f t="shared" si="175"/>
        <v>7.1764412482414079E-3</v>
      </c>
      <c r="CG32" s="18">
        <f t="shared" ref="CG32:CG58" si="204">CE$14*CG33*INDEX(CE$11:CE$13,$B33,1)+CE$15*CH33*INDEX(CF$11:CF$13,$B33,1)</f>
        <v>1.3579523062808231E-14</v>
      </c>
      <c r="CH32" s="18">
        <f t="shared" si="176"/>
        <v>5.3330586627794132E-14</v>
      </c>
      <c r="CI32" s="18">
        <f t="shared" si="102"/>
        <v>3.802839453062174E-18</v>
      </c>
      <c r="CJ32" s="18">
        <f t="shared" si="177"/>
        <v>3.8272382166861346E-16</v>
      </c>
      <c r="CK32" s="18">
        <f t="shared" si="178"/>
        <v>3.8652666112167565E-16</v>
      </c>
      <c r="CL32" s="19">
        <f t="shared" si="156"/>
        <v>9.8384919736883795E-3</v>
      </c>
      <c r="CM32" s="19">
        <f t="shared" si="103"/>
        <v>0.99016150802631153</v>
      </c>
      <c r="CN32" s="19">
        <f t="shared" si="26"/>
        <v>0</v>
      </c>
      <c r="CO32" s="19">
        <f t="shared" si="27"/>
        <v>9.8384919736883795E-3</v>
      </c>
      <c r="CP32" s="19">
        <f t="shared" si="28"/>
        <v>0</v>
      </c>
      <c r="CQ32" s="19">
        <f t="shared" si="29"/>
        <v>0</v>
      </c>
      <c r="CR32" s="19">
        <f t="shared" si="30"/>
        <v>0.99016150802631153</v>
      </c>
      <c r="CS32" s="19">
        <f t="shared" si="31"/>
        <v>0</v>
      </c>
      <c r="CT32" s="19">
        <f t="shared" si="104"/>
        <v>3.7668544242255003E-3</v>
      </c>
      <c r="CU32" s="19">
        <f t="shared" si="105"/>
        <v>6.0716375494628792E-3</v>
      </c>
      <c r="CV32" s="19">
        <f t="shared" si="106"/>
        <v>3.9265784058874322E-3</v>
      </c>
      <c r="CW32" s="19">
        <f t="shared" si="107"/>
        <v>0.98623492962042425</v>
      </c>
      <c r="CX32" s="23"/>
      <c r="CY32" s="18">
        <f t="shared" si="108"/>
        <v>2.8957888002364068E-4</v>
      </c>
      <c r="CZ32" s="18">
        <f t="shared" si="179"/>
        <v>7.3830834191550695E-3</v>
      </c>
      <c r="DA32" s="18">
        <f t="shared" ref="DA32:DA58" si="205">CY$14*DA33*INDEX(CY$11:CY$13,$B33,1)+CY$15*DB33*INDEX(CZ$11:CZ$13,$B33,1)</f>
        <v>1.522913393203011E-14</v>
      </c>
      <c r="DB32" s="18">
        <f t="shared" si="180"/>
        <v>5.6299009200383051E-14</v>
      </c>
      <c r="DC32" s="18">
        <f t="shared" si="109"/>
        <v>4.4100355477673028E-18</v>
      </c>
      <c r="DD32" s="18">
        <f t="shared" si="181"/>
        <v>4.1566028134220683E-16</v>
      </c>
      <c r="DE32" s="18">
        <f t="shared" si="182"/>
        <v>4.2007031688997414E-16</v>
      </c>
      <c r="DF32" s="19">
        <f t="shared" si="157"/>
        <v>1.0498326995388227E-2</v>
      </c>
      <c r="DG32" s="19">
        <f t="shared" si="110"/>
        <v>0.98950167300461178</v>
      </c>
      <c r="DH32" s="19">
        <f t="shared" si="32"/>
        <v>0</v>
      </c>
      <c r="DI32" s="19">
        <f t="shared" si="33"/>
        <v>1.0498326995388227E-2</v>
      </c>
      <c r="DJ32" s="19">
        <f t="shared" si="34"/>
        <v>0</v>
      </c>
      <c r="DK32" s="19">
        <f t="shared" si="35"/>
        <v>0</v>
      </c>
      <c r="DL32" s="19">
        <f t="shared" si="36"/>
        <v>0.98950167300461178</v>
      </c>
      <c r="DM32" s="19">
        <f t="shared" si="37"/>
        <v>0</v>
      </c>
      <c r="DN32" s="19">
        <f t="shared" si="111"/>
        <v>4.2508454993878111E-3</v>
      </c>
      <c r="DO32" s="19">
        <f t="shared" si="112"/>
        <v>6.2474814960004161E-3</v>
      </c>
      <c r="DP32" s="19">
        <f t="shared" si="113"/>
        <v>4.0918436128793778E-3</v>
      </c>
      <c r="DQ32" s="19">
        <f t="shared" si="114"/>
        <v>0.98540982939173238</v>
      </c>
      <c r="DR32" s="23"/>
      <c r="DS32" s="18">
        <f t="shared" si="115"/>
        <v>2.9565512134434411E-4</v>
      </c>
      <c r="DT32" s="18">
        <f t="shared" si="183"/>
        <v>7.4831756439241162E-3</v>
      </c>
      <c r="DU32" s="18">
        <f t="shared" ref="DU32:DU58" si="206">DS$14*DU33*INDEX(DS$11:DS$13,$B33,1)+DS$15*DV33*INDEX(DT$11:DT$13,$B33,1)</f>
        <v>1.6105533870858266E-14</v>
      </c>
      <c r="DV32" s="18">
        <f t="shared" si="184"/>
        <v>5.7775713343633468E-14</v>
      </c>
      <c r="DW32" s="18">
        <f t="shared" si="116"/>
        <v>4.7616835709040448E-18</v>
      </c>
      <c r="DX32" s="18">
        <f t="shared" si="185"/>
        <v>4.3234581090341951E-16</v>
      </c>
      <c r="DY32" s="18">
        <f t="shared" si="186"/>
        <v>4.3710749447432358E-16</v>
      </c>
      <c r="DZ32" s="19">
        <f t="shared" si="158"/>
        <v>1.089362143431232E-2</v>
      </c>
      <c r="EA32" s="19">
        <f t="shared" si="117"/>
        <v>0.98910637856568762</v>
      </c>
      <c r="EB32" s="19">
        <f t="shared" si="38"/>
        <v>0</v>
      </c>
      <c r="EC32" s="19">
        <f t="shared" si="39"/>
        <v>1.089362143431232E-2</v>
      </c>
      <c r="ED32" s="19">
        <f t="shared" si="40"/>
        <v>0</v>
      </c>
      <c r="EE32" s="19">
        <f t="shared" si="41"/>
        <v>0</v>
      </c>
      <c r="EF32" s="19">
        <f t="shared" si="42"/>
        <v>0.98910637856568762</v>
      </c>
      <c r="EG32" s="19">
        <f t="shared" si="43"/>
        <v>0</v>
      </c>
      <c r="EH32" s="19">
        <f t="shared" si="118"/>
        <v>4.5310994275063691E-3</v>
      </c>
      <c r="EI32" s="19">
        <f t="shared" si="119"/>
        <v>6.3625220068059506E-3</v>
      </c>
      <c r="EJ32" s="19">
        <f t="shared" si="120"/>
        <v>4.1930250234209739E-3</v>
      </c>
      <c r="EK32" s="19">
        <f t="shared" si="121"/>
        <v>0.98491335354226661</v>
      </c>
      <c r="EL32" s="23"/>
      <c r="EM32" s="18">
        <f t="shared" si="122"/>
        <v>2.9889899439858173E-4</v>
      </c>
      <c r="EN32" s="18">
        <f t="shared" si="187"/>
        <v>7.5291586478382858E-3</v>
      </c>
      <c r="EO32" s="18">
        <f t="shared" ref="EO32:EO58" si="207">EM$14*EO33*INDEX(EM$11:EM$13,$B33,1)+EM$15*EP33*INDEX(EN$11:EN$13,$B33,1)</f>
        <v>1.6530533554313829E-14</v>
      </c>
      <c r="EP32" s="18">
        <f t="shared" si="188"/>
        <v>5.8472484592350059E-14</v>
      </c>
      <c r="EQ32" s="18">
        <f t="shared" si="123"/>
        <v>4.9409598562564163E-18</v>
      </c>
      <c r="ER32" s="18">
        <f t="shared" si="189"/>
        <v>4.402486130290834E-16</v>
      </c>
      <c r="ES32" s="18">
        <f t="shared" si="190"/>
        <v>4.4518957288533984E-16</v>
      </c>
      <c r="ET32" s="19">
        <f t="shared" si="159"/>
        <v>1.109855252052136E-2</v>
      </c>
      <c r="EU32" s="19">
        <f t="shared" si="124"/>
        <v>0.98890144747947861</v>
      </c>
      <c r="EV32" s="19">
        <f t="shared" si="44"/>
        <v>0</v>
      </c>
      <c r="EW32" s="19">
        <f t="shared" si="45"/>
        <v>1.109855252052136E-2</v>
      </c>
      <c r="EX32" s="19">
        <f t="shared" si="46"/>
        <v>0</v>
      </c>
      <c r="EY32" s="19">
        <f t="shared" si="47"/>
        <v>0</v>
      </c>
      <c r="EZ32" s="19">
        <f t="shared" si="48"/>
        <v>0.98890144747947861</v>
      </c>
      <c r="FA32" s="19">
        <f t="shared" si="49"/>
        <v>0</v>
      </c>
      <c r="FB32" s="19">
        <f t="shared" si="125"/>
        <v>4.6738341200681516E-3</v>
      </c>
      <c r="FC32" s="19">
        <f t="shared" si="126"/>
        <v>6.4247184004532099E-3</v>
      </c>
      <c r="FD32" s="19">
        <f t="shared" si="127"/>
        <v>4.2463095277030299E-3</v>
      </c>
      <c r="FE32" s="19">
        <f t="shared" si="128"/>
        <v>0.98465513795177551</v>
      </c>
      <c r="FF32" s="23"/>
      <c r="FG32" s="18">
        <f t="shared" si="129"/>
        <v>3.0049084851546741E-4</v>
      </c>
      <c r="FH32" s="18">
        <f t="shared" si="191"/>
        <v>7.5498555955676346E-3</v>
      </c>
      <c r="FI32" s="18">
        <f t="shared" ref="FI32:FI58" si="208">FG$14*FI33*INDEX(FG$11:FG$13,$B33,1)+FG$15*FJ33*INDEX(FH$11:FH$13,$B33,1)</f>
        <v>1.6728377495367159E-14</v>
      </c>
      <c r="FJ32" s="18">
        <f t="shared" si="192"/>
        <v>5.8793354346814389E-14</v>
      </c>
      <c r="FK32" s="18">
        <f t="shared" si="130"/>
        <v>5.026724347869927E-18</v>
      </c>
      <c r="FL32" s="18">
        <f t="shared" si="193"/>
        <v>4.4388133529748732E-16</v>
      </c>
      <c r="FM32" s="18">
        <f t="shared" si="194"/>
        <v>4.4890805964535721E-16</v>
      </c>
      <c r="FN32" s="19">
        <f t="shared" si="160"/>
        <v>1.1197670079350101E-2</v>
      </c>
      <c r="FO32" s="19">
        <f t="shared" si="131"/>
        <v>0.98880232992064998</v>
      </c>
      <c r="FP32" s="19">
        <f t="shared" si="50"/>
        <v>0</v>
      </c>
      <c r="FQ32" s="19">
        <f t="shared" si="51"/>
        <v>1.1197670079350101E-2</v>
      </c>
      <c r="FR32" s="19">
        <f t="shared" si="52"/>
        <v>0</v>
      </c>
      <c r="FS32" s="19">
        <f t="shared" si="53"/>
        <v>0</v>
      </c>
      <c r="FT32" s="19">
        <f t="shared" si="54"/>
        <v>0.98880232992064998</v>
      </c>
      <c r="FU32" s="19">
        <f t="shared" si="55"/>
        <v>0</v>
      </c>
      <c r="FV32" s="19">
        <f t="shared" si="132"/>
        <v>4.7420895102892975E-3</v>
      </c>
      <c r="FW32" s="19">
        <f t="shared" si="133"/>
        <v>6.4555805690608044E-3</v>
      </c>
      <c r="FX32" s="19">
        <f t="shared" si="134"/>
        <v>4.272373512333779E-3</v>
      </c>
      <c r="FY32" s="19">
        <f t="shared" si="135"/>
        <v>0.98452995640831609</v>
      </c>
      <c r="FZ32" s="23"/>
      <c r="GA32" s="18">
        <f t="shared" si="136"/>
        <v>3.0123922697656734E-4</v>
      </c>
      <c r="GB32" s="18">
        <f t="shared" si="195"/>
        <v>7.5591154223568924E-3</v>
      </c>
      <c r="GC32" s="18">
        <f t="shared" ref="GC32:GC58" si="209">GA$14*GC33*INDEX(GA$11:GA$13,$B33,1)+GA$15*GD33*INDEX(GB$11:GB$13,$B33,1)</f>
        <v>1.6818748093982029E-14</v>
      </c>
      <c r="GD32" s="18">
        <f t="shared" si="196"/>
        <v>5.8939353534408439E-14</v>
      </c>
      <c r="GE32" s="18">
        <f t="shared" si="137"/>
        <v>5.0664666745447615E-18</v>
      </c>
      <c r="GF32" s="18">
        <f t="shared" si="197"/>
        <v>4.4552937628569209E-16</v>
      </c>
      <c r="GG32" s="18">
        <f t="shared" si="198"/>
        <v>4.5059584296023686E-16</v>
      </c>
      <c r="GH32" s="19">
        <f t="shared" si="161"/>
        <v>1.124392679981261E-2</v>
      </c>
      <c r="GI32" s="19">
        <f t="shared" si="138"/>
        <v>0.98875607320018732</v>
      </c>
      <c r="GJ32" s="19">
        <f t="shared" si="56"/>
        <v>0</v>
      </c>
      <c r="GK32" s="19">
        <f t="shared" si="57"/>
        <v>1.124392679981261E-2</v>
      </c>
      <c r="GL32" s="19">
        <f t="shared" si="58"/>
        <v>0</v>
      </c>
      <c r="GM32" s="19">
        <f t="shared" si="59"/>
        <v>0</v>
      </c>
      <c r="GN32" s="19">
        <f t="shared" si="60"/>
        <v>0.98875607320018732</v>
      </c>
      <c r="GO32" s="19">
        <f t="shared" si="61"/>
        <v>0</v>
      </c>
      <c r="GP32" s="19">
        <f t="shared" si="139"/>
        <v>4.7737174813316796E-3</v>
      </c>
      <c r="GQ32" s="19">
        <f t="shared" si="140"/>
        <v>6.4702093184809311E-3</v>
      </c>
      <c r="GR32" s="19">
        <f t="shared" si="141"/>
        <v>4.2846414116676761E-3</v>
      </c>
      <c r="GS32" s="19">
        <f t="shared" si="142"/>
        <v>0.98447143178851959</v>
      </c>
      <c r="GT32" s="23"/>
      <c r="GU32" s="18">
        <f t="shared" si="143"/>
        <v>3.015833261307491E-4</v>
      </c>
      <c r="GV32" s="18">
        <f t="shared" si="144"/>
        <v>7.563255324177922E-3</v>
      </c>
      <c r="GW32" s="18">
        <f t="shared" si="62"/>
        <v>1.6859656429685864E-14</v>
      </c>
      <c r="GX32" s="18">
        <f t="shared" si="63"/>
        <v>5.9005371614785657E-14</v>
      </c>
      <c r="GY32" s="18">
        <f t="shared" si="145"/>
        <v>5.0845912634863328E-18</v>
      </c>
      <c r="GZ32" s="18">
        <f t="shared" si="199"/>
        <v>4.4627269102062445E-16</v>
      </c>
      <c r="HA32" s="18">
        <f t="shared" si="200"/>
        <v>4.5135728228411076E-16</v>
      </c>
      <c r="HB32" s="19">
        <f t="shared" si="162"/>
        <v>1.1265114052786664E-2</v>
      </c>
      <c r="HC32" s="19">
        <f t="shared" si="146"/>
        <v>0.98873488594721337</v>
      </c>
      <c r="HD32" s="19">
        <f t="shared" si="64"/>
        <v>0</v>
      </c>
      <c r="HE32" s="19">
        <f t="shared" si="65"/>
        <v>1.1265114052786664E-2</v>
      </c>
      <c r="HF32" s="19">
        <f t="shared" si="66"/>
        <v>0</v>
      </c>
      <c r="HG32" s="19">
        <f t="shared" si="67"/>
        <v>0</v>
      </c>
      <c r="HH32" s="19">
        <f t="shared" si="68"/>
        <v>0.98873488594721337</v>
      </c>
      <c r="HI32" s="19">
        <f t="shared" si="69"/>
        <v>0</v>
      </c>
      <c r="HJ32" s="19">
        <f t="shared" si="147"/>
        <v>4.788142879975919E-3</v>
      </c>
      <c r="HK32" s="19">
        <f t="shared" si="148"/>
        <v>6.4769711728107447E-3</v>
      </c>
      <c r="HL32" s="19">
        <f t="shared" si="149"/>
        <v>4.2902965809628879E-3</v>
      </c>
      <c r="HM32" s="19">
        <f t="shared" si="150"/>
        <v>0.98444458936625057</v>
      </c>
      <c r="HN32" s="28" t="s">
        <v>3</v>
      </c>
      <c r="HO32" s="36">
        <v>0.3</v>
      </c>
      <c r="HP32" s="36">
        <v>0.3</v>
      </c>
      <c r="HQ32" s="36"/>
      <c r="HR32" s="45"/>
      <c r="HS32" s="45"/>
      <c r="HT32" s="45"/>
      <c r="HU32" s="2"/>
      <c r="HV32" s="2"/>
      <c r="HW32" s="2"/>
    </row>
    <row r="33" spans="1:231" ht="13.5" thickBot="1" x14ac:dyDescent="0.25">
      <c r="A33">
        <v>7</v>
      </c>
      <c r="B33" s="22">
        <v>3</v>
      </c>
      <c r="C33" s="18">
        <f t="shared" si="70"/>
        <v>1.2275766000000006E-5</v>
      </c>
      <c r="D33" s="18">
        <f t="shared" si="151"/>
        <v>3.0308969880000005E-4</v>
      </c>
      <c r="E33" s="18">
        <f t="shared" si="152"/>
        <v>1.5993662186167165E-15</v>
      </c>
      <c r="F33" s="18">
        <f t="shared" si="1"/>
        <v>2.9467284731791812E-15</v>
      </c>
      <c r="G33" s="18">
        <f t="shared" si="71"/>
        <v>1.9633445448043665E-20</v>
      </c>
      <c r="H33" s="18">
        <f t="shared" si="72"/>
        <v>8.93123045381262E-19</v>
      </c>
      <c r="I33" s="18">
        <f t="shared" si="73"/>
        <v>9.1275649082930566E-19</v>
      </c>
      <c r="J33" s="19">
        <f t="shared" si="74"/>
        <v>2.1510058427746979E-2</v>
      </c>
      <c r="K33" s="19">
        <f t="shared" si="75"/>
        <v>0.978489941572253</v>
      </c>
      <c r="L33" s="19">
        <f t="shared" si="2"/>
        <v>0</v>
      </c>
      <c r="M33" s="19">
        <f t="shared" si="3"/>
        <v>0</v>
      </c>
      <c r="N33" s="19">
        <f t="shared" si="4"/>
        <v>2.1510058427746979E-2</v>
      </c>
      <c r="O33" s="19">
        <f t="shared" si="5"/>
        <v>0</v>
      </c>
      <c r="P33" s="19">
        <f t="shared" si="6"/>
        <v>0</v>
      </c>
      <c r="Q33" s="19">
        <f t="shared" si="7"/>
        <v>0.978489941572253</v>
      </c>
      <c r="R33" s="19">
        <f t="shared" si="76"/>
        <v>1.2217290042613153E-2</v>
      </c>
      <c r="S33" s="19">
        <f t="shared" si="77"/>
        <v>9.292768385133824E-3</v>
      </c>
      <c r="T33" s="19">
        <f t="shared" si="78"/>
        <v>1.9695868596433498E-2</v>
      </c>
      <c r="U33" s="19">
        <f t="shared" si="79"/>
        <v>0.95879407297581964</v>
      </c>
      <c r="V33" s="23"/>
      <c r="W33" s="18">
        <f t="shared" si="80"/>
        <v>7.5637506447990839E-5</v>
      </c>
      <c r="X33" s="18">
        <f t="shared" si="163"/>
        <v>2.079329347826129E-3</v>
      </c>
      <c r="Y33" s="18">
        <f t="shared" si="201"/>
        <v>1.9848151679593456E-14</v>
      </c>
      <c r="Z33" s="18">
        <f t="shared" si="164"/>
        <v>5.2378894213125096E-14</v>
      </c>
      <c r="AA33" s="18">
        <f t="shared" si="81"/>
        <v>1.5012647006459503E-18</v>
      </c>
      <c r="AB33" s="18">
        <f t="shared" si="165"/>
        <v>1.0891297194403121E-16</v>
      </c>
      <c r="AC33" s="18">
        <f t="shared" si="166"/>
        <v>1.1041423664467716E-16</v>
      </c>
      <c r="AD33" s="19">
        <f t="shared" si="153"/>
        <v>1.3596658784837264E-2</v>
      </c>
      <c r="AE33" s="19">
        <f t="shared" si="82"/>
        <v>0.98640334121516271</v>
      </c>
      <c r="AF33" s="19">
        <f t="shared" si="8"/>
        <v>0</v>
      </c>
      <c r="AG33" s="19">
        <f t="shared" si="9"/>
        <v>0</v>
      </c>
      <c r="AH33" s="19">
        <f t="shared" si="10"/>
        <v>1.3596658784837264E-2</v>
      </c>
      <c r="AI33" s="19">
        <f t="shared" si="11"/>
        <v>0</v>
      </c>
      <c r="AJ33" s="19">
        <f t="shared" si="12"/>
        <v>0</v>
      </c>
      <c r="AK33" s="19">
        <f t="shared" si="13"/>
        <v>0.98640334121516271</v>
      </c>
      <c r="AL33" s="19">
        <f t="shared" si="83"/>
        <v>5.5705751070482951E-3</v>
      </c>
      <c r="AM33" s="19">
        <f t="shared" si="84"/>
        <v>8.0260836777889689E-3</v>
      </c>
      <c r="AN33" s="19">
        <f t="shared" si="85"/>
        <v>9.0256241927262806E-3</v>
      </c>
      <c r="AO33" s="19">
        <f t="shared" si="86"/>
        <v>0.97737771702243648</v>
      </c>
      <c r="AP33" s="23"/>
      <c r="AQ33" s="18">
        <f t="shared" si="87"/>
        <v>9.4840433382218167E-5</v>
      </c>
      <c r="AR33" s="18">
        <f t="shared" si="167"/>
        <v>2.6448084869048361E-3</v>
      </c>
      <c r="AS33" s="18">
        <f t="shared" si="202"/>
        <v>3.3027497148992552E-14</v>
      </c>
      <c r="AT33" s="18">
        <f t="shared" si="168"/>
        <v>9.0307056965887788E-14</v>
      </c>
      <c r="AU33" s="18">
        <f t="shared" si="88"/>
        <v>3.1323421431404284E-18</v>
      </c>
      <c r="AV33" s="18">
        <f t="shared" si="169"/>
        <v>2.3884487069077854E-16</v>
      </c>
      <c r="AW33" s="18">
        <f t="shared" si="170"/>
        <v>2.4197721283391895E-16</v>
      </c>
      <c r="AX33" s="19">
        <f t="shared" si="154"/>
        <v>1.29447814794458E-2</v>
      </c>
      <c r="AY33" s="19">
        <f t="shared" si="89"/>
        <v>0.98705521852055422</v>
      </c>
      <c r="AZ33" s="19">
        <f t="shared" si="14"/>
        <v>0</v>
      </c>
      <c r="BA33" s="19">
        <f t="shared" si="15"/>
        <v>0</v>
      </c>
      <c r="BB33" s="19">
        <f t="shared" si="16"/>
        <v>1.29447814794458E-2</v>
      </c>
      <c r="BC33" s="19">
        <f t="shared" si="17"/>
        <v>0</v>
      </c>
      <c r="BD33" s="19">
        <f t="shared" si="18"/>
        <v>0</v>
      </c>
      <c r="BE33" s="19">
        <f t="shared" si="19"/>
        <v>0.98705521852055422</v>
      </c>
      <c r="BF33" s="19">
        <f t="shared" si="90"/>
        <v>4.5488879909870838E-3</v>
      </c>
      <c r="BG33" s="19">
        <f t="shared" si="91"/>
        <v>8.3958934884587159E-3</v>
      </c>
      <c r="BH33" s="19">
        <f t="shared" si="92"/>
        <v>4.8602097932866645E-3</v>
      </c>
      <c r="BI33" s="19">
        <f t="shared" si="93"/>
        <v>0.98219500872726762</v>
      </c>
      <c r="BJ33" s="23"/>
      <c r="BK33" s="18">
        <f t="shared" si="94"/>
        <v>1.1888404605443188E-4</v>
      </c>
      <c r="BL33" s="18">
        <f t="shared" si="171"/>
        <v>2.878136990086687E-3</v>
      </c>
      <c r="BM33" s="18">
        <f t="shared" si="203"/>
        <v>4.4535392527304967E-14</v>
      </c>
      <c r="BN33" s="18">
        <f t="shared" si="172"/>
        <v>1.1239814412388479E-13</v>
      </c>
      <c r="BO33" s="18">
        <f t="shared" si="95"/>
        <v>5.2945476562683253E-18</v>
      </c>
      <c r="BP33" s="18">
        <f t="shared" si="173"/>
        <v>3.2349725622004743E-16</v>
      </c>
      <c r="BQ33" s="18">
        <f t="shared" si="174"/>
        <v>3.2879180387631575E-16</v>
      </c>
      <c r="BR33" s="19">
        <f t="shared" si="155"/>
        <v>1.610304026392342E-2</v>
      </c>
      <c r="BS33" s="19">
        <f t="shared" si="96"/>
        <v>0.9838969597360766</v>
      </c>
      <c r="BT33" s="19">
        <f t="shared" si="20"/>
        <v>0</v>
      </c>
      <c r="BU33" s="19">
        <f t="shared" si="21"/>
        <v>0</v>
      </c>
      <c r="BV33" s="19">
        <f t="shared" si="22"/>
        <v>1.610304026392342E-2</v>
      </c>
      <c r="BW33" s="19">
        <f t="shared" si="23"/>
        <v>0</v>
      </c>
      <c r="BX33" s="19">
        <f t="shared" si="24"/>
        <v>0</v>
      </c>
      <c r="BY33" s="19">
        <f t="shared" si="25"/>
        <v>0.9838969597360766</v>
      </c>
      <c r="BZ33" s="19">
        <f t="shared" si="97"/>
        <v>5.4627728920635475E-3</v>
      </c>
      <c r="CA33" s="19">
        <f t="shared" si="98"/>
        <v>1.0640267371859875E-2</v>
      </c>
      <c r="CB33" s="19">
        <f t="shared" si="99"/>
        <v>3.6249084743571929E-3</v>
      </c>
      <c r="CC33" s="19">
        <f t="shared" si="100"/>
        <v>0.98027205126171946</v>
      </c>
      <c r="CD33" s="23"/>
      <c r="CE33" s="18">
        <f t="shared" si="101"/>
        <v>1.4205784397463761E-4</v>
      </c>
      <c r="CF33" s="18">
        <f t="shared" si="175"/>
        <v>2.9819235829370351E-3</v>
      </c>
      <c r="CG33" s="18">
        <f t="shared" si="204"/>
        <v>5.3268727379009275E-14</v>
      </c>
      <c r="CH33" s="18">
        <f t="shared" si="176"/>
        <v>1.2708555736551978E-13</v>
      </c>
      <c r="CI33" s="18">
        <f t="shared" si="102"/>
        <v>7.5672405627348063E-18</v>
      </c>
      <c r="CJ33" s="18">
        <f t="shared" si="177"/>
        <v>3.7895942055894084E-16</v>
      </c>
      <c r="CK33" s="18">
        <f t="shared" si="178"/>
        <v>3.8652666112167565E-16</v>
      </c>
      <c r="CL33" s="19">
        <f t="shared" si="156"/>
        <v>1.9577538431049382E-2</v>
      </c>
      <c r="CM33" s="19">
        <f t="shared" si="103"/>
        <v>0.98042246156895063</v>
      </c>
      <c r="CN33" s="19">
        <f t="shared" si="26"/>
        <v>0</v>
      </c>
      <c r="CO33" s="19">
        <f t="shared" si="27"/>
        <v>0</v>
      </c>
      <c r="CP33" s="19">
        <f t="shared" si="28"/>
        <v>1.9577538431049382E-2</v>
      </c>
      <c r="CQ33" s="19">
        <f t="shared" si="29"/>
        <v>0</v>
      </c>
      <c r="CR33" s="19">
        <f t="shared" si="30"/>
        <v>0</v>
      </c>
      <c r="CS33" s="19">
        <f t="shared" si="31"/>
        <v>0.98042246156895063</v>
      </c>
      <c r="CT33" s="19">
        <f t="shared" si="104"/>
        <v>6.6283991038058043E-3</v>
      </c>
      <c r="CU33" s="19">
        <f t="shared" si="105"/>
        <v>1.2949139327243581E-2</v>
      </c>
      <c r="CV33" s="19">
        <f t="shared" si="106"/>
        <v>3.2100928698825734E-3</v>
      </c>
      <c r="CW33" s="19">
        <f t="shared" si="107"/>
        <v>0.97721236869906802</v>
      </c>
      <c r="CX33" s="23"/>
      <c r="CY33" s="18">
        <f t="shared" si="108"/>
        <v>1.5781511883059871E-4</v>
      </c>
      <c r="CZ33" s="18">
        <f t="shared" si="179"/>
        <v>3.0259308474158901E-3</v>
      </c>
      <c r="DA33" s="18">
        <f t="shared" si="205"/>
        <v>5.8312161921160454E-14</v>
      </c>
      <c r="DB33" s="18">
        <f t="shared" si="180"/>
        <v>1.3578227555265957E-13</v>
      </c>
      <c r="DC33" s="18">
        <f t="shared" si="109"/>
        <v>9.2025407628570506E-18</v>
      </c>
      <c r="DD33" s="18">
        <f t="shared" si="181"/>
        <v>4.1086777612711708E-16</v>
      </c>
      <c r="DE33" s="18">
        <f t="shared" si="182"/>
        <v>4.2007031688997414E-16</v>
      </c>
      <c r="DF33" s="19">
        <f t="shared" si="157"/>
        <v>2.1907143620593889E-2</v>
      </c>
      <c r="DG33" s="19">
        <f t="shared" si="110"/>
        <v>0.97809285637940613</v>
      </c>
      <c r="DH33" s="19">
        <f t="shared" si="32"/>
        <v>0</v>
      </c>
      <c r="DI33" s="19">
        <f t="shared" si="33"/>
        <v>0</v>
      </c>
      <c r="DJ33" s="19">
        <f t="shared" si="34"/>
        <v>2.1907143620593889E-2</v>
      </c>
      <c r="DK33" s="19">
        <f t="shared" si="35"/>
        <v>0</v>
      </c>
      <c r="DL33" s="19">
        <f t="shared" si="36"/>
        <v>0</v>
      </c>
      <c r="DM33" s="19">
        <f t="shared" si="37"/>
        <v>0.97809285637940613</v>
      </c>
      <c r="DN33" s="19">
        <f t="shared" si="111"/>
        <v>7.4388821743257864E-3</v>
      </c>
      <c r="DO33" s="19">
        <f t="shared" si="112"/>
        <v>1.4468261446268104E-2</v>
      </c>
      <c r="DP33" s="19">
        <f t="shared" si="113"/>
        <v>3.0594448210624421E-3</v>
      </c>
      <c r="DQ33" s="19">
        <f t="shared" si="114"/>
        <v>0.97503341155834355</v>
      </c>
      <c r="DR33" s="23"/>
      <c r="DS33" s="18">
        <f t="shared" si="115"/>
        <v>1.6652231536964764E-4</v>
      </c>
      <c r="DT33" s="18">
        <f t="shared" si="183"/>
        <v>3.0438058145618001E-3</v>
      </c>
      <c r="DU33" s="18">
        <f t="shared" si="206"/>
        <v>6.0834589672745646E-14</v>
      </c>
      <c r="DV33" s="18">
        <f t="shared" si="184"/>
        <v>1.4027740393449675E-13</v>
      </c>
      <c r="DW33" s="18">
        <f t="shared" si="116"/>
        <v>1.0130316726868059E-17</v>
      </c>
      <c r="DX33" s="18">
        <f t="shared" si="185"/>
        <v>4.2697717774745551E-16</v>
      </c>
      <c r="DY33" s="18">
        <f t="shared" si="186"/>
        <v>4.3710749447432358E-16</v>
      </c>
      <c r="DZ33" s="19">
        <f t="shared" si="158"/>
        <v>2.3175801959312164E-2</v>
      </c>
      <c r="EA33" s="19">
        <f t="shared" si="117"/>
        <v>0.97682419804068787</v>
      </c>
      <c r="EB33" s="19">
        <f t="shared" si="38"/>
        <v>0</v>
      </c>
      <c r="EC33" s="19">
        <f t="shared" si="39"/>
        <v>0</v>
      </c>
      <c r="ED33" s="19">
        <f t="shared" si="40"/>
        <v>2.3175801959312164E-2</v>
      </c>
      <c r="EE33" s="19">
        <f t="shared" si="41"/>
        <v>0</v>
      </c>
      <c r="EF33" s="19">
        <f t="shared" si="42"/>
        <v>0</v>
      </c>
      <c r="EG33" s="19">
        <f t="shared" si="43"/>
        <v>0.97682419804068787</v>
      </c>
      <c r="EH33" s="19">
        <f t="shared" si="118"/>
        <v>7.8892224069284488E-3</v>
      </c>
      <c r="EI33" s="19">
        <f t="shared" si="119"/>
        <v>1.528657955238372E-2</v>
      </c>
      <c r="EJ33" s="19">
        <f t="shared" si="120"/>
        <v>3.0043990273838704E-3</v>
      </c>
      <c r="EK33" s="19">
        <f t="shared" si="121"/>
        <v>0.97381979901330407</v>
      </c>
      <c r="EL33" s="23"/>
      <c r="EM33" s="18">
        <f t="shared" si="122"/>
        <v>1.7084258300480103E-4</v>
      </c>
      <c r="EN33" s="18">
        <f t="shared" si="187"/>
        <v>3.0511323954779774E-3</v>
      </c>
      <c r="EO33" s="18">
        <f t="shared" si="207"/>
        <v>6.202599715132206E-14</v>
      </c>
      <c r="EP33" s="18">
        <f t="shared" si="188"/>
        <v>1.4243658910464228E-13</v>
      </c>
      <c r="EQ33" s="18">
        <f t="shared" si="123"/>
        <v>1.0596681566780292E-17</v>
      </c>
      <c r="ER33" s="18">
        <f t="shared" si="189"/>
        <v>4.3459289131855961E-16</v>
      </c>
      <c r="ES33" s="18">
        <f t="shared" si="190"/>
        <v>4.4518957288533994E-16</v>
      </c>
      <c r="ET33" s="19">
        <f t="shared" si="159"/>
        <v>2.3802627492152659E-2</v>
      </c>
      <c r="EU33" s="19">
        <f t="shared" si="124"/>
        <v>0.97619737250784722</v>
      </c>
      <c r="EV33" s="19">
        <f t="shared" si="44"/>
        <v>0</v>
      </c>
      <c r="EW33" s="19">
        <f t="shared" si="45"/>
        <v>0</v>
      </c>
      <c r="EX33" s="19">
        <f t="shared" si="46"/>
        <v>2.3802627492152659E-2</v>
      </c>
      <c r="EY33" s="19">
        <f t="shared" si="47"/>
        <v>0</v>
      </c>
      <c r="EZ33" s="19">
        <f t="shared" si="48"/>
        <v>0</v>
      </c>
      <c r="FA33" s="19">
        <f t="shared" si="49"/>
        <v>0.97619737250784722</v>
      </c>
      <c r="FB33" s="19">
        <f t="shared" si="125"/>
        <v>8.1144976437508686E-3</v>
      </c>
      <c r="FC33" s="19">
        <f t="shared" si="126"/>
        <v>1.5688129848401788E-2</v>
      </c>
      <c r="FD33" s="19">
        <f t="shared" si="127"/>
        <v>2.9840548767704894E-3</v>
      </c>
      <c r="FE33" s="19">
        <f t="shared" si="128"/>
        <v>0.97321331763107677</v>
      </c>
      <c r="FF33" s="23"/>
      <c r="FG33" s="18">
        <f t="shared" si="129"/>
        <v>1.7287737915929344E-4</v>
      </c>
      <c r="FH33" s="18">
        <f t="shared" si="191"/>
        <v>3.0542137996951678E-3</v>
      </c>
      <c r="FI33" s="18">
        <f t="shared" si="208"/>
        <v>6.2574689307574835E-14</v>
      </c>
      <c r="FJ33" s="18">
        <f t="shared" si="192"/>
        <v>1.4343799749705835E-13</v>
      </c>
      <c r="FK33" s="18">
        <f t="shared" si="130"/>
        <v>1.0817748289200601E-17</v>
      </c>
      <c r="FL33" s="18">
        <f t="shared" si="193"/>
        <v>4.3809031135615655E-16</v>
      </c>
      <c r="FM33" s="18">
        <f t="shared" si="194"/>
        <v>4.4890805964535711E-16</v>
      </c>
      <c r="FN33" s="19">
        <f t="shared" si="160"/>
        <v>2.4097915055806204E-2</v>
      </c>
      <c r="FO33" s="19">
        <f t="shared" si="131"/>
        <v>0.97590208494419384</v>
      </c>
      <c r="FP33" s="19">
        <f t="shared" si="50"/>
        <v>0</v>
      </c>
      <c r="FQ33" s="19">
        <f t="shared" si="51"/>
        <v>0</v>
      </c>
      <c r="FR33" s="19">
        <f t="shared" si="52"/>
        <v>2.4097915055806204E-2</v>
      </c>
      <c r="FS33" s="19">
        <f t="shared" si="53"/>
        <v>0</v>
      </c>
      <c r="FT33" s="19">
        <f t="shared" si="54"/>
        <v>0</v>
      </c>
      <c r="FU33" s="19">
        <f t="shared" si="55"/>
        <v>0.97590208494419384</v>
      </c>
      <c r="FV33" s="19">
        <f t="shared" si="132"/>
        <v>8.2213831169311597E-3</v>
      </c>
      <c r="FW33" s="19">
        <f t="shared" si="133"/>
        <v>1.5876531938875046E-2</v>
      </c>
      <c r="FX33" s="19">
        <f t="shared" si="134"/>
        <v>2.9762869624189474E-3</v>
      </c>
      <c r="FY33" s="19">
        <f t="shared" si="135"/>
        <v>0.97292579798177503</v>
      </c>
      <c r="FZ33" s="23"/>
      <c r="GA33" s="18">
        <f t="shared" si="136"/>
        <v>1.7381228131620958E-4</v>
      </c>
      <c r="GB33" s="18">
        <f t="shared" si="195"/>
        <v>3.055539112926347E-3</v>
      </c>
      <c r="GC33" s="18">
        <f t="shared" si="209"/>
        <v>6.282419602557321E-14</v>
      </c>
      <c r="GD33" s="18">
        <f t="shared" si="196"/>
        <v>1.4389481197185167E-13</v>
      </c>
      <c r="GE33" s="18">
        <f t="shared" si="137"/>
        <v>1.0919616833061626E-17</v>
      </c>
      <c r="GF33" s="18">
        <f t="shared" si="197"/>
        <v>4.3967622612717516E-16</v>
      </c>
      <c r="GG33" s="18">
        <f t="shared" si="198"/>
        <v>4.5059584296023676E-16</v>
      </c>
      <c r="GH33" s="19">
        <f t="shared" si="161"/>
        <v>2.4233727415956738E-2</v>
      </c>
      <c r="GI33" s="19">
        <f t="shared" si="138"/>
        <v>0.97576627258404336</v>
      </c>
      <c r="GJ33" s="19">
        <f t="shared" si="56"/>
        <v>0</v>
      </c>
      <c r="GK33" s="19">
        <f t="shared" si="57"/>
        <v>0</v>
      </c>
      <c r="GL33" s="19">
        <f t="shared" si="58"/>
        <v>2.4233727415956738E-2</v>
      </c>
      <c r="GM33" s="19">
        <f t="shared" si="59"/>
        <v>0</v>
      </c>
      <c r="GN33" s="19">
        <f t="shared" si="60"/>
        <v>0</v>
      </c>
      <c r="GO33" s="19">
        <f t="shared" si="61"/>
        <v>0.97576627258404336</v>
      </c>
      <c r="GP33" s="19">
        <f t="shared" si="139"/>
        <v>8.2707335584206489E-3</v>
      </c>
      <c r="GQ33" s="19">
        <f t="shared" si="140"/>
        <v>1.5962993857536086E-2</v>
      </c>
      <c r="GR33" s="19">
        <f t="shared" si="141"/>
        <v>2.973193241391964E-3</v>
      </c>
      <c r="GS33" s="19">
        <f t="shared" si="142"/>
        <v>0.97279307934265136</v>
      </c>
      <c r="GT33" s="23"/>
      <c r="GU33" s="18">
        <f t="shared" si="143"/>
        <v>1.742367602301765E-4</v>
      </c>
      <c r="GV33" s="18">
        <f t="shared" si="144"/>
        <v>3.0561182185284267E-3</v>
      </c>
      <c r="GW33" s="18">
        <f t="shared" si="62"/>
        <v>6.2936909449176998E-14</v>
      </c>
      <c r="GX33" s="18">
        <f t="shared" si="63"/>
        <v>1.4410154568393701E-13</v>
      </c>
      <c r="GY33" s="18">
        <f t="shared" si="145"/>
        <v>1.0965923201324582E-17</v>
      </c>
      <c r="GZ33" s="18">
        <f t="shared" si="199"/>
        <v>4.4039135908278624E-16</v>
      </c>
      <c r="HA33" s="18">
        <f t="shared" si="200"/>
        <v>4.5135728228411086E-16</v>
      </c>
      <c r="HB33" s="19">
        <f t="shared" si="162"/>
        <v>2.4295438739419705E-2</v>
      </c>
      <c r="HC33" s="19">
        <f t="shared" si="146"/>
        <v>0.97570456126058025</v>
      </c>
      <c r="HD33" s="19">
        <f t="shared" si="64"/>
        <v>0</v>
      </c>
      <c r="HE33" s="19">
        <f t="shared" si="65"/>
        <v>0</v>
      </c>
      <c r="HF33" s="19">
        <f t="shared" si="66"/>
        <v>2.4295438739419705E-2</v>
      </c>
      <c r="HG33" s="19">
        <f t="shared" si="67"/>
        <v>0</v>
      </c>
      <c r="HH33" s="19">
        <f t="shared" si="68"/>
        <v>0</v>
      </c>
      <c r="HI33" s="19">
        <f t="shared" si="69"/>
        <v>0.97570456126058025</v>
      </c>
      <c r="HJ33" s="19">
        <f t="shared" si="147"/>
        <v>8.2932020270956048E-3</v>
      </c>
      <c r="HK33" s="19">
        <f t="shared" si="148"/>
        <v>1.6002236712324105E-2</v>
      </c>
      <c r="HL33" s="19">
        <f t="shared" si="149"/>
        <v>2.9719120256910584E-3</v>
      </c>
      <c r="HM33" s="19">
        <f t="shared" si="150"/>
        <v>0.97273264923488911</v>
      </c>
      <c r="HN33" s="28" t="s">
        <v>4</v>
      </c>
      <c r="HO33" s="36">
        <v>0.3</v>
      </c>
      <c r="HP33" s="36">
        <v>0.4</v>
      </c>
      <c r="HQ33" s="36"/>
      <c r="HR33" s="45"/>
      <c r="HS33" s="45"/>
      <c r="HT33" s="45"/>
      <c r="HU33" s="2"/>
      <c r="HV33" s="2"/>
      <c r="HW33" s="2"/>
    </row>
    <row r="34" spans="1:231" ht="13.5" thickTop="1" x14ac:dyDescent="0.2">
      <c r="A34">
        <v>8</v>
      </c>
      <c r="B34" s="22">
        <v>2</v>
      </c>
      <c r="C34" s="18">
        <f t="shared" si="70"/>
        <v>8.0259165360000038E-6</v>
      </c>
      <c r="D34" s="18">
        <f t="shared" si="151"/>
        <v>4.8739867128000014E-5</v>
      </c>
      <c r="E34" s="18">
        <f t="shared" si="152"/>
        <v>7.8160327585353563E-15</v>
      </c>
      <c r="F34" s="18">
        <f t="shared" si="1"/>
        <v>1.7440048862552959E-14</v>
      </c>
      <c r="G34" s="18">
        <f t="shared" si="71"/>
        <v>6.2730826562646636E-20</v>
      </c>
      <c r="H34" s="18">
        <f t="shared" si="72"/>
        <v>8.5002566426665898E-19</v>
      </c>
      <c r="I34" s="18">
        <f t="shared" si="73"/>
        <v>9.1275649082930566E-19</v>
      </c>
      <c r="J34" s="19">
        <f t="shared" si="74"/>
        <v>6.8726793173117973E-2</v>
      </c>
      <c r="K34" s="19">
        <f t="shared" si="75"/>
        <v>0.93127320682688197</v>
      </c>
      <c r="L34" s="19">
        <f t="shared" si="2"/>
        <v>0</v>
      </c>
      <c r="M34" s="19">
        <f t="shared" si="3"/>
        <v>6.8726793173117973E-2</v>
      </c>
      <c r="N34" s="19">
        <f t="shared" si="4"/>
        <v>0</v>
      </c>
      <c r="O34" s="19">
        <f t="shared" si="5"/>
        <v>0</v>
      </c>
      <c r="P34" s="19">
        <f t="shared" si="6"/>
        <v>0.93127320682688197</v>
      </c>
      <c r="Q34" s="19">
        <f t="shared" si="7"/>
        <v>0</v>
      </c>
      <c r="R34" s="19">
        <f t="shared" si="76"/>
        <v>1.6818994359372067E-2</v>
      </c>
      <c r="S34" s="19">
        <f t="shared" si="77"/>
        <v>5.1907798813745888E-2</v>
      </c>
      <c r="T34" s="19">
        <f t="shared" si="78"/>
        <v>4.691064068374909E-3</v>
      </c>
      <c r="U34" s="19">
        <f t="shared" si="79"/>
        <v>0.92658214275850703</v>
      </c>
      <c r="V34" s="23"/>
      <c r="W34" s="18">
        <f t="shared" si="80"/>
        <v>5.6589383087792658E-5</v>
      </c>
      <c r="X34" s="18">
        <f t="shared" si="163"/>
        <v>7.6821206589890363E-4</v>
      </c>
      <c r="Y34" s="18">
        <f t="shared" si="201"/>
        <v>7.0083856772834498E-14</v>
      </c>
      <c r="Z34" s="18">
        <f t="shared" si="164"/>
        <v>1.3856620997085168E-13</v>
      </c>
      <c r="AA34" s="18">
        <f t="shared" si="81"/>
        <v>3.9660022191879239E-18</v>
      </c>
      <c r="AB34" s="18">
        <f t="shared" si="165"/>
        <v>1.0644823442548922E-16</v>
      </c>
      <c r="AC34" s="18">
        <f t="shared" si="166"/>
        <v>1.1041423664467715E-16</v>
      </c>
      <c r="AD34" s="19">
        <f t="shared" si="153"/>
        <v>3.5919301167211544E-2</v>
      </c>
      <c r="AE34" s="19">
        <f t="shared" si="82"/>
        <v>0.96408069883278846</v>
      </c>
      <c r="AF34" s="19">
        <f t="shared" si="8"/>
        <v>0</v>
      </c>
      <c r="AG34" s="19">
        <f t="shared" si="9"/>
        <v>3.5919301167211544E-2</v>
      </c>
      <c r="AH34" s="19">
        <f t="shared" si="10"/>
        <v>0</v>
      </c>
      <c r="AI34" s="19">
        <f t="shared" si="11"/>
        <v>0</v>
      </c>
      <c r="AJ34" s="19">
        <f t="shared" si="12"/>
        <v>0.96408069883278846</v>
      </c>
      <c r="AK34" s="19">
        <f t="shared" si="13"/>
        <v>0</v>
      </c>
      <c r="AL34" s="19">
        <f t="shared" si="83"/>
        <v>9.2000817223541233E-3</v>
      </c>
      <c r="AM34" s="19">
        <f t="shared" si="84"/>
        <v>2.6719219444857424E-2</v>
      </c>
      <c r="AN34" s="19">
        <f t="shared" si="85"/>
        <v>4.3965770624831381E-3</v>
      </c>
      <c r="AO34" s="19">
        <f t="shared" si="86"/>
        <v>0.95968412177030538</v>
      </c>
      <c r="AP34" s="23"/>
      <c r="AQ34" s="18">
        <f t="shared" si="87"/>
        <v>4.9475928657569819E-5</v>
      </c>
      <c r="AR34" s="18">
        <f t="shared" si="167"/>
        <v>1.0718093212528565E-3</v>
      </c>
      <c r="AS34" s="18">
        <f t="shared" si="202"/>
        <v>1.5173067948935037E-13</v>
      </c>
      <c r="AT34" s="18">
        <f t="shared" si="168"/>
        <v>2.187611097524912E-13</v>
      </c>
      <c r="AU34" s="18">
        <f t="shared" si="88"/>
        <v>7.5070162735796907E-18</v>
      </c>
      <c r="AV34" s="18">
        <f t="shared" si="169"/>
        <v>2.3447019656033927E-16</v>
      </c>
      <c r="AW34" s="18">
        <f t="shared" si="170"/>
        <v>2.4197721283391895E-16</v>
      </c>
      <c r="AX34" s="19">
        <f t="shared" si="154"/>
        <v>3.1023649647258855E-2</v>
      </c>
      <c r="AY34" s="19">
        <f t="shared" si="89"/>
        <v>0.96897635035274121</v>
      </c>
      <c r="AZ34" s="19">
        <f t="shared" si="14"/>
        <v>0</v>
      </c>
      <c r="BA34" s="19">
        <f t="shared" si="15"/>
        <v>3.1023649647258855E-2</v>
      </c>
      <c r="BB34" s="19">
        <f t="shared" si="16"/>
        <v>0</v>
      </c>
      <c r="BC34" s="19">
        <f t="shared" si="17"/>
        <v>0</v>
      </c>
      <c r="BD34" s="19">
        <f t="shared" si="18"/>
        <v>0.96897635035274121</v>
      </c>
      <c r="BE34" s="19">
        <f t="shared" si="19"/>
        <v>0</v>
      </c>
      <c r="BF34" s="19">
        <f t="shared" si="90"/>
        <v>9.2180416695399597E-3</v>
      </c>
      <c r="BG34" s="19">
        <f t="shared" si="91"/>
        <v>2.1805607977718897E-2</v>
      </c>
      <c r="BH34" s="19">
        <f t="shared" si="92"/>
        <v>3.7267398099058396E-3</v>
      </c>
      <c r="BI34" s="19">
        <f t="shared" si="93"/>
        <v>0.9652496105428352</v>
      </c>
      <c r="BJ34" s="23"/>
      <c r="BK34" s="18">
        <f t="shared" si="94"/>
        <v>4.9334146115149276E-5</v>
      </c>
      <c r="BL34" s="18">
        <f t="shared" si="171"/>
        <v>1.232076131750117E-3</v>
      </c>
      <c r="BM34" s="18">
        <f t="shared" si="203"/>
        <v>2.3858447684570514E-13</v>
      </c>
      <c r="BN34" s="18">
        <f t="shared" si="172"/>
        <v>2.5730669904666228E-13</v>
      </c>
      <c r="BO34" s="18">
        <f t="shared" si="95"/>
        <v>1.1770361441512467E-17</v>
      </c>
      <c r="BP34" s="18">
        <f t="shared" si="173"/>
        <v>3.1702144243480317E-16</v>
      </c>
      <c r="BQ34" s="18">
        <f t="shared" si="174"/>
        <v>3.2879180387631565E-16</v>
      </c>
      <c r="BR34" s="19">
        <f t="shared" si="155"/>
        <v>3.5798828628770263E-2</v>
      </c>
      <c r="BS34" s="19">
        <f t="shared" si="96"/>
        <v>0.96420117137122974</v>
      </c>
      <c r="BT34" s="19">
        <f t="shared" si="20"/>
        <v>0</v>
      </c>
      <c r="BU34" s="19">
        <f t="shared" si="21"/>
        <v>3.5798828628770263E-2</v>
      </c>
      <c r="BV34" s="19">
        <f t="shared" si="22"/>
        <v>0</v>
      </c>
      <c r="BW34" s="19">
        <f t="shared" si="23"/>
        <v>0</v>
      </c>
      <c r="BX34" s="19">
        <f t="shared" si="24"/>
        <v>0.96420117137122974</v>
      </c>
      <c r="BY34" s="19">
        <f t="shared" si="25"/>
        <v>0</v>
      </c>
      <c r="BZ34" s="19">
        <f t="shared" si="97"/>
        <v>1.242530388541537E-2</v>
      </c>
      <c r="CA34" s="19">
        <f t="shared" si="98"/>
        <v>2.3373524743354898E-2</v>
      </c>
      <c r="CB34" s="19">
        <f t="shared" si="99"/>
        <v>3.6777363785080583E-3</v>
      </c>
      <c r="CC34" s="19">
        <f t="shared" si="100"/>
        <v>0.96052343499272186</v>
      </c>
      <c r="CD34" s="23"/>
      <c r="CE34" s="18">
        <f t="shared" si="101"/>
        <v>5.1847886726197724E-5</v>
      </c>
      <c r="CF34" s="18">
        <f t="shared" si="175"/>
        <v>1.3250151807949811E-3</v>
      </c>
      <c r="CG34" s="18">
        <f t="shared" si="204"/>
        <v>3.052447888570677E-13</v>
      </c>
      <c r="CH34" s="18">
        <f t="shared" si="176"/>
        <v>2.7977065414664899E-13</v>
      </c>
      <c r="CI34" s="18">
        <f t="shared" si="102"/>
        <v>1.5826297236423388E-17</v>
      </c>
      <c r="CJ34" s="18">
        <f t="shared" si="177"/>
        <v>3.7070036388525225E-16</v>
      </c>
      <c r="CK34" s="18">
        <f t="shared" si="178"/>
        <v>3.8652666112167565E-16</v>
      </c>
      <c r="CL34" s="19">
        <f t="shared" si="156"/>
        <v>4.0944904526110791E-2</v>
      </c>
      <c r="CM34" s="19">
        <f t="shared" si="103"/>
        <v>0.95905509547388912</v>
      </c>
      <c r="CN34" s="19">
        <f t="shared" si="26"/>
        <v>0</v>
      </c>
      <c r="CO34" s="19">
        <f t="shared" si="27"/>
        <v>4.0944904526110791E-2</v>
      </c>
      <c r="CP34" s="19">
        <f t="shared" si="28"/>
        <v>0</v>
      </c>
      <c r="CQ34" s="19">
        <f t="shared" si="29"/>
        <v>0</v>
      </c>
      <c r="CR34" s="19">
        <f t="shared" si="30"/>
        <v>0.95905509547388912</v>
      </c>
      <c r="CS34" s="19">
        <f t="shared" si="31"/>
        <v>0</v>
      </c>
      <c r="CT34" s="19">
        <f t="shared" si="104"/>
        <v>1.5746748164559777E-2</v>
      </c>
      <c r="CU34" s="19">
        <f t="shared" si="105"/>
        <v>2.5198156361551011E-2</v>
      </c>
      <c r="CV34" s="19">
        <f t="shared" si="106"/>
        <v>3.8307902664896092E-3</v>
      </c>
      <c r="CW34" s="19">
        <f t="shared" si="107"/>
        <v>0.95522430520739943</v>
      </c>
      <c r="CX34" s="23"/>
      <c r="CY34" s="18">
        <f t="shared" si="108"/>
        <v>5.402794112397119E-5</v>
      </c>
      <c r="CZ34" s="18">
        <f t="shared" si="179"/>
        <v>1.3748455920524925E-3</v>
      </c>
      <c r="DA34" s="18">
        <f t="shared" si="205"/>
        <v>3.4342150286509446E-13</v>
      </c>
      <c r="DB34" s="18">
        <f t="shared" si="180"/>
        <v>2.9204440300314318E-13</v>
      </c>
      <c r="DC34" s="18">
        <f t="shared" si="109"/>
        <v>1.8554356737501029E-17</v>
      </c>
      <c r="DD34" s="18">
        <f t="shared" si="181"/>
        <v>4.0151596015247311E-16</v>
      </c>
      <c r="DE34" s="18">
        <f t="shared" si="182"/>
        <v>4.2007031688997414E-16</v>
      </c>
      <c r="DF34" s="19">
        <f t="shared" si="157"/>
        <v>4.4169644917712268E-2</v>
      </c>
      <c r="DG34" s="19">
        <f t="shared" si="110"/>
        <v>0.95583035508228775</v>
      </c>
      <c r="DH34" s="19">
        <f t="shared" si="32"/>
        <v>0</v>
      </c>
      <c r="DI34" s="19">
        <f t="shared" si="33"/>
        <v>4.4169644917712268E-2</v>
      </c>
      <c r="DJ34" s="19">
        <f t="shared" si="34"/>
        <v>0</v>
      </c>
      <c r="DK34" s="19">
        <f t="shared" si="35"/>
        <v>0</v>
      </c>
      <c r="DL34" s="19">
        <f t="shared" si="36"/>
        <v>0.95583035508228775</v>
      </c>
      <c r="DM34" s="19">
        <f t="shared" si="37"/>
        <v>0</v>
      </c>
      <c r="DN34" s="19">
        <f t="shared" si="111"/>
        <v>1.7935628924918182E-2</v>
      </c>
      <c r="DO34" s="19">
        <f t="shared" si="112"/>
        <v>2.6234015992794082E-2</v>
      </c>
      <c r="DP34" s="19">
        <f t="shared" si="113"/>
        <v>3.9715146956757043E-3</v>
      </c>
      <c r="DQ34" s="19">
        <f t="shared" si="114"/>
        <v>0.95185884038661206</v>
      </c>
      <c r="DR34" s="23"/>
      <c r="DS34" s="18">
        <f t="shared" si="115"/>
        <v>5.5350726103951627E-5</v>
      </c>
      <c r="DT34" s="18">
        <f t="shared" si="183"/>
        <v>1.3989537866598491E-3</v>
      </c>
      <c r="DU34" s="18">
        <f t="shared" si="206"/>
        <v>3.6222285543545674E-13</v>
      </c>
      <c r="DV34" s="18">
        <f t="shared" si="184"/>
        <v>2.9812149650082093E-13</v>
      </c>
      <c r="DW34" s="18">
        <f t="shared" si="116"/>
        <v>2.0049298059799232E-17</v>
      </c>
      <c r="DX34" s="18">
        <f t="shared" si="185"/>
        <v>4.1705819641452438E-16</v>
      </c>
      <c r="DY34" s="18">
        <f t="shared" si="186"/>
        <v>4.3710749447432363E-16</v>
      </c>
      <c r="DZ34" s="19">
        <f t="shared" si="158"/>
        <v>4.5868117827425996E-2</v>
      </c>
      <c r="EA34" s="19">
        <f t="shared" si="117"/>
        <v>0.95413188217257394</v>
      </c>
      <c r="EB34" s="19">
        <f t="shared" si="38"/>
        <v>0</v>
      </c>
      <c r="EC34" s="19">
        <f t="shared" si="39"/>
        <v>4.5868117827425996E-2</v>
      </c>
      <c r="ED34" s="19">
        <f t="shared" si="40"/>
        <v>0</v>
      </c>
      <c r="EE34" s="19">
        <f t="shared" si="41"/>
        <v>0</v>
      </c>
      <c r="EF34" s="19">
        <f t="shared" si="42"/>
        <v>0.95413188217257394</v>
      </c>
      <c r="EG34" s="19">
        <f t="shared" si="43"/>
        <v>0</v>
      </c>
      <c r="EH34" s="19">
        <f t="shared" si="118"/>
        <v>1.9117054017910654E-2</v>
      </c>
      <c r="EI34" s="19">
        <f t="shared" si="119"/>
        <v>2.6751063809515335E-2</v>
      </c>
      <c r="EJ34" s="19">
        <f t="shared" si="120"/>
        <v>4.0587479414015111E-3</v>
      </c>
      <c r="EK34" s="19">
        <f t="shared" si="121"/>
        <v>0.95007313423117257</v>
      </c>
      <c r="EL34" s="23"/>
      <c r="EM34" s="18">
        <f t="shared" si="122"/>
        <v>5.6041708975993311E-5</v>
      </c>
      <c r="EN34" s="18">
        <f t="shared" si="187"/>
        <v>1.4100059494670655E-3</v>
      </c>
      <c r="EO34" s="18">
        <f t="shared" si="207"/>
        <v>3.7096260252746511E-13</v>
      </c>
      <c r="EP34" s="18">
        <f t="shared" si="188"/>
        <v>3.0099177583890874E-13</v>
      </c>
      <c r="EQ34" s="18">
        <f t="shared" si="123"/>
        <v>2.0789378211821281E-17</v>
      </c>
      <c r="ER34" s="18">
        <f t="shared" si="189"/>
        <v>4.2440019467351869E-16</v>
      </c>
      <c r="ES34" s="18">
        <f t="shared" si="190"/>
        <v>4.4518957288533994E-16</v>
      </c>
      <c r="ET34" s="19">
        <f t="shared" si="159"/>
        <v>4.6697810276827068E-2</v>
      </c>
      <c r="EU34" s="19">
        <f t="shared" si="124"/>
        <v>0.95330218972317304</v>
      </c>
      <c r="EV34" s="19">
        <f t="shared" si="44"/>
        <v>0</v>
      </c>
      <c r="EW34" s="19">
        <f t="shared" si="45"/>
        <v>4.6697810276827068E-2</v>
      </c>
      <c r="EX34" s="19">
        <f t="shared" si="46"/>
        <v>0</v>
      </c>
      <c r="EY34" s="19">
        <f t="shared" si="47"/>
        <v>0</v>
      </c>
      <c r="EZ34" s="19">
        <f t="shared" si="48"/>
        <v>0.95330218972317304</v>
      </c>
      <c r="FA34" s="19">
        <f t="shared" si="49"/>
        <v>0</v>
      </c>
      <c r="FB34" s="19">
        <f t="shared" si="125"/>
        <v>1.9697635822332419E-2</v>
      </c>
      <c r="FC34" s="19">
        <f t="shared" si="126"/>
        <v>2.7000174454494652E-2</v>
      </c>
      <c r="FD34" s="19">
        <f t="shared" si="127"/>
        <v>4.104991669820238E-3</v>
      </c>
      <c r="FE34" s="19">
        <f t="shared" si="128"/>
        <v>0.94919719805335256</v>
      </c>
      <c r="FF34" s="23"/>
      <c r="FG34" s="18">
        <f t="shared" si="129"/>
        <v>5.6377022421745788E-5</v>
      </c>
      <c r="FH34" s="18">
        <f t="shared" si="191"/>
        <v>1.4149715849240691E-3</v>
      </c>
      <c r="FI34" s="18">
        <f t="shared" si="208"/>
        <v>3.7493968459623076E-13</v>
      </c>
      <c r="FJ34" s="18">
        <f t="shared" si="192"/>
        <v>3.0231707915394523E-13</v>
      </c>
      <c r="FK34" s="18">
        <f t="shared" si="130"/>
        <v>2.1137983005283997E-17</v>
      </c>
      <c r="FL34" s="18">
        <f t="shared" si="193"/>
        <v>4.2777007664007316E-16</v>
      </c>
      <c r="FM34" s="18">
        <f t="shared" si="194"/>
        <v>4.4890805964535711E-16</v>
      </c>
      <c r="FN34" s="19">
        <f t="shared" si="160"/>
        <v>4.7087555126506891E-2</v>
      </c>
      <c r="FO34" s="19">
        <f t="shared" si="131"/>
        <v>0.95291244487349325</v>
      </c>
      <c r="FP34" s="19">
        <f t="shared" si="50"/>
        <v>0</v>
      </c>
      <c r="FQ34" s="19">
        <f t="shared" si="51"/>
        <v>4.7087555126506891E-2</v>
      </c>
      <c r="FR34" s="19">
        <f t="shared" si="52"/>
        <v>0</v>
      </c>
      <c r="FS34" s="19">
        <f t="shared" si="53"/>
        <v>0</v>
      </c>
      <c r="FT34" s="19">
        <f t="shared" si="54"/>
        <v>0.95291244487349325</v>
      </c>
      <c r="FU34" s="19">
        <f t="shared" si="55"/>
        <v>0</v>
      </c>
      <c r="FV34" s="19">
        <f t="shared" si="132"/>
        <v>1.9970207670205062E-2</v>
      </c>
      <c r="FW34" s="19">
        <f t="shared" si="133"/>
        <v>2.7117347456301833E-2</v>
      </c>
      <c r="FX34" s="19">
        <f t="shared" si="134"/>
        <v>4.1277073856011461E-3</v>
      </c>
      <c r="FY34" s="19">
        <f t="shared" si="135"/>
        <v>0.94878473748789205</v>
      </c>
      <c r="FZ34" s="23"/>
      <c r="GA34" s="18">
        <f t="shared" si="136"/>
        <v>5.6533711228848842E-5</v>
      </c>
      <c r="GB34" s="18">
        <f t="shared" si="195"/>
        <v>1.4171903869006793E-3</v>
      </c>
      <c r="GC34" s="18">
        <f t="shared" si="209"/>
        <v>3.7673446920112808E-13</v>
      </c>
      <c r="GD34" s="18">
        <f t="shared" si="196"/>
        <v>3.0292164640441706E-13</v>
      </c>
      <c r="GE34" s="18">
        <f t="shared" si="137"/>
        <v>2.1298197691770222E-17</v>
      </c>
      <c r="GF34" s="18">
        <f t="shared" si="197"/>
        <v>4.2929764526846655E-16</v>
      </c>
      <c r="GG34" s="18">
        <f t="shared" si="198"/>
        <v>4.5059584296023676E-16</v>
      </c>
      <c r="GH34" s="19">
        <f t="shared" si="161"/>
        <v>4.7266742524408288E-2</v>
      </c>
      <c r="GI34" s="19">
        <f t="shared" si="138"/>
        <v>0.95273325747559168</v>
      </c>
      <c r="GJ34" s="19">
        <f t="shared" si="56"/>
        <v>0</v>
      </c>
      <c r="GK34" s="19">
        <f t="shared" si="57"/>
        <v>4.7266742524408288E-2</v>
      </c>
      <c r="GL34" s="19">
        <f t="shared" si="58"/>
        <v>0</v>
      </c>
      <c r="GM34" s="19">
        <f t="shared" si="59"/>
        <v>0</v>
      </c>
      <c r="GN34" s="19">
        <f t="shared" si="60"/>
        <v>0.95273325747559168</v>
      </c>
      <c r="GO34" s="19">
        <f t="shared" si="61"/>
        <v>0</v>
      </c>
      <c r="GP34" s="19">
        <f t="shared" si="139"/>
        <v>2.0095298669388098E-2</v>
      </c>
      <c r="GQ34" s="19">
        <f t="shared" si="140"/>
        <v>2.717144385502019E-2</v>
      </c>
      <c r="GR34" s="19">
        <f t="shared" si="141"/>
        <v>4.1384287465686407E-3</v>
      </c>
      <c r="GS34" s="19">
        <f t="shared" si="142"/>
        <v>0.94859482872902323</v>
      </c>
      <c r="GT34" s="23"/>
      <c r="GU34" s="18">
        <f t="shared" si="143"/>
        <v>5.6605514798504746E-5</v>
      </c>
      <c r="GV34" s="18">
        <f t="shared" si="144"/>
        <v>1.4181815557583275E-3</v>
      </c>
      <c r="GW34" s="18">
        <f t="shared" si="62"/>
        <v>3.775416808770631E-13</v>
      </c>
      <c r="GX34" s="18">
        <f t="shared" si="63"/>
        <v>3.0319555301947946E-13</v>
      </c>
      <c r="GY34" s="18">
        <f t="shared" si="145"/>
        <v>2.1370941203938951E-17</v>
      </c>
      <c r="GZ34" s="18">
        <f t="shared" si="199"/>
        <v>4.2998634108017183E-16</v>
      </c>
      <c r="HA34" s="18">
        <f t="shared" si="200"/>
        <v>4.5135728228411076E-16</v>
      </c>
      <c r="HB34" s="19">
        <f t="shared" si="162"/>
        <v>4.7348169715553244E-2</v>
      </c>
      <c r="HC34" s="19">
        <f t="shared" si="146"/>
        <v>0.95265183028444678</v>
      </c>
      <c r="HD34" s="19">
        <f t="shared" si="64"/>
        <v>0</v>
      </c>
      <c r="HE34" s="19">
        <f t="shared" si="65"/>
        <v>4.7348169715553244E-2</v>
      </c>
      <c r="HF34" s="19">
        <f t="shared" si="66"/>
        <v>0</v>
      </c>
      <c r="HG34" s="19">
        <f t="shared" si="67"/>
        <v>0</v>
      </c>
      <c r="HH34" s="19">
        <f t="shared" si="68"/>
        <v>0.95265183028444678</v>
      </c>
      <c r="HI34" s="19">
        <f t="shared" si="69"/>
        <v>0</v>
      </c>
      <c r="HJ34" s="19">
        <f t="shared" si="147"/>
        <v>2.0152059045628241E-2</v>
      </c>
      <c r="HK34" s="19">
        <f t="shared" si="148"/>
        <v>2.719611066992501E-2</v>
      </c>
      <c r="HL34" s="19">
        <f t="shared" si="149"/>
        <v>4.1433796937914687E-3</v>
      </c>
      <c r="HM34" s="19">
        <f t="shared" si="150"/>
        <v>0.94850845059065536</v>
      </c>
      <c r="HN34" s="27" t="s">
        <v>14</v>
      </c>
      <c r="HO34" s="35">
        <v>0.8</v>
      </c>
      <c r="HP34" s="35">
        <v>0.1</v>
      </c>
      <c r="HQ34" s="35">
        <v>0.5</v>
      </c>
      <c r="HR34" s="2"/>
      <c r="HS34" s="2"/>
      <c r="HT34" s="2"/>
      <c r="HU34" s="2"/>
      <c r="HV34" s="2"/>
      <c r="HW34" s="2"/>
    </row>
    <row r="35" spans="1:231" x14ac:dyDescent="0.2">
      <c r="A35">
        <v>9</v>
      </c>
      <c r="B35" s="22">
        <v>2</v>
      </c>
      <c r="C35" s="18">
        <f t="shared" si="70"/>
        <v>2.2589439883200014E-6</v>
      </c>
      <c r="D35" s="18">
        <f t="shared" si="151"/>
        <v>7.9588970712000033E-6</v>
      </c>
      <c r="E35" s="18">
        <f t="shared" si="152"/>
        <v>3.5784296195023723E-14</v>
      </c>
      <c r="F35" s="18">
        <f t="shared" si="1"/>
        <v>1.0452726836657802E-13</v>
      </c>
      <c r="G35" s="18">
        <f t="shared" si="71"/>
        <v>8.0834720766011138E-20</v>
      </c>
      <c r="H35" s="18">
        <f t="shared" si="72"/>
        <v>8.3192177006329455E-19</v>
      </c>
      <c r="I35" s="18">
        <f t="shared" si="73"/>
        <v>9.1275649082930566E-19</v>
      </c>
      <c r="J35" s="19">
        <f t="shared" si="74"/>
        <v>8.8561102088210747E-2</v>
      </c>
      <c r="K35" s="19">
        <f t="shared" si="75"/>
        <v>0.91143889791178923</v>
      </c>
      <c r="L35" s="19">
        <f t="shared" si="2"/>
        <v>0</v>
      </c>
      <c r="M35" s="19">
        <f t="shared" si="3"/>
        <v>8.8561102088210747E-2</v>
      </c>
      <c r="N35" s="19">
        <f t="shared" si="4"/>
        <v>0</v>
      </c>
      <c r="O35" s="19">
        <f t="shared" si="5"/>
        <v>0</v>
      </c>
      <c r="P35" s="19">
        <f t="shared" si="6"/>
        <v>0.91143889791178923</v>
      </c>
      <c r="Q35" s="19">
        <f t="shared" si="7"/>
        <v>0</v>
      </c>
      <c r="R35" s="19">
        <f t="shared" si="76"/>
        <v>5.0344516189603956E-2</v>
      </c>
      <c r="S35" s="19">
        <f t="shared" si="77"/>
        <v>3.8216585898606791E-2</v>
      </c>
      <c r="T35" s="19">
        <f t="shared" si="78"/>
        <v>1.8382276983514023E-2</v>
      </c>
      <c r="U35" s="19">
        <f t="shared" si="79"/>
        <v>0.8930566209282752</v>
      </c>
      <c r="V35" s="23"/>
      <c r="W35" s="18">
        <f t="shared" si="80"/>
        <v>2.6396262536017129E-5</v>
      </c>
      <c r="X35" s="18">
        <f t="shared" si="163"/>
        <v>2.8514412941903509E-4</v>
      </c>
      <c r="Y35" s="18">
        <f t="shared" si="201"/>
        <v>2.7836162133087345E-13</v>
      </c>
      <c r="Z35" s="18">
        <f t="shared" si="164"/>
        <v>3.6145415449396833E-13</v>
      </c>
      <c r="AA35" s="18">
        <f t="shared" si="81"/>
        <v>7.3477064366011215E-18</v>
      </c>
      <c r="AB35" s="18">
        <f t="shared" si="165"/>
        <v>1.03066530208076E-16</v>
      </c>
      <c r="AC35" s="18">
        <f t="shared" si="166"/>
        <v>1.1041423664467712E-16</v>
      </c>
      <c r="AD35" s="19">
        <f t="shared" si="153"/>
        <v>6.6546730384476574E-2</v>
      </c>
      <c r="AE35" s="19">
        <f t="shared" si="82"/>
        <v>0.93345326961552344</v>
      </c>
      <c r="AF35" s="19">
        <f t="shared" si="8"/>
        <v>0</v>
      </c>
      <c r="AG35" s="19">
        <f t="shared" si="9"/>
        <v>6.6546730384476574E-2</v>
      </c>
      <c r="AH35" s="19">
        <f t="shared" si="10"/>
        <v>0</v>
      </c>
      <c r="AI35" s="19">
        <f t="shared" si="11"/>
        <v>0</v>
      </c>
      <c r="AJ35" s="19">
        <f t="shared" si="12"/>
        <v>0.93345326961552344</v>
      </c>
      <c r="AK35" s="19">
        <f t="shared" si="13"/>
        <v>0</v>
      </c>
      <c r="AL35" s="19">
        <f t="shared" si="83"/>
        <v>2.7338885469807145E-2</v>
      </c>
      <c r="AM35" s="19">
        <f t="shared" si="84"/>
        <v>3.9207844914669429E-2</v>
      </c>
      <c r="AN35" s="19">
        <f t="shared" si="85"/>
        <v>8.580415697404406E-3</v>
      </c>
      <c r="AO35" s="19">
        <f t="shared" si="86"/>
        <v>0.92487285391811924</v>
      </c>
      <c r="AP35" s="23"/>
      <c r="AQ35" s="18">
        <f t="shared" si="87"/>
        <v>2.176167189256526E-5</v>
      </c>
      <c r="AR35" s="18">
        <f t="shared" si="167"/>
        <v>4.3483093666956687E-4</v>
      </c>
      <c r="AS35" s="18">
        <f t="shared" si="202"/>
        <v>8.3454221369689325E-13</v>
      </c>
      <c r="AT35" s="18">
        <f t="shared" si="168"/>
        <v>5.1471999833588795E-13</v>
      </c>
      <c r="AU35" s="18">
        <f t="shared" si="88"/>
        <v>1.8161033834966871E-17</v>
      </c>
      <c r="AV35" s="18">
        <f t="shared" si="169"/>
        <v>2.2381617899895208E-16</v>
      </c>
      <c r="AW35" s="18">
        <f t="shared" si="170"/>
        <v>2.4197721283391895E-16</v>
      </c>
      <c r="AX35" s="19">
        <f t="shared" si="154"/>
        <v>7.5052661456315298E-2</v>
      </c>
      <c r="AY35" s="19">
        <f t="shared" si="89"/>
        <v>0.92494733854368472</v>
      </c>
      <c r="AZ35" s="19">
        <f t="shared" si="14"/>
        <v>0</v>
      </c>
      <c r="BA35" s="19">
        <f t="shared" si="15"/>
        <v>7.5052661456315298E-2</v>
      </c>
      <c r="BB35" s="19">
        <f t="shared" si="16"/>
        <v>0</v>
      </c>
      <c r="BC35" s="19">
        <f t="shared" si="17"/>
        <v>0</v>
      </c>
      <c r="BD35" s="19">
        <f t="shared" si="18"/>
        <v>0.92494733854368472</v>
      </c>
      <c r="BE35" s="19">
        <f t="shared" si="19"/>
        <v>0</v>
      </c>
      <c r="BF35" s="19">
        <f t="shared" si="90"/>
        <v>2.6449288790746605E-2</v>
      </c>
      <c r="BG35" s="19">
        <f t="shared" si="91"/>
        <v>4.8603372665568703E-2</v>
      </c>
      <c r="BH35" s="19">
        <f t="shared" si="92"/>
        <v>4.5743608565122522E-3</v>
      </c>
      <c r="BI35" s="19">
        <f t="shared" si="93"/>
        <v>0.92037297768717241</v>
      </c>
      <c r="BJ35" s="23"/>
      <c r="BK35" s="18">
        <f t="shared" si="94"/>
        <v>2.0894632074216535E-5</v>
      </c>
      <c r="BL35" s="18">
        <f t="shared" si="171"/>
        <v>5.2736695869456192E-4</v>
      </c>
      <c r="BM35" s="18">
        <f t="shared" si="203"/>
        <v>1.5016763132429051E-12</v>
      </c>
      <c r="BN35" s="18">
        <f t="shared" si="172"/>
        <v>5.6396181996831273E-13</v>
      </c>
      <c r="BO35" s="18">
        <f t="shared" si="95"/>
        <v>3.137697405977644E-17</v>
      </c>
      <c r="BP35" s="18">
        <f t="shared" si="173"/>
        <v>2.9741482981653916E-16</v>
      </c>
      <c r="BQ35" s="18">
        <f t="shared" si="174"/>
        <v>3.287918038763156E-16</v>
      </c>
      <c r="BR35" s="19">
        <f t="shared" si="155"/>
        <v>9.543113207158832E-2</v>
      </c>
      <c r="BS35" s="19">
        <f t="shared" si="96"/>
        <v>0.90456886792841162</v>
      </c>
      <c r="BT35" s="19">
        <f t="shared" si="20"/>
        <v>0</v>
      </c>
      <c r="BU35" s="19">
        <f t="shared" si="21"/>
        <v>9.543113207158832E-2</v>
      </c>
      <c r="BV35" s="19">
        <f t="shared" si="22"/>
        <v>0</v>
      </c>
      <c r="BW35" s="19">
        <f t="shared" si="23"/>
        <v>0</v>
      </c>
      <c r="BX35" s="19">
        <f t="shared" si="24"/>
        <v>0.90456886792841162</v>
      </c>
      <c r="BY35" s="19">
        <f t="shared" si="25"/>
        <v>0</v>
      </c>
      <c r="BZ35" s="19">
        <f t="shared" si="97"/>
        <v>3.2453773773223692E-2</v>
      </c>
      <c r="CA35" s="19">
        <f t="shared" si="98"/>
        <v>6.2977358298364622E-2</v>
      </c>
      <c r="CB35" s="19">
        <f t="shared" si="99"/>
        <v>3.3450548555465837E-3</v>
      </c>
      <c r="CC35" s="19">
        <f t="shared" si="100"/>
        <v>0.90122381307286514</v>
      </c>
      <c r="CD35" s="23"/>
      <c r="CE35" s="18">
        <f t="shared" si="101"/>
        <v>2.1455900381039505E-5</v>
      </c>
      <c r="CF35" s="18">
        <f t="shared" si="175"/>
        <v>5.8834927642007514E-4</v>
      </c>
      <c r="CG35" s="18">
        <f t="shared" si="204"/>
        <v>2.0198348045842889E-12</v>
      </c>
      <c r="CH35" s="18">
        <f t="shared" si="176"/>
        <v>5.8330875981791004E-13</v>
      </c>
      <c r="CI35" s="18">
        <f t="shared" si="102"/>
        <v>4.3337374353316898E-17</v>
      </c>
      <c r="CJ35" s="18">
        <f t="shared" si="177"/>
        <v>3.4318928676835877E-16</v>
      </c>
      <c r="CK35" s="18">
        <f t="shared" si="178"/>
        <v>3.8652666112167565E-16</v>
      </c>
      <c r="CL35" s="19">
        <f t="shared" si="156"/>
        <v>0.11212001321604727</v>
      </c>
      <c r="CM35" s="19">
        <f t="shared" si="103"/>
        <v>0.88787998678395275</v>
      </c>
      <c r="CN35" s="19">
        <f t="shared" si="26"/>
        <v>0</v>
      </c>
      <c r="CO35" s="19">
        <f t="shared" si="27"/>
        <v>0.11212001321604727</v>
      </c>
      <c r="CP35" s="19">
        <f t="shared" si="28"/>
        <v>0</v>
      </c>
      <c r="CQ35" s="19">
        <f t="shared" si="29"/>
        <v>0</v>
      </c>
      <c r="CR35" s="19">
        <f t="shared" si="30"/>
        <v>0.88787998678395275</v>
      </c>
      <c r="CS35" s="19">
        <f t="shared" si="31"/>
        <v>0</v>
      </c>
      <c r="CT35" s="19">
        <f t="shared" si="104"/>
        <v>3.8029824001191363E-2</v>
      </c>
      <c r="CU35" s="19">
        <f t="shared" si="105"/>
        <v>7.4090189214855898E-2</v>
      </c>
      <c r="CV35" s="19">
        <f t="shared" si="106"/>
        <v>2.9150805249194209E-3</v>
      </c>
      <c r="CW35" s="19">
        <f t="shared" si="107"/>
        <v>0.88496490625903335</v>
      </c>
      <c r="CX35" s="23"/>
      <c r="CY35" s="18">
        <f t="shared" si="108"/>
        <v>2.2090597863745077E-5</v>
      </c>
      <c r="CZ35" s="18">
        <f t="shared" si="179"/>
        <v>6.2402758238787976E-4</v>
      </c>
      <c r="DA35" s="18">
        <f t="shared" si="205"/>
        <v>2.3164576331727717E-12</v>
      </c>
      <c r="DB35" s="18">
        <f t="shared" si="180"/>
        <v>5.9115717519334566E-13</v>
      </c>
      <c r="DC35" s="18">
        <f t="shared" si="109"/>
        <v>5.1171934042822405E-17</v>
      </c>
      <c r="DD35" s="18">
        <f t="shared" si="181"/>
        <v>3.6889838284715178E-16</v>
      </c>
      <c r="DE35" s="18">
        <f t="shared" si="182"/>
        <v>4.2007031688997419E-16</v>
      </c>
      <c r="DF35" s="19">
        <f t="shared" si="157"/>
        <v>0.12181754336197356</v>
      </c>
      <c r="DG35" s="19">
        <f t="shared" si="110"/>
        <v>0.87818245663802641</v>
      </c>
      <c r="DH35" s="19">
        <f t="shared" si="32"/>
        <v>0</v>
      </c>
      <c r="DI35" s="19">
        <f t="shared" si="33"/>
        <v>0.12181754336197356</v>
      </c>
      <c r="DJ35" s="19">
        <f t="shared" si="34"/>
        <v>0</v>
      </c>
      <c r="DK35" s="19">
        <f t="shared" si="35"/>
        <v>0</v>
      </c>
      <c r="DL35" s="19">
        <f t="shared" si="36"/>
        <v>0.87818245663802641</v>
      </c>
      <c r="DM35" s="19">
        <f t="shared" si="37"/>
        <v>0</v>
      </c>
      <c r="DN35" s="19">
        <f t="shared" si="111"/>
        <v>4.1417444458871716E-2</v>
      </c>
      <c r="DO35" s="19">
        <f t="shared" si="112"/>
        <v>8.0400098903101833E-2</v>
      </c>
      <c r="DP35" s="19">
        <f t="shared" si="113"/>
        <v>2.7522004588405461E-3</v>
      </c>
      <c r="DQ35" s="19">
        <f t="shared" si="114"/>
        <v>0.87543025617918591</v>
      </c>
      <c r="DR35" s="23"/>
      <c r="DS35" s="18">
        <f t="shared" si="115"/>
        <v>2.2504825745873019E-5</v>
      </c>
      <c r="DT35" s="18">
        <f t="shared" si="183"/>
        <v>6.4221159537995666E-4</v>
      </c>
      <c r="DU35" s="18">
        <f t="shared" si="206"/>
        <v>2.4613322921072063E-12</v>
      </c>
      <c r="DV35" s="18">
        <f t="shared" si="184"/>
        <v>5.9437674885319262E-13</v>
      </c>
      <c r="DW35" s="18">
        <f t="shared" si="116"/>
        <v>5.5391854336562904E-17</v>
      </c>
      <c r="DX35" s="18">
        <f t="shared" si="185"/>
        <v>3.8171564013776067E-16</v>
      </c>
      <c r="DY35" s="18">
        <f t="shared" si="186"/>
        <v>4.3710749447432358E-16</v>
      </c>
      <c r="DZ35" s="19">
        <f t="shared" si="158"/>
        <v>0.12672364358149141</v>
      </c>
      <c r="EA35" s="19">
        <f t="shared" si="117"/>
        <v>0.87327635641850854</v>
      </c>
      <c r="EB35" s="19">
        <f t="shared" si="38"/>
        <v>0</v>
      </c>
      <c r="EC35" s="19">
        <f t="shared" si="39"/>
        <v>0.12672364358149141</v>
      </c>
      <c r="ED35" s="19">
        <f t="shared" si="40"/>
        <v>0</v>
      </c>
      <c r="EE35" s="19">
        <f t="shared" si="41"/>
        <v>0</v>
      </c>
      <c r="EF35" s="19">
        <f t="shared" si="42"/>
        <v>0.87327635641850854</v>
      </c>
      <c r="EG35" s="19">
        <f t="shared" si="43"/>
        <v>0</v>
      </c>
      <c r="EH35" s="19">
        <f t="shared" si="118"/>
        <v>4.3178370513469622E-2</v>
      </c>
      <c r="EI35" s="19">
        <f t="shared" si="119"/>
        <v>8.3545273068021786E-2</v>
      </c>
      <c r="EJ35" s="19">
        <f t="shared" si="120"/>
        <v>2.6897473139563762E-3</v>
      </c>
      <c r="EK35" s="19">
        <f t="shared" si="121"/>
        <v>0.8705866091045521</v>
      </c>
      <c r="EL35" s="23"/>
      <c r="EM35" s="18">
        <f t="shared" si="122"/>
        <v>2.2728448824717199E-5</v>
      </c>
      <c r="EN35" s="18">
        <f t="shared" si="187"/>
        <v>6.5078547700269404E-4</v>
      </c>
      <c r="EO35" s="18">
        <f t="shared" si="207"/>
        <v>2.5279759781369363E-12</v>
      </c>
      <c r="EP35" s="18">
        <f t="shared" si="188"/>
        <v>5.9579172236895972E-13</v>
      </c>
      <c r="EQ35" s="18">
        <f t="shared" si="123"/>
        <v>5.7456972649199756E-17</v>
      </c>
      <c r="ER35" s="18">
        <f t="shared" si="189"/>
        <v>3.877326002361401E-16</v>
      </c>
      <c r="ES35" s="18">
        <f t="shared" si="190"/>
        <v>4.4518957288533984E-16</v>
      </c>
      <c r="ET35" s="19">
        <f t="shared" si="159"/>
        <v>0.12906181130167216</v>
      </c>
      <c r="EU35" s="19">
        <f t="shared" si="124"/>
        <v>0.87093818869832784</v>
      </c>
      <c r="EV35" s="19">
        <f t="shared" si="44"/>
        <v>0</v>
      </c>
      <c r="EW35" s="19">
        <f t="shared" si="45"/>
        <v>0.12906181130167216</v>
      </c>
      <c r="EX35" s="19">
        <f t="shared" si="46"/>
        <v>0</v>
      </c>
      <c r="EY35" s="19">
        <f t="shared" si="47"/>
        <v>0</v>
      </c>
      <c r="EZ35" s="19">
        <f t="shared" si="48"/>
        <v>0.87093818869832784</v>
      </c>
      <c r="FA35" s="19">
        <f t="shared" si="49"/>
        <v>0</v>
      </c>
      <c r="FB35" s="19">
        <f t="shared" si="125"/>
        <v>4.4032379810833619E-2</v>
      </c>
      <c r="FC35" s="19">
        <f t="shared" si="126"/>
        <v>8.5029431490838553E-2</v>
      </c>
      <c r="FD35" s="19">
        <f t="shared" si="127"/>
        <v>2.665430465993462E-3</v>
      </c>
      <c r="FE35" s="19">
        <f t="shared" si="128"/>
        <v>0.86827275823233441</v>
      </c>
      <c r="FF35" s="23"/>
      <c r="FG35" s="18">
        <f t="shared" si="129"/>
        <v>2.2838780964110655E-5</v>
      </c>
      <c r="FH35" s="18">
        <f t="shared" si="191"/>
        <v>6.546944041055685E-4</v>
      </c>
      <c r="FI35" s="18">
        <f t="shared" si="208"/>
        <v>2.5580526487811598E-12</v>
      </c>
      <c r="FJ35" s="18">
        <f t="shared" si="192"/>
        <v>5.9643896916860766E-13</v>
      </c>
      <c r="FK35" s="18">
        <f t="shared" si="130"/>
        <v>5.8422804140175986E-17</v>
      </c>
      <c r="FL35" s="18">
        <f t="shared" si="193"/>
        <v>3.9048525550518113E-16</v>
      </c>
      <c r="FM35" s="18">
        <f t="shared" si="194"/>
        <v>4.4890805964535711E-16</v>
      </c>
      <c r="FN35" s="19">
        <f t="shared" si="160"/>
        <v>0.13014425311572869</v>
      </c>
      <c r="FO35" s="19">
        <f t="shared" si="131"/>
        <v>0.86985574688427136</v>
      </c>
      <c r="FP35" s="19">
        <f t="shared" si="50"/>
        <v>0</v>
      </c>
      <c r="FQ35" s="19">
        <f t="shared" si="51"/>
        <v>0.13014425311572869</v>
      </c>
      <c r="FR35" s="19">
        <f t="shared" si="52"/>
        <v>0</v>
      </c>
      <c r="FS35" s="19">
        <f t="shared" si="53"/>
        <v>0</v>
      </c>
      <c r="FT35" s="19">
        <f t="shared" si="54"/>
        <v>0.86985574688427136</v>
      </c>
      <c r="FU35" s="19">
        <f t="shared" si="55"/>
        <v>0</v>
      </c>
      <c r="FV35" s="19">
        <f t="shared" si="132"/>
        <v>4.4431872361282078E-2</v>
      </c>
      <c r="FW35" s="19">
        <f t="shared" si="133"/>
        <v>8.5712380754446635E-2</v>
      </c>
      <c r="FX35" s="19">
        <f t="shared" si="134"/>
        <v>2.6556827652248031E-3</v>
      </c>
      <c r="FY35" s="19">
        <f t="shared" si="135"/>
        <v>0.86720006411904649</v>
      </c>
      <c r="FZ35" s="23"/>
      <c r="GA35" s="18">
        <f t="shared" si="136"/>
        <v>2.2890778004848207E-5</v>
      </c>
      <c r="GB35" s="18">
        <f t="shared" si="195"/>
        <v>6.5645452039087547E-4</v>
      </c>
      <c r="GC35" s="18">
        <f t="shared" si="209"/>
        <v>2.5715542890482971E-12</v>
      </c>
      <c r="GD35" s="18">
        <f t="shared" si="196"/>
        <v>5.9673740134955108E-13</v>
      </c>
      <c r="GE35" s="18">
        <f t="shared" si="137"/>
        <v>5.8864878358019829E-17</v>
      </c>
      <c r="GF35" s="18">
        <f t="shared" si="197"/>
        <v>3.9173096460221692E-16</v>
      </c>
      <c r="GG35" s="18">
        <f t="shared" si="198"/>
        <v>4.5059584296023676E-16</v>
      </c>
      <c r="GH35" s="19">
        <f t="shared" si="161"/>
        <v>0.13063786379230846</v>
      </c>
      <c r="GI35" s="19">
        <f t="shared" si="138"/>
        <v>0.86936213620769154</v>
      </c>
      <c r="GJ35" s="19">
        <f t="shared" si="56"/>
        <v>0</v>
      </c>
      <c r="GK35" s="19">
        <f t="shared" si="57"/>
        <v>0.13063786379230846</v>
      </c>
      <c r="GL35" s="19">
        <f t="shared" si="58"/>
        <v>0</v>
      </c>
      <c r="GM35" s="19">
        <f t="shared" si="59"/>
        <v>0</v>
      </c>
      <c r="GN35" s="19">
        <f t="shared" si="60"/>
        <v>0.86936213620769154</v>
      </c>
      <c r="GO35" s="19">
        <f t="shared" si="61"/>
        <v>0</v>
      </c>
      <c r="GP35" s="19">
        <f t="shared" si="139"/>
        <v>4.4615096986902351E-2</v>
      </c>
      <c r="GQ35" s="19">
        <f t="shared" si="140"/>
        <v>8.6022766805406103E-2</v>
      </c>
      <c r="GR35" s="19">
        <f t="shared" si="141"/>
        <v>2.6516455375059306E-3</v>
      </c>
      <c r="GS35" s="19">
        <f t="shared" si="142"/>
        <v>0.86671049067018557</v>
      </c>
      <c r="GT35" s="23"/>
      <c r="GU35" s="18">
        <f t="shared" si="143"/>
        <v>2.2914709199720849E-5</v>
      </c>
      <c r="GV35" s="18">
        <f t="shared" si="144"/>
        <v>6.5724404791500538E-4</v>
      </c>
      <c r="GW35" s="18">
        <f t="shared" si="62"/>
        <v>2.5776086289539055E-12</v>
      </c>
      <c r="GX35" s="18">
        <f t="shared" si="63"/>
        <v>5.9687437469448486E-13</v>
      </c>
      <c r="GY35" s="18">
        <f t="shared" si="145"/>
        <v>5.9065152163169904E-17</v>
      </c>
      <c r="GZ35" s="18">
        <f t="shared" si="199"/>
        <v>3.9229213012094088E-16</v>
      </c>
      <c r="HA35" s="18">
        <f t="shared" si="200"/>
        <v>4.5135728228411076E-16</v>
      </c>
      <c r="HB35" s="19">
        <f t="shared" si="162"/>
        <v>0.13086119241118355</v>
      </c>
      <c r="HC35" s="19">
        <f t="shared" si="146"/>
        <v>0.86913880758881656</v>
      </c>
      <c r="HD35" s="19">
        <f t="shared" si="64"/>
        <v>0</v>
      </c>
      <c r="HE35" s="19">
        <f t="shared" si="65"/>
        <v>0.13086119241118355</v>
      </c>
      <c r="HF35" s="19">
        <f t="shared" si="66"/>
        <v>0</v>
      </c>
      <c r="HG35" s="19">
        <f t="shared" si="67"/>
        <v>0</v>
      </c>
      <c r="HH35" s="19">
        <f t="shared" si="68"/>
        <v>0.86913880758881656</v>
      </c>
      <c r="HI35" s="19">
        <f t="shared" si="69"/>
        <v>0</v>
      </c>
      <c r="HJ35" s="19">
        <f t="shared" si="147"/>
        <v>4.4698243404401969E-2</v>
      </c>
      <c r="HK35" s="19">
        <f t="shared" si="148"/>
        <v>8.6162949006781564E-2</v>
      </c>
      <c r="HL35" s="19">
        <f t="shared" si="149"/>
        <v>2.6499263111512744E-3</v>
      </c>
      <c r="HM35" s="19">
        <f t="shared" si="150"/>
        <v>0.86648888127766521</v>
      </c>
      <c r="HN35" s="28" t="s">
        <v>15</v>
      </c>
      <c r="HO35" s="36">
        <v>0.1</v>
      </c>
      <c r="HP35" s="36">
        <v>0.8</v>
      </c>
      <c r="HQ35" s="36">
        <v>0.5</v>
      </c>
      <c r="HR35" s="2"/>
      <c r="HS35" s="2"/>
      <c r="HT35" s="2"/>
      <c r="HU35" s="2"/>
      <c r="HV35" s="2"/>
      <c r="HW35" s="2"/>
    </row>
    <row r="36" spans="1:231" ht="13.5" thickBot="1" x14ac:dyDescent="0.25">
      <c r="A36">
        <v>10</v>
      </c>
      <c r="B36" s="22">
        <v>3</v>
      </c>
      <c r="C36" s="18">
        <f t="shared" si="70"/>
        <v>2.6030448977760017E-7</v>
      </c>
      <c r="D36" s="18">
        <f t="shared" si="151"/>
        <v>4.6151084390544014E-6</v>
      </c>
      <c r="E36" s="18">
        <f t="shared" si="152"/>
        <v>2.8848746221208209E-13</v>
      </c>
      <c r="F36" s="18">
        <f t="shared" si="1"/>
        <v>1.8150427454367358E-13</v>
      </c>
      <c r="G36" s="18">
        <f t="shared" si="71"/>
        <v>7.5094581658350738E-20</v>
      </c>
      <c r="H36" s="18">
        <f t="shared" si="72"/>
        <v>8.3766190917095495E-19</v>
      </c>
      <c r="I36" s="18">
        <f t="shared" si="73"/>
        <v>9.1275649082930566E-19</v>
      </c>
      <c r="J36" s="19">
        <f t="shared" si="74"/>
        <v>8.2272306373983542E-2</v>
      </c>
      <c r="K36" s="19">
        <f t="shared" si="75"/>
        <v>0.91772769362601647</v>
      </c>
      <c r="L36" s="19">
        <f t="shared" si="2"/>
        <v>0</v>
      </c>
      <c r="M36" s="19">
        <f t="shared" si="3"/>
        <v>0</v>
      </c>
      <c r="N36" s="19">
        <f t="shared" si="4"/>
        <v>8.2272306373983542E-2</v>
      </c>
      <c r="O36" s="19">
        <f t="shared" si="5"/>
        <v>0</v>
      </c>
      <c r="P36" s="19">
        <f t="shared" si="6"/>
        <v>0</v>
      </c>
      <c r="Q36" s="19">
        <f t="shared" si="7"/>
        <v>0.91772769362601647</v>
      </c>
      <c r="R36" s="19">
        <f t="shared" si="76"/>
        <v>5.7117272790036734E-2</v>
      </c>
      <c r="S36" s="19">
        <f t="shared" si="77"/>
        <v>2.5155033583946808E-2</v>
      </c>
      <c r="T36" s="19">
        <f t="shared" si="78"/>
        <v>3.1443829298174006E-2</v>
      </c>
      <c r="U36" s="19">
        <f t="shared" si="79"/>
        <v>0.88628386432784245</v>
      </c>
      <c r="V36" s="23"/>
      <c r="W36" s="18">
        <f t="shared" si="80"/>
        <v>5.1812535606849396E-6</v>
      </c>
      <c r="X36" s="18">
        <f t="shared" si="163"/>
        <v>1.2891362041334492E-4</v>
      </c>
      <c r="Y36" s="18">
        <f t="shared" si="201"/>
        <v>2.5741941875618681E-12</v>
      </c>
      <c r="Z36" s="18">
        <f t="shared" si="164"/>
        <v>7.5303667318638519E-13</v>
      </c>
      <c r="AA36" s="18">
        <f t="shared" si="81"/>
        <v>1.3337552800199404E-17</v>
      </c>
      <c r="AB36" s="18">
        <f t="shared" si="165"/>
        <v>9.7076683844477726E-17</v>
      </c>
      <c r="AC36" s="18">
        <f t="shared" si="166"/>
        <v>1.1041423664467712E-16</v>
      </c>
      <c r="AD36" s="19">
        <f t="shared" si="153"/>
        <v>0.12079558945936329</v>
      </c>
      <c r="AE36" s="19">
        <f t="shared" si="82"/>
        <v>0.8792044105406368</v>
      </c>
      <c r="AF36" s="19">
        <f t="shared" si="8"/>
        <v>0</v>
      </c>
      <c r="AG36" s="19">
        <f t="shared" si="9"/>
        <v>0</v>
      </c>
      <c r="AH36" s="19">
        <f t="shared" si="10"/>
        <v>0.12079558945936329</v>
      </c>
      <c r="AI36" s="19">
        <f t="shared" si="11"/>
        <v>0</v>
      </c>
      <c r="AJ36" s="19">
        <f t="shared" si="12"/>
        <v>0</v>
      </c>
      <c r="AK36" s="19">
        <f t="shared" si="13"/>
        <v>0.8792044105406368</v>
      </c>
      <c r="AL36" s="19">
        <f t="shared" si="83"/>
        <v>5.6414471009791044E-2</v>
      </c>
      <c r="AM36" s="19">
        <f t="shared" si="84"/>
        <v>6.4381118449572255E-2</v>
      </c>
      <c r="AN36" s="19">
        <f t="shared" si="85"/>
        <v>1.0132259374685513E-2</v>
      </c>
      <c r="AO36" s="19">
        <f t="shared" si="86"/>
        <v>0.86907215116595127</v>
      </c>
      <c r="AP36" s="23"/>
      <c r="AQ36" s="18">
        <f t="shared" si="87"/>
        <v>6.975669940966511E-6</v>
      </c>
      <c r="AR36" s="18">
        <f t="shared" si="167"/>
        <v>1.8871690493837357E-4</v>
      </c>
      <c r="AS36" s="18">
        <f t="shared" si="202"/>
        <v>6.6107049490943408E-12</v>
      </c>
      <c r="AT36" s="18">
        <f t="shared" si="168"/>
        <v>1.0378673659144792E-12</v>
      </c>
      <c r="AU36" s="18">
        <f t="shared" si="88"/>
        <v>4.611409580199594E-17</v>
      </c>
      <c r="AV36" s="18">
        <f t="shared" si="169"/>
        <v>1.9586311703192295E-16</v>
      </c>
      <c r="AW36" s="18">
        <f t="shared" si="170"/>
        <v>2.419772128339189E-16</v>
      </c>
      <c r="AX36" s="19">
        <f t="shared" si="154"/>
        <v>0.19057205950068676</v>
      </c>
      <c r="AY36" s="19">
        <f t="shared" si="89"/>
        <v>0.8094279404993131</v>
      </c>
      <c r="AZ36" s="19">
        <f t="shared" si="14"/>
        <v>0</v>
      </c>
      <c r="BA36" s="19">
        <f t="shared" si="15"/>
        <v>0</v>
      </c>
      <c r="BB36" s="19">
        <f t="shared" si="16"/>
        <v>0.19057205950068676</v>
      </c>
      <c r="BC36" s="19">
        <f t="shared" si="17"/>
        <v>0</v>
      </c>
      <c r="BD36" s="19">
        <f t="shared" si="18"/>
        <v>0</v>
      </c>
      <c r="BE36" s="19">
        <f t="shared" si="19"/>
        <v>0.8094279404993131</v>
      </c>
      <c r="BF36" s="19">
        <f t="shared" si="90"/>
        <v>7.0714494413670032E-2</v>
      </c>
      <c r="BG36" s="19">
        <f t="shared" si="91"/>
        <v>0.11985756508701674</v>
      </c>
      <c r="BH36" s="19">
        <f t="shared" si="92"/>
        <v>4.3381670426452835E-3</v>
      </c>
      <c r="BI36" s="19">
        <f t="shared" si="93"/>
        <v>0.80508977345666799</v>
      </c>
      <c r="BJ36" s="23"/>
      <c r="BK36" s="18">
        <f t="shared" si="94"/>
        <v>9.2132496867139482E-6</v>
      </c>
      <c r="BL36" s="18">
        <f t="shared" si="171"/>
        <v>2.235601790486405E-4</v>
      </c>
      <c r="BM36" s="18">
        <f t="shared" si="203"/>
        <v>9.8040955916859237E-12</v>
      </c>
      <c r="BN36" s="18">
        <f t="shared" si="172"/>
        <v>1.0666668109342425E-12</v>
      </c>
      <c r="BO36" s="18">
        <f t="shared" si="95"/>
        <v>9.0327580638613937E-17</v>
      </c>
      <c r="BP36" s="18">
        <f t="shared" si="173"/>
        <v>2.3846422323770161E-16</v>
      </c>
      <c r="BQ36" s="18">
        <f t="shared" si="174"/>
        <v>3.2879180387631555E-16</v>
      </c>
      <c r="BR36" s="19">
        <f t="shared" si="155"/>
        <v>0.27472576741174864</v>
      </c>
      <c r="BS36" s="19">
        <f t="shared" si="96"/>
        <v>0.72527423258825141</v>
      </c>
      <c r="BT36" s="19">
        <f t="shared" si="20"/>
        <v>0</v>
      </c>
      <c r="BU36" s="19">
        <f t="shared" si="21"/>
        <v>0</v>
      </c>
      <c r="BV36" s="19">
        <f t="shared" si="22"/>
        <v>0.27472576741174864</v>
      </c>
      <c r="BW36" s="19">
        <f t="shared" si="23"/>
        <v>0</v>
      </c>
      <c r="BX36" s="19">
        <f t="shared" si="24"/>
        <v>0</v>
      </c>
      <c r="BY36" s="19">
        <f t="shared" si="25"/>
        <v>0.72527423258825141</v>
      </c>
      <c r="BZ36" s="19">
        <f t="shared" si="97"/>
        <v>9.2777183674515845E-2</v>
      </c>
      <c r="CA36" s="19">
        <f t="shared" si="98"/>
        <v>0.18194858373723274</v>
      </c>
      <c r="CB36" s="19">
        <f t="shared" si="99"/>
        <v>2.6539483970725035E-3</v>
      </c>
      <c r="CC36" s="19">
        <f t="shared" si="100"/>
        <v>0.72262028419117896</v>
      </c>
      <c r="CD36" s="23"/>
      <c r="CE36" s="18">
        <f t="shared" si="101"/>
        <v>1.1388265645421345E-5</v>
      </c>
      <c r="CF36" s="18">
        <f t="shared" si="175"/>
        <v>2.4441592871370831E-4</v>
      </c>
      <c r="CG36" s="18">
        <f t="shared" si="204"/>
        <v>1.1548647639545102E-11</v>
      </c>
      <c r="CH36" s="18">
        <f t="shared" si="176"/>
        <v>1.0433345948408539E-12</v>
      </c>
      <c r="CI36" s="18">
        <f t="shared" si="102"/>
        <v>1.315190671645078E-16</v>
      </c>
      <c r="CJ36" s="18">
        <f t="shared" si="177"/>
        <v>2.5500759395716791E-16</v>
      </c>
      <c r="CK36" s="18">
        <f t="shared" si="178"/>
        <v>3.865266611216757E-16</v>
      </c>
      <c r="CL36" s="19">
        <f t="shared" si="156"/>
        <v>0.34025872053132855</v>
      </c>
      <c r="CM36" s="19">
        <f t="shared" si="103"/>
        <v>0.65974127946867145</v>
      </c>
      <c r="CN36" s="19">
        <f t="shared" si="26"/>
        <v>0</v>
      </c>
      <c r="CO36" s="19">
        <f t="shared" si="27"/>
        <v>0</v>
      </c>
      <c r="CP36" s="19">
        <f t="shared" si="28"/>
        <v>0.34025872053132855</v>
      </c>
      <c r="CQ36" s="19">
        <f t="shared" si="29"/>
        <v>0</v>
      </c>
      <c r="CR36" s="19">
        <f t="shared" si="30"/>
        <v>0</v>
      </c>
      <c r="CS36" s="19">
        <f t="shared" si="31"/>
        <v>0.65974127946867145</v>
      </c>
      <c r="CT36" s="19">
        <f t="shared" si="104"/>
        <v>0.11010086463946354</v>
      </c>
      <c r="CU36" s="19">
        <f t="shared" si="105"/>
        <v>0.23015785589186499</v>
      </c>
      <c r="CV36" s="19">
        <f t="shared" si="106"/>
        <v>2.0191485765837019E-3</v>
      </c>
      <c r="CW36" s="19">
        <f t="shared" si="107"/>
        <v>0.65772213089208764</v>
      </c>
      <c r="CX36" s="23"/>
      <c r="CY36" s="18">
        <f t="shared" si="108"/>
        <v>1.2897379443755466E-5</v>
      </c>
      <c r="CZ36" s="18">
        <f t="shared" si="179"/>
        <v>2.5567756215506078E-4</v>
      </c>
      <c r="DA36" s="18">
        <f t="shared" si="205"/>
        <v>1.2337322169509436E-11</v>
      </c>
      <c r="DB36" s="18">
        <f t="shared" si="180"/>
        <v>1.0206260938599514E-12</v>
      </c>
      <c r="DC36" s="18">
        <f t="shared" si="109"/>
        <v>1.5911912534001958E-16</v>
      </c>
      <c r="DD36" s="18">
        <f t="shared" si="181"/>
        <v>2.6095119154995461E-16</v>
      </c>
      <c r="DE36" s="18">
        <f t="shared" si="182"/>
        <v>4.2007031688997419E-16</v>
      </c>
      <c r="DF36" s="19">
        <f t="shared" si="157"/>
        <v>0.37879164259467646</v>
      </c>
      <c r="DG36" s="19">
        <f t="shared" si="110"/>
        <v>0.62120835740532354</v>
      </c>
      <c r="DH36" s="19">
        <f t="shared" si="32"/>
        <v>0</v>
      </c>
      <c r="DI36" s="19">
        <f t="shared" si="33"/>
        <v>0</v>
      </c>
      <c r="DJ36" s="19">
        <f t="shared" si="34"/>
        <v>0.37879164259467646</v>
      </c>
      <c r="DK36" s="19">
        <f t="shared" si="35"/>
        <v>0</v>
      </c>
      <c r="DL36" s="19">
        <f t="shared" si="36"/>
        <v>0</v>
      </c>
      <c r="DM36" s="19">
        <f t="shared" si="37"/>
        <v>0.62120835740532354</v>
      </c>
      <c r="DN36" s="19">
        <f t="shared" si="111"/>
        <v>0.1200632315180057</v>
      </c>
      <c r="DO36" s="19">
        <f t="shared" si="112"/>
        <v>0.25872841107667072</v>
      </c>
      <c r="DP36" s="19">
        <f t="shared" si="113"/>
        <v>1.754311843967889E-3</v>
      </c>
      <c r="DQ36" s="19">
        <f t="shared" si="114"/>
        <v>0.61945404556135575</v>
      </c>
      <c r="DR36" s="23"/>
      <c r="DS36" s="18">
        <f t="shared" si="115"/>
        <v>1.3741091300817902E-5</v>
      </c>
      <c r="DT36" s="18">
        <f t="shared" si="183"/>
        <v>2.6113080649896932E-4</v>
      </c>
      <c r="DU36" s="18">
        <f t="shared" si="206"/>
        <v>1.267126938477559E-11</v>
      </c>
      <c r="DV36" s="18">
        <f t="shared" si="184"/>
        <v>1.0071214058839953E-12</v>
      </c>
      <c r="DW36" s="18">
        <f t="shared" si="116"/>
        <v>1.7411706951346007E-16</v>
      </c>
      <c r="DX36" s="18">
        <f t="shared" si="185"/>
        <v>2.6299042496086351E-16</v>
      </c>
      <c r="DY36" s="18">
        <f t="shared" si="186"/>
        <v>4.3710749447432358E-16</v>
      </c>
      <c r="DZ36" s="19">
        <f t="shared" si="158"/>
        <v>0.39833924541343685</v>
      </c>
      <c r="EA36" s="19">
        <f t="shared" si="117"/>
        <v>0.60166075458656321</v>
      </c>
      <c r="EB36" s="19">
        <f t="shared" si="38"/>
        <v>0</v>
      </c>
      <c r="EC36" s="19">
        <f t="shared" si="39"/>
        <v>0</v>
      </c>
      <c r="ED36" s="19">
        <f t="shared" si="40"/>
        <v>0.39833924541343685</v>
      </c>
      <c r="EE36" s="19">
        <f t="shared" si="41"/>
        <v>0</v>
      </c>
      <c r="EF36" s="19">
        <f t="shared" si="42"/>
        <v>0</v>
      </c>
      <c r="EG36" s="19">
        <f t="shared" si="43"/>
        <v>0.60166075458656321</v>
      </c>
      <c r="EH36" s="19">
        <f t="shared" si="118"/>
        <v>0.12508176148262523</v>
      </c>
      <c r="EI36" s="19">
        <f t="shared" si="119"/>
        <v>0.27325748393081156</v>
      </c>
      <c r="EJ36" s="19">
        <f t="shared" si="120"/>
        <v>1.641882098866168E-3</v>
      </c>
      <c r="EK36" s="19">
        <f t="shared" si="121"/>
        <v>0.60001887248769703</v>
      </c>
      <c r="EL36" s="23"/>
      <c r="EM36" s="18">
        <f t="shared" si="122"/>
        <v>1.4161430436935114E-5</v>
      </c>
      <c r="EN36" s="18">
        <f t="shared" si="187"/>
        <v>2.636287526611088E-4</v>
      </c>
      <c r="EO36" s="18">
        <f t="shared" si="207"/>
        <v>1.2813518556618552E-11</v>
      </c>
      <c r="EP36" s="18">
        <f t="shared" si="188"/>
        <v>1.0003909608920113E-12</v>
      </c>
      <c r="EQ36" s="18">
        <f t="shared" si="123"/>
        <v>1.8145775169193085E-16</v>
      </c>
      <c r="ER36" s="18">
        <f t="shared" si="189"/>
        <v>2.6373182119340901E-16</v>
      </c>
      <c r="ES36" s="18">
        <f t="shared" si="190"/>
        <v>4.4518957288533984E-16</v>
      </c>
      <c r="ET36" s="19">
        <f t="shared" si="159"/>
        <v>0.40759658973114798</v>
      </c>
      <c r="EU36" s="19">
        <f t="shared" si="124"/>
        <v>0.59240341026885213</v>
      </c>
      <c r="EV36" s="19">
        <f t="shared" si="44"/>
        <v>0</v>
      </c>
      <c r="EW36" s="19">
        <f t="shared" si="45"/>
        <v>0</v>
      </c>
      <c r="EX36" s="19">
        <f t="shared" si="46"/>
        <v>0.40759658973114798</v>
      </c>
      <c r="EY36" s="19">
        <f t="shared" si="47"/>
        <v>0</v>
      </c>
      <c r="EZ36" s="19">
        <f t="shared" si="48"/>
        <v>0</v>
      </c>
      <c r="FA36" s="19">
        <f t="shared" si="49"/>
        <v>0.59240341026885213</v>
      </c>
      <c r="FB36" s="19">
        <f t="shared" si="125"/>
        <v>0.12746813416435718</v>
      </c>
      <c r="FC36" s="19">
        <f t="shared" si="126"/>
        <v>0.28012845556679078</v>
      </c>
      <c r="FD36" s="19">
        <f t="shared" si="127"/>
        <v>1.5936771373149898E-3</v>
      </c>
      <c r="FE36" s="19">
        <f t="shared" si="128"/>
        <v>0.59080973313153717</v>
      </c>
      <c r="FF36" s="23"/>
      <c r="FG36" s="18">
        <f t="shared" si="129"/>
        <v>1.4359513640840587E-5</v>
      </c>
      <c r="FH36" s="18">
        <f t="shared" si="191"/>
        <v>2.647498877349577E-4</v>
      </c>
      <c r="FI36" s="18">
        <f t="shared" si="208"/>
        <v>1.2875284666918587E-11</v>
      </c>
      <c r="FJ36" s="18">
        <f t="shared" si="192"/>
        <v>9.9726287364983079E-13</v>
      </c>
      <c r="FK36" s="18">
        <f t="shared" si="130"/>
        <v>1.8488282580432311E-16</v>
      </c>
      <c r="FL36" s="18">
        <f t="shared" si="193"/>
        <v>2.64025233841034E-16</v>
      </c>
      <c r="FM36" s="18">
        <f t="shared" si="194"/>
        <v>4.4890805964535711E-16</v>
      </c>
      <c r="FN36" s="19">
        <f t="shared" si="160"/>
        <v>0.41185009231151437</v>
      </c>
      <c r="FO36" s="19">
        <f t="shared" si="131"/>
        <v>0.58814990768848563</v>
      </c>
      <c r="FP36" s="19">
        <f t="shared" si="50"/>
        <v>0</v>
      </c>
      <c r="FQ36" s="19">
        <f t="shared" si="51"/>
        <v>0</v>
      </c>
      <c r="FR36" s="19">
        <f t="shared" si="52"/>
        <v>0.41185009231151437</v>
      </c>
      <c r="FS36" s="19">
        <f t="shared" si="53"/>
        <v>0</v>
      </c>
      <c r="FT36" s="19">
        <f t="shared" si="54"/>
        <v>0</v>
      </c>
      <c r="FU36" s="19">
        <f t="shared" si="55"/>
        <v>0.58814990768848563</v>
      </c>
      <c r="FV36" s="19">
        <f t="shared" si="132"/>
        <v>0.12857149509341553</v>
      </c>
      <c r="FW36" s="19">
        <f t="shared" si="133"/>
        <v>0.28327859721809878</v>
      </c>
      <c r="FX36" s="19">
        <f t="shared" si="134"/>
        <v>1.5727580223131353E-3</v>
      </c>
      <c r="FY36" s="19">
        <f t="shared" si="135"/>
        <v>0.58657714966617247</v>
      </c>
      <c r="FZ36" s="23"/>
      <c r="GA36" s="18">
        <f t="shared" si="136"/>
        <v>1.4450472022489064E-5</v>
      </c>
      <c r="GB36" s="18">
        <f t="shared" si="195"/>
        <v>2.6525042477542959E-4</v>
      </c>
      <c r="GC36" s="18">
        <f t="shared" si="209"/>
        <v>1.2902492391482655E-11</v>
      </c>
      <c r="GD36" s="18">
        <f t="shared" si="196"/>
        <v>9.9584661498799197E-13</v>
      </c>
      <c r="GE36" s="18">
        <f t="shared" si="137"/>
        <v>1.8644710532349811E-16</v>
      </c>
      <c r="GF36" s="18">
        <f t="shared" si="197"/>
        <v>2.6414873763673858E-16</v>
      </c>
      <c r="GG36" s="18">
        <f t="shared" si="198"/>
        <v>4.5059584296023666E-16</v>
      </c>
      <c r="GH36" s="19">
        <f t="shared" si="161"/>
        <v>0.41377901779700027</v>
      </c>
      <c r="GI36" s="19">
        <f t="shared" si="138"/>
        <v>0.58622098220299979</v>
      </c>
      <c r="GJ36" s="19">
        <f t="shared" si="56"/>
        <v>0</v>
      </c>
      <c r="GK36" s="19">
        <f t="shared" si="57"/>
        <v>0</v>
      </c>
      <c r="GL36" s="19">
        <f t="shared" si="58"/>
        <v>0.41377901779700027</v>
      </c>
      <c r="GM36" s="19">
        <f t="shared" si="59"/>
        <v>0</v>
      </c>
      <c r="GN36" s="19">
        <f t="shared" si="60"/>
        <v>0</v>
      </c>
      <c r="GO36" s="19">
        <f t="shared" si="61"/>
        <v>0.58622098220299979</v>
      </c>
      <c r="GP36" s="19">
        <f t="shared" si="139"/>
        <v>0.12907428604315166</v>
      </c>
      <c r="GQ36" s="19">
        <f t="shared" si="140"/>
        <v>0.28470473175384864</v>
      </c>
      <c r="GR36" s="19">
        <f t="shared" si="141"/>
        <v>1.5635777491568251E-3</v>
      </c>
      <c r="GS36" s="19">
        <f t="shared" si="142"/>
        <v>0.58465740445384295</v>
      </c>
      <c r="GT36" s="23"/>
      <c r="GU36" s="18">
        <f t="shared" si="143"/>
        <v>1.4491740612230922E-5</v>
      </c>
      <c r="GV36" s="18">
        <f t="shared" si="144"/>
        <v>2.6547389110147284E-4</v>
      </c>
      <c r="GW36" s="18">
        <f t="shared" si="62"/>
        <v>1.2914580505943482E-11</v>
      </c>
      <c r="GX36" s="18">
        <f t="shared" si="63"/>
        <v>9.9521098056010705E-13</v>
      </c>
      <c r="GY36" s="18">
        <f t="shared" si="145"/>
        <v>1.8715475080790692E-16</v>
      </c>
      <c r="GZ36" s="18">
        <f t="shared" si="199"/>
        <v>2.6420253147620386E-16</v>
      </c>
      <c r="HA36" s="18">
        <f t="shared" si="200"/>
        <v>4.5135728228411076E-16</v>
      </c>
      <c r="HB36" s="19">
        <f t="shared" si="162"/>
        <v>0.41464878967013263</v>
      </c>
      <c r="HC36" s="19">
        <f t="shared" si="146"/>
        <v>0.58535121032986748</v>
      </c>
      <c r="HD36" s="19">
        <f t="shared" si="64"/>
        <v>0</v>
      </c>
      <c r="HE36" s="19">
        <f t="shared" si="65"/>
        <v>0</v>
      </c>
      <c r="HF36" s="19">
        <f t="shared" si="66"/>
        <v>0.41464878967013263</v>
      </c>
      <c r="HG36" s="19">
        <f t="shared" si="67"/>
        <v>0</v>
      </c>
      <c r="HH36" s="19">
        <f t="shared" si="68"/>
        <v>0</v>
      </c>
      <c r="HI36" s="19">
        <f t="shared" si="69"/>
        <v>0.58535121032986748</v>
      </c>
      <c r="HJ36" s="19">
        <f t="shared" si="147"/>
        <v>0.12930167763963385</v>
      </c>
      <c r="HK36" s="19">
        <f t="shared" si="148"/>
        <v>0.28534711203049873</v>
      </c>
      <c r="HL36" s="19">
        <f t="shared" si="149"/>
        <v>1.5595147715496774E-3</v>
      </c>
      <c r="HM36" s="19">
        <f t="shared" si="150"/>
        <v>0.58379169555831778</v>
      </c>
      <c r="HN36" s="29" t="s">
        <v>5</v>
      </c>
      <c r="HO36" s="37">
        <v>0.1</v>
      </c>
      <c r="HP36" s="37">
        <v>0.1</v>
      </c>
      <c r="HQ36" s="37">
        <v>0</v>
      </c>
      <c r="HR36" s="2"/>
      <c r="HS36" s="2"/>
      <c r="HT36" s="2"/>
      <c r="HU36" s="2"/>
      <c r="HV36" s="2"/>
      <c r="HW36" s="2"/>
    </row>
    <row r="37" spans="1:231" ht="13.5" thickTop="1" x14ac:dyDescent="0.2">
      <c r="A37">
        <v>11</v>
      </c>
      <c r="B37" s="22">
        <v>1</v>
      </c>
      <c r="C37" s="18">
        <f t="shared" si="70"/>
        <v>4.6882810500926422E-7</v>
      </c>
      <c r="D37" s="18">
        <f t="shared" si="151"/>
        <v>3.7181172002212814E-7</v>
      </c>
      <c r="E37" s="18">
        <f t="shared" si="152"/>
        <v>4.8217583291450861E-13</v>
      </c>
      <c r="F37" s="18">
        <f t="shared" si="1"/>
        <v>1.8468995779957245E-12</v>
      </c>
      <c r="G37" s="18">
        <f t="shared" si="71"/>
        <v>2.2605758202657269E-19</v>
      </c>
      <c r="H37" s="18">
        <f t="shared" si="72"/>
        <v>6.8669890880273297E-19</v>
      </c>
      <c r="I37" s="18">
        <f t="shared" si="73"/>
        <v>9.1275649082930566E-19</v>
      </c>
      <c r="J37" s="19">
        <f t="shared" si="74"/>
        <v>0.24766472142113494</v>
      </c>
      <c r="K37" s="19">
        <f t="shared" si="75"/>
        <v>0.75233527857886506</v>
      </c>
      <c r="L37" s="19">
        <f t="shared" si="2"/>
        <v>0.24766472142113494</v>
      </c>
      <c r="M37" s="19">
        <f t="shared" si="3"/>
        <v>0</v>
      </c>
      <c r="N37" s="19">
        <f t="shared" si="4"/>
        <v>0</v>
      </c>
      <c r="O37" s="19">
        <f t="shared" si="5"/>
        <v>0.75233527857886506</v>
      </c>
      <c r="P37" s="19">
        <f t="shared" si="6"/>
        <v>0</v>
      </c>
      <c r="Q37" s="19">
        <f t="shared" si="7"/>
        <v>0</v>
      </c>
      <c r="R37" s="19">
        <f t="shared" si="76"/>
        <v>7.7005225206652261E-2</v>
      </c>
      <c r="S37" s="19">
        <f t="shared" si="77"/>
        <v>0.17065949621448265</v>
      </c>
      <c r="T37" s="19">
        <f t="shared" si="78"/>
        <v>5.2670811673312798E-3</v>
      </c>
      <c r="U37" s="19">
        <f t="shared" si="79"/>
        <v>0.74706819741153374</v>
      </c>
      <c r="V37" s="23"/>
      <c r="W37" s="18">
        <f t="shared" si="80"/>
        <v>1.1138030540371709E-5</v>
      </c>
      <c r="X37" s="18">
        <f t="shared" si="163"/>
        <v>6.543254773439122E-6</v>
      </c>
      <c r="Y37" s="18">
        <f t="shared" si="201"/>
        <v>4.2414154030549639E-12</v>
      </c>
      <c r="Z37" s="18">
        <f t="shared" si="164"/>
        <v>9.6547092446232611E-12</v>
      </c>
      <c r="AA37" s="18">
        <f t="shared" si="81"/>
        <v>4.7241014293629171E-17</v>
      </c>
      <c r="AB37" s="18">
        <f t="shared" si="165"/>
        <v>6.3173222351047972E-17</v>
      </c>
      <c r="AC37" s="18">
        <f t="shared" si="166"/>
        <v>1.1041423664467715E-16</v>
      </c>
      <c r="AD37" s="19">
        <f t="shared" si="153"/>
        <v>0.42785256439035996</v>
      </c>
      <c r="AE37" s="19">
        <f t="shared" si="82"/>
        <v>0.57214743560963999</v>
      </c>
      <c r="AF37" s="19">
        <f t="shared" si="8"/>
        <v>0.42785256439035996</v>
      </c>
      <c r="AG37" s="19">
        <f t="shared" si="9"/>
        <v>0</v>
      </c>
      <c r="AH37" s="19">
        <f t="shared" si="10"/>
        <v>0</v>
      </c>
      <c r="AI37" s="19">
        <f t="shared" si="11"/>
        <v>0.57214743560963999</v>
      </c>
      <c r="AJ37" s="19">
        <f t="shared" si="12"/>
        <v>0</v>
      </c>
      <c r="AK37" s="19">
        <f t="shared" si="13"/>
        <v>0</v>
      </c>
      <c r="AL37" s="19">
        <f t="shared" si="83"/>
        <v>0.11791405595880619</v>
      </c>
      <c r="AM37" s="19">
        <f t="shared" si="84"/>
        <v>0.30993850843155368</v>
      </c>
      <c r="AN37" s="19">
        <f t="shared" si="85"/>
        <v>2.8815335005570935E-3</v>
      </c>
      <c r="AO37" s="19">
        <f t="shared" si="86"/>
        <v>0.56926590210908301</v>
      </c>
      <c r="AP37" s="23"/>
      <c r="AQ37" s="18">
        <f t="shared" si="87"/>
        <v>1.4481730076242128E-5</v>
      </c>
      <c r="AR37" s="18">
        <f t="shared" si="167"/>
        <v>6.6380971170142569E-6</v>
      </c>
      <c r="AS37" s="18">
        <f t="shared" si="202"/>
        <v>1.0409483769544044E-11</v>
      </c>
      <c r="AT37" s="18">
        <f t="shared" si="168"/>
        <v>1.374337811607566E-11</v>
      </c>
      <c r="AU37" s="18">
        <f t="shared" si="88"/>
        <v>1.5074733418356027E-16</v>
      </c>
      <c r="AV37" s="18">
        <f t="shared" si="169"/>
        <v>9.1229878650358673E-17</v>
      </c>
      <c r="AW37" s="18">
        <f t="shared" si="170"/>
        <v>2.4197721283391895E-16</v>
      </c>
      <c r="AX37" s="19">
        <f t="shared" si="154"/>
        <v>0.62298152961628539</v>
      </c>
      <c r="AY37" s="19">
        <f t="shared" si="89"/>
        <v>0.37701847038371461</v>
      </c>
      <c r="AZ37" s="19">
        <f t="shared" si="14"/>
        <v>0.62298152961628539</v>
      </c>
      <c r="BA37" s="19">
        <f t="shared" si="15"/>
        <v>0</v>
      </c>
      <c r="BB37" s="19">
        <f t="shared" si="16"/>
        <v>0</v>
      </c>
      <c r="BC37" s="19">
        <f t="shared" si="17"/>
        <v>0.37701847038371461</v>
      </c>
      <c r="BD37" s="19">
        <f t="shared" si="18"/>
        <v>0</v>
      </c>
      <c r="BE37" s="19">
        <f t="shared" si="19"/>
        <v>0</v>
      </c>
      <c r="BF37" s="19">
        <f t="shared" si="90"/>
        <v>0.18907753550616815</v>
      </c>
      <c r="BG37" s="19">
        <f t="shared" si="91"/>
        <v>0.43390399411011721</v>
      </c>
      <c r="BH37" s="19">
        <f t="shared" si="92"/>
        <v>1.4945239945186068E-3</v>
      </c>
      <c r="BI37" s="19">
        <f t="shared" si="93"/>
        <v>0.37552394638919595</v>
      </c>
      <c r="BJ37" s="23"/>
      <c r="BK37" s="18">
        <f t="shared" si="94"/>
        <v>1.6644772679054557E-5</v>
      </c>
      <c r="BL37" s="18">
        <f t="shared" si="171"/>
        <v>5.1273564875172505E-6</v>
      </c>
      <c r="BM37" s="18">
        <f t="shared" si="203"/>
        <v>1.5613152372776092E-11</v>
      </c>
      <c r="BN37" s="18">
        <f t="shared" si="172"/>
        <v>1.344053841307721E-11</v>
      </c>
      <c r="BO37" s="18">
        <f t="shared" si="95"/>
        <v>2.5987737204829935E-16</v>
      </c>
      <c r="BP37" s="18">
        <f t="shared" si="173"/>
        <v>6.8914431828016244E-17</v>
      </c>
      <c r="BQ37" s="18">
        <f t="shared" si="174"/>
        <v>3.287918038763156E-16</v>
      </c>
      <c r="BR37" s="19">
        <f t="shared" si="155"/>
        <v>0.79040100447899131</v>
      </c>
      <c r="BS37" s="19">
        <f t="shared" si="96"/>
        <v>0.20959899552100869</v>
      </c>
      <c r="BT37" s="19">
        <f t="shared" si="20"/>
        <v>0.79040100447899131</v>
      </c>
      <c r="BU37" s="19">
        <f t="shared" si="21"/>
        <v>0</v>
      </c>
      <c r="BV37" s="19">
        <f t="shared" si="22"/>
        <v>0</v>
      </c>
      <c r="BW37" s="19">
        <f t="shared" si="23"/>
        <v>0.20959899552100869</v>
      </c>
      <c r="BX37" s="19">
        <f t="shared" si="24"/>
        <v>0</v>
      </c>
      <c r="BY37" s="19">
        <f t="shared" si="25"/>
        <v>0</v>
      </c>
      <c r="BZ37" s="19">
        <f t="shared" si="97"/>
        <v>0.27392811772304027</v>
      </c>
      <c r="CA37" s="19">
        <f t="shared" si="98"/>
        <v>0.51647288675595104</v>
      </c>
      <c r="CB37" s="19">
        <f t="shared" si="99"/>
        <v>7.9764968870829676E-4</v>
      </c>
      <c r="CC37" s="19">
        <f t="shared" si="100"/>
        <v>0.20880134583230039</v>
      </c>
      <c r="CD37" s="23"/>
      <c r="CE37" s="18">
        <f t="shared" si="101"/>
        <v>1.8452656172543756E-5</v>
      </c>
      <c r="CF37" s="18">
        <f t="shared" si="175"/>
        <v>3.2109073183113021E-6</v>
      </c>
      <c r="CG37" s="18">
        <f t="shared" si="204"/>
        <v>1.8766255877258576E-11</v>
      </c>
      <c r="CH37" s="18">
        <f t="shared" si="176"/>
        <v>1.2532094446689799E-11</v>
      </c>
      <c r="CI37" s="18">
        <f t="shared" si="102"/>
        <v>3.4628726734903101E-16</v>
      </c>
      <c r="CJ37" s="18">
        <f t="shared" si="177"/>
        <v>4.0239393772644702E-17</v>
      </c>
      <c r="CK37" s="18">
        <f t="shared" si="178"/>
        <v>3.865266611216757E-16</v>
      </c>
      <c r="CL37" s="19">
        <f t="shared" si="156"/>
        <v>0.89589490759609558</v>
      </c>
      <c r="CM37" s="19">
        <f t="shared" si="103"/>
        <v>0.10410509240390443</v>
      </c>
      <c r="CN37" s="19">
        <f t="shared" si="26"/>
        <v>0.89589490759609558</v>
      </c>
      <c r="CO37" s="19">
        <f t="shared" si="27"/>
        <v>0</v>
      </c>
      <c r="CP37" s="19">
        <f t="shared" si="28"/>
        <v>0</v>
      </c>
      <c r="CQ37" s="19">
        <f t="shared" si="29"/>
        <v>0.10410509240390443</v>
      </c>
      <c r="CR37" s="19">
        <f t="shared" si="30"/>
        <v>0</v>
      </c>
      <c r="CS37" s="19">
        <f t="shared" si="31"/>
        <v>0</v>
      </c>
      <c r="CT37" s="19">
        <f t="shared" si="104"/>
        <v>0.33985198299709318</v>
      </c>
      <c r="CU37" s="19">
        <f t="shared" si="105"/>
        <v>0.55604292459900251</v>
      </c>
      <c r="CV37" s="19">
        <f t="shared" si="106"/>
        <v>4.0673753423538158E-4</v>
      </c>
      <c r="CW37" s="19">
        <f t="shared" si="107"/>
        <v>0.10369835486966905</v>
      </c>
      <c r="CX37" s="23"/>
      <c r="CY37" s="18">
        <f t="shared" si="108"/>
        <v>1.9651944942070302E-5</v>
      </c>
      <c r="CZ37" s="18">
        <f t="shared" si="179"/>
        <v>1.7168995616579197E-6</v>
      </c>
      <c r="DA37" s="18">
        <f t="shared" si="205"/>
        <v>2.0330949060067472E-11</v>
      </c>
      <c r="DB37" s="18">
        <f t="shared" si="180"/>
        <v>1.195621794071038E-11</v>
      </c>
      <c r="DC37" s="18">
        <f t="shared" si="109"/>
        <v>3.9954269154848193E-16</v>
      </c>
      <c r="DD37" s="18">
        <f t="shared" si="181"/>
        <v>2.0527625341492207E-17</v>
      </c>
      <c r="DE37" s="18">
        <f t="shared" si="182"/>
        <v>4.2007031688997414E-16</v>
      </c>
      <c r="DF37" s="19">
        <f t="shared" si="157"/>
        <v>0.95113288295761955</v>
      </c>
      <c r="DG37" s="19">
        <f t="shared" si="110"/>
        <v>4.8867117042380441E-2</v>
      </c>
      <c r="DH37" s="19">
        <f t="shared" si="32"/>
        <v>0.95113288295761955</v>
      </c>
      <c r="DI37" s="19">
        <f t="shared" si="33"/>
        <v>0</v>
      </c>
      <c r="DJ37" s="19">
        <f t="shared" si="34"/>
        <v>0</v>
      </c>
      <c r="DK37" s="19">
        <f t="shared" si="35"/>
        <v>4.8867117042380441E-2</v>
      </c>
      <c r="DL37" s="19">
        <f t="shared" si="36"/>
        <v>0</v>
      </c>
      <c r="DM37" s="19">
        <f t="shared" si="37"/>
        <v>0</v>
      </c>
      <c r="DN37" s="19">
        <f t="shared" si="111"/>
        <v>0.37859522946945962</v>
      </c>
      <c r="DO37" s="19">
        <f t="shared" si="112"/>
        <v>0.57253765348815999</v>
      </c>
      <c r="DP37" s="19">
        <f t="shared" si="113"/>
        <v>1.964131252169111E-4</v>
      </c>
      <c r="DQ37" s="19">
        <f t="shared" si="114"/>
        <v>4.8670703917163528E-2</v>
      </c>
      <c r="DR37" s="23"/>
      <c r="DS37" s="18">
        <f t="shared" si="115"/>
        <v>2.0309577799049486E-5</v>
      </c>
      <c r="DT37" s="18">
        <f t="shared" si="183"/>
        <v>8.3772359222439382E-7</v>
      </c>
      <c r="DU37" s="18">
        <f t="shared" si="206"/>
        <v>2.1040797399449512E-11</v>
      </c>
      <c r="DV37" s="18">
        <f t="shared" si="184"/>
        <v>1.167184836015277E-11</v>
      </c>
      <c r="DW37" s="18">
        <f t="shared" si="116"/>
        <v>4.2732971173815796E-16</v>
      </c>
      <c r="DX37" s="18">
        <f t="shared" si="185"/>
        <v>9.7777827361655792E-18</v>
      </c>
      <c r="DY37" s="18">
        <f t="shared" si="186"/>
        <v>4.3710749447432353E-16</v>
      </c>
      <c r="DZ37" s="19">
        <f t="shared" si="158"/>
        <v>0.97763071358928633</v>
      </c>
      <c r="EA37" s="19">
        <f t="shared" si="117"/>
        <v>2.2369286410713656E-2</v>
      </c>
      <c r="EB37" s="19">
        <f t="shared" si="38"/>
        <v>0.97763071358928633</v>
      </c>
      <c r="EC37" s="19">
        <f t="shared" si="39"/>
        <v>0</v>
      </c>
      <c r="ED37" s="19">
        <f t="shared" si="40"/>
        <v>0</v>
      </c>
      <c r="EE37" s="19">
        <f t="shared" si="41"/>
        <v>2.2369286410713656E-2</v>
      </c>
      <c r="EF37" s="19">
        <f t="shared" si="42"/>
        <v>0</v>
      </c>
      <c r="EG37" s="19">
        <f t="shared" si="43"/>
        <v>0</v>
      </c>
      <c r="EH37" s="19">
        <f t="shared" si="118"/>
        <v>0.39824770478189414</v>
      </c>
      <c r="EI37" s="19">
        <f t="shared" si="119"/>
        <v>0.57938300880739235</v>
      </c>
      <c r="EJ37" s="19">
        <f t="shared" si="120"/>
        <v>9.154063154278593E-5</v>
      </c>
      <c r="EK37" s="19">
        <f t="shared" si="121"/>
        <v>2.2277745779170868E-2</v>
      </c>
      <c r="EL37" s="23"/>
      <c r="EM37" s="18">
        <f t="shared" si="122"/>
        <v>2.0634554404914737E-5</v>
      </c>
      <c r="EN37" s="18">
        <f t="shared" si="187"/>
        <v>3.9065540414441179E-7</v>
      </c>
      <c r="EO37" s="18">
        <f t="shared" si="207"/>
        <v>2.1356428335711992E-11</v>
      </c>
      <c r="EP37" s="18">
        <f t="shared" si="188"/>
        <v>1.1542629257372855E-11</v>
      </c>
      <c r="EQ37" s="18">
        <f t="shared" si="123"/>
        <v>4.4068038238791181E-16</v>
      </c>
      <c r="ER37" s="18">
        <f t="shared" si="189"/>
        <v>4.5091904974281046E-18</v>
      </c>
      <c r="ES37" s="18">
        <f t="shared" si="190"/>
        <v>4.4518957288533994E-16</v>
      </c>
      <c r="ET37" s="19">
        <f t="shared" si="159"/>
        <v>0.98987130253702171</v>
      </c>
      <c r="EU37" s="19">
        <f t="shared" si="124"/>
        <v>1.0128697462978231E-2</v>
      </c>
      <c r="EV37" s="19">
        <f t="shared" si="44"/>
        <v>0.98987130253702171</v>
      </c>
      <c r="EW37" s="19">
        <f t="shared" si="45"/>
        <v>0</v>
      </c>
      <c r="EX37" s="19">
        <f t="shared" si="46"/>
        <v>0</v>
      </c>
      <c r="EY37" s="19">
        <f t="shared" si="47"/>
        <v>1.0128697462978231E-2</v>
      </c>
      <c r="EZ37" s="19">
        <f t="shared" si="48"/>
        <v>0</v>
      </c>
      <c r="FA37" s="19">
        <f t="shared" si="49"/>
        <v>0</v>
      </c>
      <c r="FB37" s="19">
        <f t="shared" si="125"/>
        <v>0.40755474020173704</v>
      </c>
      <c r="FC37" s="19">
        <f t="shared" si="126"/>
        <v>0.58231656233528462</v>
      </c>
      <c r="FD37" s="19">
        <f t="shared" si="127"/>
        <v>4.1849529410828021E-5</v>
      </c>
      <c r="FE37" s="19">
        <f t="shared" si="128"/>
        <v>1.0086847933567403E-2</v>
      </c>
      <c r="FF37" s="23"/>
      <c r="FG37" s="18">
        <f t="shared" si="129"/>
        <v>2.0787237194915625E-5</v>
      </c>
      <c r="FH37" s="18">
        <f t="shared" si="191"/>
        <v>1.7840237948141505E-7</v>
      </c>
      <c r="FI37" s="18">
        <f t="shared" si="208"/>
        <v>2.1496799181895728E-11</v>
      </c>
      <c r="FJ37" s="18">
        <f t="shared" si="192"/>
        <v>1.148525106996122E-11</v>
      </c>
      <c r="FK37" s="18">
        <f t="shared" si="130"/>
        <v>4.4685906352553466E-16</v>
      </c>
      <c r="FL37" s="18">
        <f t="shared" si="193"/>
        <v>2.0489961198225497E-18</v>
      </c>
      <c r="FM37" s="18">
        <f t="shared" si="194"/>
        <v>4.4890805964535721E-16</v>
      </c>
      <c r="FN37" s="19">
        <f t="shared" si="160"/>
        <v>0.99543559961600758</v>
      </c>
      <c r="FO37" s="19">
        <f t="shared" si="131"/>
        <v>4.5644003839923957E-3</v>
      </c>
      <c r="FP37" s="19">
        <f t="shared" si="50"/>
        <v>0.99543559961600758</v>
      </c>
      <c r="FQ37" s="19">
        <f t="shared" si="51"/>
        <v>0</v>
      </c>
      <c r="FR37" s="19">
        <f t="shared" si="52"/>
        <v>0</v>
      </c>
      <c r="FS37" s="19">
        <f t="shared" si="53"/>
        <v>4.5644003839923957E-3</v>
      </c>
      <c r="FT37" s="19">
        <f t="shared" si="54"/>
        <v>0</v>
      </c>
      <c r="FU37" s="19">
        <f t="shared" si="55"/>
        <v>0</v>
      </c>
      <c r="FV37" s="19">
        <f t="shared" si="132"/>
        <v>0.41183114343556804</v>
      </c>
      <c r="FW37" s="19">
        <f t="shared" si="133"/>
        <v>0.58360445618043943</v>
      </c>
      <c r="FX37" s="19">
        <f t="shared" si="134"/>
        <v>1.8948875946218129E-5</v>
      </c>
      <c r="FY37" s="19">
        <f t="shared" si="135"/>
        <v>4.5454515080461779E-3</v>
      </c>
      <c r="FZ37" s="23"/>
      <c r="GA37" s="18">
        <f t="shared" si="136"/>
        <v>2.0857285096518103E-5</v>
      </c>
      <c r="GB37" s="18">
        <f t="shared" si="195"/>
        <v>8.0706192778951857E-8</v>
      </c>
      <c r="GC37" s="18">
        <f t="shared" si="209"/>
        <v>2.1559419719026074E-11</v>
      </c>
      <c r="GD37" s="18">
        <f t="shared" si="196"/>
        <v>1.1459831435103084E-11</v>
      </c>
      <c r="GE37" s="18">
        <f t="shared" si="137"/>
        <v>4.4967096359522105E-16</v>
      </c>
      <c r="GF37" s="18">
        <f t="shared" si="197"/>
        <v>9.248793650157221E-19</v>
      </c>
      <c r="GG37" s="18">
        <f t="shared" si="198"/>
        <v>4.5059584296023676E-16</v>
      </c>
      <c r="GH37" s="19">
        <f t="shared" si="161"/>
        <v>0.99794743032039612</v>
      </c>
      <c r="GI37" s="19">
        <f t="shared" si="138"/>
        <v>2.0525696796038547E-3</v>
      </c>
      <c r="GJ37" s="19">
        <f t="shared" si="56"/>
        <v>0.99794743032039612</v>
      </c>
      <c r="GK37" s="19">
        <f t="shared" si="57"/>
        <v>0</v>
      </c>
      <c r="GL37" s="19">
        <f t="shared" si="58"/>
        <v>0</v>
      </c>
      <c r="GM37" s="19">
        <f t="shared" si="59"/>
        <v>2.0525696796038547E-3</v>
      </c>
      <c r="GN37" s="19">
        <f t="shared" si="60"/>
        <v>0</v>
      </c>
      <c r="GO37" s="19">
        <f t="shared" si="61"/>
        <v>0</v>
      </c>
      <c r="GP37" s="19">
        <f t="shared" si="139"/>
        <v>0.41377047745647388</v>
      </c>
      <c r="GQ37" s="19">
        <f t="shared" si="140"/>
        <v>0.58417695286392213</v>
      </c>
      <c r="GR37" s="19">
        <f t="shared" si="141"/>
        <v>8.5403405263616314E-6</v>
      </c>
      <c r="GS37" s="19">
        <f t="shared" si="142"/>
        <v>2.0440293390774928E-3</v>
      </c>
      <c r="GT37" s="23"/>
      <c r="GU37" s="18">
        <f t="shared" si="143"/>
        <v>2.0889063140510394E-5</v>
      </c>
      <c r="GV37" s="18">
        <f t="shared" si="144"/>
        <v>3.6355893909702632E-8</v>
      </c>
      <c r="GW37" s="18">
        <f t="shared" si="62"/>
        <v>2.1587423883969297E-11</v>
      </c>
      <c r="GX37" s="18">
        <f t="shared" si="63"/>
        <v>1.1448535193433904E-11</v>
      </c>
      <c r="GY37" s="18">
        <f t="shared" si="145"/>
        <v>4.5094106055319679E-16</v>
      </c>
      <c r="GZ37" s="18">
        <f t="shared" si="199"/>
        <v>4.1622173091397991E-19</v>
      </c>
      <c r="HA37" s="18">
        <f t="shared" si="200"/>
        <v>4.5135728228411076E-16</v>
      </c>
      <c r="HB37" s="19">
        <f t="shared" si="162"/>
        <v>0.99907784421067125</v>
      </c>
      <c r="HC37" s="19">
        <f t="shared" si="146"/>
        <v>9.2215578932874182E-4</v>
      </c>
      <c r="HD37" s="19">
        <f t="shared" si="64"/>
        <v>0.99907784421067125</v>
      </c>
      <c r="HE37" s="19">
        <f t="shared" si="65"/>
        <v>0</v>
      </c>
      <c r="HF37" s="19">
        <f t="shared" si="66"/>
        <v>0</v>
      </c>
      <c r="HG37" s="19">
        <f t="shared" si="67"/>
        <v>9.2215578932874182E-4</v>
      </c>
      <c r="HH37" s="19">
        <f t="shared" si="68"/>
        <v>0</v>
      </c>
      <c r="HI37" s="19">
        <f t="shared" si="69"/>
        <v>0</v>
      </c>
      <c r="HJ37" s="19">
        <f t="shared" si="147"/>
        <v>0.41464494875909075</v>
      </c>
      <c r="HK37" s="19">
        <f t="shared" si="148"/>
        <v>0.5844328954515805</v>
      </c>
      <c r="HL37" s="19">
        <f t="shared" si="149"/>
        <v>3.8409110418340848E-6</v>
      </c>
      <c r="HM37" s="19">
        <f t="shared" si="150"/>
        <v>9.1831487828690766E-4</v>
      </c>
      <c r="HN37" s="26"/>
      <c r="HO37" s="2"/>
      <c r="HP37" s="2"/>
      <c r="HQ37" s="2"/>
      <c r="HR37" s="2"/>
      <c r="HS37" s="2"/>
      <c r="HT37" s="2"/>
      <c r="HU37" s="2"/>
      <c r="HV37" s="2"/>
      <c r="HW37" s="2"/>
    </row>
    <row r="38" spans="1:231" ht="13.5" thickBot="1" x14ac:dyDescent="0.25">
      <c r="A38">
        <v>12</v>
      </c>
      <c r="B38" s="22">
        <v>3</v>
      </c>
      <c r="C38" s="18">
        <f t="shared" si="70"/>
        <v>4.1224365600962424E-8</v>
      </c>
      <c r="D38" s="18">
        <f t="shared" si="151"/>
        <v>2.4103253056304027E-7</v>
      </c>
      <c r="E38" s="18">
        <f t="shared" si="152"/>
        <v>3.1912810878100711E-12</v>
      </c>
      <c r="F38" s="18">
        <f t="shared" si="1"/>
        <v>3.2410477984243281E-12</v>
      </c>
      <c r="G38" s="18">
        <f t="shared" si="71"/>
        <v>1.3155853829931944E-19</v>
      </c>
      <c r="H38" s="18">
        <f t="shared" si="72"/>
        <v>7.8119795252998625E-19</v>
      </c>
      <c r="I38" s="18">
        <f t="shared" si="73"/>
        <v>9.1275649082930566E-19</v>
      </c>
      <c r="J38" s="19">
        <f t="shared" si="74"/>
        <v>0.14413322679282065</v>
      </c>
      <c r="K38" s="19">
        <f t="shared" si="75"/>
        <v>0.85586677320717941</v>
      </c>
      <c r="L38" s="19">
        <f t="shared" si="2"/>
        <v>0</v>
      </c>
      <c r="M38" s="19">
        <f t="shared" si="3"/>
        <v>0</v>
      </c>
      <c r="N38" s="19">
        <f t="shared" si="4"/>
        <v>0.14413322679282065</v>
      </c>
      <c r="O38" s="19">
        <f t="shared" si="5"/>
        <v>0</v>
      </c>
      <c r="P38" s="19">
        <f t="shared" si="6"/>
        <v>0</v>
      </c>
      <c r="Q38" s="19">
        <f t="shared" si="7"/>
        <v>0.85586677320717941</v>
      </c>
      <c r="R38" s="19">
        <f t="shared" si="76"/>
        <v>0.13113353057313473</v>
      </c>
      <c r="S38" s="19">
        <f t="shared" si="77"/>
        <v>1.2999696219685917E-2</v>
      </c>
      <c r="T38" s="19">
        <f t="shared" si="78"/>
        <v>0.11653119084800022</v>
      </c>
      <c r="U38" s="19">
        <f t="shared" si="79"/>
        <v>0.73933558235917907</v>
      </c>
      <c r="V38" s="23"/>
      <c r="W38" s="18">
        <f t="shared" si="80"/>
        <v>1.0844023633047313E-6</v>
      </c>
      <c r="X38" s="18">
        <f t="shared" si="163"/>
        <v>3.5509885454987256E-6</v>
      </c>
      <c r="Y38" s="18">
        <f t="shared" si="201"/>
        <v>3.3448688377862091E-11</v>
      </c>
      <c r="Z38" s="18">
        <f t="shared" si="164"/>
        <v>2.0879368932987343E-11</v>
      </c>
      <c r="AA38" s="18">
        <f t="shared" si="81"/>
        <v>3.6271836726397148E-17</v>
      </c>
      <c r="AB38" s="18">
        <f t="shared" si="165"/>
        <v>7.4142399918280008E-17</v>
      </c>
      <c r="AC38" s="18">
        <f t="shared" si="166"/>
        <v>1.1041423664467715E-16</v>
      </c>
      <c r="AD38" s="19">
        <f t="shared" si="153"/>
        <v>0.32850688306729098</v>
      </c>
      <c r="AE38" s="19">
        <f t="shared" si="82"/>
        <v>0.67149311693270908</v>
      </c>
      <c r="AF38" s="19">
        <f t="shared" si="8"/>
        <v>0</v>
      </c>
      <c r="AG38" s="19">
        <f t="shared" si="9"/>
        <v>0</v>
      </c>
      <c r="AH38" s="19">
        <f t="shared" si="10"/>
        <v>0.32850688306729098</v>
      </c>
      <c r="AI38" s="19">
        <f t="shared" si="11"/>
        <v>0</v>
      </c>
      <c r="AJ38" s="19">
        <f t="shared" si="12"/>
        <v>0</v>
      </c>
      <c r="AK38" s="19">
        <f t="shared" si="13"/>
        <v>0.67149311693270908</v>
      </c>
      <c r="AL38" s="19">
        <f t="shared" si="83"/>
        <v>0.3093102218647944</v>
      </c>
      <c r="AM38" s="19">
        <f t="shared" si="84"/>
        <v>1.9196661202496502E-2</v>
      </c>
      <c r="AN38" s="19">
        <f t="shared" si="85"/>
        <v>0.11854234252556552</v>
      </c>
      <c r="AO38" s="19">
        <f t="shared" si="86"/>
        <v>0.55295077440714346</v>
      </c>
      <c r="AP38" s="23"/>
      <c r="AQ38" s="18">
        <f t="shared" si="87"/>
        <v>1.7894916474385808E-6</v>
      </c>
      <c r="AR38" s="18">
        <f t="shared" si="167"/>
        <v>3.5385784769230683E-6</v>
      </c>
      <c r="AS38" s="18">
        <f t="shared" si="202"/>
        <v>7.5767175881968886E-11</v>
      </c>
      <c r="AT38" s="18">
        <f t="shared" si="168"/>
        <v>3.006644762493387E-11</v>
      </c>
      <c r="AU38" s="18">
        <f t="shared" si="88"/>
        <v>1.3558472839079321E-16</v>
      </c>
      <c r="AV38" s="18">
        <f t="shared" si="169"/>
        <v>1.0639248444312569E-16</v>
      </c>
      <c r="AW38" s="18">
        <f t="shared" si="170"/>
        <v>2.419772128339189E-16</v>
      </c>
      <c r="AX38" s="19">
        <f t="shared" si="154"/>
        <v>0.56032023347525628</v>
      </c>
      <c r="AY38" s="19">
        <f t="shared" si="89"/>
        <v>0.43967976652474378</v>
      </c>
      <c r="AZ38" s="19">
        <f t="shared" si="14"/>
        <v>0</v>
      </c>
      <c r="BA38" s="19">
        <f t="shared" si="15"/>
        <v>0</v>
      </c>
      <c r="BB38" s="19">
        <f t="shared" si="16"/>
        <v>0.56032023347525628</v>
      </c>
      <c r="BC38" s="19">
        <f t="shared" si="17"/>
        <v>0</v>
      </c>
      <c r="BD38" s="19">
        <f t="shared" si="18"/>
        <v>0</v>
      </c>
      <c r="BE38" s="19">
        <f t="shared" si="19"/>
        <v>0.43967976652474378</v>
      </c>
      <c r="BF38" s="19">
        <f t="shared" si="90"/>
        <v>0.53934909811491083</v>
      </c>
      <c r="BG38" s="19">
        <f t="shared" si="91"/>
        <v>2.0971135360345505E-2</v>
      </c>
      <c r="BH38" s="19">
        <f t="shared" si="92"/>
        <v>8.3632431501374629E-2</v>
      </c>
      <c r="BI38" s="19">
        <f t="shared" si="93"/>
        <v>0.35604733502336905</v>
      </c>
      <c r="BJ38" s="23"/>
      <c r="BK38" s="18">
        <f t="shared" si="94"/>
        <v>2.5378761737187504E-6</v>
      </c>
      <c r="BL38" s="18">
        <f t="shared" si="171"/>
        <v>2.8172935821849271E-6</v>
      </c>
      <c r="BM38" s="18">
        <f t="shared" si="203"/>
        <v>9.7183763044008052E-11</v>
      </c>
      <c r="BN38" s="18">
        <f t="shared" si="172"/>
        <v>2.9159704084118513E-11</v>
      </c>
      <c r="BO38" s="18">
        <f t="shared" si="95"/>
        <v>2.4664035670171688E-16</v>
      </c>
      <c r="BP38" s="18">
        <f t="shared" si="173"/>
        <v>8.2151447174598697E-17</v>
      </c>
      <c r="BQ38" s="18">
        <f t="shared" si="174"/>
        <v>3.287918038763156E-16</v>
      </c>
      <c r="BR38" s="19">
        <f t="shared" si="155"/>
        <v>0.75014143842374392</v>
      </c>
      <c r="BS38" s="19">
        <f t="shared" si="96"/>
        <v>0.24985856157625602</v>
      </c>
      <c r="BT38" s="19">
        <f t="shared" si="20"/>
        <v>0</v>
      </c>
      <c r="BU38" s="19">
        <f t="shared" si="21"/>
        <v>0</v>
      </c>
      <c r="BV38" s="19">
        <f t="shared" si="22"/>
        <v>0.75014143842374392</v>
      </c>
      <c r="BW38" s="19">
        <f t="shared" si="23"/>
        <v>0</v>
      </c>
      <c r="BX38" s="19">
        <f t="shared" si="24"/>
        <v>0</v>
      </c>
      <c r="BY38" s="19">
        <f t="shared" si="25"/>
        <v>0.24985856157625602</v>
      </c>
      <c r="BZ38" s="19">
        <f t="shared" si="97"/>
        <v>0.73260604755305647</v>
      </c>
      <c r="CA38" s="19">
        <f t="shared" si="98"/>
        <v>1.7535390870687471E-2</v>
      </c>
      <c r="CB38" s="19">
        <f t="shared" si="99"/>
        <v>5.7794956925934803E-2</v>
      </c>
      <c r="CC38" s="19">
        <f t="shared" si="100"/>
        <v>0.19206360465032121</v>
      </c>
      <c r="CD38" s="23"/>
      <c r="CE38" s="18">
        <f t="shared" si="101"/>
        <v>3.2112517116110317E-6</v>
      </c>
      <c r="CF38" s="18">
        <f t="shared" si="175"/>
        <v>1.9731474935876329E-6</v>
      </c>
      <c r="CG38" s="18">
        <f t="shared" si="204"/>
        <v>1.0378962559386342E-10</v>
      </c>
      <c r="CH38" s="18">
        <f t="shared" si="176"/>
        <v>2.6978240835471281E-11</v>
      </c>
      <c r="CI38" s="18">
        <f t="shared" si="102"/>
        <v>3.3329461283576203E-16</v>
      </c>
      <c r="CJ38" s="18">
        <f t="shared" si="177"/>
        <v>5.3232048285913689E-17</v>
      </c>
      <c r="CK38" s="18">
        <f t="shared" si="178"/>
        <v>3.865266611216757E-16</v>
      </c>
      <c r="CL38" s="19">
        <f t="shared" si="156"/>
        <v>0.8622810438704599</v>
      </c>
      <c r="CM38" s="19">
        <f t="shared" si="103"/>
        <v>0.13771895612954016</v>
      </c>
      <c r="CN38" s="19">
        <f t="shared" si="26"/>
        <v>0</v>
      </c>
      <c r="CO38" s="19">
        <f t="shared" si="27"/>
        <v>0</v>
      </c>
      <c r="CP38" s="19">
        <f t="shared" si="28"/>
        <v>0.8622810438704599</v>
      </c>
      <c r="CQ38" s="19">
        <f t="shared" si="29"/>
        <v>0</v>
      </c>
      <c r="CR38" s="19">
        <f t="shared" si="30"/>
        <v>0</v>
      </c>
      <c r="CS38" s="19">
        <f t="shared" si="31"/>
        <v>0.13771895612954016</v>
      </c>
      <c r="CT38" s="19">
        <f t="shared" si="104"/>
        <v>0.85099241581417573</v>
      </c>
      <c r="CU38" s="19">
        <f t="shared" si="105"/>
        <v>1.1288628056284018E-2</v>
      </c>
      <c r="CV38" s="19">
        <f t="shared" si="106"/>
        <v>4.490249178191974E-2</v>
      </c>
      <c r="CW38" s="19">
        <f t="shared" si="107"/>
        <v>9.281646434762042E-2</v>
      </c>
      <c r="CX38" s="23"/>
      <c r="CY38" s="18">
        <f t="shared" si="108"/>
        <v>3.6609517283678279E-6</v>
      </c>
      <c r="CZ38" s="18">
        <f t="shared" si="179"/>
        <v>1.3437971565344875E-6</v>
      </c>
      <c r="DA38" s="18">
        <f t="shared" si="205"/>
        <v>1.0533777051325398E-10</v>
      </c>
      <c r="DB38" s="18">
        <f t="shared" si="180"/>
        <v>2.5624272011309057E-11</v>
      </c>
      <c r="DC38" s="18">
        <f t="shared" si="109"/>
        <v>3.8563649302291078E-16</v>
      </c>
      <c r="DD38" s="18">
        <f t="shared" si="181"/>
        <v>3.4433823867063367E-17</v>
      </c>
      <c r="DE38" s="18">
        <f t="shared" si="182"/>
        <v>4.2007031688997414E-16</v>
      </c>
      <c r="DF38" s="19">
        <f t="shared" si="157"/>
        <v>0.91802842885449021</v>
      </c>
      <c r="DG38" s="19">
        <f t="shared" si="110"/>
        <v>8.1971571145509806E-2</v>
      </c>
      <c r="DH38" s="19">
        <f t="shared" si="32"/>
        <v>0</v>
      </c>
      <c r="DI38" s="19">
        <f t="shared" si="33"/>
        <v>0</v>
      </c>
      <c r="DJ38" s="19">
        <f t="shared" si="34"/>
        <v>0.91802842885449021</v>
      </c>
      <c r="DK38" s="19">
        <f t="shared" si="35"/>
        <v>0</v>
      </c>
      <c r="DL38" s="19">
        <f t="shared" si="36"/>
        <v>0</v>
      </c>
      <c r="DM38" s="19">
        <f t="shared" si="37"/>
        <v>8.1971571145509806E-2</v>
      </c>
      <c r="DN38" s="19">
        <f t="shared" si="111"/>
        <v>0.91195060035301667</v>
      </c>
      <c r="DO38" s="19">
        <f t="shared" si="112"/>
        <v>6.0778285014733259E-3</v>
      </c>
      <c r="DP38" s="19">
        <f t="shared" si="113"/>
        <v>3.9182282604602707E-2</v>
      </c>
      <c r="DQ38" s="19">
        <f t="shared" si="114"/>
        <v>4.2789288540907106E-2</v>
      </c>
      <c r="DR38" s="23"/>
      <c r="DS38" s="18">
        <f t="shared" si="115"/>
        <v>3.9062189600908842E-6</v>
      </c>
      <c r="DT38" s="18">
        <f t="shared" si="183"/>
        <v>9.8279152447336362E-7</v>
      </c>
      <c r="DU38" s="18">
        <f t="shared" si="206"/>
        <v>1.0562041021325798E-10</v>
      </c>
      <c r="DV38" s="18">
        <f t="shared" si="184"/>
        <v>2.4960579040263409E-11</v>
      </c>
      <c r="DW38" s="18">
        <f t="shared" si="116"/>
        <v>4.1257644894760516E-16</v>
      </c>
      <c r="DX38" s="18">
        <f t="shared" si="185"/>
        <v>2.4531045526718363E-17</v>
      </c>
      <c r="DY38" s="18">
        <f t="shared" si="186"/>
        <v>4.3710749447432353E-16</v>
      </c>
      <c r="DZ38" s="19">
        <f t="shared" si="158"/>
        <v>0.94387868925418439</v>
      </c>
      <c r="EA38" s="19">
        <f t="shared" si="117"/>
        <v>5.6121310745815549E-2</v>
      </c>
      <c r="EB38" s="19">
        <f t="shared" si="38"/>
        <v>0</v>
      </c>
      <c r="EC38" s="19">
        <f t="shared" si="39"/>
        <v>0</v>
      </c>
      <c r="ED38" s="19">
        <f t="shared" si="40"/>
        <v>0.94387868925418439</v>
      </c>
      <c r="EE38" s="19">
        <f t="shared" si="41"/>
        <v>0</v>
      </c>
      <c r="EF38" s="19">
        <f t="shared" si="42"/>
        <v>0</v>
      </c>
      <c r="EG38" s="19">
        <f t="shared" si="43"/>
        <v>5.6121310745815549E-2</v>
      </c>
      <c r="EH38" s="19">
        <f t="shared" si="118"/>
        <v>0.94090755418930971</v>
      </c>
      <c r="EI38" s="19">
        <f t="shared" si="119"/>
        <v>2.9711350648748474E-3</v>
      </c>
      <c r="EJ38" s="19">
        <f t="shared" si="120"/>
        <v>3.6723159399976744E-2</v>
      </c>
      <c r="EK38" s="19">
        <f t="shared" si="121"/>
        <v>1.9398151345838808E-2</v>
      </c>
      <c r="EL38" s="23"/>
      <c r="EM38" s="18">
        <f t="shared" si="122"/>
        <v>4.0265594009276508E-6</v>
      </c>
      <c r="EN38" s="18">
        <f t="shared" si="187"/>
        <v>8.0170007478240311E-7</v>
      </c>
      <c r="EO38" s="18">
        <f t="shared" si="207"/>
        <v>1.0565347675168475E-10</v>
      </c>
      <c r="EP38" s="18">
        <f t="shared" si="188"/>
        <v>2.4659562162967862E-11</v>
      </c>
      <c r="EQ38" s="18">
        <f t="shared" si="123"/>
        <v>4.2542000005518725E-16</v>
      </c>
      <c r="ER38" s="18">
        <f t="shared" si="189"/>
        <v>1.9769572830152653E-17</v>
      </c>
      <c r="ES38" s="18">
        <f t="shared" si="190"/>
        <v>4.4518957288533994E-16</v>
      </c>
      <c r="ET38" s="19">
        <f t="shared" si="159"/>
        <v>0.95559291134780378</v>
      </c>
      <c r="EU38" s="19">
        <f t="shared" si="124"/>
        <v>4.4407088652196204E-2</v>
      </c>
      <c r="EV38" s="19">
        <f t="shared" si="44"/>
        <v>0</v>
      </c>
      <c r="EW38" s="19">
        <f t="shared" si="45"/>
        <v>0</v>
      </c>
      <c r="EX38" s="19">
        <f t="shared" si="46"/>
        <v>0.95559291134780378</v>
      </c>
      <c r="EY38" s="19">
        <f t="shared" si="47"/>
        <v>0</v>
      </c>
      <c r="EZ38" s="19">
        <f t="shared" si="48"/>
        <v>0</v>
      </c>
      <c r="FA38" s="19">
        <f t="shared" si="49"/>
        <v>4.4407088652196204E-2</v>
      </c>
      <c r="FB38" s="19">
        <f t="shared" si="125"/>
        <v>0.95420638348406173</v>
      </c>
      <c r="FC38" s="19">
        <f t="shared" si="126"/>
        <v>1.3865278637418934E-3</v>
      </c>
      <c r="FD38" s="19">
        <f t="shared" si="127"/>
        <v>3.5664919052959862E-2</v>
      </c>
      <c r="FE38" s="19">
        <f t="shared" si="128"/>
        <v>8.7421695992363387E-3</v>
      </c>
      <c r="FF38" s="23"/>
      <c r="FG38" s="18">
        <f t="shared" si="129"/>
        <v>4.0827754338259277E-6</v>
      </c>
      <c r="FH38" s="18">
        <f t="shared" si="191"/>
        <v>7.1631800990042453E-7</v>
      </c>
      <c r="FI38" s="18">
        <f t="shared" si="208"/>
        <v>1.0564865220251589E-10</v>
      </c>
      <c r="FJ38" s="18">
        <f t="shared" si="192"/>
        <v>2.4525891536006398E-11</v>
      </c>
      <c r="FK38" s="18">
        <f t="shared" si="130"/>
        <v>4.3133972182925137E-16</v>
      </c>
      <c r="FL38" s="18">
        <f t="shared" si="193"/>
        <v>1.7568337816105771E-17</v>
      </c>
      <c r="FM38" s="18">
        <f t="shared" si="194"/>
        <v>4.4890805964535711E-16</v>
      </c>
      <c r="FN38" s="19">
        <f t="shared" si="160"/>
        <v>0.96086428515009303</v>
      </c>
      <c r="FO38" s="19">
        <f t="shared" si="131"/>
        <v>3.913571484990707E-2</v>
      </c>
      <c r="FP38" s="19">
        <f t="shared" si="50"/>
        <v>0</v>
      </c>
      <c r="FQ38" s="19">
        <f t="shared" si="51"/>
        <v>0</v>
      </c>
      <c r="FR38" s="19">
        <f t="shared" si="52"/>
        <v>0.96086428515009303</v>
      </c>
      <c r="FS38" s="19">
        <f t="shared" si="53"/>
        <v>0</v>
      </c>
      <c r="FT38" s="19">
        <f t="shared" si="54"/>
        <v>0</v>
      </c>
      <c r="FU38" s="19">
        <f t="shared" si="55"/>
        <v>3.913571484990707E-2</v>
      </c>
      <c r="FV38" s="19">
        <f t="shared" si="132"/>
        <v>0.96023087809270991</v>
      </c>
      <c r="FW38" s="19">
        <f t="shared" si="133"/>
        <v>6.3340705738310131E-4</v>
      </c>
      <c r="FX38" s="19">
        <f t="shared" si="134"/>
        <v>3.5204721523297774E-2</v>
      </c>
      <c r="FY38" s="19">
        <f t="shared" si="135"/>
        <v>3.930993326609295E-3</v>
      </c>
      <c r="FZ38" s="23"/>
      <c r="GA38" s="18">
        <f t="shared" si="136"/>
        <v>4.1084665873940598E-6</v>
      </c>
      <c r="GB38" s="18">
        <f t="shared" si="195"/>
        <v>6.7715495232320799E-7</v>
      </c>
      <c r="GC38" s="18">
        <f t="shared" si="209"/>
        <v>1.0564236653851117E-10</v>
      </c>
      <c r="GD38" s="18">
        <f t="shared" si="196"/>
        <v>2.4466644992680553E-11</v>
      </c>
      <c r="GE38" s="18">
        <f t="shared" si="137"/>
        <v>4.3402813313670937E-16</v>
      </c>
      <c r="GF38" s="18">
        <f t="shared" si="197"/>
        <v>1.6567709823527455E-17</v>
      </c>
      <c r="GG38" s="18">
        <f t="shared" si="198"/>
        <v>4.5059584296023686E-16</v>
      </c>
      <c r="GH38" s="19">
        <f t="shared" si="161"/>
        <v>0.9632315519941681</v>
      </c>
      <c r="GI38" s="19">
        <f t="shared" si="138"/>
        <v>3.6768448005831879E-2</v>
      </c>
      <c r="GJ38" s="19">
        <f t="shared" si="56"/>
        <v>0</v>
      </c>
      <c r="GK38" s="19">
        <f t="shared" si="57"/>
        <v>0</v>
      </c>
      <c r="GL38" s="19">
        <f t="shared" si="58"/>
        <v>0.9632315519941681</v>
      </c>
      <c r="GM38" s="19">
        <f t="shared" si="59"/>
        <v>0</v>
      </c>
      <c r="GN38" s="19">
        <f t="shared" si="60"/>
        <v>0</v>
      </c>
      <c r="GO38" s="19">
        <f t="shared" si="61"/>
        <v>3.6768448005831879E-2</v>
      </c>
      <c r="GP38" s="19">
        <f t="shared" si="139"/>
        <v>0.96294496174362532</v>
      </c>
      <c r="GQ38" s="19">
        <f t="shared" si="140"/>
        <v>2.8659025054273698E-4</v>
      </c>
      <c r="GR38" s="19">
        <f t="shared" si="141"/>
        <v>3.5002468576770758E-2</v>
      </c>
      <c r="GS38" s="19">
        <f t="shared" si="142"/>
        <v>1.7659794290611171E-3</v>
      </c>
      <c r="GT38" s="23"/>
      <c r="GU38" s="18">
        <f t="shared" si="143"/>
        <v>4.1200935255683979E-6</v>
      </c>
      <c r="GV38" s="18">
        <f t="shared" si="144"/>
        <v>6.5940769147005198E-7</v>
      </c>
      <c r="GW38" s="18">
        <f t="shared" si="62"/>
        <v>1.0563865938956171E-10</v>
      </c>
      <c r="GX38" s="18">
        <f t="shared" si="63"/>
        <v>2.4440305886520479E-11</v>
      </c>
      <c r="GY38" s="18">
        <f t="shared" si="145"/>
        <v>4.3524115660065842E-16</v>
      </c>
      <c r="GZ38" s="18">
        <f t="shared" si="199"/>
        <v>1.6116125683452391E-17</v>
      </c>
      <c r="HA38" s="18">
        <f t="shared" si="200"/>
        <v>4.5135728228411086E-16</v>
      </c>
      <c r="HB38" s="19">
        <f t="shared" si="162"/>
        <v>0.9642940829448986</v>
      </c>
      <c r="HC38" s="19">
        <f t="shared" si="146"/>
        <v>3.5705917055101268E-2</v>
      </c>
      <c r="HD38" s="19">
        <f t="shared" si="64"/>
        <v>0</v>
      </c>
      <c r="HE38" s="19">
        <f t="shared" si="65"/>
        <v>0</v>
      </c>
      <c r="HF38" s="19">
        <f t="shared" si="66"/>
        <v>0.9642940829448986</v>
      </c>
      <c r="HG38" s="19">
        <f t="shared" si="67"/>
        <v>0</v>
      </c>
      <c r="HH38" s="19">
        <f t="shared" si="68"/>
        <v>0</v>
      </c>
      <c r="HI38" s="19">
        <f t="shared" si="69"/>
        <v>3.5705917055101268E-2</v>
      </c>
      <c r="HJ38" s="19">
        <f t="shared" si="147"/>
        <v>0.96416497165370318</v>
      </c>
      <c r="HK38" s="19">
        <f t="shared" si="148"/>
        <v>1.2911129119552085E-4</v>
      </c>
      <c r="HL38" s="19">
        <f t="shared" si="149"/>
        <v>3.4912872556968046E-2</v>
      </c>
      <c r="HM38" s="19">
        <f t="shared" si="150"/>
        <v>7.93044498133221E-4</v>
      </c>
      <c r="HN38" s="26"/>
      <c r="HO38" s="13" t="s">
        <v>16</v>
      </c>
      <c r="HP38" s="13" t="s">
        <v>17</v>
      </c>
      <c r="HQ38" s="13" t="s">
        <v>6</v>
      </c>
      <c r="HR38" s="2"/>
      <c r="HS38" s="2"/>
      <c r="HT38" s="2"/>
      <c r="HU38" s="2"/>
      <c r="HV38" s="2"/>
      <c r="HW38" s="2"/>
    </row>
    <row r="39" spans="1:231" ht="13.5" thickTop="1" x14ac:dyDescent="0.2">
      <c r="A39">
        <v>13</v>
      </c>
      <c r="B39" s="22">
        <v>3</v>
      </c>
      <c r="C39" s="18">
        <f t="shared" si="70"/>
        <v>5.7082745537073974E-9</v>
      </c>
      <c r="D39" s="18">
        <f t="shared" si="151"/>
        <v>1.3786392270736992E-7</v>
      </c>
      <c r="E39" s="18">
        <f t="shared" si="152"/>
        <v>3.5379683974692445E-11</v>
      </c>
      <c r="F39" s="18">
        <f t="shared" si="1"/>
        <v>5.1558052833525064E-12</v>
      </c>
      <c r="G39" s="18">
        <f t="shared" si="71"/>
        <v>2.0195694975094627E-19</v>
      </c>
      <c r="H39" s="18">
        <f t="shared" si="72"/>
        <v>7.1079954107835946E-19</v>
      </c>
      <c r="I39" s="18">
        <f t="shared" si="73"/>
        <v>9.1275649082930566E-19</v>
      </c>
      <c r="J39" s="19">
        <f t="shared" si="74"/>
        <v>0.22126049146739421</v>
      </c>
      <c r="K39" s="19">
        <f t="shared" si="75"/>
        <v>0.77873950853260587</v>
      </c>
      <c r="L39" s="19">
        <f t="shared" si="2"/>
        <v>0</v>
      </c>
      <c r="M39" s="19">
        <f t="shared" si="3"/>
        <v>0</v>
      </c>
      <c r="N39" s="19">
        <f t="shared" si="4"/>
        <v>0.22126049146739421</v>
      </c>
      <c r="O39" s="19">
        <f t="shared" si="5"/>
        <v>0</v>
      </c>
      <c r="P39" s="19">
        <f t="shared" si="6"/>
        <v>0</v>
      </c>
      <c r="Q39" s="19">
        <f t="shared" si="7"/>
        <v>0.77873950853260587</v>
      </c>
      <c r="R39" s="19">
        <f t="shared" si="76"/>
        <v>0.12783300182891716</v>
      </c>
      <c r="S39" s="19">
        <f t="shared" si="77"/>
        <v>9.3427489638477065E-2</v>
      </c>
      <c r="T39" s="19">
        <f t="shared" si="78"/>
        <v>1.6300224963903515E-2</v>
      </c>
      <c r="U39" s="19">
        <f t="shared" si="79"/>
        <v>0.76243928356870228</v>
      </c>
      <c r="V39" s="23"/>
      <c r="W39" s="18">
        <f t="shared" si="80"/>
        <v>1.3379782167916524E-7</v>
      </c>
      <c r="X39" s="18">
        <f t="shared" si="163"/>
        <v>1.6479330046830897E-6</v>
      </c>
      <c r="Y39" s="18">
        <f t="shared" si="201"/>
        <v>3.4072582158068747E-10</v>
      </c>
      <c r="Z39" s="18">
        <f t="shared" si="164"/>
        <v>3.9337681655210114E-11</v>
      </c>
      <c r="AA39" s="18">
        <f t="shared" si="81"/>
        <v>4.558837271733989E-17</v>
      </c>
      <c r="AB39" s="18">
        <f t="shared" si="165"/>
        <v>6.4825863927337266E-17</v>
      </c>
      <c r="AC39" s="18">
        <f t="shared" si="166"/>
        <v>1.1041423664467715E-16</v>
      </c>
      <c r="AD39" s="19">
        <f t="shared" si="153"/>
        <v>0.41288491504992542</v>
      </c>
      <c r="AE39" s="19">
        <f t="shared" si="82"/>
        <v>0.58711508495007458</v>
      </c>
      <c r="AF39" s="19">
        <f t="shared" si="8"/>
        <v>0</v>
      </c>
      <c r="AG39" s="19">
        <f t="shared" si="9"/>
        <v>0</v>
      </c>
      <c r="AH39" s="19">
        <f t="shared" si="10"/>
        <v>0.41288491504992542</v>
      </c>
      <c r="AI39" s="19">
        <f t="shared" si="11"/>
        <v>0</v>
      </c>
      <c r="AJ39" s="19">
        <f t="shared" si="12"/>
        <v>0</v>
      </c>
      <c r="AK39" s="19">
        <f t="shared" si="13"/>
        <v>0.58711508495007458</v>
      </c>
      <c r="AL39" s="19">
        <f t="shared" si="83"/>
        <v>0.30676250706070929</v>
      </c>
      <c r="AM39" s="19">
        <f t="shared" si="84"/>
        <v>0.1061224079892162</v>
      </c>
      <c r="AN39" s="19">
        <f t="shared" si="85"/>
        <v>2.1744376006581655E-2</v>
      </c>
      <c r="AO39" s="19">
        <f t="shared" si="86"/>
        <v>0.56537070894349284</v>
      </c>
      <c r="AP39" s="23"/>
      <c r="AQ39" s="18">
        <f t="shared" si="87"/>
        <v>2.4855211826365313E-7</v>
      </c>
      <c r="AR39" s="18">
        <f t="shared" si="167"/>
        <v>1.6106862641474344E-6</v>
      </c>
      <c r="AS39" s="18">
        <f t="shared" si="202"/>
        <v>6.1540244693126552E-10</v>
      </c>
      <c r="AT39" s="18">
        <f t="shared" si="168"/>
        <v>5.5266896506152397E-11</v>
      </c>
      <c r="AU39" s="18">
        <f t="shared" si="88"/>
        <v>1.5295958176940143E-16</v>
      </c>
      <c r="AV39" s="18">
        <f t="shared" si="169"/>
        <v>8.9017631064517499E-17</v>
      </c>
      <c r="AW39" s="18">
        <f t="shared" si="170"/>
        <v>2.4197721283391895E-16</v>
      </c>
      <c r="AX39" s="19">
        <f t="shared" si="154"/>
        <v>0.63212390942937768</v>
      </c>
      <c r="AY39" s="19">
        <f t="shared" si="89"/>
        <v>0.36787609057062221</v>
      </c>
      <c r="AZ39" s="19">
        <f t="shared" si="14"/>
        <v>0</v>
      </c>
      <c r="BA39" s="19">
        <f t="shared" si="15"/>
        <v>0</v>
      </c>
      <c r="BB39" s="19">
        <f t="shared" si="16"/>
        <v>0.63212390942937768</v>
      </c>
      <c r="BC39" s="19">
        <f t="shared" si="17"/>
        <v>0</v>
      </c>
      <c r="BD39" s="19">
        <f t="shared" si="18"/>
        <v>0</v>
      </c>
      <c r="BE39" s="19">
        <f t="shared" si="19"/>
        <v>0.36787609057062221</v>
      </c>
      <c r="BF39" s="19">
        <f t="shared" si="90"/>
        <v>0.54132402577501781</v>
      </c>
      <c r="BG39" s="19">
        <f t="shared" si="91"/>
        <v>9.0799883654360009E-2</v>
      </c>
      <c r="BH39" s="19">
        <f t="shared" si="92"/>
        <v>1.8996207700238431E-2</v>
      </c>
      <c r="BI39" s="19">
        <f t="shared" si="93"/>
        <v>0.34887988287038374</v>
      </c>
      <c r="BJ39" s="23"/>
      <c r="BK39" s="18">
        <f t="shared" si="94"/>
        <v>4.105089706856375E-7</v>
      </c>
      <c r="BL39" s="18">
        <f t="shared" si="171"/>
        <v>1.2892923526512899E-6</v>
      </c>
      <c r="BM39" s="18">
        <f t="shared" si="203"/>
        <v>6.3909133791360729E-10</v>
      </c>
      <c r="BN39" s="18">
        <f t="shared" si="172"/>
        <v>5.1531428413942684E-11</v>
      </c>
      <c r="BO39" s="18">
        <f t="shared" si="95"/>
        <v>2.6235272730102188E-16</v>
      </c>
      <c r="BP39" s="18">
        <f t="shared" si="173"/>
        <v>6.6439076575293691E-17</v>
      </c>
      <c r="BQ39" s="18">
        <f t="shared" si="174"/>
        <v>3.287918038763156E-16</v>
      </c>
      <c r="BR39" s="19">
        <f t="shared" si="155"/>
        <v>0.79792964486339002</v>
      </c>
      <c r="BS39" s="19">
        <f t="shared" si="96"/>
        <v>0.20207035513660992</v>
      </c>
      <c r="BT39" s="19">
        <f t="shared" si="20"/>
        <v>0</v>
      </c>
      <c r="BU39" s="19">
        <f t="shared" si="21"/>
        <v>0</v>
      </c>
      <c r="BV39" s="19">
        <f t="shared" si="22"/>
        <v>0.79792964486339002</v>
      </c>
      <c r="BW39" s="19">
        <f t="shared" si="23"/>
        <v>0</v>
      </c>
      <c r="BX39" s="19">
        <f t="shared" si="24"/>
        <v>0</v>
      </c>
      <c r="BY39" s="19">
        <f t="shared" si="25"/>
        <v>0.20207035513660992</v>
      </c>
      <c r="BZ39" s="19">
        <f t="shared" si="97"/>
        <v>0.73456846389928576</v>
      </c>
      <c r="CA39" s="19">
        <f t="shared" si="98"/>
        <v>6.3361180964104161E-2</v>
      </c>
      <c r="CB39" s="19">
        <f t="shared" si="99"/>
        <v>1.557297452445801E-2</v>
      </c>
      <c r="CC39" s="19">
        <f t="shared" si="100"/>
        <v>0.18649738061215193</v>
      </c>
      <c r="CD39" s="23"/>
      <c r="CE39" s="18">
        <f t="shared" si="101"/>
        <v>5.7736125266161745E-7</v>
      </c>
      <c r="CF39" s="18">
        <f t="shared" si="175"/>
        <v>9.291463427873096E-7</v>
      </c>
      <c r="CG39" s="18">
        <f t="shared" si="204"/>
        <v>5.9490718234009966E-10</v>
      </c>
      <c r="CH39" s="18">
        <f t="shared" si="176"/>
        <v>4.6333180389278179E-11</v>
      </c>
      <c r="CI39" s="18">
        <f t="shared" si="102"/>
        <v>3.4347635601327322E-16</v>
      </c>
      <c r="CJ39" s="18">
        <f t="shared" si="177"/>
        <v>4.3050305108402516E-17</v>
      </c>
      <c r="CK39" s="18">
        <f t="shared" si="178"/>
        <v>3.8652666112167575E-16</v>
      </c>
      <c r="CL39" s="19">
        <f t="shared" si="156"/>
        <v>0.88862267616036295</v>
      </c>
      <c r="CM39" s="19">
        <f t="shared" si="103"/>
        <v>0.11137732383963701</v>
      </c>
      <c r="CN39" s="19">
        <f t="shared" si="26"/>
        <v>0</v>
      </c>
      <c r="CO39" s="19">
        <f t="shared" si="27"/>
        <v>0</v>
      </c>
      <c r="CP39" s="19">
        <f t="shared" si="28"/>
        <v>0.88862267616036295</v>
      </c>
      <c r="CQ39" s="19">
        <f t="shared" si="29"/>
        <v>0</v>
      </c>
      <c r="CR39" s="19">
        <f t="shared" si="30"/>
        <v>0</v>
      </c>
      <c r="CS39" s="19">
        <f t="shared" si="31"/>
        <v>0.11137732383963701</v>
      </c>
      <c r="CT39" s="19">
        <f t="shared" si="104"/>
        <v>0.84886067707478097</v>
      </c>
      <c r="CU39" s="19">
        <f t="shared" si="105"/>
        <v>3.9761999085581978E-2</v>
      </c>
      <c r="CV39" s="19">
        <f t="shared" si="106"/>
        <v>1.3420366795678901E-2</v>
      </c>
      <c r="CW39" s="19">
        <f t="shared" si="107"/>
        <v>9.795695704395814E-2</v>
      </c>
      <c r="CX39" s="23"/>
      <c r="CY39" s="18">
        <f t="shared" si="108"/>
        <v>6.9645216739620225E-7</v>
      </c>
      <c r="CZ39" s="18">
        <f t="shared" si="179"/>
        <v>6.6868772631838211E-7</v>
      </c>
      <c r="DA39" s="18">
        <f t="shared" si="205"/>
        <v>5.6157009210403454E-10</v>
      </c>
      <c r="DB39" s="18">
        <f t="shared" si="180"/>
        <v>4.3314103069754726E-11</v>
      </c>
      <c r="DC39" s="18">
        <f t="shared" si="109"/>
        <v>3.9110670779073977E-16</v>
      </c>
      <c r="DD39" s="18">
        <f t="shared" si="181"/>
        <v>2.8963609099234341E-17</v>
      </c>
      <c r="DE39" s="18">
        <f t="shared" si="182"/>
        <v>4.2007031688997414E-16</v>
      </c>
      <c r="DF39" s="19">
        <f t="shared" si="157"/>
        <v>0.93105056954828691</v>
      </c>
      <c r="DG39" s="19">
        <f t="shared" si="110"/>
        <v>6.8949430451713062E-2</v>
      </c>
      <c r="DH39" s="19">
        <f t="shared" si="32"/>
        <v>0</v>
      </c>
      <c r="DI39" s="19">
        <f t="shared" si="33"/>
        <v>0</v>
      </c>
      <c r="DJ39" s="19">
        <f t="shared" si="34"/>
        <v>0.93105056954828691</v>
      </c>
      <c r="DK39" s="19">
        <f t="shared" si="35"/>
        <v>0</v>
      </c>
      <c r="DL39" s="19">
        <f t="shared" si="36"/>
        <v>0</v>
      </c>
      <c r="DM39" s="19">
        <f t="shared" si="37"/>
        <v>6.8949430451713062E-2</v>
      </c>
      <c r="DN39" s="19">
        <f t="shared" si="111"/>
        <v>0.90569011008916445</v>
      </c>
      <c r="DO39" s="19">
        <f t="shared" si="112"/>
        <v>2.5360459459122523E-2</v>
      </c>
      <c r="DP39" s="19">
        <f t="shared" si="113"/>
        <v>1.233831876532579E-2</v>
      </c>
      <c r="DQ39" s="19">
        <f t="shared" si="114"/>
        <v>5.6611111686387279E-2</v>
      </c>
      <c r="DR39" s="23"/>
      <c r="DS39" s="18">
        <f t="shared" si="115"/>
        <v>7.6335839052600938E-7</v>
      </c>
      <c r="DT39" s="18">
        <f t="shared" si="183"/>
        <v>5.2221260621965454E-7</v>
      </c>
      <c r="DU39" s="18">
        <f t="shared" si="206"/>
        <v>5.4397146883247879E-10</v>
      </c>
      <c r="DV39" s="18">
        <f t="shared" si="184"/>
        <v>4.1864767862569703E-11</v>
      </c>
      <c r="DW39" s="18">
        <f t="shared" si="116"/>
        <v>4.1524518494003027E-16</v>
      </c>
      <c r="DX39" s="18">
        <f t="shared" si="185"/>
        <v>2.186230953429336E-17</v>
      </c>
      <c r="DY39" s="18">
        <f t="shared" si="186"/>
        <v>4.3710749447432363E-16</v>
      </c>
      <c r="DZ39" s="19">
        <f t="shared" si="158"/>
        <v>0.94998413477081767</v>
      </c>
      <c r="EA39" s="19">
        <f t="shared" si="117"/>
        <v>5.0015865229182395E-2</v>
      </c>
      <c r="EB39" s="19">
        <f t="shared" si="38"/>
        <v>0</v>
      </c>
      <c r="EC39" s="19">
        <f t="shared" si="39"/>
        <v>0</v>
      </c>
      <c r="ED39" s="19">
        <f t="shared" si="40"/>
        <v>0.94998413477081767</v>
      </c>
      <c r="EE39" s="19">
        <f t="shared" si="41"/>
        <v>0</v>
      </c>
      <c r="EF39" s="19">
        <f t="shared" si="42"/>
        <v>0</v>
      </c>
      <c r="EG39" s="19">
        <f t="shared" si="43"/>
        <v>5.0015865229182395E-2</v>
      </c>
      <c r="EH39" s="19">
        <f t="shared" si="118"/>
        <v>0.93203219746924448</v>
      </c>
      <c r="EI39" s="19">
        <f t="shared" si="119"/>
        <v>1.7951937301573097E-2</v>
      </c>
      <c r="EJ39" s="19">
        <f t="shared" si="120"/>
        <v>1.1846491784939964E-2</v>
      </c>
      <c r="EK39" s="19">
        <f t="shared" si="121"/>
        <v>3.8169373444242441E-2</v>
      </c>
      <c r="EL39" s="23"/>
      <c r="EM39" s="18">
        <f t="shared" si="122"/>
        <v>7.9657924592359151E-7</v>
      </c>
      <c r="EN39" s="18">
        <f t="shared" si="187"/>
        <v>4.4953300917907514E-7</v>
      </c>
      <c r="EO39" s="18">
        <f t="shared" si="207"/>
        <v>5.3562039622362921E-10</v>
      </c>
      <c r="EP39" s="18">
        <f t="shared" si="188"/>
        <v>4.121050330443307E-11</v>
      </c>
      <c r="EQ39" s="18">
        <f t="shared" si="123"/>
        <v>4.2666409132511387E-16</v>
      </c>
      <c r="ER39" s="18">
        <f t="shared" si="189"/>
        <v>1.8525481560226018E-17</v>
      </c>
      <c r="ES39" s="18">
        <f t="shared" si="190"/>
        <v>4.4518957288533994E-16</v>
      </c>
      <c r="ET39" s="19">
        <f t="shared" si="159"/>
        <v>0.95838743158300033</v>
      </c>
      <c r="EU39" s="19">
        <f t="shared" si="124"/>
        <v>4.1612568416999555E-2</v>
      </c>
      <c r="EV39" s="19">
        <f t="shared" si="44"/>
        <v>0</v>
      </c>
      <c r="EW39" s="19">
        <f t="shared" si="45"/>
        <v>0</v>
      </c>
      <c r="EX39" s="19">
        <f t="shared" si="46"/>
        <v>0.95838743158300033</v>
      </c>
      <c r="EY39" s="19">
        <f t="shared" si="47"/>
        <v>0</v>
      </c>
      <c r="EZ39" s="19">
        <f t="shared" si="48"/>
        <v>0</v>
      </c>
      <c r="FA39" s="19">
        <f t="shared" si="49"/>
        <v>4.1612568416999555E-2</v>
      </c>
      <c r="FB39" s="19">
        <f t="shared" si="125"/>
        <v>0.9439622927180833</v>
      </c>
      <c r="FC39" s="19">
        <f t="shared" si="126"/>
        <v>1.4425138864917022E-2</v>
      </c>
      <c r="FD39" s="19">
        <f t="shared" si="127"/>
        <v>1.1630618629720375E-2</v>
      </c>
      <c r="FE39" s="19">
        <f t="shared" si="128"/>
        <v>2.998194978727918E-2</v>
      </c>
      <c r="FF39" s="23"/>
      <c r="FG39" s="18">
        <f t="shared" si="129"/>
        <v>8.1216672637615943E-7</v>
      </c>
      <c r="FH39" s="18">
        <f t="shared" si="191"/>
        <v>4.1545383885616436E-7</v>
      </c>
      <c r="FI39" s="18">
        <f t="shared" si="208"/>
        <v>5.3179694451004976E-10</v>
      </c>
      <c r="FJ39" s="18">
        <f t="shared" si="192"/>
        <v>4.091977143018224E-11</v>
      </c>
      <c r="FK39" s="18">
        <f t="shared" si="130"/>
        <v>4.3190778351957122E-16</v>
      </c>
      <c r="FL39" s="18">
        <f t="shared" si="193"/>
        <v>1.700027612578601E-17</v>
      </c>
      <c r="FM39" s="18">
        <f t="shared" si="194"/>
        <v>4.4890805964535721E-16</v>
      </c>
      <c r="FN39" s="19">
        <f t="shared" si="160"/>
        <v>0.96212971507079559</v>
      </c>
      <c r="FO39" s="19">
        <f t="shared" si="131"/>
        <v>3.7870284929204509E-2</v>
      </c>
      <c r="FP39" s="19">
        <f t="shared" si="50"/>
        <v>0</v>
      </c>
      <c r="FQ39" s="19">
        <f t="shared" si="51"/>
        <v>0</v>
      </c>
      <c r="FR39" s="19">
        <f t="shared" si="52"/>
        <v>0.96212971507079559</v>
      </c>
      <c r="FS39" s="19">
        <f t="shared" si="53"/>
        <v>0</v>
      </c>
      <c r="FT39" s="19">
        <f t="shared" si="54"/>
        <v>0</v>
      </c>
      <c r="FU39" s="19">
        <f t="shared" si="55"/>
        <v>3.7870284929204509E-2</v>
      </c>
      <c r="FV39" s="19">
        <f t="shared" si="132"/>
        <v>0.94932794559239264</v>
      </c>
      <c r="FW39" s="19">
        <f t="shared" si="133"/>
        <v>1.2801769478402841E-2</v>
      </c>
      <c r="FX39" s="19">
        <f t="shared" si="134"/>
        <v>1.1536339557700294E-2</v>
      </c>
      <c r="FY39" s="19">
        <f t="shared" si="135"/>
        <v>2.6333945371504217E-2</v>
      </c>
      <c r="FZ39" s="23"/>
      <c r="GA39" s="18">
        <f t="shared" si="136"/>
        <v>8.1930100238404312E-7</v>
      </c>
      <c r="GB39" s="18">
        <f t="shared" si="195"/>
        <v>3.9986440200503891E-7</v>
      </c>
      <c r="GC39" s="18">
        <f t="shared" si="209"/>
        <v>5.3006782681864895E-10</v>
      </c>
      <c r="GD39" s="18">
        <f t="shared" si="196"/>
        <v>4.0790680626731157E-11</v>
      </c>
      <c r="GE39" s="18">
        <f t="shared" si="137"/>
        <v>4.3428510184405047E-16</v>
      </c>
      <c r="GF39" s="18">
        <f t="shared" si="197"/>
        <v>1.6310741116186381E-17</v>
      </c>
      <c r="GG39" s="18">
        <f t="shared" si="198"/>
        <v>4.5059584296023686E-16</v>
      </c>
      <c r="GH39" s="19">
        <f t="shared" si="161"/>
        <v>0.96380183845232292</v>
      </c>
      <c r="GI39" s="19">
        <f t="shared" si="138"/>
        <v>3.619816154767707E-2</v>
      </c>
      <c r="GJ39" s="19">
        <f t="shared" si="56"/>
        <v>0</v>
      </c>
      <c r="GK39" s="19">
        <f t="shared" si="57"/>
        <v>0</v>
      </c>
      <c r="GL39" s="19">
        <f t="shared" si="58"/>
        <v>0.96380183845232292</v>
      </c>
      <c r="GM39" s="19">
        <f t="shared" si="59"/>
        <v>0</v>
      </c>
      <c r="GN39" s="19">
        <f t="shared" si="60"/>
        <v>0</v>
      </c>
      <c r="GO39" s="19">
        <f t="shared" si="61"/>
        <v>3.619816154767707E-2</v>
      </c>
      <c r="GP39" s="19">
        <f t="shared" si="139"/>
        <v>0.95173659931622978</v>
      </c>
      <c r="GQ39" s="19">
        <f t="shared" si="140"/>
        <v>1.2065239136093118E-2</v>
      </c>
      <c r="GR39" s="19">
        <f t="shared" si="141"/>
        <v>1.1494952677938304E-2</v>
      </c>
      <c r="GS39" s="19">
        <f t="shared" si="142"/>
        <v>2.4703208869738764E-2</v>
      </c>
      <c r="GT39" s="23"/>
      <c r="GU39" s="18">
        <f t="shared" si="143"/>
        <v>8.2253111473225115E-7</v>
      </c>
      <c r="GV39" s="18">
        <f t="shared" si="144"/>
        <v>3.9280904742835167E-7</v>
      </c>
      <c r="GW39" s="18">
        <f t="shared" si="62"/>
        <v>5.2928929285304869E-10</v>
      </c>
      <c r="GX39" s="18">
        <f t="shared" si="63"/>
        <v>4.0733201851126649E-11</v>
      </c>
      <c r="GY39" s="18">
        <f t="shared" si="145"/>
        <v>4.3535691206626308E-16</v>
      </c>
      <c r="GZ39" s="18">
        <f t="shared" si="199"/>
        <v>1.600037021784783E-17</v>
      </c>
      <c r="HA39" s="18">
        <f t="shared" si="200"/>
        <v>4.5135728228411086E-16</v>
      </c>
      <c r="HB39" s="19">
        <f t="shared" si="162"/>
        <v>0.96455054378013516</v>
      </c>
      <c r="HC39" s="19">
        <f t="shared" si="146"/>
        <v>3.5449456219864985E-2</v>
      </c>
      <c r="HD39" s="19">
        <f t="shared" si="64"/>
        <v>0</v>
      </c>
      <c r="HE39" s="19">
        <f t="shared" si="65"/>
        <v>0</v>
      </c>
      <c r="HF39" s="19">
        <f t="shared" si="66"/>
        <v>0.96455054378013516</v>
      </c>
      <c r="HG39" s="19">
        <f t="shared" si="67"/>
        <v>0</v>
      </c>
      <c r="HH39" s="19">
        <f t="shared" si="68"/>
        <v>0</v>
      </c>
      <c r="HI39" s="19">
        <f t="shared" si="69"/>
        <v>3.5449456219864985E-2</v>
      </c>
      <c r="HJ39" s="19">
        <f t="shared" si="147"/>
        <v>0.95281742052420848</v>
      </c>
      <c r="HK39" s="19">
        <f t="shared" si="148"/>
        <v>1.173312325592657E-2</v>
      </c>
      <c r="HL39" s="19">
        <f t="shared" si="149"/>
        <v>1.1476662420690292E-2</v>
      </c>
      <c r="HM39" s="19">
        <f t="shared" si="150"/>
        <v>2.3972793799174691E-2</v>
      </c>
      <c r="HN39" s="27" t="s">
        <v>2</v>
      </c>
      <c r="HO39" s="35">
        <v>0.3</v>
      </c>
      <c r="HP39" s="35">
        <v>0.3</v>
      </c>
      <c r="HQ39" s="35"/>
      <c r="HR39" s="45" t="s">
        <v>39</v>
      </c>
      <c r="HS39" s="45"/>
      <c r="HT39" s="45"/>
      <c r="HU39" s="2"/>
      <c r="HV39" s="2"/>
      <c r="HW39" s="2"/>
    </row>
    <row r="40" spans="1:231" x14ac:dyDescent="0.2">
      <c r="A40">
        <v>14</v>
      </c>
      <c r="B40" s="22">
        <v>1</v>
      </c>
      <c r="C40" s="18">
        <f t="shared" si="70"/>
        <v>1.2847108339592036E-8</v>
      </c>
      <c r="D40" s="18">
        <f t="shared" si="151"/>
        <v>1.1086196562126669E-8</v>
      </c>
      <c r="E40" s="18">
        <f t="shared" si="152"/>
        <v>6.3011715762854213E-11</v>
      </c>
      <c r="F40" s="18">
        <f t="shared" si="1"/>
        <v>9.3123147494088969E-12</v>
      </c>
      <c r="G40" s="18">
        <f t="shared" si="71"/>
        <v>8.0951833906896733E-19</v>
      </c>
      <c r="H40" s="18">
        <f t="shared" si="72"/>
        <v>1.0323815176033839E-19</v>
      </c>
      <c r="I40" s="18">
        <f t="shared" si="73"/>
        <v>9.1275649082930566E-19</v>
      </c>
      <c r="J40" s="19">
        <f t="shared" si="74"/>
        <v>0.8868940919099475</v>
      </c>
      <c r="K40" s="19">
        <f t="shared" si="75"/>
        <v>0.11310590809005261</v>
      </c>
      <c r="L40" s="19">
        <f t="shared" si="2"/>
        <v>0.8868940919099475</v>
      </c>
      <c r="M40" s="19">
        <f t="shared" si="3"/>
        <v>0</v>
      </c>
      <c r="N40" s="19">
        <f t="shared" si="4"/>
        <v>0</v>
      </c>
      <c r="O40" s="19">
        <f t="shared" si="5"/>
        <v>0.11310590809005261</v>
      </c>
      <c r="P40" s="19">
        <f t="shared" si="6"/>
        <v>0</v>
      </c>
      <c r="Q40" s="19">
        <f t="shared" si="7"/>
        <v>0</v>
      </c>
      <c r="R40" s="19">
        <f t="shared" si="76"/>
        <v>0.22067810996855802</v>
      </c>
      <c r="S40" s="19">
        <f t="shared" si="77"/>
        <v>0.66621598194138953</v>
      </c>
      <c r="T40" s="19">
        <f t="shared" si="78"/>
        <v>5.8238149883620843E-4</v>
      </c>
      <c r="U40" s="19">
        <f t="shared" si="79"/>
        <v>0.11252352659121638</v>
      </c>
      <c r="V40" s="23"/>
      <c r="W40" s="18">
        <f t="shared" si="80"/>
        <v>1.8240810829355276E-7</v>
      </c>
      <c r="X40" s="18">
        <f t="shared" si="163"/>
        <v>8.4073686905609697E-8</v>
      </c>
      <c r="Y40" s="18">
        <f t="shared" si="201"/>
        <v>5.7440207288987068E-10</v>
      </c>
      <c r="Z40" s="18">
        <f t="shared" si="164"/>
        <v>6.7067846510299822E-11</v>
      </c>
      <c r="AA40" s="18">
        <f t="shared" si="81"/>
        <v>1.0477559551573672E-16</v>
      </c>
      <c r="AB40" s="18">
        <f t="shared" si="165"/>
        <v>5.6386411289404353E-18</v>
      </c>
      <c r="AC40" s="18">
        <f t="shared" si="166"/>
        <v>1.1041423664467715E-16</v>
      </c>
      <c r="AD40" s="19">
        <f t="shared" si="153"/>
        <v>0.9489319375807842</v>
      </c>
      <c r="AE40" s="19">
        <f t="shared" si="82"/>
        <v>5.1068062419215784E-2</v>
      </c>
      <c r="AF40" s="19">
        <f t="shared" si="8"/>
        <v>0.9489319375807842</v>
      </c>
      <c r="AG40" s="19">
        <f t="shared" si="9"/>
        <v>0</v>
      </c>
      <c r="AH40" s="19">
        <f t="shared" si="10"/>
        <v>0</v>
      </c>
      <c r="AI40" s="19">
        <f t="shared" si="11"/>
        <v>5.1068062419215784E-2</v>
      </c>
      <c r="AJ40" s="19">
        <f t="shared" si="12"/>
        <v>0</v>
      </c>
      <c r="AK40" s="19">
        <f t="shared" si="13"/>
        <v>0</v>
      </c>
      <c r="AL40" s="19">
        <f t="shared" si="83"/>
        <v>0.41236800731379569</v>
      </c>
      <c r="AM40" s="19">
        <f t="shared" si="84"/>
        <v>0.53656393026698856</v>
      </c>
      <c r="AN40" s="19">
        <f t="shared" si="85"/>
        <v>5.1690773612969631E-4</v>
      </c>
      <c r="AO40" s="19">
        <f t="shared" si="86"/>
        <v>5.0551154683086082E-2</v>
      </c>
      <c r="AP40" s="23"/>
      <c r="AQ40" s="18">
        <f t="shared" si="87"/>
        <v>2.4269631192279251E-7</v>
      </c>
      <c r="AR40" s="18">
        <f t="shared" si="167"/>
        <v>5.736872710996705E-8</v>
      </c>
      <c r="AS40" s="18">
        <f t="shared" si="202"/>
        <v>9.7616863733528614E-10</v>
      </c>
      <c r="AT40" s="18">
        <f t="shared" si="168"/>
        <v>8.8283024447078783E-11</v>
      </c>
      <c r="AU40" s="18">
        <f t="shared" si="88"/>
        <v>2.3691252809597192E-16</v>
      </c>
      <c r="AV40" s="18">
        <f t="shared" si="169"/>
        <v>5.0646847379470126E-18</v>
      </c>
      <c r="AW40" s="18">
        <f t="shared" si="170"/>
        <v>2.4197721283391895E-16</v>
      </c>
      <c r="AX40" s="19">
        <f t="shared" si="154"/>
        <v>0.97906957982269516</v>
      </c>
      <c r="AY40" s="19">
        <f t="shared" si="89"/>
        <v>2.0930420177304707E-2</v>
      </c>
      <c r="AZ40" s="19">
        <f t="shared" si="14"/>
        <v>0.97906957982269516</v>
      </c>
      <c r="BA40" s="19">
        <f t="shared" si="15"/>
        <v>0</v>
      </c>
      <c r="BB40" s="19">
        <f t="shared" si="16"/>
        <v>0</v>
      </c>
      <c r="BC40" s="19">
        <f t="shared" si="17"/>
        <v>2.0930420177304707E-2</v>
      </c>
      <c r="BD40" s="19">
        <f t="shared" si="18"/>
        <v>0</v>
      </c>
      <c r="BE40" s="19">
        <f t="shared" si="19"/>
        <v>0</v>
      </c>
      <c r="BF40" s="19">
        <f t="shared" si="90"/>
        <v>0.63178183694241197</v>
      </c>
      <c r="BG40" s="19">
        <f t="shared" si="91"/>
        <v>0.34728774288028325</v>
      </c>
      <c r="BH40" s="19">
        <f t="shared" si="92"/>
        <v>3.4207248696570042E-4</v>
      </c>
      <c r="BI40" s="19">
        <f t="shared" si="93"/>
        <v>2.0588347690339005E-2</v>
      </c>
      <c r="BJ40" s="23"/>
      <c r="BK40" s="18">
        <f t="shared" si="94"/>
        <v>3.1975001525966964E-7</v>
      </c>
      <c r="BL40" s="18">
        <f t="shared" si="171"/>
        <v>3.0326823973640031E-8</v>
      </c>
      <c r="BM40" s="18">
        <f t="shared" si="203"/>
        <v>1.020445732161921E-9</v>
      </c>
      <c r="BN40" s="18">
        <f t="shared" si="172"/>
        <v>8.257592183254182E-11</v>
      </c>
      <c r="BO40" s="18">
        <f t="shared" si="95"/>
        <v>3.2628753843043903E-16</v>
      </c>
      <c r="BP40" s="18">
        <f t="shared" si="173"/>
        <v>2.5042654458765546E-18</v>
      </c>
      <c r="BQ40" s="18">
        <f t="shared" si="174"/>
        <v>3.287918038763156E-16</v>
      </c>
      <c r="BR40" s="19">
        <f t="shared" si="155"/>
        <v>0.99238343104556637</v>
      </c>
      <c r="BS40" s="19">
        <f t="shared" si="96"/>
        <v>7.6165689544335641E-3</v>
      </c>
      <c r="BT40" s="19">
        <f t="shared" si="20"/>
        <v>0.99238343104556637</v>
      </c>
      <c r="BU40" s="19">
        <f t="shared" si="21"/>
        <v>0</v>
      </c>
      <c r="BV40" s="19">
        <f t="shared" si="22"/>
        <v>0</v>
      </c>
      <c r="BW40" s="19">
        <f t="shared" si="23"/>
        <v>7.6165689544335641E-3</v>
      </c>
      <c r="BX40" s="19">
        <f t="shared" si="24"/>
        <v>0</v>
      </c>
      <c r="BY40" s="19">
        <f t="shared" si="25"/>
        <v>0</v>
      </c>
      <c r="BZ40" s="19">
        <f t="shared" si="97"/>
        <v>0.79771129205845281</v>
      </c>
      <c r="CA40" s="19">
        <f t="shared" si="98"/>
        <v>0.19467213898711347</v>
      </c>
      <c r="CB40" s="19">
        <f t="shared" si="99"/>
        <v>2.1835280493709552E-4</v>
      </c>
      <c r="CC40" s="19">
        <f t="shared" si="100"/>
        <v>7.3982161494964699E-3</v>
      </c>
      <c r="CD40" s="23"/>
      <c r="CE40" s="18">
        <f t="shared" si="101"/>
        <v>3.98417750610249E-7</v>
      </c>
      <c r="CF40" s="18">
        <f t="shared" si="175"/>
        <v>1.2794568178815179E-8</v>
      </c>
      <c r="CG40" s="18">
        <f t="shared" si="204"/>
        <v>9.6773060517433827E-10</v>
      </c>
      <c r="CH40" s="18">
        <f t="shared" si="176"/>
        <v>7.5470324431867668E-11</v>
      </c>
      <c r="CI40" s="18">
        <f t="shared" si="102"/>
        <v>3.8556105091025482E-16</v>
      </c>
      <c r="CJ40" s="18">
        <f t="shared" si="177"/>
        <v>9.6561021142083186E-19</v>
      </c>
      <c r="CK40" s="18">
        <f t="shared" si="178"/>
        <v>3.8652666112167565E-16</v>
      </c>
      <c r="CL40" s="19">
        <f t="shared" si="156"/>
        <v>0.99750182766534479</v>
      </c>
      <c r="CM40" s="19">
        <f t="shared" si="103"/>
        <v>2.4981723346552418E-3</v>
      </c>
      <c r="CN40" s="19">
        <f t="shared" si="26"/>
        <v>0.99750182766534479</v>
      </c>
      <c r="CO40" s="19">
        <f t="shared" si="27"/>
        <v>0</v>
      </c>
      <c r="CP40" s="19">
        <f t="shared" si="28"/>
        <v>0</v>
      </c>
      <c r="CQ40" s="19">
        <f t="shared" si="29"/>
        <v>2.4981723346552418E-3</v>
      </c>
      <c r="CR40" s="19">
        <f t="shared" si="30"/>
        <v>0</v>
      </c>
      <c r="CS40" s="19">
        <f t="shared" si="31"/>
        <v>0</v>
      </c>
      <c r="CT40" s="19">
        <f t="shared" si="104"/>
        <v>0.88849849467372777</v>
      </c>
      <c r="CU40" s="19">
        <f t="shared" si="105"/>
        <v>0.1090033329916171</v>
      </c>
      <c r="CV40" s="19">
        <f t="shared" si="106"/>
        <v>1.2418148663533165E-4</v>
      </c>
      <c r="CW40" s="19">
        <f t="shared" si="107"/>
        <v>2.3739908480199102E-3</v>
      </c>
      <c r="CX40" s="23"/>
      <c r="CY40" s="18">
        <f t="shared" si="108"/>
        <v>4.5334373088974854E-7</v>
      </c>
      <c r="CZ40" s="18">
        <f t="shared" si="179"/>
        <v>4.8448939130520852E-9</v>
      </c>
      <c r="DA40" s="18">
        <f t="shared" si="205"/>
        <v>9.2584099527308568E-10</v>
      </c>
      <c r="DB40" s="18">
        <f t="shared" si="180"/>
        <v>7.143724680182776E-11</v>
      </c>
      <c r="DC40" s="18">
        <f t="shared" si="109"/>
        <v>4.1972421100777871E-16</v>
      </c>
      <c r="DD40" s="18">
        <f t="shared" si="181"/>
        <v>3.4610588219537486E-19</v>
      </c>
      <c r="DE40" s="18">
        <f t="shared" si="182"/>
        <v>4.2007031688997409E-16</v>
      </c>
      <c r="DF40" s="19">
        <f t="shared" si="157"/>
        <v>0.99917607631798933</v>
      </c>
      <c r="DG40" s="19">
        <f t="shared" si="110"/>
        <v>8.2392368201066632E-4</v>
      </c>
      <c r="DH40" s="19">
        <f t="shared" si="32"/>
        <v>0.99917607631798933</v>
      </c>
      <c r="DI40" s="19">
        <f t="shared" si="33"/>
        <v>0</v>
      </c>
      <c r="DJ40" s="19">
        <f t="shared" si="34"/>
        <v>0</v>
      </c>
      <c r="DK40" s="19">
        <f t="shared" si="35"/>
        <v>8.2392368201066632E-4</v>
      </c>
      <c r="DL40" s="19">
        <f t="shared" si="36"/>
        <v>0</v>
      </c>
      <c r="DM40" s="19">
        <f t="shared" si="37"/>
        <v>0</v>
      </c>
      <c r="DN40" s="19">
        <f t="shared" si="111"/>
        <v>0.93098719845367917</v>
      </c>
      <c r="DO40" s="19">
        <f t="shared" si="112"/>
        <v>6.8188877864310132E-2</v>
      </c>
      <c r="DP40" s="19">
        <f t="shared" si="113"/>
        <v>6.3371094607721912E-5</v>
      </c>
      <c r="DQ40" s="19">
        <f t="shared" si="114"/>
        <v>7.6055258740294449E-4</v>
      </c>
      <c r="DR40" s="23"/>
      <c r="DS40" s="18">
        <f t="shared" si="115"/>
        <v>4.8367723648690718E-7</v>
      </c>
      <c r="DT40" s="18">
        <f t="shared" si="183"/>
        <v>1.8588793577461584E-9</v>
      </c>
      <c r="DU40" s="18">
        <f t="shared" si="206"/>
        <v>9.0345007123610047E-10</v>
      </c>
      <c r="DV40" s="18">
        <f t="shared" si="184"/>
        <v>6.9536903730987794E-11</v>
      </c>
      <c r="DW40" s="18">
        <f t="shared" si="116"/>
        <v>4.3697823375937652E-16</v>
      </c>
      <c r="DX40" s="18">
        <f t="shared" si="185"/>
        <v>1.2926071494711504E-19</v>
      </c>
      <c r="DY40" s="18">
        <f t="shared" si="186"/>
        <v>4.3710749447432363E-16</v>
      </c>
      <c r="DZ40" s="19">
        <f t="shared" si="158"/>
        <v>0.99970428163190717</v>
      </c>
      <c r="EA40" s="19">
        <f t="shared" si="117"/>
        <v>2.9571836809288114E-4</v>
      </c>
      <c r="EB40" s="19">
        <f t="shared" si="38"/>
        <v>0.99970428163190717</v>
      </c>
      <c r="EC40" s="19">
        <f t="shared" si="39"/>
        <v>0</v>
      </c>
      <c r="ED40" s="19">
        <f t="shared" si="40"/>
        <v>0</v>
      </c>
      <c r="EE40" s="19">
        <f t="shared" si="41"/>
        <v>2.9571836809288114E-4</v>
      </c>
      <c r="EF40" s="19">
        <f t="shared" si="42"/>
        <v>0</v>
      </c>
      <c r="EG40" s="19">
        <f t="shared" si="43"/>
        <v>0</v>
      </c>
      <c r="EH40" s="19">
        <f t="shared" si="118"/>
        <v>0.9499538379627962</v>
      </c>
      <c r="EI40" s="19">
        <f t="shared" si="119"/>
        <v>4.9750443669110959E-2</v>
      </c>
      <c r="EJ40" s="19">
        <f t="shared" si="120"/>
        <v>3.0296808021455493E-5</v>
      </c>
      <c r="EK40" s="19">
        <f t="shared" si="121"/>
        <v>2.6542156007142566E-4</v>
      </c>
      <c r="EL40" s="23"/>
      <c r="EM40" s="18">
        <f t="shared" si="122"/>
        <v>4.9858461176627561E-7</v>
      </c>
      <c r="EN40" s="18">
        <f t="shared" si="187"/>
        <v>7.541763488307846E-10</v>
      </c>
      <c r="EO40" s="18">
        <f t="shared" si="207"/>
        <v>8.9280285727085931E-10</v>
      </c>
      <c r="EP40" s="18">
        <f t="shared" si="188"/>
        <v>6.8693362245024171E-11</v>
      </c>
      <c r="EQ40" s="18">
        <f t="shared" si="123"/>
        <v>4.4513776597621298E-16</v>
      </c>
      <c r="ER40" s="18">
        <f t="shared" si="189"/>
        <v>5.1806909126862799E-20</v>
      </c>
      <c r="ES40" s="18">
        <f t="shared" si="190"/>
        <v>4.4518957288533984E-16</v>
      </c>
      <c r="ET40" s="19">
        <f t="shared" si="159"/>
        <v>0.99988362955405474</v>
      </c>
      <c r="EU40" s="19">
        <f t="shared" si="124"/>
        <v>1.1637044594529588E-4</v>
      </c>
      <c r="EV40" s="19">
        <f t="shared" si="44"/>
        <v>0.99988362955405474</v>
      </c>
      <c r="EW40" s="19">
        <f t="shared" si="45"/>
        <v>0</v>
      </c>
      <c r="EX40" s="19">
        <f t="shared" si="46"/>
        <v>0</v>
      </c>
      <c r="EY40" s="19">
        <f t="shared" si="47"/>
        <v>1.1637044594529588E-4</v>
      </c>
      <c r="EZ40" s="19">
        <f t="shared" si="48"/>
        <v>0</v>
      </c>
      <c r="FA40" s="19">
        <f t="shared" si="49"/>
        <v>0</v>
      </c>
      <c r="FB40" s="19">
        <f t="shared" si="125"/>
        <v>0.95837342208835108</v>
      </c>
      <c r="FC40" s="19">
        <f t="shared" si="126"/>
        <v>4.151020746570374E-2</v>
      </c>
      <c r="FD40" s="19">
        <f t="shared" si="127"/>
        <v>1.4009494649479626E-5</v>
      </c>
      <c r="FE40" s="19">
        <f t="shared" si="128"/>
        <v>1.0236095129581624E-4</v>
      </c>
      <c r="FF40" s="23"/>
      <c r="FG40" s="18">
        <f t="shared" si="129"/>
        <v>5.05540907904233E-7</v>
      </c>
      <c r="FH40" s="18">
        <f t="shared" si="191"/>
        <v>3.2068196211008405E-10</v>
      </c>
      <c r="FI40" s="18">
        <f t="shared" si="208"/>
        <v>8.8793239591114459E-10</v>
      </c>
      <c r="FJ40" s="18">
        <f t="shared" si="192"/>
        <v>6.8323327923230555E-11</v>
      </c>
      <c r="FK40" s="18">
        <f t="shared" si="130"/>
        <v>4.4888614958650089E-16</v>
      </c>
      <c r="FL40" s="18">
        <f t="shared" si="193"/>
        <v>2.1910058856312269E-20</v>
      </c>
      <c r="FM40" s="18">
        <f t="shared" si="194"/>
        <v>4.4890805964535721E-16</v>
      </c>
      <c r="FN40" s="19">
        <f t="shared" si="160"/>
        <v>0.99995119254737008</v>
      </c>
      <c r="FO40" s="19">
        <f t="shared" si="131"/>
        <v>4.8807452629880336E-5</v>
      </c>
      <c r="FP40" s="19">
        <f t="shared" si="50"/>
        <v>0.99995119254737008</v>
      </c>
      <c r="FQ40" s="19">
        <f t="shared" si="51"/>
        <v>0</v>
      </c>
      <c r="FR40" s="19">
        <f t="shared" si="52"/>
        <v>0</v>
      </c>
      <c r="FS40" s="19">
        <f t="shared" si="53"/>
        <v>4.8807452629880336E-5</v>
      </c>
      <c r="FT40" s="19">
        <f t="shared" si="54"/>
        <v>0</v>
      </c>
      <c r="FU40" s="19">
        <f t="shared" si="55"/>
        <v>0</v>
      </c>
      <c r="FV40" s="19">
        <f t="shared" si="132"/>
        <v>0.96212333952406115</v>
      </c>
      <c r="FW40" s="19">
        <f t="shared" si="133"/>
        <v>3.7827853023308884E-2</v>
      </c>
      <c r="FX40" s="19">
        <f t="shared" si="134"/>
        <v>6.375546734248487E-6</v>
      </c>
      <c r="FY40" s="19">
        <f t="shared" si="135"/>
        <v>4.2431905895631845E-5</v>
      </c>
      <c r="FZ40" s="23"/>
      <c r="GA40" s="18">
        <f t="shared" si="136"/>
        <v>5.0871600752570341E-7</v>
      </c>
      <c r="GB40" s="18">
        <f t="shared" si="195"/>
        <v>1.4019724115300313E-10</v>
      </c>
      <c r="GC40" s="18">
        <f t="shared" si="209"/>
        <v>8.8573247231816833E-10</v>
      </c>
      <c r="GD40" s="18">
        <f t="shared" si="196"/>
        <v>6.8160447302890528E-11</v>
      </c>
      <c r="GE40" s="18">
        <f t="shared" si="137"/>
        <v>4.5058628705356919E-16</v>
      </c>
      <c r="GF40" s="18">
        <f t="shared" si="197"/>
        <v>9.5559066676199046E-21</v>
      </c>
      <c r="GG40" s="18">
        <f t="shared" si="198"/>
        <v>4.5059584296023676E-16</v>
      </c>
      <c r="GH40" s="19">
        <f t="shared" si="161"/>
        <v>0.99997879273229684</v>
      </c>
      <c r="GI40" s="19">
        <f t="shared" si="138"/>
        <v>2.1207267703229066E-5</v>
      </c>
      <c r="GJ40" s="19">
        <f t="shared" si="56"/>
        <v>0.99997879273229684</v>
      </c>
      <c r="GK40" s="19">
        <f t="shared" si="57"/>
        <v>0</v>
      </c>
      <c r="GL40" s="19">
        <f t="shared" si="58"/>
        <v>0</v>
      </c>
      <c r="GM40" s="19">
        <f t="shared" si="59"/>
        <v>2.1207267703229066E-5</v>
      </c>
      <c r="GN40" s="19">
        <f t="shared" si="60"/>
        <v>0</v>
      </c>
      <c r="GO40" s="19">
        <f t="shared" si="61"/>
        <v>0</v>
      </c>
      <c r="GP40" s="19">
        <f t="shared" si="139"/>
        <v>0.96379895846323349</v>
      </c>
      <c r="GQ40" s="19">
        <f t="shared" si="140"/>
        <v>3.6179834269063474E-2</v>
      </c>
      <c r="GR40" s="19">
        <f t="shared" si="141"/>
        <v>2.879989089627225E-6</v>
      </c>
      <c r="GS40" s="19">
        <f t="shared" si="142"/>
        <v>1.8327278613601837E-5</v>
      </c>
      <c r="GT40" s="23"/>
      <c r="GU40" s="18">
        <f t="shared" si="143"/>
        <v>5.1015167627176633E-7</v>
      </c>
      <c r="GV40" s="18">
        <f t="shared" si="144"/>
        <v>6.2164836725081563E-11</v>
      </c>
      <c r="GW40" s="18">
        <f t="shared" si="62"/>
        <v>8.8474285311332054E-10</v>
      </c>
      <c r="GX40" s="18">
        <f t="shared" si="63"/>
        <v>6.8088313396990894E-11</v>
      </c>
      <c r="GY40" s="18">
        <f t="shared" si="145"/>
        <v>4.5135304958522558E-16</v>
      </c>
      <c r="GZ40" s="18">
        <f t="shared" si="199"/>
        <v>4.2326988852101226E-21</v>
      </c>
      <c r="HA40" s="18">
        <f t="shared" si="200"/>
        <v>4.5135728228411076E-16</v>
      </c>
      <c r="HB40" s="19">
        <f t="shared" si="162"/>
        <v>0.99999062228737345</v>
      </c>
      <c r="HC40" s="19">
        <f t="shared" si="146"/>
        <v>9.3777126266588382E-6</v>
      </c>
      <c r="HD40" s="19">
        <f t="shared" si="64"/>
        <v>0.99999062228737345</v>
      </c>
      <c r="HE40" s="19">
        <f t="shared" si="65"/>
        <v>0</v>
      </c>
      <c r="HF40" s="19">
        <f t="shared" si="66"/>
        <v>0</v>
      </c>
      <c r="HG40" s="19">
        <f t="shared" si="67"/>
        <v>9.3777126266588382E-6</v>
      </c>
      <c r="HH40" s="19">
        <f t="shared" si="68"/>
        <v>0</v>
      </c>
      <c r="HI40" s="19">
        <f t="shared" si="69"/>
        <v>0</v>
      </c>
      <c r="HJ40" s="19">
        <f t="shared" si="147"/>
        <v>0.96454924723187985</v>
      </c>
      <c r="HK40" s="19">
        <f t="shared" si="148"/>
        <v>3.5441375055493711E-2</v>
      </c>
      <c r="HL40" s="19">
        <f t="shared" si="149"/>
        <v>1.2965482553752723E-6</v>
      </c>
      <c r="HM40" s="19">
        <f t="shared" si="150"/>
        <v>8.0811643712835666E-6</v>
      </c>
      <c r="HN40" s="28" t="s">
        <v>3</v>
      </c>
      <c r="HO40" s="36">
        <v>0.4</v>
      </c>
      <c r="HP40" s="36">
        <v>0.4</v>
      </c>
      <c r="HQ40" s="36"/>
      <c r="HR40" s="45"/>
      <c r="HS40" s="45"/>
      <c r="HT40" s="45"/>
      <c r="HU40" s="2"/>
      <c r="HV40" s="2"/>
      <c r="HW40" s="2"/>
    </row>
    <row r="41" spans="1:231" ht="13.5" thickBot="1" x14ac:dyDescent="0.25">
      <c r="A41">
        <v>15</v>
      </c>
      <c r="B41" s="22">
        <v>1</v>
      </c>
      <c r="C41" s="18">
        <f t="shared" si="70"/>
        <v>7.9704144295204061E-9</v>
      </c>
      <c r="D41" s="18">
        <f t="shared" si="151"/>
        <v>1.0153668083660538E-9</v>
      </c>
      <c r="E41" s="18">
        <f t="shared" si="152"/>
        <v>1.1219533137265868E-10</v>
      </c>
      <c r="F41" s="18">
        <f t="shared" si="1"/>
        <v>1.8233019416534871E-11</v>
      </c>
      <c r="G41" s="18">
        <f t="shared" si="71"/>
        <v>8.9424328809746224E-19</v>
      </c>
      <c r="H41" s="18">
        <f t="shared" si="72"/>
        <v>1.8513202731843301E-20</v>
      </c>
      <c r="I41" s="18">
        <f t="shared" si="73"/>
        <v>9.1275649082930547E-19</v>
      </c>
      <c r="J41" s="19">
        <f t="shared" si="74"/>
        <v>0.9797172598410967</v>
      </c>
      <c r="K41" s="19">
        <f t="shared" si="75"/>
        <v>2.0282740158903405E-2</v>
      </c>
      <c r="L41" s="19">
        <f t="shared" si="2"/>
        <v>0.9797172598410967</v>
      </c>
      <c r="M41" s="19">
        <f t="shared" si="3"/>
        <v>0</v>
      </c>
      <c r="N41" s="19">
        <f t="shared" si="4"/>
        <v>0</v>
      </c>
      <c r="O41" s="19">
        <f t="shared" si="5"/>
        <v>2.0282740158903405E-2</v>
      </c>
      <c r="P41" s="19">
        <f t="shared" si="6"/>
        <v>0</v>
      </c>
      <c r="Q41" s="19">
        <f t="shared" si="7"/>
        <v>0</v>
      </c>
      <c r="R41" s="19">
        <f t="shared" si="76"/>
        <v>0.88432778229554765</v>
      </c>
      <c r="S41" s="19">
        <f t="shared" si="77"/>
        <v>9.5389477545549037E-2</v>
      </c>
      <c r="T41" s="19">
        <f t="shared" si="78"/>
        <v>2.5663096143998193E-3</v>
      </c>
      <c r="U41" s="19">
        <f t="shared" si="79"/>
        <v>1.7716430544503586E-2</v>
      </c>
      <c r="V41" s="23"/>
      <c r="W41" s="18">
        <f t="shared" si="80"/>
        <v>1.1332801788456797E-7</v>
      </c>
      <c r="X41" s="18">
        <f t="shared" si="163"/>
        <v>5.4059899317118223E-9</v>
      </c>
      <c r="Y41" s="18">
        <f t="shared" si="201"/>
        <v>9.6817600452302444E-10</v>
      </c>
      <c r="Z41" s="18">
        <f t="shared" si="164"/>
        <v>1.2814842377312836E-10</v>
      </c>
      <c r="AA41" s="18">
        <f t="shared" si="81"/>
        <v>1.0972146755599488E-16</v>
      </c>
      <c r="AB41" s="18">
        <f t="shared" si="165"/>
        <v>6.9276908868227184E-19</v>
      </c>
      <c r="AC41" s="18">
        <f t="shared" si="166"/>
        <v>1.1041423664467715E-16</v>
      </c>
      <c r="AD41" s="19">
        <f t="shared" si="153"/>
        <v>0.99372572677460369</v>
      </c>
      <c r="AE41" s="19">
        <f t="shared" si="82"/>
        <v>6.274273225396327E-3</v>
      </c>
      <c r="AF41" s="19">
        <f t="shared" si="8"/>
        <v>0.99372572677460369</v>
      </c>
      <c r="AG41" s="19">
        <f t="shared" si="9"/>
        <v>0</v>
      </c>
      <c r="AH41" s="19">
        <f t="shared" si="10"/>
        <v>0</v>
      </c>
      <c r="AI41" s="19">
        <f t="shared" si="11"/>
        <v>6.274273225396327E-3</v>
      </c>
      <c r="AJ41" s="19">
        <f t="shared" si="12"/>
        <v>0</v>
      </c>
      <c r="AK41" s="19">
        <f t="shared" si="13"/>
        <v>0</v>
      </c>
      <c r="AL41" s="19">
        <f t="shared" si="83"/>
        <v>0.94758543547959084</v>
      </c>
      <c r="AM41" s="19">
        <f t="shared" si="84"/>
        <v>4.6140291295012827E-2</v>
      </c>
      <c r="AN41" s="19">
        <f t="shared" si="85"/>
        <v>1.346502101193365E-3</v>
      </c>
      <c r="AO41" s="19">
        <f t="shared" si="86"/>
        <v>4.9277711242029622E-3</v>
      </c>
      <c r="AP41" s="23"/>
      <c r="AQ41" s="18">
        <f t="shared" si="87"/>
        <v>1.5598557741128135E-7</v>
      </c>
      <c r="AR41" s="18">
        <f t="shared" si="167"/>
        <v>2.9254455026394699E-9</v>
      </c>
      <c r="AS41" s="18">
        <f t="shared" si="202"/>
        <v>1.5483196705743585E-9</v>
      </c>
      <c r="AT41" s="18">
        <f t="shared" si="168"/>
        <v>1.5781357120347048E-10</v>
      </c>
      <c r="AU41" s="18">
        <f t="shared" si="88"/>
        <v>2.4151553783178626E-16</v>
      </c>
      <c r="AV41" s="18">
        <f t="shared" si="169"/>
        <v>4.6167500213266648E-19</v>
      </c>
      <c r="AW41" s="18">
        <f t="shared" si="170"/>
        <v>2.4197721283391895E-16</v>
      </c>
      <c r="AX41" s="19">
        <f t="shared" si="154"/>
        <v>0.99809207240332354</v>
      </c>
      <c r="AY41" s="19">
        <f t="shared" si="89"/>
        <v>1.9079275966763741E-3</v>
      </c>
      <c r="AZ41" s="19">
        <f t="shared" si="14"/>
        <v>0.99809207240332354</v>
      </c>
      <c r="BA41" s="19">
        <f t="shared" si="15"/>
        <v>0</v>
      </c>
      <c r="BB41" s="19">
        <f t="shared" si="16"/>
        <v>0</v>
      </c>
      <c r="BC41" s="19">
        <f t="shared" si="17"/>
        <v>1.9079275966763741E-3</v>
      </c>
      <c r="BD41" s="19">
        <f t="shared" si="18"/>
        <v>0</v>
      </c>
      <c r="BE41" s="19">
        <f t="shared" si="19"/>
        <v>0</v>
      </c>
      <c r="BF41" s="19">
        <f t="shared" si="90"/>
        <v>0.97847250192119695</v>
      </c>
      <c r="BG41" s="19">
        <f t="shared" si="91"/>
        <v>1.9619570482126536E-2</v>
      </c>
      <c r="BH41" s="19">
        <f t="shared" si="92"/>
        <v>5.9707790149820053E-4</v>
      </c>
      <c r="BI41" s="19">
        <f t="shared" si="93"/>
        <v>1.3108496951781735E-3</v>
      </c>
      <c r="BJ41" s="23"/>
      <c r="BK41" s="18">
        <f t="shared" si="94"/>
        <v>2.0167570529383824E-7</v>
      </c>
      <c r="BL41" s="18">
        <f t="shared" si="171"/>
        <v>1.3700950406019938E-9</v>
      </c>
      <c r="BM41" s="18">
        <f t="shared" si="203"/>
        <v>1.6293154299850702E-9</v>
      </c>
      <c r="BN41" s="18">
        <f t="shared" si="172"/>
        <v>1.4485519767733373E-10</v>
      </c>
      <c r="BO41" s="18">
        <f t="shared" si="95"/>
        <v>3.2859333848837238E-16</v>
      </c>
      <c r="BP41" s="18">
        <f t="shared" si="173"/>
        <v>1.984653879431364E-19</v>
      </c>
      <c r="BQ41" s="18">
        <f t="shared" si="174"/>
        <v>3.287918038763155E-16</v>
      </c>
      <c r="BR41" s="19">
        <f t="shared" si="155"/>
        <v>0.99939637975885254</v>
      </c>
      <c r="BS41" s="19">
        <f t="shared" si="96"/>
        <v>6.0362024114747972E-4</v>
      </c>
      <c r="BT41" s="19">
        <f t="shared" si="20"/>
        <v>0.99939637975885254</v>
      </c>
      <c r="BU41" s="19">
        <f t="shared" si="21"/>
        <v>0</v>
      </c>
      <c r="BV41" s="19">
        <f t="shared" si="22"/>
        <v>0</v>
      </c>
      <c r="BW41" s="19">
        <f t="shared" si="23"/>
        <v>6.0362024114747972E-4</v>
      </c>
      <c r="BX41" s="19">
        <f t="shared" si="24"/>
        <v>0</v>
      </c>
      <c r="BY41" s="19">
        <f t="shared" si="25"/>
        <v>0</v>
      </c>
      <c r="BZ41" s="19">
        <f t="shared" si="97"/>
        <v>0.99208508014742791</v>
      </c>
      <c r="CA41" s="19">
        <f t="shared" si="98"/>
        <v>7.3112996114246334E-3</v>
      </c>
      <c r="CB41" s="19">
        <f t="shared" si="99"/>
        <v>2.9835089813854678E-4</v>
      </c>
      <c r="CC41" s="19">
        <f t="shared" si="100"/>
        <v>3.0526934300893283E-4</v>
      </c>
      <c r="CD41" s="23"/>
      <c r="CE41" s="18">
        <f t="shared" si="101"/>
        <v>2.4549046463014185E-7</v>
      </c>
      <c r="CF41" s="18">
        <f t="shared" si="175"/>
        <v>6.063117462858088E-10</v>
      </c>
      <c r="CG41" s="18">
        <f t="shared" si="204"/>
        <v>1.5741855350750358E-9</v>
      </c>
      <c r="CH41" s="18">
        <f t="shared" si="176"/>
        <v>1.3049838229477227E-10</v>
      </c>
      <c r="CI41" s="18">
        <f t="shared" si="102"/>
        <v>3.8644753841961899E-16</v>
      </c>
      <c r="CJ41" s="18">
        <f t="shared" si="177"/>
        <v>7.9122702056616452E-20</v>
      </c>
      <c r="CK41" s="18">
        <f t="shared" si="178"/>
        <v>3.865266611216756E-16</v>
      </c>
      <c r="CL41" s="19">
        <f t="shared" si="156"/>
        <v>0.99979529820316404</v>
      </c>
      <c r="CM41" s="19">
        <f t="shared" si="103"/>
        <v>2.0470179683597359E-4</v>
      </c>
      <c r="CN41" s="19">
        <f t="shared" si="26"/>
        <v>0.99979529820316404</v>
      </c>
      <c r="CO41" s="19">
        <f t="shared" si="27"/>
        <v>0</v>
      </c>
      <c r="CP41" s="19">
        <f t="shared" si="28"/>
        <v>0</v>
      </c>
      <c r="CQ41" s="19">
        <f t="shared" si="29"/>
        <v>2.0470179683597359E-4</v>
      </c>
      <c r="CR41" s="19">
        <f t="shared" si="30"/>
        <v>0</v>
      </c>
      <c r="CS41" s="19">
        <f t="shared" si="31"/>
        <v>0</v>
      </c>
      <c r="CT41" s="19">
        <f t="shared" si="104"/>
        <v>0.9973536520257843</v>
      </c>
      <c r="CU41" s="19">
        <f t="shared" si="105"/>
        <v>2.4416461773798448E-3</v>
      </c>
      <c r="CV41" s="19">
        <f t="shared" si="106"/>
        <v>1.4817563956057663E-4</v>
      </c>
      <c r="CW41" s="19">
        <f t="shared" si="107"/>
        <v>5.652615727539693E-5</v>
      </c>
      <c r="CX41" s="23"/>
      <c r="CY41" s="18">
        <f t="shared" si="108"/>
        <v>2.7518169038674195E-7</v>
      </c>
      <c r="CZ41" s="18">
        <f t="shared" si="179"/>
        <v>2.7496631159221327E-10</v>
      </c>
      <c r="DA41" s="18">
        <f t="shared" si="205"/>
        <v>1.5263981529314783E-9</v>
      </c>
      <c r="DB41" s="18">
        <f t="shared" si="180"/>
        <v>1.2180751487452335E-10</v>
      </c>
      <c r="DC41" s="18">
        <f t="shared" si="109"/>
        <v>4.2003682392688485E-16</v>
      </c>
      <c r="DD41" s="18">
        <f t="shared" si="181"/>
        <v>3.349296308926134E-20</v>
      </c>
      <c r="DE41" s="18">
        <f t="shared" si="182"/>
        <v>4.2007031688997409E-16</v>
      </c>
      <c r="DF41" s="19">
        <f t="shared" si="157"/>
        <v>0.99992026819857871</v>
      </c>
      <c r="DG41" s="19">
        <f t="shared" si="110"/>
        <v>7.9731801421317533E-5</v>
      </c>
      <c r="DH41" s="19">
        <f t="shared" si="32"/>
        <v>0.99992026819857871</v>
      </c>
      <c r="DI41" s="19">
        <f t="shared" si="33"/>
        <v>0</v>
      </c>
      <c r="DJ41" s="19">
        <f t="shared" si="34"/>
        <v>0</v>
      </c>
      <c r="DK41" s="19">
        <f t="shared" si="35"/>
        <v>7.9731801421317533E-5</v>
      </c>
      <c r="DL41" s="19">
        <f t="shared" si="36"/>
        <v>0</v>
      </c>
      <c r="DM41" s="19">
        <f t="shared" si="37"/>
        <v>0</v>
      </c>
      <c r="DN41" s="19">
        <f t="shared" si="111"/>
        <v>0.99910574044159006</v>
      </c>
      <c r="DO41" s="19">
        <f t="shared" si="112"/>
        <v>8.1452775698870946E-4</v>
      </c>
      <c r="DP41" s="19">
        <f t="shared" si="113"/>
        <v>7.0335876399360727E-5</v>
      </c>
      <c r="DQ41" s="19">
        <f t="shared" si="114"/>
        <v>9.3959250219568145E-6</v>
      </c>
      <c r="DR41" s="23"/>
      <c r="DS41" s="18">
        <f t="shared" si="115"/>
        <v>2.9130069580227673E-7</v>
      </c>
      <c r="DT41" s="18">
        <f t="shared" si="183"/>
        <v>1.2660833670693457E-10</v>
      </c>
      <c r="DU41" s="18">
        <f t="shared" si="206"/>
        <v>1.500486034740778E-9</v>
      </c>
      <c r="DV41" s="18">
        <f t="shared" si="184"/>
        <v>1.1743707501825888E-10</v>
      </c>
      <c r="DW41" s="18">
        <f t="shared" si="116"/>
        <v>4.3709262596158781E-16</v>
      </c>
      <c r="DX41" s="18">
        <f t="shared" si="185"/>
        <v>1.4868512735789255E-20</v>
      </c>
      <c r="DY41" s="18">
        <f t="shared" si="186"/>
        <v>4.3710749447432358E-16</v>
      </c>
      <c r="DZ41" s="19">
        <f t="shared" si="158"/>
        <v>0.99996598431067019</v>
      </c>
      <c r="EA41" s="19">
        <f t="shared" si="117"/>
        <v>3.4015689329853519E-5</v>
      </c>
      <c r="EB41" s="19">
        <f t="shared" si="38"/>
        <v>0.99996598431067019</v>
      </c>
      <c r="EC41" s="19">
        <f t="shared" si="39"/>
        <v>0</v>
      </c>
      <c r="ED41" s="19">
        <f t="shared" si="40"/>
        <v>0</v>
      </c>
      <c r="EE41" s="19">
        <f t="shared" si="41"/>
        <v>3.4015689329853519E-5</v>
      </c>
      <c r="EF41" s="19">
        <f t="shared" si="42"/>
        <v>0</v>
      </c>
      <c r="EG41" s="19">
        <f t="shared" si="43"/>
        <v>0</v>
      </c>
      <c r="EH41" s="19">
        <f t="shared" si="118"/>
        <v>0.99967186156425403</v>
      </c>
      <c r="EI41" s="19">
        <f t="shared" si="119"/>
        <v>2.9412274641614088E-4</v>
      </c>
      <c r="EJ41" s="19">
        <f t="shared" si="120"/>
        <v>3.242006765311328E-5</v>
      </c>
      <c r="EK41" s="19">
        <f t="shared" si="121"/>
        <v>1.595621676740244E-6</v>
      </c>
      <c r="EL41" s="23"/>
      <c r="EM41" s="18">
        <f t="shared" si="122"/>
        <v>2.9914687767483891E-7</v>
      </c>
      <c r="EN41" s="18">
        <f t="shared" si="187"/>
        <v>5.7940975518420989E-11</v>
      </c>
      <c r="EO41" s="18">
        <f t="shared" si="207"/>
        <v>1.4881749379108161E-9</v>
      </c>
      <c r="EP41" s="18">
        <f t="shared" si="188"/>
        <v>1.1540667570952215E-10</v>
      </c>
      <c r="EQ41" s="18">
        <f t="shared" si="123"/>
        <v>4.4518288610996786E-16</v>
      </c>
      <c r="ER41" s="18">
        <f t="shared" si="189"/>
        <v>6.6867753719477732E-21</v>
      </c>
      <c r="ES41" s="18">
        <f t="shared" si="190"/>
        <v>4.4518957288533984E-16</v>
      </c>
      <c r="ET41" s="19">
        <f t="shared" si="159"/>
        <v>0.99998497993713409</v>
      </c>
      <c r="EU41" s="19">
        <f t="shared" si="124"/>
        <v>1.5020062865825422E-5</v>
      </c>
      <c r="EV41" s="19">
        <f t="shared" si="44"/>
        <v>0.99998497993713409</v>
      </c>
      <c r="EW41" s="19">
        <f t="shared" si="45"/>
        <v>0</v>
      </c>
      <c r="EX41" s="19">
        <f t="shared" si="46"/>
        <v>0</v>
      </c>
      <c r="EY41" s="19">
        <f t="shared" si="47"/>
        <v>1.5020062865825422E-5</v>
      </c>
      <c r="EZ41" s="19">
        <f t="shared" si="48"/>
        <v>0</v>
      </c>
      <c r="FA41" s="19">
        <f t="shared" si="49"/>
        <v>0</v>
      </c>
      <c r="FB41" s="19">
        <f t="shared" si="125"/>
        <v>0.99986889800180112</v>
      </c>
      <c r="FC41" s="19">
        <f t="shared" si="126"/>
        <v>1.160819353331625E-4</v>
      </c>
      <c r="FD41" s="19">
        <f t="shared" si="127"/>
        <v>1.4731552253692048E-5</v>
      </c>
      <c r="FE41" s="19">
        <f t="shared" si="128"/>
        <v>2.8851061213337442E-7</v>
      </c>
      <c r="FF41" s="23"/>
      <c r="FG41" s="18">
        <f t="shared" si="129"/>
        <v>3.0278930852800217E-7</v>
      </c>
      <c r="FH41" s="18">
        <f t="shared" si="191"/>
        <v>2.6289752062512885E-11</v>
      </c>
      <c r="FI41" s="18">
        <f t="shared" si="208"/>
        <v>1.4825657216641281E-9</v>
      </c>
      <c r="FJ41" s="18">
        <f t="shared" si="192"/>
        <v>1.1449082327389109E-10</v>
      </c>
      <c r="FK41" s="18">
        <f t="shared" si="130"/>
        <v>4.4890504970999988E-16</v>
      </c>
      <c r="FL41" s="18">
        <f t="shared" si="193"/>
        <v>3.0099353573035768E-21</v>
      </c>
      <c r="FM41" s="18">
        <f t="shared" si="194"/>
        <v>4.4890805964535721E-16</v>
      </c>
      <c r="FN41" s="19">
        <f t="shared" si="160"/>
        <v>0.99999329498481337</v>
      </c>
      <c r="FO41" s="19">
        <f t="shared" si="131"/>
        <v>6.7050151865873428E-6</v>
      </c>
      <c r="FP41" s="19">
        <f t="shared" si="50"/>
        <v>0.99999329498481337</v>
      </c>
      <c r="FQ41" s="19">
        <f t="shared" si="51"/>
        <v>0</v>
      </c>
      <c r="FR41" s="19">
        <f t="shared" si="52"/>
        <v>0</v>
      </c>
      <c r="FS41" s="19">
        <f t="shared" si="53"/>
        <v>6.7050151865873428E-6</v>
      </c>
      <c r="FT41" s="19">
        <f t="shared" si="54"/>
        <v>0</v>
      </c>
      <c r="FU41" s="19">
        <f t="shared" si="55"/>
        <v>0</v>
      </c>
      <c r="FV41" s="19">
        <f t="shared" si="132"/>
        <v>0.99994454241620934</v>
      </c>
      <c r="FW41" s="19">
        <f t="shared" si="133"/>
        <v>4.8752568603878191E-5</v>
      </c>
      <c r="FX41" s="19">
        <f t="shared" si="134"/>
        <v>6.6501311605851977E-6</v>
      </c>
      <c r="FY41" s="19">
        <f t="shared" si="135"/>
        <v>5.4884026002145096E-8</v>
      </c>
      <c r="FZ41" s="23"/>
      <c r="GA41" s="18">
        <f t="shared" si="136"/>
        <v>3.0444734395799569E-7</v>
      </c>
      <c r="GB41" s="18">
        <f t="shared" si="195"/>
        <v>1.1864113490574301E-11</v>
      </c>
      <c r="GC41" s="18">
        <f t="shared" si="209"/>
        <v>1.48004079664404E-9</v>
      </c>
      <c r="GD41" s="18">
        <f t="shared" si="196"/>
        <v>1.1408121507433706E-10</v>
      </c>
      <c r="GE41" s="18">
        <f t="shared" si="137"/>
        <v>4.5059448948775403E-16</v>
      </c>
      <c r="GF41" s="18">
        <f t="shared" si="197"/>
        <v>1.3534724827845506E-21</v>
      </c>
      <c r="GG41" s="18">
        <f t="shared" si="198"/>
        <v>4.5059584296023686E-16</v>
      </c>
      <c r="GH41" s="19">
        <f t="shared" si="161"/>
        <v>0.99999699626060923</v>
      </c>
      <c r="GI41" s="19">
        <f t="shared" si="138"/>
        <v>3.0037393906982597E-6</v>
      </c>
      <c r="GJ41" s="19">
        <f t="shared" si="56"/>
        <v>0.99999699626060923</v>
      </c>
      <c r="GK41" s="19">
        <f t="shared" si="57"/>
        <v>0</v>
      </c>
      <c r="GL41" s="19">
        <f t="shared" si="58"/>
        <v>0</v>
      </c>
      <c r="GM41" s="19">
        <f t="shared" si="59"/>
        <v>3.0037393906982597E-6</v>
      </c>
      <c r="GN41" s="19">
        <f t="shared" si="60"/>
        <v>0</v>
      </c>
      <c r="GO41" s="19">
        <f t="shared" si="61"/>
        <v>0</v>
      </c>
      <c r="GP41" s="19">
        <f t="shared" si="139"/>
        <v>0.99997579974780681</v>
      </c>
      <c r="GQ41" s="19">
        <f t="shared" si="140"/>
        <v>2.119651280232177E-5</v>
      </c>
      <c r="GR41" s="19">
        <f t="shared" si="141"/>
        <v>2.9929844897909644E-6</v>
      </c>
      <c r="GS41" s="19">
        <f t="shared" si="142"/>
        <v>1.0754900907295065E-8</v>
      </c>
      <c r="GT41" s="23"/>
      <c r="GU41" s="18">
        <f t="shared" si="143"/>
        <v>3.0519600996981051E-7</v>
      </c>
      <c r="GV41" s="18">
        <f t="shared" si="144"/>
        <v>5.3391692828357904E-12</v>
      </c>
      <c r="GW41" s="18">
        <f t="shared" si="62"/>
        <v>1.4789075198162037E-9</v>
      </c>
      <c r="GX41" s="18">
        <f t="shared" si="63"/>
        <v>1.1389821614769242E-10</v>
      </c>
      <c r="GY41" s="18">
        <f t="shared" si="145"/>
        <v>4.5135667416225389E-16</v>
      </c>
      <c r="GZ41" s="18">
        <f t="shared" si="199"/>
        <v>6.0812185702555076E-22</v>
      </c>
      <c r="HA41" s="18">
        <f t="shared" si="200"/>
        <v>4.5135728228411096E-16</v>
      </c>
      <c r="HB41" s="19">
        <f t="shared" si="162"/>
        <v>0.99999865268185328</v>
      </c>
      <c r="HC41" s="19">
        <f t="shared" si="146"/>
        <v>1.3473181466091045E-6</v>
      </c>
      <c r="HD41" s="19">
        <f t="shared" si="64"/>
        <v>0.99999865268185328</v>
      </c>
      <c r="HE41" s="19">
        <f t="shared" si="65"/>
        <v>0</v>
      </c>
      <c r="HF41" s="19">
        <f t="shared" si="66"/>
        <v>0</v>
      </c>
      <c r="HG41" s="19">
        <f t="shared" si="67"/>
        <v>1.3473181466091045E-6</v>
      </c>
      <c r="HH41" s="19">
        <f t="shared" si="68"/>
        <v>0</v>
      </c>
      <c r="HI41" s="19">
        <f t="shared" si="69"/>
        <v>0</v>
      </c>
      <c r="HJ41" s="19">
        <f t="shared" si="147"/>
        <v>0.99998927710857521</v>
      </c>
      <c r="HK41" s="19">
        <f t="shared" si="148"/>
        <v>9.3755732778413587E-6</v>
      </c>
      <c r="HL41" s="19">
        <f t="shared" si="149"/>
        <v>1.3451787977916305E-6</v>
      </c>
      <c r="HM41" s="19">
        <f t="shared" si="150"/>
        <v>2.13934881747393E-9</v>
      </c>
      <c r="HN41" s="28" t="s">
        <v>4</v>
      </c>
      <c r="HO41" s="36">
        <v>0.3</v>
      </c>
      <c r="HP41" s="36">
        <v>0.3</v>
      </c>
      <c r="HQ41" s="36"/>
      <c r="HR41" s="45"/>
      <c r="HS41" s="45"/>
      <c r="HT41" s="45"/>
      <c r="HU41" s="2"/>
      <c r="HV41" s="2"/>
      <c r="HW41" s="2"/>
    </row>
    <row r="42" spans="1:231" ht="13.5" thickTop="1" x14ac:dyDescent="0.2">
      <c r="A42">
        <v>16</v>
      </c>
      <c r="B42" s="22">
        <v>1</v>
      </c>
      <c r="C42" s="18">
        <f t="shared" si="70"/>
        <v>4.5345077571170512E-9</v>
      </c>
      <c r="D42" s="18">
        <f t="shared" si="151"/>
        <v>1.6093348896448838E-10</v>
      </c>
      <c r="E42" s="18">
        <f t="shared" si="152"/>
        <v>1.993944742777176E-10</v>
      </c>
      <c r="F42" s="18">
        <f t="shared" si="1"/>
        <v>5.3442577713682986E-11</v>
      </c>
      <c r="G42" s="18">
        <f t="shared" si="71"/>
        <v>9.041557903385867E-19</v>
      </c>
      <c r="H42" s="18">
        <f t="shared" si="72"/>
        <v>8.6007004907188143E-21</v>
      </c>
      <c r="I42" s="18">
        <f t="shared" si="73"/>
        <v>9.1275649082930547E-19</v>
      </c>
      <c r="J42" s="19">
        <f t="shared" si="74"/>
        <v>0.99057722341376675</v>
      </c>
      <c r="K42" s="19">
        <f t="shared" si="75"/>
        <v>9.4227765862332623E-3</v>
      </c>
      <c r="L42" s="19">
        <f t="shared" si="2"/>
        <v>0.99057722341376675</v>
      </c>
      <c r="M42" s="19">
        <f t="shared" si="3"/>
        <v>0</v>
      </c>
      <c r="N42" s="19">
        <f t="shared" si="4"/>
        <v>0</v>
      </c>
      <c r="O42" s="19">
        <f t="shared" si="5"/>
        <v>9.4227765862332623E-3</v>
      </c>
      <c r="P42" s="19">
        <f t="shared" si="6"/>
        <v>0</v>
      </c>
      <c r="Q42" s="19">
        <f t="shared" si="7"/>
        <v>0</v>
      </c>
      <c r="R42" s="19">
        <f t="shared" si="76"/>
        <v>0.97505052236138978</v>
      </c>
      <c r="S42" s="19">
        <f t="shared" si="77"/>
        <v>1.552670105237724E-2</v>
      </c>
      <c r="T42" s="19">
        <f t="shared" si="78"/>
        <v>4.6667374797070959E-3</v>
      </c>
      <c r="U42" s="19">
        <f t="shared" si="79"/>
        <v>4.7560391065261656E-3</v>
      </c>
      <c r="V42" s="23"/>
      <c r="W42" s="18">
        <f t="shared" si="80"/>
        <v>6.7478497381944236E-8</v>
      </c>
      <c r="X42" s="18">
        <f t="shared" si="163"/>
        <v>9.9380470047596828E-10</v>
      </c>
      <c r="Y42" s="18">
        <f t="shared" si="201"/>
        <v>1.6286426312489325E-9</v>
      </c>
      <c r="Z42" s="18">
        <f t="shared" si="164"/>
        <v>5.1909506523387202E-10</v>
      </c>
      <c r="AA42" s="18">
        <f t="shared" si="81"/>
        <v>1.0989835752885387E-16</v>
      </c>
      <c r="AB42" s="18">
        <f t="shared" si="165"/>
        <v>5.1587911582330143E-19</v>
      </c>
      <c r="AC42" s="18">
        <f t="shared" si="166"/>
        <v>1.1041423664467716E-16</v>
      </c>
      <c r="AD42" s="19">
        <f t="shared" si="153"/>
        <v>0.99532778442798608</v>
      </c>
      <c r="AE42" s="19">
        <f t="shared" si="82"/>
        <v>4.6722155720140181E-3</v>
      </c>
      <c r="AF42" s="19">
        <f t="shared" si="8"/>
        <v>0.99532778442798608</v>
      </c>
      <c r="AG42" s="19">
        <f t="shared" si="9"/>
        <v>0</v>
      </c>
      <c r="AH42" s="19">
        <f t="shared" si="10"/>
        <v>0</v>
      </c>
      <c r="AI42" s="19">
        <f t="shared" si="11"/>
        <v>4.6722155720140181E-3</v>
      </c>
      <c r="AJ42" s="19">
        <f t="shared" si="12"/>
        <v>0</v>
      </c>
      <c r="AK42" s="19">
        <f t="shared" si="13"/>
        <v>0</v>
      </c>
      <c r="AL42" s="19">
        <f t="shared" si="83"/>
        <v>0.9903370213287338</v>
      </c>
      <c r="AM42" s="19">
        <f t="shared" si="84"/>
        <v>4.9907630992522085E-3</v>
      </c>
      <c r="AN42" s="19">
        <f t="shared" si="85"/>
        <v>3.3887054458698988E-3</v>
      </c>
      <c r="AO42" s="19">
        <f t="shared" si="86"/>
        <v>1.2835101261441176E-3</v>
      </c>
      <c r="AP42" s="23"/>
      <c r="AQ42" s="18">
        <f t="shared" si="87"/>
        <v>9.8440563689237331E-8</v>
      </c>
      <c r="AR42" s="18">
        <f t="shared" si="167"/>
        <v>6.9090749959484091E-10</v>
      </c>
      <c r="AS42" s="18">
        <f t="shared" si="202"/>
        <v>2.452752008575666E-9</v>
      </c>
      <c r="AT42" s="18">
        <f t="shared" si="168"/>
        <v>7.6265277208642039E-10</v>
      </c>
      <c r="AU42" s="18">
        <f t="shared" si="88"/>
        <v>2.4145029031409765E-16</v>
      </c>
      <c r="AV42" s="18">
        <f t="shared" si="169"/>
        <v>5.2692251982130281E-19</v>
      </c>
      <c r="AW42" s="18">
        <f t="shared" si="170"/>
        <v>2.4197721283391895E-16</v>
      </c>
      <c r="AX42" s="19">
        <f t="shared" si="154"/>
        <v>0.9978224291715313</v>
      </c>
      <c r="AY42" s="19">
        <f t="shared" si="89"/>
        <v>2.1775708284686958E-3</v>
      </c>
      <c r="AZ42" s="19">
        <f t="shared" si="14"/>
        <v>0.9978224291715313</v>
      </c>
      <c r="BA42" s="19">
        <f t="shared" si="15"/>
        <v>0</v>
      </c>
      <c r="BB42" s="19">
        <f t="shared" si="16"/>
        <v>0</v>
      </c>
      <c r="BC42" s="19">
        <f t="shared" si="17"/>
        <v>2.1775708284686958E-3</v>
      </c>
      <c r="BD42" s="19">
        <f t="shared" si="18"/>
        <v>0</v>
      </c>
      <c r="BE42" s="19">
        <f t="shared" si="19"/>
        <v>0</v>
      </c>
      <c r="BF42" s="19">
        <f t="shared" si="90"/>
        <v>0.99623753852482577</v>
      </c>
      <c r="BG42" s="19">
        <f t="shared" si="91"/>
        <v>1.584890646705428E-3</v>
      </c>
      <c r="BH42" s="19">
        <f t="shared" si="92"/>
        <v>1.8545338784977494E-3</v>
      </c>
      <c r="BI42" s="19">
        <f t="shared" si="93"/>
        <v>3.2303694997094643E-4</v>
      </c>
      <c r="BJ42" s="23"/>
      <c r="BK42" s="18">
        <f t="shared" si="94"/>
        <v>1.2633885356784424E-7</v>
      </c>
      <c r="BL42" s="18">
        <f t="shared" si="171"/>
        <v>4.5843079965536521E-10</v>
      </c>
      <c r="BM42" s="18">
        <f t="shared" si="203"/>
        <v>2.5995397177344651E-9</v>
      </c>
      <c r="BN42" s="18">
        <f t="shared" si="172"/>
        <v>8.0478042475126267E-10</v>
      </c>
      <c r="BO42" s="18">
        <f t="shared" si="95"/>
        <v>3.2842286774264977E-16</v>
      </c>
      <c r="BP42" s="18">
        <f t="shared" si="173"/>
        <v>3.689361336657058E-19</v>
      </c>
      <c r="BQ42" s="18">
        <f t="shared" si="174"/>
        <v>3.2879180387631545E-16</v>
      </c>
      <c r="BR42" s="19">
        <f t="shared" si="155"/>
        <v>0.99887790349602368</v>
      </c>
      <c r="BS42" s="19">
        <f t="shared" si="96"/>
        <v>1.1220965039763942E-3</v>
      </c>
      <c r="BT42" s="19">
        <f t="shared" si="20"/>
        <v>0.99887790349602368</v>
      </c>
      <c r="BU42" s="19">
        <f t="shared" si="21"/>
        <v>0</v>
      </c>
      <c r="BV42" s="19">
        <f t="shared" si="22"/>
        <v>0</v>
      </c>
      <c r="BW42" s="19">
        <f t="shared" si="23"/>
        <v>1.1220965039763942E-3</v>
      </c>
      <c r="BX42" s="19">
        <f t="shared" si="24"/>
        <v>0</v>
      </c>
      <c r="BY42" s="19">
        <f t="shared" si="25"/>
        <v>0</v>
      </c>
      <c r="BZ42" s="19">
        <f t="shared" si="97"/>
        <v>0.99835090468908183</v>
      </c>
      <c r="CA42" s="19">
        <f t="shared" si="98"/>
        <v>5.2699880694192245E-4</v>
      </c>
      <c r="CB42" s="19">
        <f t="shared" si="99"/>
        <v>1.0454750697708368E-3</v>
      </c>
      <c r="CC42" s="19">
        <f t="shared" si="100"/>
        <v>7.6621434205557492E-5</v>
      </c>
      <c r="CD42" s="23"/>
      <c r="CE42" s="18">
        <f t="shared" si="101"/>
        <v>1.5092126291832279E-7</v>
      </c>
      <c r="CF42" s="18">
        <f t="shared" si="175"/>
        <v>2.7835918987476834E-10</v>
      </c>
      <c r="CG42" s="18">
        <f t="shared" si="204"/>
        <v>2.5596262311401665E-9</v>
      </c>
      <c r="CH42" s="18">
        <f t="shared" si="176"/>
        <v>8.0700665652873604E-10</v>
      </c>
      <c r="CI42" s="18">
        <f t="shared" si="102"/>
        <v>3.8630202340254071E-16</v>
      </c>
      <c r="CJ42" s="18">
        <f t="shared" si="177"/>
        <v>2.2463771913488441E-19</v>
      </c>
      <c r="CK42" s="18">
        <f t="shared" si="178"/>
        <v>3.865266611216756E-16</v>
      </c>
      <c r="CL42" s="19">
        <f t="shared" si="156"/>
        <v>0.99941882994957443</v>
      </c>
      <c r="CM42" s="19">
        <f t="shared" si="103"/>
        <v>5.8117005042550014E-4</v>
      </c>
      <c r="CN42" s="19">
        <f t="shared" si="26"/>
        <v>0.99941882994957443</v>
      </c>
      <c r="CO42" s="19">
        <f t="shared" si="27"/>
        <v>0</v>
      </c>
      <c r="CP42" s="19">
        <f t="shared" si="28"/>
        <v>0</v>
      </c>
      <c r="CQ42" s="19">
        <f t="shared" si="29"/>
        <v>5.8117005042550014E-4</v>
      </c>
      <c r="CR42" s="19">
        <f t="shared" si="30"/>
        <v>0</v>
      </c>
      <c r="CS42" s="19">
        <f t="shared" si="31"/>
        <v>0</v>
      </c>
      <c r="CT42" s="19">
        <f t="shared" si="104"/>
        <v>0.99923069316648649</v>
      </c>
      <c r="CU42" s="19">
        <f t="shared" si="105"/>
        <v>1.8813678308805975E-4</v>
      </c>
      <c r="CV42" s="19">
        <f t="shared" si="106"/>
        <v>5.6460503667758635E-4</v>
      </c>
      <c r="CW42" s="19">
        <f t="shared" si="107"/>
        <v>1.656501374791384E-5</v>
      </c>
      <c r="CX42" s="23"/>
      <c r="CY42" s="18">
        <f t="shared" si="108"/>
        <v>1.6691318309530792E-7</v>
      </c>
      <c r="CZ42" s="18">
        <f t="shared" si="179"/>
        <v>1.4907592755460475E-10</v>
      </c>
      <c r="DA42" s="18">
        <f t="shared" si="205"/>
        <v>2.5159783946400389E-9</v>
      </c>
      <c r="DB42" s="18">
        <f t="shared" si="180"/>
        <v>8.0733652680662279E-10</v>
      </c>
      <c r="DC42" s="18">
        <f t="shared" si="109"/>
        <v>4.1994996244839169E-16</v>
      </c>
      <c r="DD42" s="18">
        <f t="shared" si="181"/>
        <v>1.2035444158241031E-19</v>
      </c>
      <c r="DE42" s="18">
        <f t="shared" si="182"/>
        <v>4.2007031688997409E-16</v>
      </c>
      <c r="DF42" s="19">
        <f t="shared" si="157"/>
        <v>0.9997134897736325</v>
      </c>
      <c r="DG42" s="19">
        <f t="shared" si="110"/>
        <v>2.8651022636749139E-4</v>
      </c>
      <c r="DH42" s="19">
        <f t="shared" si="32"/>
        <v>0.9997134897736325</v>
      </c>
      <c r="DI42" s="19">
        <f t="shared" si="33"/>
        <v>0</v>
      </c>
      <c r="DJ42" s="19">
        <f t="shared" si="34"/>
        <v>0</v>
      </c>
      <c r="DK42" s="19">
        <f t="shared" si="35"/>
        <v>2.8651022636749139E-4</v>
      </c>
      <c r="DL42" s="19">
        <f t="shared" si="36"/>
        <v>0</v>
      </c>
      <c r="DM42" s="19">
        <f t="shared" si="37"/>
        <v>0</v>
      </c>
      <c r="DN42" s="19">
        <f t="shared" si="111"/>
        <v>0.99963729236878784</v>
      </c>
      <c r="DO42" s="19">
        <f t="shared" si="112"/>
        <v>7.6197404844684471E-5</v>
      </c>
      <c r="DP42" s="19">
        <f t="shared" si="113"/>
        <v>2.8297582979085829E-4</v>
      </c>
      <c r="DQ42" s="19">
        <f t="shared" si="114"/>
        <v>3.53439657663306E-6</v>
      </c>
      <c r="DR42" s="23"/>
      <c r="DS42" s="18">
        <f t="shared" si="115"/>
        <v>1.7539373911683276E-7</v>
      </c>
      <c r="DT42" s="18">
        <f t="shared" si="183"/>
        <v>7.3079133122411245E-11</v>
      </c>
      <c r="DU42" s="18">
        <f t="shared" si="206"/>
        <v>2.4918131703148255E-9</v>
      </c>
      <c r="DV42" s="18">
        <f t="shared" si="184"/>
        <v>8.0823827149264725E-10</v>
      </c>
      <c r="DW42" s="18">
        <f t="shared" si="116"/>
        <v>4.3704842912208647E-16</v>
      </c>
      <c r="DX42" s="18">
        <f t="shared" si="185"/>
        <v>5.906535223703873E-20</v>
      </c>
      <c r="DY42" s="18">
        <f t="shared" si="186"/>
        <v>4.3710749447432353E-16</v>
      </c>
      <c r="DZ42" s="19">
        <f t="shared" si="158"/>
        <v>0.99986487224999865</v>
      </c>
      <c r="EA42" s="19">
        <f t="shared" si="117"/>
        <v>1.3512775000134054E-4</v>
      </c>
      <c r="EB42" s="19">
        <f t="shared" si="38"/>
        <v>0.99986487224999865</v>
      </c>
      <c r="EC42" s="19">
        <f t="shared" si="39"/>
        <v>0</v>
      </c>
      <c r="ED42" s="19">
        <f t="shared" si="40"/>
        <v>0</v>
      </c>
      <c r="EE42" s="19">
        <f t="shared" si="41"/>
        <v>1.3512775000134054E-4</v>
      </c>
      <c r="EF42" s="19">
        <f t="shared" si="42"/>
        <v>0</v>
      </c>
      <c r="EG42" s="19">
        <f t="shared" si="43"/>
        <v>0</v>
      </c>
      <c r="EH42" s="19">
        <f t="shared" si="118"/>
        <v>0.99983160451522435</v>
      </c>
      <c r="EI42" s="19">
        <f t="shared" si="119"/>
        <v>3.3267734774387004E-5</v>
      </c>
      <c r="EJ42" s="19">
        <f t="shared" si="120"/>
        <v>1.34379795445874E-4</v>
      </c>
      <c r="EK42" s="19">
        <f t="shared" si="121"/>
        <v>7.4795455546651936E-7</v>
      </c>
      <c r="EL42" s="23"/>
      <c r="EM42" s="18">
        <f t="shared" si="122"/>
        <v>1.794676255268858E-7</v>
      </c>
      <c r="EN42" s="18">
        <f t="shared" si="187"/>
        <v>3.4181876164659525E-11</v>
      </c>
      <c r="EO42" s="18">
        <f t="shared" si="207"/>
        <v>2.4804580601622002E-9</v>
      </c>
      <c r="EP42" s="18">
        <f t="shared" si="188"/>
        <v>8.09043039982205E-10</v>
      </c>
      <c r="EQ42" s="18">
        <f t="shared" si="123"/>
        <v>4.4516191827633534E-16</v>
      </c>
      <c r="ER42" s="18">
        <f t="shared" si="189"/>
        <v>2.7654609004551417E-20</v>
      </c>
      <c r="ES42" s="18">
        <f t="shared" si="190"/>
        <v>4.4518957288533994E-16</v>
      </c>
      <c r="ET42" s="19">
        <f t="shared" si="159"/>
        <v>0.99993788127420558</v>
      </c>
      <c r="EU42" s="19">
        <f t="shared" si="124"/>
        <v>6.2118725794312241E-5</v>
      </c>
      <c r="EV42" s="19">
        <f t="shared" si="44"/>
        <v>0.99993788127420558</v>
      </c>
      <c r="EW42" s="19">
        <f t="shared" si="45"/>
        <v>0</v>
      </c>
      <c r="EX42" s="19">
        <f t="shared" si="46"/>
        <v>0</v>
      </c>
      <c r="EY42" s="19">
        <f t="shared" si="47"/>
        <v>6.2118725794312241E-5</v>
      </c>
      <c r="EZ42" s="19">
        <f t="shared" si="48"/>
        <v>0</v>
      </c>
      <c r="FA42" s="19">
        <f t="shared" si="49"/>
        <v>0</v>
      </c>
      <c r="FB42" s="19">
        <f t="shared" si="125"/>
        <v>0.99992301659858984</v>
      </c>
      <c r="FC42" s="19">
        <f t="shared" si="126"/>
        <v>1.4864675615673753E-5</v>
      </c>
      <c r="FD42" s="19">
        <f t="shared" si="127"/>
        <v>6.1963338544160576E-5</v>
      </c>
      <c r="FE42" s="19">
        <f t="shared" si="128"/>
        <v>1.5538725015166415E-7</v>
      </c>
      <c r="FF42" s="23"/>
      <c r="FG42" s="18">
        <f t="shared" si="129"/>
        <v>1.8134537876772979E-7</v>
      </c>
      <c r="FH42" s="18">
        <f t="shared" si="191"/>
        <v>1.5634769789411493E-11</v>
      </c>
      <c r="FI42" s="18">
        <f t="shared" si="208"/>
        <v>2.475361686315658E-9</v>
      </c>
      <c r="FJ42" s="18">
        <f t="shared" si="192"/>
        <v>8.0954523081016324E-10</v>
      </c>
      <c r="FK42" s="18">
        <f t="shared" si="130"/>
        <v>4.4889540259203936E-16</v>
      </c>
      <c r="FL42" s="18">
        <f t="shared" si="193"/>
        <v>1.2657053317832894E-20</v>
      </c>
      <c r="FM42" s="18">
        <f t="shared" si="194"/>
        <v>4.4890805964535721E-16</v>
      </c>
      <c r="FN42" s="19">
        <f t="shared" si="160"/>
        <v>0.99997180479823</v>
      </c>
      <c r="FO42" s="19">
        <f t="shared" si="131"/>
        <v>2.8195201769894975E-5</v>
      </c>
      <c r="FP42" s="19">
        <f t="shared" si="50"/>
        <v>0.99997180479823</v>
      </c>
      <c r="FQ42" s="19">
        <f t="shared" si="51"/>
        <v>0</v>
      </c>
      <c r="FR42" s="19">
        <f t="shared" si="52"/>
        <v>0</v>
      </c>
      <c r="FS42" s="19">
        <f t="shared" si="53"/>
        <v>2.8195201769894975E-5</v>
      </c>
      <c r="FT42" s="19">
        <f t="shared" si="54"/>
        <v>0</v>
      </c>
      <c r="FU42" s="19">
        <f t="shared" si="55"/>
        <v>0</v>
      </c>
      <c r="FV42" s="19">
        <f t="shared" si="132"/>
        <v>0.99996513159778211</v>
      </c>
      <c r="FW42" s="19">
        <f t="shared" si="133"/>
        <v>6.6732004479441694E-6</v>
      </c>
      <c r="FX42" s="19">
        <f t="shared" si="134"/>
        <v>2.8163387031251799E-5</v>
      </c>
      <c r="FY42" s="19">
        <f t="shared" si="135"/>
        <v>3.1814738643172723E-8</v>
      </c>
      <c r="FZ42" s="23"/>
      <c r="GA42" s="18">
        <f t="shared" si="136"/>
        <v>1.8219693701499713E-7</v>
      </c>
      <c r="GB42" s="18">
        <f t="shared" si="195"/>
        <v>7.0783968839998713E-12</v>
      </c>
      <c r="GC42" s="18">
        <f t="shared" si="209"/>
        <v>2.4730937751367182E-9</v>
      </c>
      <c r="GD42" s="18">
        <f t="shared" si="196"/>
        <v>8.0981323379264837E-10</v>
      </c>
      <c r="GE42" s="18">
        <f t="shared" si="137"/>
        <v>4.5059011078076608E-16</v>
      </c>
      <c r="GF42" s="18">
        <f t="shared" si="197"/>
        <v>5.7321794706997413E-21</v>
      </c>
      <c r="GG42" s="18">
        <f t="shared" si="198"/>
        <v>4.5059584296023676E-16</v>
      </c>
      <c r="GH42" s="19">
        <f t="shared" si="161"/>
        <v>0.99998727866765702</v>
      </c>
      <c r="GI42" s="19">
        <f t="shared" si="138"/>
        <v>1.2721332343062878E-5</v>
      </c>
      <c r="GJ42" s="19">
        <f t="shared" si="56"/>
        <v>0.99998727866765702</v>
      </c>
      <c r="GK42" s="19">
        <f t="shared" si="57"/>
        <v>0</v>
      </c>
      <c r="GL42" s="19">
        <f t="shared" si="58"/>
        <v>0</v>
      </c>
      <c r="GM42" s="19">
        <f t="shared" si="59"/>
        <v>1.2721332343062878E-5</v>
      </c>
      <c r="GN42" s="19">
        <f t="shared" si="60"/>
        <v>0</v>
      </c>
      <c r="GO42" s="19">
        <f t="shared" si="61"/>
        <v>0</v>
      </c>
      <c r="GP42" s="19">
        <f t="shared" si="139"/>
        <v>0.99998428138886808</v>
      </c>
      <c r="GQ42" s="19">
        <f t="shared" si="140"/>
        <v>2.997278788964135E-6</v>
      </c>
      <c r="GR42" s="19">
        <f t="shared" si="141"/>
        <v>1.2714871741328753E-5</v>
      </c>
      <c r="GS42" s="19">
        <f t="shared" si="142"/>
        <v>6.4606017341251959E-9</v>
      </c>
      <c r="GT42" s="23"/>
      <c r="GU42" s="18">
        <f t="shared" si="143"/>
        <v>1.8258071260370428E-7</v>
      </c>
      <c r="GV42" s="18">
        <f t="shared" si="144"/>
        <v>3.1897909896604783E-12</v>
      </c>
      <c r="GW42" s="18">
        <f t="shared" si="62"/>
        <v>2.4720831258167401E-9</v>
      </c>
      <c r="GX42" s="18">
        <f t="shared" si="63"/>
        <v>8.0994551242903421E-10</v>
      </c>
      <c r="GY42" s="18">
        <f t="shared" si="145"/>
        <v>4.5135469872721313E-16</v>
      </c>
      <c r="GZ42" s="18">
        <f t="shared" si="199"/>
        <v>2.5835568976620724E-21</v>
      </c>
      <c r="HA42" s="18">
        <f t="shared" si="200"/>
        <v>4.5135728228411076E-16</v>
      </c>
      <c r="HB42" s="19">
        <f t="shared" si="162"/>
        <v>0.99999427602699897</v>
      </c>
      <c r="HC42" s="19">
        <f t="shared" si="146"/>
        <v>5.723973001139771E-6</v>
      </c>
      <c r="HD42" s="19">
        <f t="shared" si="64"/>
        <v>0.99999427602699897</v>
      </c>
      <c r="HE42" s="19">
        <f t="shared" si="65"/>
        <v>0</v>
      </c>
      <c r="HF42" s="19">
        <f t="shared" si="66"/>
        <v>0</v>
      </c>
      <c r="HG42" s="19">
        <f t="shared" si="67"/>
        <v>5.723973001139771E-6</v>
      </c>
      <c r="HH42" s="19">
        <f t="shared" si="68"/>
        <v>0</v>
      </c>
      <c r="HI42" s="19">
        <f t="shared" si="69"/>
        <v>0</v>
      </c>
      <c r="HJ42" s="19">
        <f t="shared" si="147"/>
        <v>0.99999293001547263</v>
      </c>
      <c r="HK42" s="19">
        <f t="shared" si="148"/>
        <v>1.3460115263849108E-6</v>
      </c>
      <c r="HL42" s="19">
        <f t="shared" si="149"/>
        <v>5.7226663809155756E-6</v>
      </c>
      <c r="HM42" s="19">
        <f t="shared" si="150"/>
        <v>1.3066202241944889E-9</v>
      </c>
      <c r="HN42" s="27" t="s">
        <v>14</v>
      </c>
      <c r="HO42" s="35">
        <v>0.45</v>
      </c>
      <c r="HP42" s="35">
        <v>0.45</v>
      </c>
      <c r="HQ42" s="35">
        <v>0.5</v>
      </c>
      <c r="HR42" s="45" t="s">
        <v>40</v>
      </c>
      <c r="HS42" s="45"/>
      <c r="HT42" s="45"/>
      <c r="HU42" s="2"/>
      <c r="HV42" s="2"/>
      <c r="HW42" s="2"/>
    </row>
    <row r="43" spans="1:231" x14ac:dyDescent="0.2">
      <c r="A43">
        <v>17</v>
      </c>
      <c r="B43" s="22">
        <v>2</v>
      </c>
      <c r="C43" s="18">
        <f t="shared" si="70"/>
        <v>7.2873991091801799E-10</v>
      </c>
      <c r="D43" s="18">
        <f t="shared" si="151"/>
        <v>1.1643951337665916E-10</v>
      </c>
      <c r="E43" s="18">
        <f t="shared" si="152"/>
        <v>1.223581917863538E-9</v>
      </c>
      <c r="F43" s="18">
        <f t="shared" si="1"/>
        <v>1.810683709775764E-10</v>
      </c>
      <c r="G43" s="18">
        <f t="shared" si="71"/>
        <v>8.9167297782477226E-19</v>
      </c>
      <c r="H43" s="18">
        <f t="shared" si="72"/>
        <v>2.108351300453339E-20</v>
      </c>
      <c r="I43" s="18">
        <f t="shared" si="73"/>
        <v>9.1275649082930566E-19</v>
      </c>
      <c r="J43" s="19">
        <f t="shared" si="74"/>
        <v>0.97690127299409557</v>
      </c>
      <c r="K43" s="19">
        <f t="shared" si="75"/>
        <v>2.3098727005904374E-2</v>
      </c>
      <c r="L43" s="19">
        <f t="shared" si="2"/>
        <v>0</v>
      </c>
      <c r="M43" s="19">
        <f t="shared" si="3"/>
        <v>0.97690127299409557</v>
      </c>
      <c r="N43" s="19">
        <f t="shared" si="4"/>
        <v>0</v>
      </c>
      <c r="O43" s="19">
        <f t="shared" si="5"/>
        <v>0</v>
      </c>
      <c r="P43" s="19">
        <f t="shared" si="6"/>
        <v>2.3098727005904374E-2</v>
      </c>
      <c r="Q43" s="19">
        <f t="shared" si="7"/>
        <v>0</v>
      </c>
      <c r="R43" s="19">
        <f t="shared" si="76"/>
        <v>0.97258653387026373</v>
      </c>
      <c r="S43" s="19">
        <f t="shared" si="77"/>
        <v>4.314739123831973E-3</v>
      </c>
      <c r="T43" s="19">
        <f t="shared" si="78"/>
        <v>1.799068954350309E-2</v>
      </c>
      <c r="U43" s="19">
        <f t="shared" si="79"/>
        <v>5.1080374624012867E-3</v>
      </c>
      <c r="V43" s="23"/>
      <c r="W43" s="18">
        <f t="shared" si="80"/>
        <v>1.2950965895522541E-8</v>
      </c>
      <c r="X43" s="18">
        <f t="shared" si="163"/>
        <v>3.4909246895957161E-9</v>
      </c>
      <c r="Y43" s="18">
        <f t="shared" si="201"/>
        <v>8.2677735514166789E-9</v>
      </c>
      <c r="Z43" s="18">
        <f t="shared" si="164"/>
        <v>9.5636074829306155E-10</v>
      </c>
      <c r="AA43" s="18">
        <f t="shared" si="81"/>
        <v>1.0707565329630069E-16</v>
      </c>
      <c r="AB43" s="18">
        <f t="shared" si="165"/>
        <v>3.3385833483764825E-18</v>
      </c>
      <c r="AC43" s="18">
        <f t="shared" si="166"/>
        <v>1.1041423664467717E-16</v>
      </c>
      <c r="AD43" s="19">
        <f t="shared" si="153"/>
        <v>0.96976310800281718</v>
      </c>
      <c r="AE43" s="19">
        <f t="shared" si="82"/>
        <v>3.0236891997182758E-2</v>
      </c>
      <c r="AF43" s="19">
        <f t="shared" si="8"/>
        <v>0</v>
      </c>
      <c r="AG43" s="19">
        <f t="shared" si="9"/>
        <v>0.96976310800281718</v>
      </c>
      <c r="AH43" s="19">
        <f t="shared" si="10"/>
        <v>0</v>
      </c>
      <c r="AI43" s="19">
        <f t="shared" si="11"/>
        <v>0</v>
      </c>
      <c r="AJ43" s="19">
        <f t="shared" si="12"/>
        <v>3.0236891997182758E-2</v>
      </c>
      <c r="AK43" s="19">
        <f t="shared" si="13"/>
        <v>0</v>
      </c>
      <c r="AL43" s="19">
        <f t="shared" si="83"/>
        <v>0.96825659768723493</v>
      </c>
      <c r="AM43" s="19">
        <f t="shared" si="84"/>
        <v>1.5065103155822656E-3</v>
      </c>
      <c r="AN43" s="19">
        <f t="shared" si="85"/>
        <v>2.7071186740751006E-2</v>
      </c>
      <c r="AO43" s="19">
        <f t="shared" si="86"/>
        <v>3.1657052564317504E-3</v>
      </c>
      <c r="AP43" s="23"/>
      <c r="AQ43" s="18">
        <f t="shared" si="87"/>
        <v>1.5267881411547699E-8</v>
      </c>
      <c r="AR43" s="18">
        <f t="shared" si="167"/>
        <v>4.5576347629003899E-9</v>
      </c>
      <c r="AS43" s="18">
        <f t="shared" si="202"/>
        <v>1.5434896875591112E-8</v>
      </c>
      <c r="AT43" s="18">
        <f t="shared" si="168"/>
        <v>1.3864730428518216E-9</v>
      </c>
      <c r="AU43" s="18">
        <f t="shared" si="88"/>
        <v>2.3565817509599318E-16</v>
      </c>
      <c r="AV43" s="18">
        <f t="shared" si="169"/>
        <v>6.319037737925744E-18</v>
      </c>
      <c r="AW43" s="18">
        <f t="shared" si="170"/>
        <v>2.419772128339189E-16</v>
      </c>
      <c r="AX43" s="19">
        <f t="shared" si="154"/>
        <v>0.97388581485041403</v>
      </c>
      <c r="AY43" s="19">
        <f t="shared" si="89"/>
        <v>2.6114185149586033E-2</v>
      </c>
      <c r="AZ43" s="19">
        <f t="shared" si="14"/>
        <v>0</v>
      </c>
      <c r="BA43" s="19">
        <f t="shared" si="15"/>
        <v>0.97388581485041403</v>
      </c>
      <c r="BB43" s="19">
        <f t="shared" si="16"/>
        <v>0</v>
      </c>
      <c r="BC43" s="19">
        <f t="shared" si="17"/>
        <v>0</v>
      </c>
      <c r="BD43" s="19">
        <f t="shared" si="18"/>
        <v>2.6114185149586033E-2</v>
      </c>
      <c r="BE43" s="19">
        <f t="shared" si="19"/>
        <v>0</v>
      </c>
      <c r="BF43" s="19">
        <f t="shared" si="90"/>
        <v>0.97330635385709474</v>
      </c>
      <c r="BG43" s="19">
        <f t="shared" si="91"/>
        <v>5.7946099331952815E-4</v>
      </c>
      <c r="BH43" s="19">
        <f t="shared" si="92"/>
        <v>2.4516075314436867E-2</v>
      </c>
      <c r="BI43" s="19">
        <f t="shared" si="93"/>
        <v>1.598109835149168E-3</v>
      </c>
      <c r="BJ43" s="23"/>
      <c r="BK43" s="18">
        <f t="shared" si="94"/>
        <v>1.8202104495353364E-8</v>
      </c>
      <c r="BL43" s="18">
        <f t="shared" si="171"/>
        <v>5.1896729957552967E-9</v>
      </c>
      <c r="BM43" s="18">
        <f t="shared" si="203"/>
        <v>1.7657457607389814E-8</v>
      </c>
      <c r="BN43" s="18">
        <f t="shared" si="172"/>
        <v>1.4237728254511034E-9</v>
      </c>
      <c r="BO43" s="18">
        <f t="shared" si="95"/>
        <v>3.2140288849198157E-16</v>
      </c>
      <c r="BP43" s="18">
        <f t="shared" si="173"/>
        <v>7.3889153843338107E-18</v>
      </c>
      <c r="BQ43" s="18">
        <f t="shared" si="174"/>
        <v>3.287918038763154E-16</v>
      </c>
      <c r="BR43" s="19">
        <f t="shared" si="155"/>
        <v>0.97752706941833201</v>
      </c>
      <c r="BS43" s="19">
        <f t="shared" si="96"/>
        <v>2.2472930581667924E-2</v>
      </c>
      <c r="BT43" s="19">
        <f t="shared" si="20"/>
        <v>0</v>
      </c>
      <c r="BU43" s="19">
        <f t="shared" si="21"/>
        <v>0.97752706941833201</v>
      </c>
      <c r="BV43" s="19">
        <f t="shared" si="22"/>
        <v>0</v>
      </c>
      <c r="BW43" s="19">
        <f t="shared" si="23"/>
        <v>0</v>
      </c>
      <c r="BX43" s="19">
        <f t="shared" si="24"/>
        <v>2.2472930581667924E-2</v>
      </c>
      <c r="BY43" s="19">
        <f t="shared" si="25"/>
        <v>0</v>
      </c>
      <c r="BZ43" s="19">
        <f t="shared" si="97"/>
        <v>0.97725153711365542</v>
      </c>
      <c r="CA43" s="19">
        <f t="shared" si="98"/>
        <v>2.7553230467680109E-4</v>
      </c>
      <c r="CB43" s="19">
        <f t="shared" si="99"/>
        <v>2.1626366382368329E-2</v>
      </c>
      <c r="CC43" s="19">
        <f t="shared" si="100"/>
        <v>8.4656419929959306E-4</v>
      </c>
      <c r="CD43" s="23"/>
      <c r="CE43" s="18">
        <f t="shared" si="101"/>
        <v>2.1186945541732947E-8</v>
      </c>
      <c r="CF43" s="18">
        <f t="shared" si="175"/>
        <v>5.7459719260972331E-9</v>
      </c>
      <c r="CG43" s="18">
        <f t="shared" si="204"/>
        <v>1.7866252075689763E-8</v>
      </c>
      <c r="CH43" s="18">
        <f t="shared" si="176"/>
        <v>1.3914706618822693E-9</v>
      </c>
      <c r="CI43" s="18">
        <f t="shared" si="102"/>
        <v>3.7853130976251221E-16</v>
      </c>
      <c r="CJ43" s="18">
        <f t="shared" si="177"/>
        <v>7.9953513591634543E-18</v>
      </c>
      <c r="CK43" s="18">
        <f t="shared" si="178"/>
        <v>3.8652666112167565E-16</v>
      </c>
      <c r="CL43" s="19">
        <f t="shared" si="156"/>
        <v>0.97931487743701451</v>
      </c>
      <c r="CM43" s="19">
        <f t="shared" si="103"/>
        <v>2.0685122562985579E-2</v>
      </c>
      <c r="CN43" s="19">
        <f t="shared" si="26"/>
        <v>0</v>
      </c>
      <c r="CO43" s="19">
        <f t="shared" si="27"/>
        <v>0.97931487743701451</v>
      </c>
      <c r="CP43" s="19">
        <f t="shared" si="28"/>
        <v>0</v>
      </c>
      <c r="CQ43" s="19">
        <f t="shared" si="29"/>
        <v>0</v>
      </c>
      <c r="CR43" s="19">
        <f t="shared" si="30"/>
        <v>2.0685122562985579E-2</v>
      </c>
      <c r="CS43" s="19">
        <f t="shared" si="31"/>
        <v>0</v>
      </c>
      <c r="CT43" s="19">
        <f t="shared" si="104"/>
        <v>0.97917719992174468</v>
      </c>
      <c r="CU43" s="19">
        <f t="shared" si="105"/>
        <v>1.3767751526975726E-4</v>
      </c>
      <c r="CV43" s="19">
        <f t="shared" si="106"/>
        <v>2.0241630027829839E-2</v>
      </c>
      <c r="CW43" s="19">
        <f t="shared" si="107"/>
        <v>4.4349253515574261E-4</v>
      </c>
      <c r="CX43" s="23"/>
      <c r="CY43" s="18">
        <f t="shared" si="108"/>
        <v>2.320506244075924E-8</v>
      </c>
      <c r="CZ43" s="18">
        <f t="shared" si="179"/>
        <v>6.1093210219826987E-9</v>
      </c>
      <c r="DA43" s="18">
        <f t="shared" si="205"/>
        <v>1.7742246165769016E-8</v>
      </c>
      <c r="DB43" s="18">
        <f t="shared" si="180"/>
        <v>1.3684641458355827E-9</v>
      </c>
      <c r="DC43" s="18">
        <f t="shared" si="109"/>
        <v>4.1170993011599125E-16</v>
      </c>
      <c r="DD43" s="18">
        <f t="shared" si="181"/>
        <v>8.3603867739829236E-18</v>
      </c>
      <c r="DE43" s="18">
        <f t="shared" si="182"/>
        <v>4.2007031688997419E-16</v>
      </c>
      <c r="DF43" s="19">
        <f t="shared" si="157"/>
        <v>0.98009764927957832</v>
      </c>
      <c r="DG43" s="19">
        <f t="shared" si="110"/>
        <v>1.9902350720421638E-2</v>
      </c>
      <c r="DH43" s="19">
        <f t="shared" si="32"/>
        <v>0</v>
      </c>
      <c r="DI43" s="19">
        <f t="shared" si="33"/>
        <v>0.98009764927957832</v>
      </c>
      <c r="DJ43" s="19">
        <f t="shared" si="34"/>
        <v>0</v>
      </c>
      <c r="DK43" s="19">
        <f t="shared" si="35"/>
        <v>0</v>
      </c>
      <c r="DL43" s="19">
        <f t="shared" si="36"/>
        <v>1.9902350720421638E-2</v>
      </c>
      <c r="DM43" s="19">
        <f t="shared" si="37"/>
        <v>0</v>
      </c>
      <c r="DN43" s="19">
        <f t="shared" si="111"/>
        <v>0.9800308772746722</v>
      </c>
      <c r="DO43" s="19">
        <f t="shared" si="112"/>
        <v>6.6772004906205288E-5</v>
      </c>
      <c r="DP43" s="19">
        <f t="shared" si="113"/>
        <v>1.9682612498960351E-2</v>
      </c>
      <c r="DQ43" s="19">
        <f t="shared" si="114"/>
        <v>2.1973822146128603E-4</v>
      </c>
      <c r="DR43" s="23"/>
      <c r="DS43" s="18">
        <f t="shared" si="115"/>
        <v>2.4299026170393505E-8</v>
      </c>
      <c r="DT43" s="18">
        <f t="shared" si="183"/>
        <v>6.301440452051787E-9</v>
      </c>
      <c r="DU43" s="18">
        <f t="shared" si="206"/>
        <v>1.7636685445845771E-8</v>
      </c>
      <c r="DV43" s="18">
        <f t="shared" si="184"/>
        <v>1.3573425523578409E-9</v>
      </c>
      <c r="DW43" s="18">
        <f t="shared" si="116"/>
        <v>4.2855428120760464E-16</v>
      </c>
      <c r="DX43" s="18">
        <f t="shared" si="185"/>
        <v>8.5532132667189194E-18</v>
      </c>
      <c r="DY43" s="18">
        <f t="shared" si="186"/>
        <v>4.3710749447432358E-16</v>
      </c>
      <c r="DZ43" s="19">
        <f t="shared" si="158"/>
        <v>0.98043224292686804</v>
      </c>
      <c r="EA43" s="19">
        <f t="shared" si="117"/>
        <v>1.9567757073131926E-2</v>
      </c>
      <c r="EB43" s="19">
        <f t="shared" si="38"/>
        <v>0</v>
      </c>
      <c r="EC43" s="19">
        <f t="shared" si="39"/>
        <v>0.98043224292686804</v>
      </c>
      <c r="ED43" s="19">
        <f t="shared" si="40"/>
        <v>0</v>
      </c>
      <c r="EE43" s="19">
        <f t="shared" si="41"/>
        <v>0</v>
      </c>
      <c r="EF43" s="19">
        <f t="shared" si="42"/>
        <v>1.9567757073131926E-2</v>
      </c>
      <c r="EG43" s="19">
        <f t="shared" si="43"/>
        <v>0</v>
      </c>
      <c r="EH43" s="19">
        <f t="shared" si="118"/>
        <v>0.98040097071344212</v>
      </c>
      <c r="EI43" s="19">
        <f t="shared" si="119"/>
        <v>3.1272213425893225E-5</v>
      </c>
      <c r="EJ43" s="19">
        <f t="shared" si="120"/>
        <v>1.9463901536556479E-2</v>
      </c>
      <c r="EK43" s="19">
        <f t="shared" si="121"/>
        <v>1.038555365754473E-4</v>
      </c>
      <c r="EL43" s="23"/>
      <c r="EM43" s="18">
        <f t="shared" si="122"/>
        <v>2.4832777331625069E-8</v>
      </c>
      <c r="EN43" s="18">
        <f t="shared" si="187"/>
        <v>6.3938473642567542E-9</v>
      </c>
      <c r="EO43" s="18">
        <f t="shared" si="207"/>
        <v>1.7579250677959822E-8</v>
      </c>
      <c r="EP43" s="18">
        <f t="shared" si="188"/>
        <v>1.3525432576149331E-9</v>
      </c>
      <c r="EQ43" s="18">
        <f t="shared" si="123"/>
        <v>4.3654161774259528E-16</v>
      </c>
      <c r="ER43" s="18">
        <f t="shared" si="189"/>
        <v>8.6479551427444834E-18</v>
      </c>
      <c r="ES43" s="18">
        <f t="shared" si="190"/>
        <v>4.4518957288533974E-16</v>
      </c>
      <c r="ET43" s="19">
        <f t="shared" si="159"/>
        <v>0.98057466825492845</v>
      </c>
      <c r="EU43" s="19">
        <f t="shared" si="124"/>
        <v>1.9425331745071661E-2</v>
      </c>
      <c r="EV43" s="19">
        <f t="shared" si="44"/>
        <v>0</v>
      </c>
      <c r="EW43" s="19">
        <f t="shared" si="45"/>
        <v>0.98057466825492845</v>
      </c>
      <c r="EX43" s="19">
        <f t="shared" si="46"/>
        <v>0</v>
      </c>
      <c r="EY43" s="19">
        <f t="shared" si="47"/>
        <v>0</v>
      </c>
      <c r="EZ43" s="19">
        <f t="shared" si="48"/>
        <v>1.9425331745071661E-2</v>
      </c>
      <c r="FA43" s="19">
        <f t="shared" si="49"/>
        <v>0</v>
      </c>
      <c r="FB43" s="19">
        <f t="shared" si="125"/>
        <v>0.9805603341148883</v>
      </c>
      <c r="FC43" s="19">
        <f t="shared" si="126"/>
        <v>1.4334140040281345E-5</v>
      </c>
      <c r="FD43" s="19">
        <f t="shared" si="127"/>
        <v>1.9377547159317627E-2</v>
      </c>
      <c r="FE43" s="19">
        <f t="shared" si="128"/>
        <v>4.7784585754030927E-5</v>
      </c>
      <c r="FF43" s="23"/>
      <c r="FG43" s="18">
        <f t="shared" si="129"/>
        <v>2.5081284528903521E-8</v>
      </c>
      <c r="FH43" s="18">
        <f t="shared" si="191"/>
        <v>6.4366341747394046E-9</v>
      </c>
      <c r="FI43" s="18">
        <f t="shared" si="208"/>
        <v>1.7551542205090291E-8</v>
      </c>
      <c r="FJ43" s="18">
        <f t="shared" si="192"/>
        <v>1.3505250480979405E-9</v>
      </c>
      <c r="FK43" s="18">
        <f t="shared" si="130"/>
        <v>4.4021522396692832E-16</v>
      </c>
      <c r="FL43" s="18">
        <f t="shared" si="193"/>
        <v>8.692835678428782E-18</v>
      </c>
      <c r="FM43" s="18">
        <f t="shared" si="194"/>
        <v>4.4890805964535711E-16</v>
      </c>
      <c r="FN43" s="19">
        <f t="shared" si="160"/>
        <v>0.98063559900150543</v>
      </c>
      <c r="FO43" s="19">
        <f t="shared" si="131"/>
        <v>1.9364400998494499E-2</v>
      </c>
      <c r="FP43" s="19">
        <f t="shared" si="50"/>
        <v>0</v>
      </c>
      <c r="FQ43" s="19">
        <f t="shared" si="51"/>
        <v>0.98063559900150543</v>
      </c>
      <c r="FR43" s="19">
        <f t="shared" si="52"/>
        <v>0</v>
      </c>
      <c r="FS43" s="19">
        <f t="shared" si="53"/>
        <v>0</v>
      </c>
      <c r="FT43" s="19">
        <f t="shared" si="54"/>
        <v>1.9364400998494499E-2</v>
      </c>
      <c r="FU43" s="19">
        <f t="shared" si="55"/>
        <v>0</v>
      </c>
      <c r="FV43" s="19">
        <f t="shared" si="132"/>
        <v>0.98062910080059484</v>
      </c>
      <c r="FW43" s="19">
        <f t="shared" si="133"/>
        <v>6.4982009106287653E-6</v>
      </c>
      <c r="FX43" s="19">
        <f t="shared" si="134"/>
        <v>1.9342703997635231E-2</v>
      </c>
      <c r="FY43" s="19">
        <f t="shared" si="135"/>
        <v>2.1697000859266216E-5</v>
      </c>
      <c r="FZ43" s="23"/>
      <c r="GA43" s="18">
        <f t="shared" si="136"/>
        <v>2.5194642365787244E-8</v>
      </c>
      <c r="GB43" s="18">
        <f t="shared" si="195"/>
        <v>6.4561395189295773E-9</v>
      </c>
      <c r="GC43" s="18">
        <f t="shared" si="209"/>
        <v>1.7538735999591552E-8</v>
      </c>
      <c r="GD43" s="18">
        <f t="shared" si="196"/>
        <v>1.3496706316554778E-9</v>
      </c>
      <c r="GE43" s="18">
        <f t="shared" si="137"/>
        <v>4.4188218105766723E-16</v>
      </c>
      <c r="GF43" s="18">
        <f t="shared" si="197"/>
        <v>8.7136619025695755E-18</v>
      </c>
      <c r="GG43" s="18">
        <f t="shared" si="198"/>
        <v>4.5059584296023676E-16</v>
      </c>
      <c r="GH43" s="19">
        <f t="shared" si="161"/>
        <v>0.98066191235737055</v>
      </c>
      <c r="GI43" s="19">
        <f t="shared" si="138"/>
        <v>1.9338087642629495E-2</v>
      </c>
      <c r="GJ43" s="19">
        <f t="shared" si="56"/>
        <v>0</v>
      </c>
      <c r="GK43" s="19">
        <f t="shared" si="57"/>
        <v>0.98066191235737055</v>
      </c>
      <c r="GL43" s="19">
        <f t="shared" si="58"/>
        <v>0</v>
      </c>
      <c r="GM43" s="19">
        <f t="shared" si="59"/>
        <v>0</v>
      </c>
      <c r="GN43" s="19">
        <f t="shared" si="60"/>
        <v>1.9338087642629495E-2</v>
      </c>
      <c r="GO43" s="19">
        <f t="shared" si="61"/>
        <v>0</v>
      </c>
      <c r="GP43" s="19">
        <f t="shared" si="139"/>
        <v>0.98065898198566326</v>
      </c>
      <c r="GQ43" s="19">
        <f t="shared" si="140"/>
        <v>2.9303717074724558E-6</v>
      </c>
      <c r="GR43" s="19">
        <f t="shared" si="141"/>
        <v>1.9328296681993904E-2</v>
      </c>
      <c r="GS43" s="19">
        <f t="shared" si="142"/>
        <v>9.7909606355904222E-6</v>
      </c>
      <c r="GT43" s="23"/>
      <c r="GU43" s="18">
        <f t="shared" si="143"/>
        <v>2.5245889101754307E-8</v>
      </c>
      <c r="GV43" s="18">
        <f t="shared" si="144"/>
        <v>6.464969567938815E-9</v>
      </c>
      <c r="GW43" s="18">
        <f t="shared" si="62"/>
        <v>1.7532916945415091E-8</v>
      </c>
      <c r="GX43" s="18">
        <f t="shared" si="63"/>
        <v>1.3493034047913899E-9</v>
      </c>
      <c r="GY43" s="18">
        <f t="shared" si="145"/>
        <v>4.4263407683421827E-16</v>
      </c>
      <c r="GZ43" s="18">
        <f t="shared" si="199"/>
        <v>8.723205449892564E-18</v>
      </c>
      <c r="HA43" s="18">
        <f t="shared" si="200"/>
        <v>4.5135728228411086E-16</v>
      </c>
      <c r="HB43" s="19">
        <f t="shared" si="162"/>
        <v>0.98067339158515743</v>
      </c>
      <c r="HC43" s="19">
        <f t="shared" si="146"/>
        <v>1.9326608414842558E-2</v>
      </c>
      <c r="HD43" s="19">
        <f t="shared" si="64"/>
        <v>0</v>
      </c>
      <c r="HE43" s="19">
        <f t="shared" si="65"/>
        <v>0.98067339158515743</v>
      </c>
      <c r="HF43" s="19">
        <f t="shared" si="66"/>
        <v>0</v>
      </c>
      <c r="HG43" s="19">
        <f t="shared" si="67"/>
        <v>0</v>
      </c>
      <c r="HH43" s="19">
        <f t="shared" si="68"/>
        <v>1.9326608414842558E-2</v>
      </c>
      <c r="HI43" s="19">
        <f t="shared" si="69"/>
        <v>0</v>
      </c>
      <c r="HJ43" s="19">
        <f t="shared" si="147"/>
        <v>0.98067207336439588</v>
      </c>
      <c r="HK43" s="19">
        <f t="shared" si="148"/>
        <v>1.3182207615801947E-6</v>
      </c>
      <c r="HL43" s="19">
        <f t="shared" si="149"/>
        <v>1.9322202662602997E-2</v>
      </c>
      <c r="HM43" s="19">
        <f t="shared" si="150"/>
        <v>4.4057522395595757E-6</v>
      </c>
      <c r="HN43" s="28" t="s">
        <v>15</v>
      </c>
      <c r="HO43" s="36">
        <v>0.45</v>
      </c>
      <c r="HP43" s="36">
        <v>0.45</v>
      </c>
      <c r="HQ43" s="36">
        <v>0.5</v>
      </c>
      <c r="HR43" s="45"/>
      <c r="HS43" s="45"/>
      <c r="HT43" s="45"/>
      <c r="HU43" s="2"/>
      <c r="HV43" s="2"/>
      <c r="HW43" s="2"/>
    </row>
    <row r="44" spans="1:231" ht="13.5" thickBot="1" x14ac:dyDescent="0.25">
      <c r="A44">
        <v>18</v>
      </c>
      <c r="B44" s="22">
        <v>1</v>
      </c>
      <c r="C44" s="18">
        <f t="shared" si="70"/>
        <v>4.1624511605045624E-10</v>
      </c>
      <c r="D44" s="18">
        <f t="shared" si="151"/>
        <v>1.6602560179312915E-11</v>
      </c>
      <c r="E44" s="18">
        <f t="shared" si="152"/>
        <v>2.1785911500976706E-9</v>
      </c>
      <c r="F44" s="18">
        <f t="shared" si="1"/>
        <v>3.5708738088424322E-10</v>
      </c>
      <c r="G44" s="18">
        <f t="shared" si="71"/>
        <v>9.0682792609890187E-19</v>
      </c>
      <c r="H44" s="18">
        <f t="shared" si="72"/>
        <v>5.9285647304038804E-21</v>
      </c>
      <c r="I44" s="18">
        <f t="shared" si="73"/>
        <v>9.1275649082930566E-19</v>
      </c>
      <c r="J44" s="19">
        <f t="shared" si="74"/>
        <v>0.99350476847881164</v>
      </c>
      <c r="K44" s="19">
        <f t="shared" si="75"/>
        <v>6.4952315211884697E-3</v>
      </c>
      <c r="L44" s="19">
        <f t="shared" si="2"/>
        <v>0.99350476847881164</v>
      </c>
      <c r="M44" s="19">
        <f t="shared" si="3"/>
        <v>0</v>
      </c>
      <c r="N44" s="19">
        <f t="shared" si="4"/>
        <v>0</v>
      </c>
      <c r="O44" s="19">
        <f t="shared" si="5"/>
        <v>6.4952315211884697E-3</v>
      </c>
      <c r="P44" s="19">
        <f t="shared" si="6"/>
        <v>0</v>
      </c>
      <c r="Q44" s="19">
        <f t="shared" si="7"/>
        <v>0</v>
      </c>
      <c r="R44" s="19">
        <f t="shared" si="76"/>
        <v>0.97405030640278611</v>
      </c>
      <c r="S44" s="19">
        <f t="shared" si="77"/>
        <v>1.9454462076025483E-2</v>
      </c>
      <c r="T44" s="19">
        <f t="shared" si="78"/>
        <v>2.8509665913095789E-3</v>
      </c>
      <c r="U44" s="19">
        <f t="shared" si="79"/>
        <v>3.6442649298788908E-3</v>
      </c>
      <c r="V44" s="23"/>
      <c r="W44" s="18">
        <f t="shared" si="80"/>
        <v>7.8911712112298248E-9</v>
      </c>
      <c r="X44" s="18">
        <f t="shared" si="163"/>
        <v>2.5866758484727981E-10</v>
      </c>
      <c r="Y44" s="18">
        <f t="shared" si="201"/>
        <v>1.3937576808751767E-8</v>
      </c>
      <c r="Z44" s="18">
        <f t="shared" si="164"/>
        <v>1.6640344688140947E-9</v>
      </c>
      <c r="AA44" s="18">
        <f t="shared" si="81"/>
        <v>1.099838048675264E-16</v>
      </c>
      <c r="AB44" s="18">
        <f t="shared" si="165"/>
        <v>4.3043177715076801E-19</v>
      </c>
      <c r="AC44" s="18">
        <f t="shared" si="166"/>
        <v>1.1041423664467716E-16</v>
      </c>
      <c r="AD44" s="19">
        <f t="shared" si="153"/>
        <v>0.9961016641491991</v>
      </c>
      <c r="AE44" s="19">
        <f t="shared" si="82"/>
        <v>3.8983358508009776E-3</v>
      </c>
      <c r="AF44" s="19">
        <f t="shared" si="8"/>
        <v>0.9961016641491991</v>
      </c>
      <c r="AG44" s="19">
        <f t="shared" si="9"/>
        <v>0</v>
      </c>
      <c r="AH44" s="19">
        <f t="shared" si="10"/>
        <v>0</v>
      </c>
      <c r="AI44" s="19">
        <f t="shared" si="11"/>
        <v>3.8983358508009776E-3</v>
      </c>
      <c r="AJ44" s="19">
        <f t="shared" si="12"/>
        <v>0</v>
      </c>
      <c r="AK44" s="19">
        <f t="shared" si="13"/>
        <v>0</v>
      </c>
      <c r="AL44" s="19">
        <f t="shared" si="83"/>
        <v>0.96852170124542014</v>
      </c>
      <c r="AM44" s="19">
        <f t="shared" si="84"/>
        <v>2.7579962903779013E-2</v>
      </c>
      <c r="AN44" s="19">
        <f t="shared" si="85"/>
        <v>1.2414067573972266E-3</v>
      </c>
      <c r="AO44" s="19">
        <f t="shared" si="86"/>
        <v>2.6569290934037506E-3</v>
      </c>
      <c r="AP44" s="23"/>
      <c r="AQ44" s="18">
        <f t="shared" si="87"/>
        <v>9.8636608928986157E-9</v>
      </c>
      <c r="AR44" s="18">
        <f t="shared" si="167"/>
        <v>2.1727275474348735E-10</v>
      </c>
      <c r="AS44" s="18">
        <f t="shared" si="202"/>
        <v>2.4483210661786371E-8</v>
      </c>
      <c r="AT44" s="18">
        <f t="shared" si="168"/>
        <v>2.2235889503435015E-9</v>
      </c>
      <c r="AU44" s="18">
        <f t="shared" si="88"/>
        <v>2.4149408753726067E-16</v>
      </c>
      <c r="AV44" s="18">
        <f t="shared" si="169"/>
        <v>4.8312529665831209E-19</v>
      </c>
      <c r="AW44" s="18">
        <f t="shared" si="170"/>
        <v>2.41977212833919E-16</v>
      </c>
      <c r="AX44" s="19">
        <f t="shared" si="154"/>
        <v>0.99800342647557505</v>
      </c>
      <c r="AY44" s="19">
        <f t="shared" si="89"/>
        <v>1.9965735244248184E-3</v>
      </c>
      <c r="AZ44" s="19">
        <f t="shared" si="14"/>
        <v>0.99800342647557505</v>
      </c>
      <c r="BA44" s="19">
        <f t="shared" si="15"/>
        <v>0</v>
      </c>
      <c r="BB44" s="19">
        <f t="shared" si="16"/>
        <v>0</v>
      </c>
      <c r="BC44" s="19">
        <f t="shared" si="17"/>
        <v>1.9965735244248184E-3</v>
      </c>
      <c r="BD44" s="19">
        <f t="shared" si="18"/>
        <v>0</v>
      </c>
      <c r="BE44" s="19">
        <f t="shared" si="19"/>
        <v>0</v>
      </c>
      <c r="BF44" s="19">
        <f t="shared" si="90"/>
        <v>0.97335656985666485</v>
      </c>
      <c r="BG44" s="19">
        <f t="shared" si="91"/>
        <v>2.4646856618910081E-2</v>
      </c>
      <c r="BH44" s="19">
        <f t="shared" si="92"/>
        <v>5.2924499374888191E-4</v>
      </c>
      <c r="BI44" s="19">
        <f t="shared" si="93"/>
        <v>1.4673285306759361E-3</v>
      </c>
      <c r="BJ44" s="23"/>
      <c r="BK44" s="18">
        <f t="shared" si="94"/>
        <v>1.1649089882268048E-8</v>
      </c>
      <c r="BL44" s="18">
        <f t="shared" si="171"/>
        <v>1.571223551881095E-10</v>
      </c>
      <c r="BM44" s="18">
        <f t="shared" si="203"/>
        <v>2.819389837303887E-8</v>
      </c>
      <c r="BN44" s="18">
        <f t="shared" si="172"/>
        <v>2.2819642489796809E-9</v>
      </c>
      <c r="BO44" s="18">
        <f t="shared" si="95"/>
        <v>3.284332562790607E-16</v>
      </c>
      <c r="BP44" s="18">
        <f t="shared" si="173"/>
        <v>3.5854759725475298E-19</v>
      </c>
      <c r="BQ44" s="18">
        <f t="shared" si="174"/>
        <v>3.2879180387631545E-16</v>
      </c>
      <c r="BR44" s="19">
        <f t="shared" si="155"/>
        <v>0.99890949958901765</v>
      </c>
      <c r="BS44" s="19">
        <f t="shared" si="96"/>
        <v>1.0905004109823585E-3</v>
      </c>
      <c r="BT44" s="19">
        <f t="shared" si="20"/>
        <v>0.99890949958901765</v>
      </c>
      <c r="BU44" s="19">
        <f t="shared" si="21"/>
        <v>0</v>
      </c>
      <c r="BV44" s="19">
        <f t="shared" si="22"/>
        <v>0</v>
      </c>
      <c r="BW44" s="19">
        <f t="shared" si="23"/>
        <v>1.0905004109823585E-3</v>
      </c>
      <c r="BX44" s="19">
        <f t="shared" si="24"/>
        <v>0</v>
      </c>
      <c r="BY44" s="19">
        <f t="shared" si="25"/>
        <v>0</v>
      </c>
      <c r="BZ44" s="19">
        <f t="shared" si="97"/>
        <v>0.97725951438101011</v>
      </c>
      <c r="CA44" s="19">
        <f t="shared" si="98"/>
        <v>2.1649985208007469E-2</v>
      </c>
      <c r="CB44" s="19">
        <f t="shared" si="99"/>
        <v>2.675550373219056E-4</v>
      </c>
      <c r="CC44" s="19">
        <f t="shared" si="100"/>
        <v>8.2294537366045268E-4</v>
      </c>
      <c r="CD44" s="23"/>
      <c r="CE44" s="18">
        <f t="shared" si="101"/>
        <v>1.3291983460375463E-8</v>
      </c>
      <c r="CF44" s="18">
        <f t="shared" si="175"/>
        <v>9.8529194999622769E-11</v>
      </c>
      <c r="CG44" s="18">
        <f t="shared" si="204"/>
        <v>2.9062885861369635E-8</v>
      </c>
      <c r="CH44" s="18">
        <f t="shared" si="176"/>
        <v>2.2659572279209305E-9</v>
      </c>
      <c r="CI44" s="18">
        <f t="shared" si="102"/>
        <v>3.863033981801051E-16</v>
      </c>
      <c r="CJ44" s="18">
        <f t="shared" si="177"/>
        <v>2.2326294157062602E-19</v>
      </c>
      <c r="CK44" s="18">
        <f t="shared" si="178"/>
        <v>3.8652666112167575E-16</v>
      </c>
      <c r="CL44" s="19">
        <f t="shared" si="156"/>
        <v>0.99942238669663108</v>
      </c>
      <c r="CM44" s="19">
        <f t="shared" si="103"/>
        <v>5.7761330336885731E-4</v>
      </c>
      <c r="CN44" s="19">
        <f t="shared" si="26"/>
        <v>0.99942238669663108</v>
      </c>
      <c r="CO44" s="19">
        <f t="shared" si="27"/>
        <v>0</v>
      </c>
      <c r="CP44" s="19">
        <f t="shared" si="28"/>
        <v>0</v>
      </c>
      <c r="CQ44" s="19">
        <f t="shared" si="29"/>
        <v>5.7761330336885731E-4</v>
      </c>
      <c r="CR44" s="19">
        <f t="shared" si="30"/>
        <v>0</v>
      </c>
      <c r="CS44" s="19">
        <f t="shared" si="31"/>
        <v>0</v>
      </c>
      <c r="CT44" s="19">
        <f t="shared" si="104"/>
        <v>0.97917805634215671</v>
      </c>
      <c r="CU44" s="19">
        <f t="shared" si="105"/>
        <v>2.0244330354474347E-2</v>
      </c>
      <c r="CV44" s="19">
        <f t="shared" si="106"/>
        <v>1.3682109485762745E-4</v>
      </c>
      <c r="CW44" s="19">
        <f t="shared" si="107"/>
        <v>4.4079220851122989E-4</v>
      </c>
      <c r="CX44" s="23"/>
      <c r="CY44" s="18">
        <f t="shared" si="108"/>
        <v>1.4356766451565772E-8</v>
      </c>
      <c r="CZ44" s="18">
        <f t="shared" si="179"/>
        <v>5.3275739462241566E-11</v>
      </c>
      <c r="DA44" s="18">
        <f t="shared" si="205"/>
        <v>2.9251021741664932E-8</v>
      </c>
      <c r="DB44" s="18">
        <f t="shared" si="180"/>
        <v>2.2567359258020845E-9</v>
      </c>
      <c r="DC44" s="18">
        <f t="shared" si="109"/>
        <v>4.1995008761475607E-16</v>
      </c>
      <c r="DD44" s="18">
        <f t="shared" si="181"/>
        <v>1.2022927521811236E-19</v>
      </c>
      <c r="DE44" s="18">
        <f t="shared" si="182"/>
        <v>4.2007031688997419E-16</v>
      </c>
      <c r="DF44" s="19">
        <f t="shared" si="157"/>
        <v>0.99971378773889985</v>
      </c>
      <c r="DG44" s="19">
        <f t="shared" si="110"/>
        <v>2.8621226110009363E-4</v>
      </c>
      <c r="DH44" s="19">
        <f t="shared" si="32"/>
        <v>0.99971378773889985</v>
      </c>
      <c r="DI44" s="19">
        <f t="shared" si="33"/>
        <v>0</v>
      </c>
      <c r="DJ44" s="19">
        <f t="shared" si="34"/>
        <v>0</v>
      </c>
      <c r="DK44" s="19">
        <f t="shared" si="35"/>
        <v>2.8621226110009363E-4</v>
      </c>
      <c r="DL44" s="19">
        <f t="shared" si="36"/>
        <v>0</v>
      </c>
      <c r="DM44" s="19">
        <f t="shared" si="37"/>
        <v>0</v>
      </c>
      <c r="DN44" s="19">
        <f t="shared" si="111"/>
        <v>0.98003094730507412</v>
      </c>
      <c r="DO44" s="19">
        <f t="shared" si="112"/>
        <v>1.9682840433825885E-2</v>
      </c>
      <c r="DP44" s="19">
        <f t="shared" si="113"/>
        <v>6.6701974504338523E-5</v>
      </c>
      <c r="DQ44" s="19">
        <f t="shared" si="114"/>
        <v>2.1951028659575507E-4</v>
      </c>
      <c r="DR44" s="23"/>
      <c r="DS44" s="18">
        <f t="shared" si="115"/>
        <v>1.4920540954352532E-8</v>
      </c>
      <c r="DT44" s="18">
        <f t="shared" si="183"/>
        <v>2.6194878461227796E-11</v>
      </c>
      <c r="DU44" s="18">
        <f t="shared" si="206"/>
        <v>2.9291728796534211E-8</v>
      </c>
      <c r="DV44" s="18">
        <f t="shared" si="184"/>
        <v>2.2544613801086266E-9</v>
      </c>
      <c r="DW44" s="18">
        <f t="shared" si="116"/>
        <v>4.3704843913247611E-16</v>
      </c>
      <c r="DX44" s="18">
        <f t="shared" si="185"/>
        <v>5.9055341847477352E-20</v>
      </c>
      <c r="DY44" s="18">
        <f t="shared" si="186"/>
        <v>4.3710749447432358E-16</v>
      </c>
      <c r="DZ44" s="19">
        <f t="shared" si="158"/>
        <v>0.99986489515143528</v>
      </c>
      <c r="EA44" s="19">
        <f t="shared" si="117"/>
        <v>1.3510484856476502E-4</v>
      </c>
      <c r="EB44" s="19">
        <f t="shared" si="38"/>
        <v>0.99986489515143528</v>
      </c>
      <c r="EC44" s="19">
        <f t="shared" si="39"/>
        <v>0</v>
      </c>
      <c r="ED44" s="19">
        <f t="shared" si="40"/>
        <v>0</v>
      </c>
      <c r="EE44" s="19">
        <f t="shared" si="41"/>
        <v>1.3510484856476502E-4</v>
      </c>
      <c r="EF44" s="19">
        <f t="shared" si="42"/>
        <v>0</v>
      </c>
      <c r="EG44" s="19">
        <f t="shared" si="43"/>
        <v>0</v>
      </c>
      <c r="EH44" s="19">
        <f t="shared" si="118"/>
        <v>0.98040097603502785</v>
      </c>
      <c r="EI44" s="19">
        <f t="shared" si="119"/>
        <v>1.9463919116407352E-2</v>
      </c>
      <c r="EJ44" s="19">
        <f t="shared" si="120"/>
        <v>3.1266891840189327E-5</v>
      </c>
      <c r="EK44" s="19">
        <f t="shared" si="121"/>
        <v>1.038379567245757E-4</v>
      </c>
      <c r="EL44" s="23"/>
      <c r="EM44" s="18">
        <f t="shared" si="122"/>
        <v>1.5192147968965823E-8</v>
      </c>
      <c r="EN44" s="18">
        <f t="shared" si="187"/>
        <v>1.2265913750848529E-11</v>
      </c>
      <c r="EO44" s="18">
        <f t="shared" si="207"/>
        <v>2.9302105271290459E-8</v>
      </c>
      <c r="EP44" s="18">
        <f t="shared" si="188"/>
        <v>2.254524387131389E-9</v>
      </c>
      <c r="EQ44" s="18">
        <f t="shared" si="123"/>
        <v>4.4516191908365806E-16</v>
      </c>
      <c r="ER44" s="18">
        <f t="shared" si="189"/>
        <v>2.7653801681738257E-20</v>
      </c>
      <c r="ES44" s="18">
        <f t="shared" si="190"/>
        <v>4.4518957288533984E-16</v>
      </c>
      <c r="ET44" s="19">
        <f t="shared" si="159"/>
        <v>0.99993788308764164</v>
      </c>
      <c r="EU44" s="19">
        <f t="shared" si="124"/>
        <v>6.2116912358278864E-5</v>
      </c>
      <c r="EV44" s="19">
        <f t="shared" si="44"/>
        <v>0.99993788308764164</v>
      </c>
      <c r="EW44" s="19">
        <f t="shared" si="45"/>
        <v>0</v>
      </c>
      <c r="EX44" s="19">
        <f t="shared" si="46"/>
        <v>0</v>
      </c>
      <c r="EY44" s="19">
        <f t="shared" si="47"/>
        <v>6.2116912358278864E-5</v>
      </c>
      <c r="EZ44" s="19">
        <f t="shared" si="48"/>
        <v>0</v>
      </c>
      <c r="FA44" s="19">
        <f t="shared" si="49"/>
        <v>0</v>
      </c>
      <c r="FB44" s="19">
        <f t="shared" si="125"/>
        <v>0.98056033453413405</v>
      </c>
      <c r="FC44" s="19">
        <f t="shared" si="126"/>
        <v>1.9377548553507568E-2</v>
      </c>
      <c r="FD44" s="19">
        <f t="shared" si="127"/>
        <v>1.4333720794187884E-5</v>
      </c>
      <c r="FE44" s="19">
        <f t="shared" si="128"/>
        <v>4.7783191564090985E-5</v>
      </c>
      <c r="FF44" s="23"/>
      <c r="FG44" s="18">
        <f t="shared" si="129"/>
        <v>1.5317779418931849E-8</v>
      </c>
      <c r="FH44" s="18">
        <f t="shared" si="191"/>
        <v>5.6129668912926832E-12</v>
      </c>
      <c r="FI44" s="18">
        <f t="shared" si="208"/>
        <v>2.9305514225202465E-8</v>
      </c>
      <c r="FJ44" s="18">
        <f t="shared" si="192"/>
        <v>2.2549545688418051E-9</v>
      </c>
      <c r="FK44" s="18">
        <f t="shared" si="130"/>
        <v>4.4889540266002083E-16</v>
      </c>
      <c r="FL44" s="18">
        <f t="shared" si="193"/>
        <v>1.265698533627822E-20</v>
      </c>
      <c r="FM44" s="18">
        <f t="shared" si="194"/>
        <v>4.4890805964535711E-16</v>
      </c>
      <c r="FN44" s="19">
        <f t="shared" si="160"/>
        <v>0.99997180494966764</v>
      </c>
      <c r="FO44" s="19">
        <f t="shared" si="131"/>
        <v>2.8195050332305002E-5</v>
      </c>
      <c r="FP44" s="19">
        <f t="shared" si="50"/>
        <v>0.99997180494966764</v>
      </c>
      <c r="FQ44" s="19">
        <f t="shared" si="51"/>
        <v>0</v>
      </c>
      <c r="FR44" s="19">
        <f t="shared" si="52"/>
        <v>0</v>
      </c>
      <c r="FS44" s="19">
        <f t="shared" si="53"/>
        <v>2.8195050332305002E-5</v>
      </c>
      <c r="FT44" s="19">
        <f t="shared" si="54"/>
        <v>0</v>
      </c>
      <c r="FU44" s="19">
        <f t="shared" si="55"/>
        <v>0</v>
      </c>
      <c r="FV44" s="19">
        <f t="shared" si="132"/>
        <v>0.9806291008355269</v>
      </c>
      <c r="FW44" s="19">
        <f t="shared" si="133"/>
        <v>1.9342704114140779E-2</v>
      </c>
      <c r="FX44" s="19">
        <f t="shared" si="134"/>
        <v>6.4981659785828713E-6</v>
      </c>
      <c r="FY44" s="19">
        <f t="shared" si="135"/>
        <v>2.1696884353722133E-5</v>
      </c>
      <c r="FZ44" s="23"/>
      <c r="GA44" s="18">
        <f t="shared" si="136"/>
        <v>1.5374897991589913E-8</v>
      </c>
      <c r="GB44" s="18">
        <f t="shared" si="195"/>
        <v>2.5416760080401736E-12</v>
      </c>
      <c r="GC44" s="18">
        <f t="shared" si="209"/>
        <v>2.9306868314388997E-8</v>
      </c>
      <c r="GD44" s="18">
        <f t="shared" si="196"/>
        <v>2.2552731068821187E-9</v>
      </c>
      <c r="GE44" s="18">
        <f t="shared" si="137"/>
        <v>4.5059011078668944E-16</v>
      </c>
      <c r="GF44" s="18">
        <f t="shared" si="197"/>
        <v>5.7321735473405035E-21</v>
      </c>
      <c r="GG44" s="18">
        <f t="shared" si="198"/>
        <v>4.5059584296023676E-16</v>
      </c>
      <c r="GH44" s="19">
        <f t="shared" si="161"/>
        <v>0.99998727868080262</v>
      </c>
      <c r="GI44" s="19">
        <f t="shared" si="138"/>
        <v>1.2721319197448398E-5</v>
      </c>
      <c r="GJ44" s="19">
        <f t="shared" si="56"/>
        <v>0.99998727868080262</v>
      </c>
      <c r="GK44" s="19">
        <f t="shared" si="57"/>
        <v>0</v>
      </c>
      <c r="GL44" s="19">
        <f t="shared" si="58"/>
        <v>0</v>
      </c>
      <c r="GM44" s="19">
        <f t="shared" si="59"/>
        <v>1.2721319197448398E-5</v>
      </c>
      <c r="GN44" s="19">
        <f t="shared" si="60"/>
        <v>0</v>
      </c>
      <c r="GO44" s="19">
        <f t="shared" si="61"/>
        <v>0</v>
      </c>
      <c r="GP44" s="19">
        <f t="shared" si="139"/>
        <v>0.9806589819886925</v>
      </c>
      <c r="GQ44" s="19">
        <f t="shared" si="140"/>
        <v>1.9328296692110239E-2</v>
      </c>
      <c r="GR44" s="19">
        <f t="shared" si="141"/>
        <v>2.9303686781934556E-6</v>
      </c>
      <c r="GS44" s="19">
        <f t="shared" si="142"/>
        <v>9.7909505192549405E-6</v>
      </c>
      <c r="GT44" s="23"/>
      <c r="GU44" s="18">
        <f t="shared" si="143"/>
        <v>1.5400677902409341E-8</v>
      </c>
      <c r="GV44" s="18">
        <f t="shared" si="144"/>
        <v>1.1454716010051784E-12</v>
      </c>
      <c r="GW44" s="18">
        <f t="shared" si="62"/>
        <v>2.9307456567033827E-8</v>
      </c>
      <c r="GX44" s="18">
        <f t="shared" si="63"/>
        <v>2.2554521379003072E-9</v>
      </c>
      <c r="GY44" s="18">
        <f t="shared" si="145"/>
        <v>4.513546987277394E-16</v>
      </c>
      <c r="GZ44" s="18">
        <f t="shared" si="199"/>
        <v>2.5835563713912173E-21</v>
      </c>
      <c r="HA44" s="18">
        <f t="shared" si="200"/>
        <v>4.5135728228411076E-16</v>
      </c>
      <c r="HB44" s="19">
        <f t="shared" si="162"/>
        <v>0.99999427602816493</v>
      </c>
      <c r="HC44" s="19">
        <f t="shared" si="146"/>
        <v>5.723971835165773E-6</v>
      </c>
      <c r="HD44" s="19">
        <f t="shared" si="64"/>
        <v>0.99999427602816493</v>
      </c>
      <c r="HE44" s="19">
        <f t="shared" si="65"/>
        <v>0</v>
      </c>
      <c r="HF44" s="19">
        <f t="shared" si="66"/>
        <v>0</v>
      </c>
      <c r="HG44" s="19">
        <f t="shared" si="67"/>
        <v>5.723971835165773E-6</v>
      </c>
      <c r="HH44" s="19">
        <f t="shared" si="68"/>
        <v>0</v>
      </c>
      <c r="HI44" s="19">
        <f t="shared" si="69"/>
        <v>0</v>
      </c>
      <c r="HJ44" s="19">
        <f t="shared" si="147"/>
        <v>0.98067207336466466</v>
      </c>
      <c r="HK44" s="19">
        <f t="shared" si="148"/>
        <v>1.9322202663500408E-2</v>
      </c>
      <c r="HL44" s="19">
        <f t="shared" si="149"/>
        <v>1.3182204930116188E-6</v>
      </c>
      <c r="HM44" s="19">
        <f t="shared" si="150"/>
        <v>4.405751342154155E-6</v>
      </c>
      <c r="HN44" s="29" t="s">
        <v>5</v>
      </c>
      <c r="HO44" s="37">
        <v>0.1</v>
      </c>
      <c r="HP44" s="37">
        <v>0.1</v>
      </c>
      <c r="HQ44" s="37">
        <v>0</v>
      </c>
      <c r="HR44" s="45"/>
      <c r="HS44" s="45"/>
      <c r="HT44" s="45"/>
      <c r="HU44" s="2"/>
      <c r="HV44" s="2"/>
      <c r="HW44" s="2"/>
    </row>
    <row r="45" spans="1:231" ht="13.5" thickTop="1" x14ac:dyDescent="0.2">
      <c r="A45">
        <v>19</v>
      </c>
      <c r="B45" s="22">
        <v>1</v>
      </c>
      <c r="C45" s="18">
        <f t="shared" si="70"/>
        <v>2.3425944420080739E-10</v>
      </c>
      <c r="D45" s="18">
        <f t="shared" si="151"/>
        <v>5.4906559748495962E-12</v>
      </c>
      <c r="E45" s="18">
        <f t="shared" si="152"/>
        <v>3.87112059408098E-9</v>
      </c>
      <c r="F45" s="18">
        <f t="shared" si="1"/>
        <v>1.0763617412321828E-9</v>
      </c>
      <c r="G45" s="18">
        <f t="shared" si="71"/>
        <v>9.0684655880370976E-19</v>
      </c>
      <c r="H45" s="18">
        <f t="shared" si="72"/>
        <v>5.9099320255959991E-21</v>
      </c>
      <c r="I45" s="18">
        <f t="shared" si="73"/>
        <v>9.1275649082930566E-19</v>
      </c>
      <c r="J45" s="19">
        <f t="shared" si="74"/>
        <v>0.99352518214334873</v>
      </c>
      <c r="K45" s="19">
        <f t="shared" si="75"/>
        <v>6.4748178566513357E-3</v>
      </c>
      <c r="L45" s="19">
        <f t="shared" si="2"/>
        <v>0.99352518214334873</v>
      </c>
      <c r="M45" s="19">
        <f t="shared" si="3"/>
        <v>0</v>
      </c>
      <c r="N45" s="19">
        <f t="shared" si="4"/>
        <v>0</v>
      </c>
      <c r="O45" s="19">
        <f t="shared" si="5"/>
        <v>6.4748178566513357E-3</v>
      </c>
      <c r="P45" s="19">
        <f t="shared" si="6"/>
        <v>0</v>
      </c>
      <c r="Q45" s="19">
        <f t="shared" si="7"/>
        <v>0</v>
      </c>
      <c r="R45" s="19">
        <f t="shared" si="76"/>
        <v>0.98859622690838256</v>
      </c>
      <c r="S45" s="19">
        <f t="shared" si="77"/>
        <v>4.9289552349662076E-3</v>
      </c>
      <c r="T45" s="19">
        <f t="shared" si="78"/>
        <v>4.9085415704290744E-3</v>
      </c>
      <c r="U45" s="19">
        <f t="shared" si="79"/>
        <v>1.5662762862222609E-3</v>
      </c>
      <c r="V45" s="23"/>
      <c r="W45" s="18">
        <f t="shared" si="80"/>
        <v>4.6912416707255534E-9</v>
      </c>
      <c r="X45" s="18">
        <f t="shared" si="163"/>
        <v>6.3252920975258111E-11</v>
      </c>
      <c r="Y45" s="18">
        <f t="shared" si="201"/>
        <v>2.3484402938923068E-8</v>
      </c>
      <c r="Z45" s="18">
        <f t="shared" si="164"/>
        <v>3.8453080386082064E-9</v>
      </c>
      <c r="AA45" s="18">
        <f t="shared" si="81"/>
        <v>1.1017100967918556E-16</v>
      </c>
      <c r="AB45" s="18">
        <f t="shared" si="165"/>
        <v>2.4322696549160966E-19</v>
      </c>
      <c r="AC45" s="18">
        <f t="shared" si="166"/>
        <v>1.1041423664467716E-16</v>
      </c>
      <c r="AD45" s="19">
        <f t="shared" si="153"/>
        <v>0.99779714126653496</v>
      </c>
      <c r="AE45" s="19">
        <f t="shared" si="82"/>
        <v>2.2028587334651027E-3</v>
      </c>
      <c r="AF45" s="19">
        <f t="shared" si="8"/>
        <v>0.99779714126653496</v>
      </c>
      <c r="AG45" s="19">
        <f t="shared" si="9"/>
        <v>0</v>
      </c>
      <c r="AH45" s="19">
        <f t="shared" si="10"/>
        <v>0</v>
      </c>
      <c r="AI45" s="19">
        <f t="shared" si="11"/>
        <v>2.2028587334651027E-3</v>
      </c>
      <c r="AJ45" s="19">
        <f t="shared" si="12"/>
        <v>0</v>
      </c>
      <c r="AK45" s="19">
        <f t="shared" si="13"/>
        <v>0</v>
      </c>
      <c r="AL45" s="19">
        <f t="shared" si="83"/>
        <v>0.99435374142174549</v>
      </c>
      <c r="AM45" s="19">
        <f t="shared" si="84"/>
        <v>3.4433998447895354E-3</v>
      </c>
      <c r="AN45" s="19">
        <f t="shared" si="85"/>
        <v>1.7479227274536601E-3</v>
      </c>
      <c r="AO45" s="19">
        <f t="shared" si="86"/>
        <v>4.5493600601144234E-4</v>
      </c>
      <c r="AP45" s="23"/>
      <c r="AQ45" s="18">
        <f t="shared" si="87"/>
        <v>6.2265595740143638E-9</v>
      </c>
      <c r="AR45" s="18">
        <f t="shared" si="167"/>
        <v>4.4820229169252207E-11</v>
      </c>
      <c r="AS45" s="18">
        <f t="shared" si="202"/>
        <v>3.8831671044979618E-8</v>
      </c>
      <c r="AT45" s="18">
        <f t="shared" si="168"/>
        <v>4.2279952007644365E-9</v>
      </c>
      <c r="AU45" s="18">
        <f t="shared" si="88"/>
        <v>2.4178771312009417E-16</v>
      </c>
      <c r="AV45" s="18">
        <f t="shared" si="169"/>
        <v>1.8949971382476054E-19</v>
      </c>
      <c r="AW45" s="18">
        <f t="shared" si="170"/>
        <v>2.4197721283391895E-16</v>
      </c>
      <c r="AX45" s="19">
        <f t="shared" si="154"/>
        <v>0.99921686959029965</v>
      </c>
      <c r="AY45" s="19">
        <f t="shared" si="89"/>
        <v>7.831304097002872E-4</v>
      </c>
      <c r="AZ45" s="19">
        <f t="shared" si="14"/>
        <v>0.99921686959029965</v>
      </c>
      <c r="BA45" s="19">
        <f t="shared" si="15"/>
        <v>0</v>
      </c>
      <c r="BB45" s="19">
        <f t="shared" si="16"/>
        <v>0</v>
      </c>
      <c r="BC45" s="19">
        <f t="shared" si="17"/>
        <v>7.831304097002872E-4</v>
      </c>
      <c r="BD45" s="19">
        <f t="shared" si="18"/>
        <v>0</v>
      </c>
      <c r="BE45" s="19">
        <f t="shared" si="19"/>
        <v>0</v>
      </c>
      <c r="BF45" s="19">
        <f t="shared" si="90"/>
        <v>0.99735330263533084</v>
      </c>
      <c r="BG45" s="19">
        <f t="shared" si="91"/>
        <v>1.8635669549688294E-3</v>
      </c>
      <c r="BH45" s="19">
        <f t="shared" si="92"/>
        <v>6.501238402442976E-4</v>
      </c>
      <c r="BI45" s="19">
        <f t="shared" si="93"/>
        <v>1.3300656945598963E-4</v>
      </c>
      <c r="BJ45" s="23"/>
      <c r="BK45" s="18">
        <f t="shared" si="94"/>
        <v>7.3013147412246921E-9</v>
      </c>
      <c r="BL45" s="18">
        <f t="shared" si="171"/>
        <v>2.8261396636112543E-11</v>
      </c>
      <c r="BM45" s="18">
        <f t="shared" si="203"/>
        <v>4.501629052589011E-8</v>
      </c>
      <c r="BN45" s="18">
        <f t="shared" si="172"/>
        <v>4.0230943234862303E-9</v>
      </c>
      <c r="BO45" s="18">
        <f t="shared" si="95"/>
        <v>3.2867810561193493E-16</v>
      </c>
      <c r="BP45" s="18">
        <f t="shared" si="173"/>
        <v>1.1369826438053721E-19</v>
      </c>
      <c r="BQ45" s="18">
        <f t="shared" si="174"/>
        <v>3.2879180387631545E-16</v>
      </c>
      <c r="BR45" s="19">
        <f t="shared" si="155"/>
        <v>0.99965419373889475</v>
      </c>
      <c r="BS45" s="19">
        <f t="shared" si="96"/>
        <v>3.4580626110530447E-4</v>
      </c>
      <c r="BT45" s="19">
        <f t="shared" si="20"/>
        <v>0.99965419373889475</v>
      </c>
      <c r="BU45" s="19">
        <f t="shared" si="21"/>
        <v>0</v>
      </c>
      <c r="BV45" s="19">
        <f t="shared" si="22"/>
        <v>0</v>
      </c>
      <c r="BW45" s="19">
        <f t="shared" si="23"/>
        <v>3.4580626110530447E-4</v>
      </c>
      <c r="BX45" s="19">
        <f t="shared" si="24"/>
        <v>0</v>
      </c>
      <c r="BY45" s="19">
        <f t="shared" si="25"/>
        <v>0</v>
      </c>
      <c r="BZ45" s="19">
        <f t="shared" si="97"/>
        <v>0.99860761919809127</v>
      </c>
      <c r="CA45" s="19">
        <f t="shared" si="98"/>
        <v>1.0465745408033322E-3</v>
      </c>
      <c r="CB45" s="19">
        <f t="shared" si="99"/>
        <v>3.0188039092627836E-4</v>
      </c>
      <c r="CC45" s="19">
        <f t="shared" si="100"/>
        <v>4.3925870179026224E-5</v>
      </c>
      <c r="CD45" s="23"/>
      <c r="CE45" s="18">
        <f t="shared" si="101"/>
        <v>8.1746502690597672E-9</v>
      </c>
      <c r="CF45" s="18">
        <f t="shared" si="175"/>
        <v>1.5931389350407764E-11</v>
      </c>
      <c r="CG45" s="18">
        <f t="shared" si="204"/>
        <v>4.7276018756466244E-8</v>
      </c>
      <c r="CH45" s="18">
        <f t="shared" si="176"/>
        <v>3.8754732996825333E-9</v>
      </c>
      <c r="CI45" s="18">
        <f t="shared" si="102"/>
        <v>3.8646491944762138E-16</v>
      </c>
      <c r="CJ45" s="18">
        <f t="shared" si="177"/>
        <v>6.1741674054351944E-20</v>
      </c>
      <c r="CK45" s="18">
        <f t="shared" si="178"/>
        <v>3.8652666112167575E-16</v>
      </c>
      <c r="CL45" s="19">
        <f t="shared" si="156"/>
        <v>0.99984026541953097</v>
      </c>
      <c r="CM45" s="19">
        <f t="shared" si="103"/>
        <v>1.5973458046899413E-4</v>
      </c>
      <c r="CN45" s="19">
        <f t="shared" si="26"/>
        <v>0.99984026541953097</v>
      </c>
      <c r="CO45" s="19">
        <f t="shared" si="27"/>
        <v>0</v>
      </c>
      <c r="CP45" s="19">
        <f t="shared" si="28"/>
        <v>0</v>
      </c>
      <c r="CQ45" s="19">
        <f t="shared" si="29"/>
        <v>1.5973458046899413E-4</v>
      </c>
      <c r="CR45" s="19">
        <f t="shared" si="30"/>
        <v>0</v>
      </c>
      <c r="CS45" s="19">
        <f t="shared" si="31"/>
        <v>0</v>
      </c>
      <c r="CT45" s="19">
        <f t="shared" si="104"/>
        <v>0.99927557943276679</v>
      </c>
      <c r="CU45" s="19">
        <f t="shared" si="105"/>
        <v>5.6468598676420571E-4</v>
      </c>
      <c r="CV45" s="19">
        <f t="shared" si="106"/>
        <v>1.4680726386434237E-4</v>
      </c>
      <c r="CW45" s="19">
        <f t="shared" si="107"/>
        <v>1.2927316604651796E-5</v>
      </c>
      <c r="CX45" s="23"/>
      <c r="CY45" s="18">
        <f t="shared" si="108"/>
        <v>8.7099880880375086E-9</v>
      </c>
      <c r="CZ45" s="18">
        <f t="shared" si="179"/>
        <v>8.0379518028249275E-12</v>
      </c>
      <c r="DA45" s="18">
        <f t="shared" si="205"/>
        <v>4.8225058965115662E-8</v>
      </c>
      <c r="DB45" s="18">
        <f t="shared" si="180"/>
        <v>3.8103934511756499E-9</v>
      </c>
      <c r="DC45" s="18">
        <f t="shared" si="109"/>
        <v>4.2003968913106387E-16</v>
      </c>
      <c r="DD45" s="18">
        <f t="shared" si="181"/>
        <v>3.0627758910349614E-20</v>
      </c>
      <c r="DE45" s="18">
        <f t="shared" si="182"/>
        <v>4.2007031688997424E-16</v>
      </c>
      <c r="DF45" s="19">
        <f t="shared" si="157"/>
        <v>0.99992708897134863</v>
      </c>
      <c r="DG45" s="19">
        <f t="shared" si="110"/>
        <v>7.2911028651357214E-5</v>
      </c>
      <c r="DH45" s="19">
        <f t="shared" si="32"/>
        <v>0.99992708897134863</v>
      </c>
      <c r="DI45" s="19">
        <f t="shared" si="33"/>
        <v>0</v>
      </c>
      <c r="DJ45" s="19">
        <f t="shared" si="34"/>
        <v>0</v>
      </c>
      <c r="DK45" s="19">
        <f t="shared" si="35"/>
        <v>7.2911028651357214E-5</v>
      </c>
      <c r="DL45" s="19">
        <f t="shared" si="36"/>
        <v>0</v>
      </c>
      <c r="DM45" s="19">
        <f t="shared" si="37"/>
        <v>0</v>
      </c>
      <c r="DN45" s="19">
        <f t="shared" si="111"/>
        <v>0.99964410877830012</v>
      </c>
      <c r="DO45" s="19">
        <f t="shared" si="112"/>
        <v>2.8298019304845499E-4</v>
      </c>
      <c r="DP45" s="19">
        <f t="shared" si="113"/>
        <v>6.9678960599718631E-5</v>
      </c>
      <c r="DQ45" s="19">
        <f t="shared" si="114"/>
        <v>3.2320680516385876E-6</v>
      </c>
      <c r="DR45" s="23"/>
      <c r="DS45" s="18">
        <f t="shared" si="115"/>
        <v>8.9846476459463403E-9</v>
      </c>
      <c r="DT45" s="18">
        <f t="shared" si="183"/>
        <v>3.8061150926321124E-12</v>
      </c>
      <c r="DU45" s="18">
        <f t="shared" si="206"/>
        <v>4.8648884525866235E-8</v>
      </c>
      <c r="DV45" s="18">
        <f t="shared" si="184"/>
        <v>3.7856556445339543E-9</v>
      </c>
      <c r="DW45" s="18">
        <f t="shared" si="116"/>
        <v>4.3709308583323941E-16</v>
      </c>
      <c r="DX45" s="18">
        <f t="shared" si="185"/>
        <v>1.4408641084168632E-20</v>
      </c>
      <c r="DY45" s="18">
        <f t="shared" si="186"/>
        <v>4.3710749447432358E-16</v>
      </c>
      <c r="DZ45" s="19">
        <f t="shared" si="158"/>
        <v>0.99996703638975237</v>
      </c>
      <c r="EA45" s="19">
        <f t="shared" si="117"/>
        <v>3.2963610247627586E-5</v>
      </c>
      <c r="EB45" s="19">
        <f t="shared" si="38"/>
        <v>0.99996703638975237</v>
      </c>
      <c r="EC45" s="19">
        <f t="shared" si="39"/>
        <v>0</v>
      </c>
      <c r="ED45" s="19">
        <f t="shared" si="40"/>
        <v>0</v>
      </c>
      <c r="EE45" s="19">
        <f t="shared" si="41"/>
        <v>3.2963610247627586E-5</v>
      </c>
      <c r="EF45" s="19">
        <f t="shared" si="42"/>
        <v>0</v>
      </c>
      <c r="EG45" s="19">
        <f t="shared" si="43"/>
        <v>0</v>
      </c>
      <c r="EH45" s="19">
        <f t="shared" si="118"/>
        <v>0.99983265636256125</v>
      </c>
      <c r="EI45" s="19">
        <f t="shared" si="119"/>
        <v>1.3438002719110296E-4</v>
      </c>
      <c r="EJ45" s="19">
        <f t="shared" si="120"/>
        <v>3.223878887396554E-5</v>
      </c>
      <c r="EK45" s="19">
        <f t="shared" si="121"/>
        <v>7.2482137366204408E-7</v>
      </c>
      <c r="EL45" s="23"/>
      <c r="EM45" s="18">
        <f t="shared" si="122"/>
        <v>9.114676931503682E-9</v>
      </c>
      <c r="EN45" s="18">
        <f t="shared" si="187"/>
        <v>1.7496822609373043E-12</v>
      </c>
      <c r="EO45" s="18">
        <f t="shared" si="207"/>
        <v>4.8842429425363147E-8</v>
      </c>
      <c r="EP45" s="18">
        <f t="shared" si="188"/>
        <v>3.7767562335289097E-9</v>
      </c>
      <c r="EQ45" s="18">
        <f t="shared" si="123"/>
        <v>4.4518296476195415E-16</v>
      </c>
      <c r="ER45" s="18">
        <f t="shared" si="189"/>
        <v>6.6081233856899208E-21</v>
      </c>
      <c r="ES45" s="18">
        <f t="shared" si="190"/>
        <v>4.4518957288533984E-16</v>
      </c>
      <c r="ET45" s="19">
        <f t="shared" si="159"/>
        <v>0.99998515660790777</v>
      </c>
      <c r="EU45" s="19">
        <f t="shared" si="124"/>
        <v>1.484339209218601E-5</v>
      </c>
      <c r="EV45" s="19">
        <f t="shared" si="44"/>
        <v>0.99998515660790777</v>
      </c>
      <c r="EW45" s="19">
        <f t="shared" si="45"/>
        <v>0</v>
      </c>
      <c r="EX45" s="19">
        <f t="shared" si="46"/>
        <v>0</v>
      </c>
      <c r="EY45" s="19">
        <f t="shared" si="47"/>
        <v>1.484339209218601E-5</v>
      </c>
      <c r="EZ45" s="19">
        <f t="shared" si="48"/>
        <v>0</v>
      </c>
      <c r="FA45" s="19">
        <f t="shared" si="49"/>
        <v>0</v>
      </c>
      <c r="FB45" s="19">
        <f t="shared" si="125"/>
        <v>0.99992319325509338</v>
      </c>
      <c r="FC45" s="19">
        <f t="shared" si="126"/>
        <v>6.1963352814410692E-5</v>
      </c>
      <c r="FD45" s="19">
        <f t="shared" si="127"/>
        <v>1.4689832548317836E-5</v>
      </c>
      <c r="FE45" s="19">
        <f t="shared" si="128"/>
        <v>1.5355954386817305E-7</v>
      </c>
      <c r="FF45" s="23"/>
      <c r="FG45" s="18">
        <f t="shared" si="129"/>
        <v>9.1742612096111957E-9</v>
      </c>
      <c r="FH45" s="18">
        <f t="shared" si="191"/>
        <v>7.9382000296287012E-13</v>
      </c>
      <c r="FI45" s="18">
        <f t="shared" si="208"/>
        <v>4.8930922488293039E-8</v>
      </c>
      <c r="FJ45" s="18">
        <f t="shared" si="192"/>
        <v>3.7735387202741875E-9</v>
      </c>
      <c r="FK45" s="18">
        <f t="shared" si="130"/>
        <v>4.4890506413483892E-16</v>
      </c>
      <c r="FL45" s="18">
        <f t="shared" si="193"/>
        <v>2.9955105181085606E-21</v>
      </c>
      <c r="FM45" s="18">
        <f t="shared" si="194"/>
        <v>4.4890805964535701E-16</v>
      </c>
      <c r="FN45" s="19">
        <f t="shared" si="160"/>
        <v>0.99999332711798394</v>
      </c>
      <c r="FO45" s="19">
        <f t="shared" si="131"/>
        <v>6.6728820161416824E-6</v>
      </c>
      <c r="FP45" s="19">
        <f t="shared" si="50"/>
        <v>0.99999332711798394</v>
      </c>
      <c r="FQ45" s="19">
        <f t="shared" si="51"/>
        <v>0</v>
      </c>
      <c r="FR45" s="19">
        <f t="shared" si="52"/>
        <v>0</v>
      </c>
      <c r="FS45" s="19">
        <f t="shared" si="53"/>
        <v>6.6728820161416824E-6</v>
      </c>
      <c r="FT45" s="19">
        <f t="shared" si="54"/>
        <v>0</v>
      </c>
      <c r="FU45" s="19">
        <f t="shared" si="55"/>
        <v>0</v>
      </c>
      <c r="FV45" s="19">
        <f t="shared" si="132"/>
        <v>0.99996516372992139</v>
      </c>
      <c r="FW45" s="19">
        <f t="shared" si="133"/>
        <v>2.816338806273789E-5</v>
      </c>
      <c r="FX45" s="19">
        <f t="shared" si="134"/>
        <v>6.6412197465745656E-6</v>
      </c>
      <c r="FY45" s="19">
        <f t="shared" si="135"/>
        <v>3.1662269567117369E-8</v>
      </c>
      <c r="FZ45" s="23"/>
      <c r="GA45" s="18">
        <f t="shared" si="136"/>
        <v>9.2012185306380975E-9</v>
      </c>
      <c r="GB45" s="18">
        <f t="shared" si="195"/>
        <v>3.5805476511118846E-13</v>
      </c>
      <c r="GC45" s="18">
        <f t="shared" si="209"/>
        <v>4.8971176019649165E-8</v>
      </c>
      <c r="GD45" s="18">
        <f t="shared" si="196"/>
        <v>3.7723310300988131E-9</v>
      </c>
      <c r="GE45" s="18">
        <f t="shared" si="137"/>
        <v>4.5059449225913589E-16</v>
      </c>
      <c r="GF45" s="18">
        <f t="shared" si="197"/>
        <v>1.3507011009036781E-21</v>
      </c>
      <c r="GG45" s="18">
        <f t="shared" si="198"/>
        <v>4.5059584296023676E-16</v>
      </c>
      <c r="GH45" s="19">
        <f t="shared" si="161"/>
        <v>0.99999700241109191</v>
      </c>
      <c r="GI45" s="19">
        <f t="shared" si="138"/>
        <v>2.9975889081224211E-6</v>
      </c>
      <c r="GJ45" s="19">
        <f t="shared" si="56"/>
        <v>0.99999700241109191</v>
      </c>
      <c r="GK45" s="19">
        <f t="shared" si="57"/>
        <v>0</v>
      </c>
      <c r="GL45" s="19">
        <f t="shared" si="58"/>
        <v>0</v>
      </c>
      <c r="GM45" s="19">
        <f t="shared" si="59"/>
        <v>2.9975889081224211E-6</v>
      </c>
      <c r="GN45" s="19">
        <f t="shared" si="60"/>
        <v>0</v>
      </c>
      <c r="GO45" s="19">
        <f t="shared" si="61"/>
        <v>0</v>
      </c>
      <c r="GP45" s="19">
        <f t="shared" si="139"/>
        <v>0.99998428753926749</v>
      </c>
      <c r="GQ45" s="19">
        <f t="shared" si="140"/>
        <v>1.2714871824495362E-5</v>
      </c>
      <c r="GR45" s="19">
        <f t="shared" si="141"/>
        <v>2.9911415351693859E-6</v>
      </c>
      <c r="GS45" s="19">
        <f t="shared" si="142"/>
        <v>6.447372953035204E-9</v>
      </c>
      <c r="GT45" s="23"/>
      <c r="GU45" s="18">
        <f t="shared" si="143"/>
        <v>9.2133545681703167E-9</v>
      </c>
      <c r="GV45" s="18">
        <f t="shared" si="144"/>
        <v>1.6108141843584408E-13</v>
      </c>
      <c r="GW45" s="18">
        <f t="shared" si="62"/>
        <v>4.8989395921822839E-8</v>
      </c>
      <c r="GX45" s="18">
        <f t="shared" si="63"/>
        <v>3.7718557857233558E-9</v>
      </c>
      <c r="GY45" s="18">
        <f t="shared" si="145"/>
        <v>4.5135667470823073E-16</v>
      </c>
      <c r="GZ45" s="18">
        <f t="shared" si="199"/>
        <v>6.0757588009976332E-22</v>
      </c>
      <c r="HA45" s="18">
        <f t="shared" si="200"/>
        <v>4.5135728228411086E-16</v>
      </c>
      <c r="HB45" s="19">
        <f t="shared" si="162"/>
        <v>0.9999986538914869</v>
      </c>
      <c r="HC45" s="19">
        <f t="shared" si="146"/>
        <v>1.3461085130278661E-6</v>
      </c>
      <c r="HD45" s="19">
        <f t="shared" si="64"/>
        <v>0.9999986538914869</v>
      </c>
      <c r="HE45" s="19">
        <f t="shared" si="65"/>
        <v>0</v>
      </c>
      <c r="HF45" s="19">
        <f t="shared" si="66"/>
        <v>0</v>
      </c>
      <c r="HG45" s="19">
        <f t="shared" si="67"/>
        <v>1.3461085130278661E-6</v>
      </c>
      <c r="HH45" s="19">
        <f t="shared" si="68"/>
        <v>0</v>
      </c>
      <c r="HI45" s="19">
        <f t="shared" si="69"/>
        <v>0</v>
      </c>
      <c r="HJ45" s="19">
        <f t="shared" si="147"/>
        <v>0.9999929312250988</v>
      </c>
      <c r="HK45" s="19">
        <f t="shared" si="148"/>
        <v>5.7226663880361767E-6</v>
      </c>
      <c r="HL45" s="19">
        <f t="shared" si="149"/>
        <v>1.34480306589827E-6</v>
      </c>
      <c r="HM45" s="19">
        <f t="shared" si="150"/>
        <v>1.3054471295959985E-9</v>
      </c>
      <c r="HN45" s="26"/>
      <c r="HO45" s="2"/>
      <c r="HP45" s="2"/>
      <c r="HQ45" s="2"/>
      <c r="HR45" s="2"/>
      <c r="HS45" s="2"/>
      <c r="HT45" s="2"/>
      <c r="HU45" s="2"/>
      <c r="HV45" s="2"/>
      <c r="HW45" s="2"/>
    </row>
    <row r="46" spans="1:231" ht="13.5" thickBot="1" x14ac:dyDescent="0.25">
      <c r="A46">
        <v>20</v>
      </c>
      <c r="B46" s="22">
        <v>1</v>
      </c>
      <c r="C46" s="18">
        <f t="shared" si="70"/>
        <v>1.3156963467069161E-10</v>
      </c>
      <c r="D46" s="18">
        <f t="shared" si="151"/>
        <v>2.7818469199960421E-12</v>
      </c>
      <c r="E46" s="18">
        <f t="shared" si="152"/>
        <v>6.7783680297994688E-9</v>
      </c>
      <c r="F46" s="18">
        <f t="shared" si="1"/>
        <v>7.5234497393277513E-9</v>
      </c>
      <c r="G46" s="18">
        <f t="shared" si="71"/>
        <v>8.9182740534421175E-19</v>
      </c>
      <c r="H46" s="18">
        <f t="shared" si="72"/>
        <v>2.0929085485093931E-20</v>
      </c>
      <c r="I46" s="18">
        <f t="shared" si="73"/>
        <v>9.1275649082930566E-19</v>
      </c>
      <c r="J46" s="19">
        <f t="shared" si="74"/>
        <v>0.97707046107546347</v>
      </c>
      <c r="K46" s="19">
        <f t="shared" si="75"/>
        <v>2.2929538924536527E-2</v>
      </c>
      <c r="L46" s="19">
        <f t="shared" si="2"/>
        <v>0.97707046107546347</v>
      </c>
      <c r="M46" s="19">
        <f t="shared" si="3"/>
        <v>0</v>
      </c>
      <c r="N46" s="19">
        <f t="shared" si="4"/>
        <v>0</v>
      </c>
      <c r="O46" s="19">
        <f t="shared" si="5"/>
        <v>2.2929538924536527E-2</v>
      </c>
      <c r="P46" s="19">
        <f t="shared" si="6"/>
        <v>0</v>
      </c>
      <c r="Q46" s="19">
        <f t="shared" si="7"/>
        <v>0</v>
      </c>
      <c r="R46" s="19">
        <f t="shared" si="76"/>
        <v>0.97421620793045305</v>
      </c>
      <c r="S46" s="19">
        <f t="shared" si="77"/>
        <v>2.854253145010568E-3</v>
      </c>
      <c r="T46" s="19">
        <f t="shared" si="78"/>
        <v>1.9308974212895756E-2</v>
      </c>
      <c r="U46" s="19">
        <f t="shared" si="79"/>
        <v>3.6205647116407682E-3</v>
      </c>
      <c r="V46" s="23"/>
      <c r="W46" s="18">
        <f t="shared" si="80"/>
        <v>2.7832420801695006E-9</v>
      </c>
      <c r="X46" s="18">
        <f t="shared" si="163"/>
        <v>3.3031857621836134E-11</v>
      </c>
      <c r="Y46" s="18">
        <f t="shared" si="201"/>
        <v>3.9346139965919628E-8</v>
      </c>
      <c r="Z46" s="18">
        <f t="shared" si="164"/>
        <v>2.7379755920624542E-8</v>
      </c>
      <c r="AA46" s="18">
        <f t="shared" si="81"/>
        <v>1.0950983244538647E-16</v>
      </c>
      <c r="AB46" s="18">
        <f t="shared" si="165"/>
        <v>9.0440419929069484E-19</v>
      </c>
      <c r="AC46" s="18">
        <f t="shared" si="166"/>
        <v>1.1041423664467716E-16</v>
      </c>
      <c r="AD46" s="19">
        <f t="shared" si="153"/>
        <v>0.99180898925017114</v>
      </c>
      <c r="AE46" s="19">
        <f t="shared" si="82"/>
        <v>8.1910107498288295E-3</v>
      </c>
      <c r="AF46" s="19">
        <f t="shared" si="8"/>
        <v>0.99180898925017114</v>
      </c>
      <c r="AG46" s="19">
        <f t="shared" si="9"/>
        <v>0</v>
      </c>
      <c r="AH46" s="19">
        <f t="shared" si="10"/>
        <v>0</v>
      </c>
      <c r="AI46" s="19">
        <f t="shared" si="11"/>
        <v>8.1910107498288295E-3</v>
      </c>
      <c r="AJ46" s="19">
        <f t="shared" si="12"/>
        <v>0</v>
      </c>
      <c r="AK46" s="19">
        <f t="shared" si="13"/>
        <v>0</v>
      </c>
      <c r="AL46" s="19">
        <f t="shared" si="83"/>
        <v>0.99039824385161479</v>
      </c>
      <c r="AM46" s="19">
        <f t="shared" si="84"/>
        <v>1.4107453985562379E-3</v>
      </c>
      <c r="AN46" s="19">
        <f t="shared" si="85"/>
        <v>7.3988974149199653E-3</v>
      </c>
      <c r="AO46" s="19">
        <f t="shared" si="86"/>
        <v>7.9211333490886485E-4</v>
      </c>
      <c r="AP46" s="23"/>
      <c r="AQ46" s="18">
        <f t="shared" si="87"/>
        <v>3.9256586451246565E-9</v>
      </c>
      <c r="AR46" s="18">
        <f t="shared" si="167"/>
        <v>2.505830013924148E-11</v>
      </c>
      <c r="AS46" s="18">
        <f t="shared" si="202"/>
        <v>6.146815384623768E-8</v>
      </c>
      <c r="AT46" s="18">
        <f t="shared" si="168"/>
        <v>2.6906186127436818E-8</v>
      </c>
      <c r="AU46" s="18">
        <f t="shared" si="88"/>
        <v>2.4130298954633536E-16</v>
      </c>
      <c r="AV46" s="18">
        <f t="shared" si="169"/>
        <v>6.7422328758360723E-19</v>
      </c>
      <c r="AW46" s="18">
        <f t="shared" si="170"/>
        <v>2.4197721283391895E-16</v>
      </c>
      <c r="AX46" s="19">
        <f t="shared" si="154"/>
        <v>0.99721369099310053</v>
      </c>
      <c r="AY46" s="19">
        <f t="shared" si="89"/>
        <v>2.7863090068995892E-3</v>
      </c>
      <c r="AZ46" s="19">
        <f t="shared" si="14"/>
        <v>0.99721369099310053</v>
      </c>
      <c r="BA46" s="19">
        <f t="shared" si="15"/>
        <v>0</v>
      </c>
      <c r="BB46" s="19">
        <f t="shared" si="16"/>
        <v>0</v>
      </c>
      <c r="BC46" s="19">
        <f t="shared" si="17"/>
        <v>2.7863090068995892E-3</v>
      </c>
      <c r="BD46" s="19">
        <f t="shared" si="18"/>
        <v>0</v>
      </c>
      <c r="BE46" s="19">
        <f t="shared" si="19"/>
        <v>0</v>
      </c>
      <c r="BF46" s="19">
        <f t="shared" si="90"/>
        <v>0.99660516673916</v>
      </c>
      <c r="BG46" s="19">
        <f t="shared" si="91"/>
        <v>6.0852425394039664E-4</v>
      </c>
      <c r="BH46" s="19">
        <f t="shared" si="92"/>
        <v>2.6117028511396983E-3</v>
      </c>
      <c r="BI46" s="19">
        <f t="shared" si="93"/>
        <v>1.7460615575989056E-4</v>
      </c>
      <c r="BJ46" s="23"/>
      <c r="BK46" s="18">
        <f t="shared" si="94"/>
        <v>4.5728381096264884E-9</v>
      </c>
      <c r="BL46" s="18">
        <f t="shared" si="171"/>
        <v>1.6109100207506274E-11</v>
      </c>
      <c r="BM46" s="18">
        <f t="shared" si="203"/>
        <v>7.1819462309084425E-8</v>
      </c>
      <c r="BN46" s="18">
        <f t="shared" si="172"/>
        <v>2.3156452666252341E-8</v>
      </c>
      <c r="BO46" s="18">
        <f t="shared" si="95"/>
        <v>3.2841877425986446E-16</v>
      </c>
      <c r="BP46" s="18">
        <f t="shared" si="173"/>
        <v>3.7302961645103477E-19</v>
      </c>
      <c r="BQ46" s="18">
        <f t="shared" si="174"/>
        <v>3.287918038763155E-16</v>
      </c>
      <c r="BR46" s="19">
        <f t="shared" si="155"/>
        <v>0.99886545342051358</v>
      </c>
      <c r="BS46" s="19">
        <f t="shared" si="96"/>
        <v>1.1345465794863931E-3</v>
      </c>
      <c r="BT46" s="19">
        <f t="shared" si="20"/>
        <v>0.99886545342051358</v>
      </c>
      <c r="BU46" s="19">
        <f t="shared" si="21"/>
        <v>0</v>
      </c>
      <c r="BV46" s="19">
        <f t="shared" si="22"/>
        <v>0</v>
      </c>
      <c r="BW46" s="19">
        <f t="shared" si="23"/>
        <v>1.1345465794863931E-3</v>
      </c>
      <c r="BX46" s="19">
        <f t="shared" si="24"/>
        <v>0</v>
      </c>
      <c r="BY46" s="19">
        <f t="shared" si="25"/>
        <v>0</v>
      </c>
      <c r="BZ46" s="19">
        <f t="shared" si="97"/>
        <v>0.99856512374281237</v>
      </c>
      <c r="CA46" s="19">
        <f t="shared" si="98"/>
        <v>3.0032967770113561E-4</v>
      </c>
      <c r="CB46" s="19">
        <f t="shared" si="99"/>
        <v>1.0890699960822243E-3</v>
      </c>
      <c r="CC46" s="19">
        <f t="shared" si="100"/>
        <v>4.547658340416889E-5</v>
      </c>
      <c r="CD46" s="23"/>
      <c r="CE46" s="18">
        <f t="shared" si="101"/>
        <v>5.0253665054071239E-9</v>
      </c>
      <c r="CF46" s="18">
        <f t="shared" si="175"/>
        <v>9.2134308876551464E-12</v>
      </c>
      <c r="CG46" s="18">
        <f t="shared" si="204"/>
        <v>7.6876841246797581E-8</v>
      </c>
      <c r="CH46" s="18">
        <f t="shared" si="176"/>
        <v>2.0878007428914653E-8</v>
      </c>
      <c r="CI46" s="18">
        <f t="shared" si="102"/>
        <v>3.8633430304315738E-16</v>
      </c>
      <c r="CJ46" s="18">
        <f t="shared" si="177"/>
        <v>1.9235807851825589E-19</v>
      </c>
      <c r="CK46" s="18">
        <f t="shared" si="178"/>
        <v>3.8652666112167565E-16</v>
      </c>
      <c r="CL46" s="19">
        <f t="shared" si="156"/>
        <v>0.99950234201708088</v>
      </c>
      <c r="CM46" s="19">
        <f t="shared" si="103"/>
        <v>4.9765798291906969E-4</v>
      </c>
      <c r="CN46" s="19">
        <f t="shared" si="26"/>
        <v>0.99950234201708088</v>
      </c>
      <c r="CO46" s="19">
        <f t="shared" si="27"/>
        <v>0</v>
      </c>
      <c r="CP46" s="19">
        <f t="shared" si="28"/>
        <v>0</v>
      </c>
      <c r="CQ46" s="19">
        <f t="shared" si="29"/>
        <v>4.9765798291906969E-4</v>
      </c>
      <c r="CR46" s="19">
        <f t="shared" si="30"/>
        <v>0</v>
      </c>
      <c r="CS46" s="19">
        <f t="shared" si="31"/>
        <v>0</v>
      </c>
      <c r="CT46" s="19">
        <f t="shared" si="104"/>
        <v>0.99935386803322224</v>
      </c>
      <c r="CU46" s="19">
        <f t="shared" si="105"/>
        <v>1.4847398385866087E-4</v>
      </c>
      <c r="CV46" s="19">
        <f t="shared" si="106"/>
        <v>4.8639738630873631E-4</v>
      </c>
      <c r="CW46" s="19">
        <f t="shared" si="107"/>
        <v>1.1260596610333335E-5</v>
      </c>
      <c r="CX46" s="23"/>
      <c r="CY46" s="18">
        <f t="shared" si="108"/>
        <v>5.283067216095095E-9</v>
      </c>
      <c r="CZ46" s="18">
        <f t="shared" si="179"/>
        <v>4.7140681942296641E-12</v>
      </c>
      <c r="DA46" s="18">
        <f t="shared" si="205"/>
        <v>7.9494922859354848E-8</v>
      </c>
      <c r="DB46" s="18">
        <f t="shared" si="180"/>
        <v>1.9790991955171402E-8</v>
      </c>
      <c r="DC46" s="18">
        <f t="shared" si="109"/>
        <v>4.1997702080426614E-16</v>
      </c>
      <c r="DD46" s="18">
        <f t="shared" si="181"/>
        <v>9.3296085708128666E-20</v>
      </c>
      <c r="DE46" s="18">
        <f t="shared" si="182"/>
        <v>4.2007031688997429E-16</v>
      </c>
      <c r="DF46" s="19">
        <f t="shared" si="157"/>
        <v>0.99977790364623031</v>
      </c>
      <c r="DG46" s="19">
        <f t="shared" si="110"/>
        <v>2.2209635376965942E-4</v>
      </c>
      <c r="DH46" s="19">
        <f t="shared" si="32"/>
        <v>0.99977790364623031</v>
      </c>
      <c r="DI46" s="19">
        <f t="shared" si="33"/>
        <v>0</v>
      </c>
      <c r="DJ46" s="19">
        <f t="shared" si="34"/>
        <v>0</v>
      </c>
      <c r="DK46" s="19">
        <f t="shared" si="35"/>
        <v>2.2209635376965942E-4</v>
      </c>
      <c r="DL46" s="19">
        <f t="shared" si="36"/>
        <v>0</v>
      </c>
      <c r="DM46" s="19">
        <f t="shared" si="37"/>
        <v>0</v>
      </c>
      <c r="DN46" s="19">
        <f t="shared" si="111"/>
        <v>0.99970752537821517</v>
      </c>
      <c r="DO46" s="19">
        <f t="shared" si="112"/>
        <v>7.0378268015021983E-5</v>
      </c>
      <c r="DP46" s="19">
        <f t="shared" si="113"/>
        <v>2.1956359313332418E-4</v>
      </c>
      <c r="DQ46" s="19">
        <f t="shared" si="114"/>
        <v>2.5327606363352155E-6</v>
      </c>
      <c r="DR46" s="23"/>
      <c r="DS46" s="18">
        <f t="shared" si="115"/>
        <v>5.4097008354813953E-9</v>
      </c>
      <c r="DT46" s="18">
        <f t="shared" si="183"/>
        <v>2.2536788733483714E-12</v>
      </c>
      <c r="DU46" s="18">
        <f t="shared" si="206"/>
        <v>8.0792633634185128E-8</v>
      </c>
      <c r="DV46" s="18">
        <f t="shared" si="184"/>
        <v>1.9309229564450674E-8</v>
      </c>
      <c r="DW46" s="18">
        <f t="shared" si="116"/>
        <v>4.3706397767159359E-16</v>
      </c>
      <c r="DX46" s="18">
        <f t="shared" si="185"/>
        <v>4.3516802730036262E-20</v>
      </c>
      <c r="DY46" s="18">
        <f t="shared" si="186"/>
        <v>4.3710749447432363E-16</v>
      </c>
      <c r="DZ46" s="19">
        <f t="shared" si="158"/>
        <v>0.99990044370485487</v>
      </c>
      <c r="EA46" s="19">
        <f t="shared" si="117"/>
        <v>9.9556295145135078E-5</v>
      </c>
      <c r="EB46" s="19">
        <f t="shared" si="38"/>
        <v>0.99990044370485487</v>
      </c>
      <c r="EC46" s="19">
        <f t="shared" si="39"/>
        <v>0</v>
      </c>
      <c r="ED46" s="19">
        <f t="shared" si="40"/>
        <v>0</v>
      </c>
      <c r="EE46" s="19">
        <f t="shared" si="41"/>
        <v>9.9556295145135078E-5</v>
      </c>
      <c r="EF46" s="19">
        <f t="shared" si="42"/>
        <v>0</v>
      </c>
      <c r="EG46" s="19">
        <f t="shared" si="43"/>
        <v>0</v>
      </c>
      <c r="EH46" s="19">
        <f t="shared" si="118"/>
        <v>0.99986801727525609</v>
      </c>
      <c r="EI46" s="19">
        <f t="shared" si="119"/>
        <v>3.2426429598565567E-5</v>
      </c>
      <c r="EJ46" s="19">
        <f t="shared" si="120"/>
        <v>9.9019114496073045E-5</v>
      </c>
      <c r="EK46" s="19">
        <f t="shared" si="121"/>
        <v>5.3718064906201692E-7</v>
      </c>
      <c r="EL46" s="23"/>
      <c r="EM46" s="18">
        <f t="shared" si="122"/>
        <v>5.4681807899354746E-9</v>
      </c>
      <c r="EN46" s="18">
        <f t="shared" si="187"/>
        <v>1.0414610468518993E-12</v>
      </c>
      <c r="EO46" s="18">
        <f t="shared" si="207"/>
        <v>8.1410929324810699E-8</v>
      </c>
      <c r="EP46" s="18">
        <f t="shared" si="188"/>
        <v>1.910110865445347E-8</v>
      </c>
      <c r="EQ46" s="18">
        <f t="shared" si="123"/>
        <v>4.4516967982472443E-16</v>
      </c>
      <c r="ER46" s="18">
        <f t="shared" si="189"/>
        <v>1.9893060615298986E-20</v>
      </c>
      <c r="ES46" s="18">
        <f t="shared" si="190"/>
        <v>4.4518957288533974E-16</v>
      </c>
      <c r="ET46" s="19">
        <f t="shared" si="159"/>
        <v>0.99995531552887373</v>
      </c>
      <c r="EU46" s="19">
        <f t="shared" si="124"/>
        <v>4.4684471126242031E-5</v>
      </c>
      <c r="EV46" s="19">
        <f t="shared" si="44"/>
        <v>0.99995531552887373</v>
      </c>
      <c r="EW46" s="19">
        <f t="shared" si="45"/>
        <v>0</v>
      </c>
      <c r="EX46" s="19">
        <f t="shared" si="46"/>
        <v>0</v>
      </c>
      <c r="EY46" s="19">
        <f t="shared" si="47"/>
        <v>4.4684471126242031E-5</v>
      </c>
      <c r="EZ46" s="19">
        <f t="shared" si="48"/>
        <v>0</v>
      </c>
      <c r="FA46" s="19">
        <f t="shared" si="49"/>
        <v>0</v>
      </c>
      <c r="FB46" s="19">
        <f t="shared" si="125"/>
        <v>0.99994058292044341</v>
      </c>
      <c r="FC46" s="19">
        <f t="shared" si="126"/>
        <v>1.4732608430407826E-5</v>
      </c>
      <c r="FD46" s="19">
        <f t="shared" si="127"/>
        <v>4.457368746446385E-5</v>
      </c>
      <c r="FE46" s="19">
        <f t="shared" si="128"/>
        <v>1.1078366177818825E-7</v>
      </c>
      <c r="FF46" s="23"/>
      <c r="FG46" s="18">
        <f t="shared" si="129"/>
        <v>5.4946122236125937E-9</v>
      </c>
      <c r="FH46" s="18">
        <f t="shared" si="191"/>
        <v>4.7371852889516683E-13</v>
      </c>
      <c r="FI46" s="18">
        <f t="shared" si="208"/>
        <v>8.1698040808759467E-8</v>
      </c>
      <c r="FJ46" s="18">
        <f t="shared" si="192"/>
        <v>1.9011230926090292E-8</v>
      </c>
      <c r="FK46" s="18">
        <f t="shared" si="130"/>
        <v>4.4889905367301026E-16</v>
      </c>
      <c r="FL46" s="18">
        <f t="shared" si="193"/>
        <v>9.0059723467937939E-21</v>
      </c>
      <c r="FM46" s="18">
        <f t="shared" si="194"/>
        <v>4.4890805964535701E-16</v>
      </c>
      <c r="FN46" s="19">
        <f t="shared" si="160"/>
        <v>0.99997993804710505</v>
      </c>
      <c r="FO46" s="19">
        <f t="shared" si="131"/>
        <v>2.0061952895006217E-5</v>
      </c>
      <c r="FP46" s="19">
        <f t="shared" si="50"/>
        <v>0.99997993804710505</v>
      </c>
      <c r="FQ46" s="19">
        <f t="shared" si="51"/>
        <v>0</v>
      </c>
      <c r="FR46" s="19">
        <f t="shared" si="52"/>
        <v>0</v>
      </c>
      <c r="FS46" s="19">
        <f t="shared" si="53"/>
        <v>2.0061952895006217E-5</v>
      </c>
      <c r="FT46" s="19">
        <f t="shared" si="54"/>
        <v>0</v>
      </c>
      <c r="FU46" s="19">
        <f t="shared" si="55"/>
        <v>0</v>
      </c>
      <c r="FV46" s="19">
        <f t="shared" si="132"/>
        <v>0.99997328772477379</v>
      </c>
      <c r="FW46" s="19">
        <f t="shared" si="133"/>
        <v>6.6503223314001632E-6</v>
      </c>
      <c r="FX46" s="19">
        <f t="shared" si="134"/>
        <v>2.0039393210264695E-5</v>
      </c>
      <c r="FY46" s="19">
        <f t="shared" si="135"/>
        <v>2.2559684741517166E-8</v>
      </c>
      <c r="FZ46" s="23"/>
      <c r="GA46" s="18">
        <f t="shared" si="136"/>
        <v>5.5064820212803309E-9</v>
      </c>
      <c r="GB46" s="18">
        <f t="shared" si="195"/>
        <v>2.1392805934778013E-13</v>
      </c>
      <c r="GC46" s="18">
        <f t="shared" si="209"/>
        <v>8.1829339051967083E-8</v>
      </c>
      <c r="GD46" s="18">
        <f t="shared" si="196"/>
        <v>1.8972066310276104E-8</v>
      </c>
      <c r="GE46" s="18">
        <f t="shared" si="137"/>
        <v>4.5059178430290922E-16</v>
      </c>
      <c r="GF46" s="18">
        <f t="shared" si="197"/>
        <v>4.058657327574766E-21</v>
      </c>
      <c r="GG46" s="18">
        <f t="shared" si="198"/>
        <v>4.5059584296023676E-16</v>
      </c>
      <c r="GH46" s="19">
        <f t="shared" si="161"/>
        <v>0.99999099268803526</v>
      </c>
      <c r="GI46" s="19">
        <f t="shared" si="138"/>
        <v>9.0073119647775482E-6</v>
      </c>
      <c r="GJ46" s="19">
        <f t="shared" si="56"/>
        <v>0.99999099268803526</v>
      </c>
      <c r="GK46" s="19">
        <f t="shared" si="57"/>
        <v>0</v>
      </c>
      <c r="GL46" s="19">
        <f t="shared" si="58"/>
        <v>0</v>
      </c>
      <c r="GM46" s="19">
        <f t="shared" si="59"/>
        <v>9.0073119647775482E-6</v>
      </c>
      <c r="GN46" s="19">
        <f t="shared" si="60"/>
        <v>0</v>
      </c>
      <c r="GO46" s="19">
        <f t="shared" si="61"/>
        <v>0</v>
      </c>
      <c r="GP46" s="19">
        <f t="shared" si="139"/>
        <v>0.99998799966703056</v>
      </c>
      <c r="GQ46" s="19">
        <f t="shared" si="140"/>
        <v>2.9930210048461498E-6</v>
      </c>
      <c r="GR46" s="19">
        <f t="shared" si="141"/>
        <v>9.0027440615012765E-6</v>
      </c>
      <c r="GS46" s="19">
        <f t="shared" si="142"/>
        <v>4.5679032762719607E-9</v>
      </c>
      <c r="GT46" s="23"/>
      <c r="GU46" s="18">
        <f t="shared" si="143"/>
        <v>5.5118048276613686E-9</v>
      </c>
      <c r="GV46" s="18">
        <f t="shared" si="144"/>
        <v>9.6294415065019588E-14</v>
      </c>
      <c r="GW46" s="18">
        <f t="shared" si="62"/>
        <v>8.1888867830419832E-8</v>
      </c>
      <c r="GX46" s="18">
        <f t="shared" si="63"/>
        <v>1.8954834274840235E-8</v>
      </c>
      <c r="GY46" s="18">
        <f t="shared" si="145"/>
        <v>4.5135545703943178E-16</v>
      </c>
      <c r="GZ46" s="18">
        <f t="shared" si="199"/>
        <v>1.825244679150125E-21</v>
      </c>
      <c r="HA46" s="18">
        <f t="shared" si="200"/>
        <v>4.5135728228411096E-16</v>
      </c>
      <c r="HB46" s="19">
        <f t="shared" si="162"/>
        <v>0.99999595609786118</v>
      </c>
      <c r="HC46" s="19">
        <f t="shared" si="146"/>
        <v>4.0439021387079521E-6</v>
      </c>
      <c r="HD46" s="19">
        <f t="shared" si="64"/>
        <v>0.99999595609786118</v>
      </c>
      <c r="HE46" s="19">
        <f t="shared" si="65"/>
        <v>0</v>
      </c>
      <c r="HF46" s="19">
        <f t="shared" si="66"/>
        <v>0</v>
      </c>
      <c r="HG46" s="19">
        <f t="shared" si="67"/>
        <v>4.0439021387079521E-6</v>
      </c>
      <c r="HH46" s="19">
        <f t="shared" si="68"/>
        <v>0</v>
      </c>
      <c r="HI46" s="19">
        <f t="shared" si="69"/>
        <v>0</v>
      </c>
      <c r="HJ46" s="19">
        <f t="shared" si="147"/>
        <v>0.99999461091188846</v>
      </c>
      <c r="HK46" s="19">
        <f t="shared" si="148"/>
        <v>1.3451859727877404E-6</v>
      </c>
      <c r="HL46" s="19">
        <f t="shared" si="149"/>
        <v>4.0429795984678264E-6</v>
      </c>
      <c r="HM46" s="19">
        <f t="shared" si="150"/>
        <v>9.2254024012546483E-10</v>
      </c>
      <c r="HN46" s="26"/>
      <c r="HO46" s="13" t="s">
        <v>16</v>
      </c>
      <c r="HP46" s="13" t="s">
        <v>17</v>
      </c>
      <c r="HQ46" s="13" t="s">
        <v>6</v>
      </c>
      <c r="HR46" s="2"/>
      <c r="HS46" s="2"/>
      <c r="HT46" s="2"/>
      <c r="HU46" s="2"/>
      <c r="HV46" s="2"/>
      <c r="HW46" s="2"/>
    </row>
    <row r="47" spans="1:231" ht="13.5" thickTop="1" x14ac:dyDescent="0.2">
      <c r="A47">
        <v>21</v>
      </c>
      <c r="B47" s="22">
        <v>3</v>
      </c>
      <c r="C47" s="18">
        <f t="shared" si="70"/>
        <v>1.0553389242855291E-11</v>
      </c>
      <c r="D47" s="18">
        <f t="shared" si="151"/>
        <v>1.0767708702146197E-11</v>
      </c>
      <c r="E47" s="18">
        <f t="shared" si="152"/>
        <v>7.4132530950901575E-8</v>
      </c>
      <c r="F47" s="18">
        <f t="shared" si="1"/>
        <v>1.211093648181917E-8</v>
      </c>
      <c r="G47" s="18">
        <f t="shared" si="71"/>
        <v>7.8234945468288158E-19</v>
      </c>
      <c r="H47" s="18">
        <f t="shared" si="72"/>
        <v>1.3040703614642414E-19</v>
      </c>
      <c r="I47" s="18">
        <f t="shared" si="73"/>
        <v>9.1275649082930566E-19</v>
      </c>
      <c r="J47" s="19">
        <f t="shared" si="74"/>
        <v>0.8571283387665205</v>
      </c>
      <c r="K47" s="19">
        <f t="shared" si="75"/>
        <v>0.14287166123347955</v>
      </c>
      <c r="L47" s="19">
        <f t="shared" si="2"/>
        <v>0</v>
      </c>
      <c r="M47" s="19">
        <f t="shared" si="3"/>
        <v>0</v>
      </c>
      <c r="N47" s="19">
        <f t="shared" si="4"/>
        <v>0.8571283387665205</v>
      </c>
      <c r="O47" s="19">
        <f t="shared" si="5"/>
        <v>0</v>
      </c>
      <c r="P47" s="19">
        <f t="shared" si="6"/>
        <v>0</v>
      </c>
      <c r="Q47" s="19">
        <f t="shared" si="7"/>
        <v>0.14287166123347955</v>
      </c>
      <c r="R47" s="19">
        <f t="shared" si="76"/>
        <v>0.85486896997572837</v>
      </c>
      <c r="S47" s="19">
        <f t="shared" si="77"/>
        <v>2.2593687907922311E-3</v>
      </c>
      <c r="T47" s="19">
        <f t="shared" si="78"/>
        <v>0.12220149109973523</v>
      </c>
      <c r="U47" s="19">
        <f t="shared" si="79"/>
        <v>2.0670170133744298E-2</v>
      </c>
      <c r="V47" s="23"/>
      <c r="W47" s="18">
        <f t="shared" si="80"/>
        <v>2.5546241232967499E-10</v>
      </c>
      <c r="X47" s="18">
        <f t="shared" si="163"/>
        <v>1.714092125880171E-10</v>
      </c>
      <c r="Y47" s="18">
        <f t="shared" si="201"/>
        <v>3.9687512289713905E-7</v>
      </c>
      <c r="Z47" s="18">
        <f t="shared" si="164"/>
        <v>5.2666716213413716E-8</v>
      </c>
      <c r="AA47" s="18">
        <f t="shared" si="81"/>
        <v>1.0138667628893937E-16</v>
      </c>
      <c r="AB47" s="18">
        <f t="shared" si="165"/>
        <v>9.0275603557377981E-18</v>
      </c>
      <c r="AC47" s="18">
        <f t="shared" si="166"/>
        <v>1.1041423664467717E-16</v>
      </c>
      <c r="AD47" s="19">
        <f t="shared" si="153"/>
        <v>0.91823916344420975</v>
      </c>
      <c r="AE47" s="19">
        <f t="shared" si="82"/>
        <v>8.1760836555790264E-2</v>
      </c>
      <c r="AF47" s="19">
        <f t="shared" si="8"/>
        <v>0</v>
      </c>
      <c r="AG47" s="19">
        <f t="shared" si="9"/>
        <v>0</v>
      </c>
      <c r="AH47" s="19">
        <f t="shared" si="10"/>
        <v>0.91823916344420975</v>
      </c>
      <c r="AI47" s="19">
        <f t="shared" si="11"/>
        <v>0</v>
      </c>
      <c r="AJ47" s="19">
        <f t="shared" si="12"/>
        <v>0</v>
      </c>
      <c r="AK47" s="19">
        <f t="shared" si="13"/>
        <v>8.1760836555790264E-2</v>
      </c>
      <c r="AL47" s="19">
        <f t="shared" si="83"/>
        <v>0.91708931751480671</v>
      </c>
      <c r="AM47" s="19">
        <f t="shared" si="84"/>
        <v>1.1498459294028672E-3</v>
      </c>
      <c r="AN47" s="19">
        <f t="shared" si="85"/>
        <v>7.4719671735364299E-2</v>
      </c>
      <c r="AO47" s="19">
        <f t="shared" si="86"/>
        <v>7.0411648204259615E-3</v>
      </c>
      <c r="AP47" s="23"/>
      <c r="AQ47" s="18">
        <f t="shared" si="87"/>
        <v>4.67186733571163E-10</v>
      </c>
      <c r="AR47" s="18">
        <f t="shared" si="167"/>
        <v>1.9327345568843255E-10</v>
      </c>
      <c r="AS47" s="18">
        <f t="shared" si="202"/>
        <v>4.969651039667258E-7</v>
      </c>
      <c r="AT47" s="18">
        <f t="shared" si="168"/>
        <v>5.0714202723481246E-8</v>
      </c>
      <c r="AU47" s="18">
        <f t="shared" si="88"/>
        <v>2.3217550362106806E-16</v>
      </c>
      <c r="AV47" s="18">
        <f t="shared" si="169"/>
        <v>9.8017092128509373E-18</v>
      </c>
      <c r="AW47" s="18">
        <f t="shared" si="170"/>
        <v>2.41977212833919E-16</v>
      </c>
      <c r="AX47" s="19">
        <f t="shared" si="154"/>
        <v>0.95949325517862571</v>
      </c>
      <c r="AY47" s="19">
        <f t="shared" si="89"/>
        <v>4.0506744821374306E-2</v>
      </c>
      <c r="AZ47" s="19">
        <f t="shared" si="14"/>
        <v>0</v>
      </c>
      <c r="BA47" s="19">
        <f t="shared" si="15"/>
        <v>0</v>
      </c>
      <c r="BB47" s="19">
        <f t="shared" si="16"/>
        <v>0.95949325517862571</v>
      </c>
      <c r="BC47" s="19">
        <f t="shared" si="17"/>
        <v>0</v>
      </c>
      <c r="BD47" s="19">
        <f t="shared" si="18"/>
        <v>0</v>
      </c>
      <c r="BE47" s="19">
        <f t="shared" si="19"/>
        <v>4.0506744821374306E-2</v>
      </c>
      <c r="BF47" s="19">
        <f t="shared" si="90"/>
        <v>0.95897400728574989</v>
      </c>
      <c r="BG47" s="19">
        <f t="shared" si="91"/>
        <v>5.1924789287573182E-4</v>
      </c>
      <c r="BH47" s="19">
        <f t="shared" si="92"/>
        <v>3.8239683707350453E-2</v>
      </c>
      <c r="BI47" s="19">
        <f t="shared" si="93"/>
        <v>2.2670611140238567E-3</v>
      </c>
      <c r="BJ47" s="23"/>
      <c r="BK47" s="18">
        <f t="shared" si="94"/>
        <v>6.8112150153429253E-10</v>
      </c>
      <c r="BL47" s="18">
        <f t="shared" si="171"/>
        <v>1.8583805023723057E-10</v>
      </c>
      <c r="BM47" s="18">
        <f t="shared" si="203"/>
        <v>4.7128508439090823E-7</v>
      </c>
      <c r="BN47" s="18">
        <f t="shared" si="172"/>
        <v>4.1914987459891941E-8</v>
      </c>
      <c r="BO47" s="18">
        <f t="shared" si="95"/>
        <v>3.2100240433105118E-16</v>
      </c>
      <c r="BP47" s="18">
        <f t="shared" si="173"/>
        <v>7.7893995452642877E-18</v>
      </c>
      <c r="BQ47" s="18">
        <f t="shared" si="174"/>
        <v>3.2879180387631545E-16</v>
      </c>
      <c r="BR47" s="19">
        <f t="shared" si="155"/>
        <v>0.97630902153450738</v>
      </c>
      <c r="BS47" s="19">
        <f t="shared" si="96"/>
        <v>2.3690978465492698E-2</v>
      </c>
      <c r="BT47" s="19">
        <f t="shared" si="20"/>
        <v>0</v>
      </c>
      <c r="BU47" s="19">
        <f t="shared" si="21"/>
        <v>0</v>
      </c>
      <c r="BV47" s="19">
        <f t="shared" si="22"/>
        <v>0.97630902153450738</v>
      </c>
      <c r="BW47" s="19">
        <f t="shared" si="23"/>
        <v>0</v>
      </c>
      <c r="BX47" s="19">
        <f t="shared" si="24"/>
        <v>0</v>
      </c>
      <c r="BY47" s="19">
        <f t="shared" si="25"/>
        <v>2.3690978465492698E-2</v>
      </c>
      <c r="BZ47" s="19">
        <f t="shared" si="97"/>
        <v>0.97604185429433132</v>
      </c>
      <c r="CA47" s="19">
        <f t="shared" si="98"/>
        <v>2.6716724017599049E-4</v>
      </c>
      <c r="CB47" s="19">
        <f t="shared" si="99"/>
        <v>2.2823599126182297E-2</v>
      </c>
      <c r="CC47" s="19">
        <f t="shared" si="100"/>
        <v>8.6737933931040284E-4</v>
      </c>
      <c r="CD47" s="23"/>
      <c r="CE47" s="18">
        <f t="shared" si="101"/>
        <v>8.63218513091546E-10</v>
      </c>
      <c r="CF47" s="18">
        <f t="shared" si="175"/>
        <v>1.7902023536404362E-10</v>
      </c>
      <c r="CG47" s="18">
        <f t="shared" si="204"/>
        <v>4.4020534094088809E-7</v>
      </c>
      <c r="CH47" s="18">
        <f t="shared" si="176"/>
        <v>3.6494540667090263E-8</v>
      </c>
      <c r="CI47" s="18">
        <f t="shared" si="102"/>
        <v>3.7999339986195049E-16</v>
      </c>
      <c r="CJ47" s="18">
        <f t="shared" si="177"/>
        <v>6.5332612597251602E-18</v>
      </c>
      <c r="CK47" s="18">
        <f t="shared" si="178"/>
        <v>3.8652666112167565E-16</v>
      </c>
      <c r="CL47" s="19">
        <f t="shared" si="156"/>
        <v>0.98309751456531858</v>
      </c>
      <c r="CM47" s="19">
        <f t="shared" si="103"/>
        <v>1.6902485434681411E-2</v>
      </c>
      <c r="CN47" s="19">
        <f t="shared" si="26"/>
        <v>0</v>
      </c>
      <c r="CO47" s="19">
        <f t="shared" si="27"/>
        <v>0</v>
      </c>
      <c r="CP47" s="19">
        <f t="shared" si="28"/>
        <v>0.98309751456531858</v>
      </c>
      <c r="CQ47" s="19">
        <f t="shared" si="29"/>
        <v>0</v>
      </c>
      <c r="CR47" s="19">
        <f t="shared" si="30"/>
        <v>0</v>
      </c>
      <c r="CS47" s="19">
        <f t="shared" si="31"/>
        <v>1.6902485434681411E-2</v>
      </c>
      <c r="CT47" s="19">
        <f t="shared" si="104"/>
        <v>0.98296013057113474</v>
      </c>
      <c r="CU47" s="19">
        <f t="shared" si="105"/>
        <v>1.3738399418390483E-4</v>
      </c>
      <c r="CV47" s="19">
        <f t="shared" si="106"/>
        <v>1.6542211445946246E-2</v>
      </c>
      <c r="CW47" s="19">
        <f t="shared" si="107"/>
        <v>3.602739887351648E-4</v>
      </c>
      <c r="CX47" s="23"/>
      <c r="CY47" s="18">
        <f t="shared" si="108"/>
        <v>9.7773090755627812E-10</v>
      </c>
      <c r="CZ47" s="18">
        <f t="shared" si="179"/>
        <v>1.746055034151223E-10</v>
      </c>
      <c r="DA47" s="18">
        <f t="shared" si="205"/>
        <v>4.2360120406914328E-7</v>
      </c>
      <c r="DB47" s="18">
        <f t="shared" si="180"/>
        <v>3.3803786696722167E-8</v>
      </c>
      <c r="DC47" s="18">
        <f t="shared" si="109"/>
        <v>4.1416798969645564E-16</v>
      </c>
      <c r="DD47" s="18">
        <f t="shared" si="181"/>
        <v>5.9023271935185884E-18</v>
      </c>
      <c r="DE47" s="18">
        <f t="shared" si="182"/>
        <v>4.2007031688997424E-16</v>
      </c>
      <c r="DF47" s="19">
        <f t="shared" si="157"/>
        <v>0.98594919241802903</v>
      </c>
      <c r="DG47" s="19">
        <f t="shared" si="110"/>
        <v>1.4050807581970947E-2</v>
      </c>
      <c r="DH47" s="19">
        <f t="shared" si="32"/>
        <v>0</v>
      </c>
      <c r="DI47" s="19">
        <f t="shared" si="33"/>
        <v>0</v>
      </c>
      <c r="DJ47" s="19">
        <f t="shared" si="34"/>
        <v>0.98594919241802903</v>
      </c>
      <c r="DK47" s="19">
        <f t="shared" si="35"/>
        <v>0</v>
      </c>
      <c r="DL47" s="19">
        <f t="shared" si="36"/>
        <v>0</v>
      </c>
      <c r="DM47" s="19">
        <f t="shared" si="37"/>
        <v>1.4050807581970947E-2</v>
      </c>
      <c r="DN47" s="19">
        <f t="shared" si="111"/>
        <v>0.9858820846992189</v>
      </c>
      <c r="DO47" s="19">
        <f t="shared" si="112"/>
        <v>6.710771881023E-5</v>
      </c>
      <c r="DP47" s="19">
        <f t="shared" si="113"/>
        <v>1.3895818947011517E-2</v>
      </c>
      <c r="DQ47" s="19">
        <f t="shared" si="114"/>
        <v>1.5498863495942941E-4</v>
      </c>
      <c r="DR47" s="23"/>
      <c r="DS47" s="18">
        <f t="shared" si="115"/>
        <v>1.037226400467806E-9</v>
      </c>
      <c r="DT47" s="18">
        <f t="shared" si="183"/>
        <v>1.7220938507454398E-10</v>
      </c>
      <c r="DU47" s="18">
        <f t="shared" si="206"/>
        <v>4.1601370762903094E-7</v>
      </c>
      <c r="DV47" s="18">
        <f t="shared" si="184"/>
        <v>3.2559746744176155E-8</v>
      </c>
      <c r="DW47" s="18">
        <f t="shared" si="116"/>
        <v>4.3150040050932601E-16</v>
      </c>
      <c r="DX47" s="18">
        <f t="shared" si="185"/>
        <v>5.6070939649974611E-18</v>
      </c>
      <c r="DY47" s="18">
        <f t="shared" si="186"/>
        <v>4.3710749447432348E-16</v>
      </c>
      <c r="DZ47" s="19">
        <f t="shared" si="158"/>
        <v>0.98717227676056962</v>
      </c>
      <c r="EA47" s="19">
        <f t="shared" si="117"/>
        <v>1.2827723239430369E-2</v>
      </c>
      <c r="EB47" s="19">
        <f t="shared" si="38"/>
        <v>0</v>
      </c>
      <c r="EC47" s="19">
        <f t="shared" si="39"/>
        <v>0</v>
      </c>
      <c r="ED47" s="19">
        <f t="shared" si="40"/>
        <v>0.98717227676056962</v>
      </c>
      <c r="EE47" s="19">
        <f t="shared" si="41"/>
        <v>0</v>
      </c>
      <c r="EF47" s="19">
        <f t="shared" si="42"/>
        <v>0</v>
      </c>
      <c r="EG47" s="19">
        <f t="shared" si="43"/>
        <v>1.2827723239430369E-2</v>
      </c>
      <c r="EH47" s="19">
        <f t="shared" si="118"/>
        <v>0.9871407939516883</v>
      </c>
      <c r="EI47" s="19">
        <f t="shared" si="119"/>
        <v>3.1482808881530348E-5</v>
      </c>
      <c r="EJ47" s="19">
        <f t="shared" si="120"/>
        <v>1.2759649753166765E-2</v>
      </c>
      <c r="EK47" s="19">
        <f t="shared" si="121"/>
        <v>6.8073486263604751E-5</v>
      </c>
      <c r="EL47" s="23"/>
      <c r="EM47" s="18">
        <f t="shared" si="122"/>
        <v>1.0655102376363717E-9</v>
      </c>
      <c r="EN47" s="18">
        <f t="shared" si="187"/>
        <v>1.7104809959933326E-10</v>
      </c>
      <c r="EO47" s="18">
        <f t="shared" si="207"/>
        <v>4.1268070423700096E-7</v>
      </c>
      <c r="EP47" s="18">
        <f t="shared" si="188"/>
        <v>3.2003031069332107E-8</v>
      </c>
      <c r="EQ47" s="18">
        <f t="shared" si="123"/>
        <v>4.3971551523951212E-16</v>
      </c>
      <c r="ER47" s="18">
        <f t="shared" si="189"/>
        <v>5.4740576458276752E-18</v>
      </c>
      <c r="ES47" s="18">
        <f t="shared" si="190"/>
        <v>4.4518957288533984E-16</v>
      </c>
      <c r="ET47" s="19">
        <f t="shared" si="159"/>
        <v>0.98770398504540535</v>
      </c>
      <c r="EU47" s="19">
        <f t="shared" si="124"/>
        <v>1.2296014954594496E-2</v>
      </c>
      <c r="EV47" s="19">
        <f t="shared" si="44"/>
        <v>0</v>
      </c>
      <c r="EW47" s="19">
        <f t="shared" si="45"/>
        <v>0</v>
      </c>
      <c r="EX47" s="19">
        <f t="shared" si="46"/>
        <v>0.98770398504540535</v>
      </c>
      <c r="EY47" s="19">
        <f t="shared" si="47"/>
        <v>0</v>
      </c>
      <c r="EZ47" s="19">
        <f t="shared" si="48"/>
        <v>0</v>
      </c>
      <c r="FA47" s="19">
        <f t="shared" si="49"/>
        <v>1.2296014954594496E-2</v>
      </c>
      <c r="FB47" s="19">
        <f t="shared" si="125"/>
        <v>0.98768954700788758</v>
      </c>
      <c r="FC47" s="19">
        <f t="shared" si="126"/>
        <v>1.4438037517798717E-5</v>
      </c>
      <c r="FD47" s="19">
        <f t="shared" si="127"/>
        <v>1.2265768520986053E-2</v>
      </c>
      <c r="FE47" s="19">
        <f t="shared" si="128"/>
        <v>3.0246433608443301E-5</v>
      </c>
      <c r="FF47" s="23"/>
      <c r="FG47" s="18">
        <f t="shared" si="129"/>
        <v>1.0784804164834197E-9</v>
      </c>
      <c r="FH47" s="18">
        <f t="shared" si="191"/>
        <v>1.7051424594328929E-10</v>
      </c>
      <c r="FI47" s="18">
        <f t="shared" si="208"/>
        <v>4.1122039211942078E-7</v>
      </c>
      <c r="FJ47" s="18">
        <f t="shared" si="192"/>
        <v>3.1756407542217445E-8</v>
      </c>
      <c r="FK47" s="18">
        <f t="shared" si="130"/>
        <v>4.4349313975942805E-16</v>
      </c>
      <c r="FL47" s="18">
        <f t="shared" si="193"/>
        <v>5.4149198859289927E-18</v>
      </c>
      <c r="FM47" s="18">
        <f t="shared" si="194"/>
        <v>4.4890805964535701E-16</v>
      </c>
      <c r="FN47" s="19">
        <f t="shared" si="160"/>
        <v>0.98793757481162892</v>
      </c>
      <c r="FO47" s="19">
        <f t="shared" si="131"/>
        <v>1.2062425188371194E-2</v>
      </c>
      <c r="FP47" s="19">
        <f t="shared" si="50"/>
        <v>0</v>
      </c>
      <c r="FQ47" s="19">
        <f t="shared" si="51"/>
        <v>0</v>
      </c>
      <c r="FR47" s="19">
        <f t="shared" si="52"/>
        <v>0.98793757481162892</v>
      </c>
      <c r="FS47" s="19">
        <f t="shared" si="53"/>
        <v>0</v>
      </c>
      <c r="FT47" s="19">
        <f t="shared" si="54"/>
        <v>0</v>
      </c>
      <c r="FU47" s="19">
        <f t="shared" si="55"/>
        <v>1.2062425188371194E-2</v>
      </c>
      <c r="FV47" s="19">
        <f t="shared" si="132"/>
        <v>0.98793102824926826</v>
      </c>
      <c r="FW47" s="19">
        <f t="shared" si="133"/>
        <v>6.5465623606358871E-6</v>
      </c>
      <c r="FX47" s="19">
        <f t="shared" si="134"/>
        <v>1.2048909797836824E-2</v>
      </c>
      <c r="FY47" s="19">
        <f t="shared" si="135"/>
        <v>1.3515390534370329E-5</v>
      </c>
      <c r="FZ47" s="23"/>
      <c r="GA47" s="18">
        <f t="shared" si="136"/>
        <v>1.0843469702033372E-9</v>
      </c>
      <c r="GB47" s="18">
        <f t="shared" si="195"/>
        <v>1.7027379813024657E-10</v>
      </c>
      <c r="GC47" s="18">
        <f t="shared" si="209"/>
        <v>4.1057629911495882E-7</v>
      </c>
      <c r="GD47" s="18">
        <f t="shared" si="196"/>
        <v>3.1647129721686269E-8</v>
      </c>
      <c r="GE47" s="18">
        <f t="shared" si="137"/>
        <v>4.4520716598260466E-16</v>
      </c>
      <c r="GF47" s="18">
        <f t="shared" si="197"/>
        <v>5.3886769776321342E-18</v>
      </c>
      <c r="GG47" s="18">
        <f t="shared" si="198"/>
        <v>4.5059584296023676E-16</v>
      </c>
      <c r="GH47" s="19">
        <f t="shared" si="161"/>
        <v>0.98804099713341642</v>
      </c>
      <c r="GI47" s="19">
        <f t="shared" si="138"/>
        <v>1.1959002866583621E-2</v>
      </c>
      <c r="GJ47" s="19">
        <f t="shared" si="56"/>
        <v>0</v>
      </c>
      <c r="GK47" s="19">
        <f t="shared" si="57"/>
        <v>0</v>
      </c>
      <c r="GL47" s="19">
        <f t="shared" si="58"/>
        <v>0.98804099713341642</v>
      </c>
      <c r="GM47" s="19">
        <f t="shared" si="59"/>
        <v>0</v>
      </c>
      <c r="GN47" s="19">
        <f t="shared" si="60"/>
        <v>0</v>
      </c>
      <c r="GO47" s="19">
        <f t="shared" si="61"/>
        <v>1.1959002866583621E-2</v>
      </c>
      <c r="GP47" s="19">
        <f t="shared" si="139"/>
        <v>0.9880380447139685</v>
      </c>
      <c r="GQ47" s="19">
        <f t="shared" si="140"/>
        <v>2.9524194479832475E-6</v>
      </c>
      <c r="GR47" s="19">
        <f t="shared" si="141"/>
        <v>1.1952947974066824E-2</v>
      </c>
      <c r="GS47" s="19">
        <f t="shared" si="142"/>
        <v>6.0548925167943015E-6</v>
      </c>
      <c r="GT47" s="23"/>
      <c r="GU47" s="18">
        <f t="shared" si="143"/>
        <v>1.0869870601251854E-9</v>
      </c>
      <c r="GV47" s="18">
        <f t="shared" si="144"/>
        <v>1.7016619285859188E-10</v>
      </c>
      <c r="GW47" s="18">
        <f t="shared" si="62"/>
        <v>4.1029032756922205E-7</v>
      </c>
      <c r="GX47" s="18">
        <f t="shared" si="63"/>
        <v>3.159855216547721E-8</v>
      </c>
      <c r="GY47" s="18">
        <f t="shared" si="145"/>
        <v>4.4598027696226798E-16</v>
      </c>
      <c r="GZ47" s="18">
        <f t="shared" si="199"/>
        <v>5.3770053218428708E-18</v>
      </c>
      <c r="HA47" s="18">
        <f t="shared" si="200"/>
        <v>4.5135728228411086E-16</v>
      </c>
      <c r="HB47" s="19">
        <f t="shared" si="162"/>
        <v>0.9880870309776939</v>
      </c>
      <c r="HC47" s="19">
        <f t="shared" si="146"/>
        <v>1.1912969022306074E-2</v>
      </c>
      <c r="HD47" s="19">
        <f t="shared" si="64"/>
        <v>0</v>
      </c>
      <c r="HE47" s="19">
        <f t="shared" si="65"/>
        <v>0</v>
      </c>
      <c r="HF47" s="19">
        <f t="shared" si="66"/>
        <v>0.9880870309776939</v>
      </c>
      <c r="HG47" s="19">
        <f t="shared" si="67"/>
        <v>0</v>
      </c>
      <c r="HH47" s="19">
        <f t="shared" si="68"/>
        <v>0</v>
      </c>
      <c r="HI47" s="19">
        <f t="shared" si="69"/>
        <v>1.1912969022306074E-2</v>
      </c>
      <c r="HJ47" s="19">
        <f t="shared" si="147"/>
        <v>0.98808570279170682</v>
      </c>
      <c r="HK47" s="19">
        <f t="shared" si="148"/>
        <v>1.3281859871773424E-6</v>
      </c>
      <c r="HL47" s="19">
        <f t="shared" si="149"/>
        <v>1.1910253306154545E-2</v>
      </c>
      <c r="HM47" s="19">
        <f t="shared" si="150"/>
        <v>2.715716151530611E-6</v>
      </c>
      <c r="HN47" s="27" t="s">
        <v>2</v>
      </c>
      <c r="HO47" s="35">
        <v>0.3</v>
      </c>
      <c r="HP47" s="35">
        <v>0.4</v>
      </c>
      <c r="HQ47" s="35"/>
      <c r="HR47" s="45" t="s">
        <v>41</v>
      </c>
      <c r="HS47" s="50"/>
      <c r="HT47" s="50"/>
      <c r="HU47" s="2"/>
      <c r="HV47" s="2"/>
      <c r="HW47" s="2"/>
    </row>
    <row r="48" spans="1:231" x14ac:dyDescent="0.2">
      <c r="A48">
        <v>22</v>
      </c>
      <c r="B48" s="22">
        <v>1</v>
      </c>
      <c r="C48" s="18">
        <f t="shared" si="70"/>
        <v>6.6636375851491958E-12</v>
      </c>
      <c r="D48" s="18">
        <f t="shared" si="151"/>
        <v>9.6695058860024874E-13</v>
      </c>
      <c r="E48" s="18">
        <f t="shared" si="152"/>
        <v>1.3173453767015724E-7</v>
      </c>
      <c r="F48" s="18">
        <f t="shared" si="1"/>
        <v>3.6118985561352033E-8</v>
      </c>
      <c r="G48" s="18">
        <f t="shared" si="71"/>
        <v>8.7783121648111238E-19</v>
      </c>
      <c r="H48" s="18">
        <f t="shared" si="72"/>
        <v>3.4925274348193232E-20</v>
      </c>
      <c r="I48" s="18">
        <f t="shared" si="73"/>
        <v>9.1275649082930566E-19</v>
      </c>
      <c r="J48" s="19">
        <f t="shared" si="74"/>
        <v>0.96173648207479612</v>
      </c>
      <c r="K48" s="19">
        <f t="shared" si="75"/>
        <v>3.8263517925203772E-2</v>
      </c>
      <c r="L48" s="19">
        <f t="shared" si="2"/>
        <v>0.96173648207479612</v>
      </c>
      <c r="M48" s="19">
        <f t="shared" si="3"/>
        <v>0</v>
      </c>
      <c r="N48" s="19">
        <f t="shared" si="4"/>
        <v>0</v>
      </c>
      <c r="O48" s="19">
        <f t="shared" si="5"/>
        <v>3.8263517925203772E-2</v>
      </c>
      <c r="P48" s="19">
        <f t="shared" si="6"/>
        <v>0</v>
      </c>
      <c r="Q48" s="19">
        <f t="shared" si="7"/>
        <v>0</v>
      </c>
      <c r="R48" s="19">
        <f t="shared" si="76"/>
        <v>0.85295222260064474</v>
      </c>
      <c r="S48" s="19">
        <f t="shared" si="77"/>
        <v>0.10878425947415138</v>
      </c>
      <c r="T48" s="19">
        <f t="shared" si="78"/>
        <v>4.1761161658756367E-3</v>
      </c>
      <c r="U48" s="19">
        <f t="shared" si="79"/>
        <v>3.4087401759328138E-2</v>
      </c>
      <c r="V48" s="23"/>
      <c r="W48" s="18">
        <f t="shared" si="80"/>
        <v>1.6207452685892352E-10</v>
      </c>
      <c r="X48" s="18">
        <f t="shared" si="163"/>
        <v>1.0281188483574125E-11</v>
      </c>
      <c r="Y48" s="18">
        <f t="shared" si="201"/>
        <v>6.6758457184435549E-7</v>
      </c>
      <c r="Z48" s="18">
        <f t="shared" si="164"/>
        <v>2.1551817946206216E-7</v>
      </c>
      <c r="AA48" s="18">
        <f t="shared" si="81"/>
        <v>1.0819845361999095E-16</v>
      </c>
      <c r="AB48" s="18">
        <f t="shared" si="165"/>
        <v>2.2157830246862153E-18</v>
      </c>
      <c r="AC48" s="18">
        <f t="shared" si="166"/>
        <v>1.1041423664467716E-16</v>
      </c>
      <c r="AD48" s="19">
        <f t="shared" si="153"/>
        <v>0.97993208944769683</v>
      </c>
      <c r="AE48" s="19">
        <f t="shared" si="82"/>
        <v>2.0067910552303163E-2</v>
      </c>
      <c r="AF48" s="19">
        <f t="shared" si="8"/>
        <v>0.97993208944769683</v>
      </c>
      <c r="AG48" s="19">
        <f t="shared" si="9"/>
        <v>0</v>
      </c>
      <c r="AH48" s="19">
        <f t="shared" si="10"/>
        <v>0</v>
      </c>
      <c r="AI48" s="19">
        <f t="shared" si="11"/>
        <v>2.0067910552303163E-2</v>
      </c>
      <c r="AJ48" s="19">
        <f t="shared" si="12"/>
        <v>0</v>
      </c>
      <c r="AK48" s="19">
        <f t="shared" si="13"/>
        <v>0</v>
      </c>
      <c r="AL48" s="19">
        <f t="shared" si="83"/>
        <v>0.91506769389407872</v>
      </c>
      <c r="AM48" s="19">
        <f t="shared" si="84"/>
        <v>6.4864395553618226E-2</v>
      </c>
      <c r="AN48" s="19">
        <f t="shared" si="85"/>
        <v>3.1714695501311092E-3</v>
      </c>
      <c r="AO48" s="19">
        <f t="shared" si="86"/>
        <v>1.6896441002172049E-2</v>
      </c>
      <c r="AP48" s="23"/>
      <c r="AQ48" s="18">
        <f t="shared" si="87"/>
        <v>3.0469745252091492E-10</v>
      </c>
      <c r="AR48" s="18">
        <f t="shared" si="167"/>
        <v>8.533759058232005E-12</v>
      </c>
      <c r="AS48" s="18">
        <f t="shared" si="202"/>
        <v>7.8725083474563455E-7</v>
      </c>
      <c r="AT48" s="18">
        <f t="shared" si="168"/>
        <v>2.4653719159446732E-7</v>
      </c>
      <c r="AU48" s="18">
        <f t="shared" si="88"/>
        <v>2.3987332384195863E-16</v>
      </c>
      <c r="AV48" s="18">
        <f t="shared" si="169"/>
        <v>2.1038889919603649E-18</v>
      </c>
      <c r="AW48" s="18">
        <f t="shared" si="170"/>
        <v>2.41977212833919E-16</v>
      </c>
      <c r="AX48" s="19">
        <f t="shared" si="154"/>
        <v>0.99130542513767872</v>
      </c>
      <c r="AY48" s="19">
        <f t="shared" si="89"/>
        <v>8.6945748623213064E-3</v>
      </c>
      <c r="AZ48" s="19">
        <f t="shared" si="14"/>
        <v>0.99130542513767872</v>
      </c>
      <c r="BA48" s="19">
        <f t="shared" si="15"/>
        <v>0</v>
      </c>
      <c r="BB48" s="19">
        <f t="shared" si="16"/>
        <v>0</v>
      </c>
      <c r="BC48" s="19">
        <f t="shared" si="17"/>
        <v>8.6945748623213064E-3</v>
      </c>
      <c r="BD48" s="19">
        <f t="shared" si="18"/>
        <v>0</v>
      </c>
      <c r="BE48" s="19">
        <f t="shared" si="19"/>
        <v>0</v>
      </c>
      <c r="BF48" s="19">
        <f t="shared" si="90"/>
        <v>0.95769770965868894</v>
      </c>
      <c r="BG48" s="19">
        <f t="shared" si="91"/>
        <v>3.3607715478989539E-2</v>
      </c>
      <c r="BH48" s="19">
        <f t="shared" si="92"/>
        <v>1.7955455199365404E-3</v>
      </c>
      <c r="BI48" s="19">
        <f t="shared" si="93"/>
        <v>6.8990293423847665E-3</v>
      </c>
      <c r="BJ48" s="23"/>
      <c r="BK48" s="18">
        <f t="shared" si="94"/>
        <v>4.3550147067625849E-10</v>
      </c>
      <c r="BL48" s="18">
        <f t="shared" si="171"/>
        <v>5.6885199391077847E-12</v>
      </c>
      <c r="BM48" s="18">
        <f t="shared" si="203"/>
        <v>7.5192353674550915E-7</v>
      </c>
      <c r="BN48" s="18">
        <f t="shared" si="172"/>
        <v>2.3345225151144768E-7</v>
      </c>
      <c r="BO48" s="18">
        <f t="shared" si="95"/>
        <v>3.2746380608876295E-16</v>
      </c>
      <c r="BP48" s="18">
        <f t="shared" si="173"/>
        <v>1.3279977875524755E-18</v>
      </c>
      <c r="BQ48" s="18">
        <f t="shared" si="174"/>
        <v>3.287918038763154E-16</v>
      </c>
      <c r="BR48" s="19">
        <f t="shared" si="155"/>
        <v>0.99596097660618077</v>
      </c>
      <c r="BS48" s="19">
        <f t="shared" si="96"/>
        <v>4.0390233938192707E-3</v>
      </c>
      <c r="BT48" s="19">
        <f t="shared" si="20"/>
        <v>0.99596097660618077</v>
      </c>
      <c r="BU48" s="19">
        <f t="shared" si="21"/>
        <v>0</v>
      </c>
      <c r="BV48" s="19">
        <f t="shared" si="22"/>
        <v>0</v>
      </c>
      <c r="BW48" s="19">
        <f t="shared" si="23"/>
        <v>4.0390233938192707E-3</v>
      </c>
      <c r="BX48" s="19">
        <f t="shared" si="24"/>
        <v>0</v>
      </c>
      <c r="BY48" s="19">
        <f t="shared" si="25"/>
        <v>0</v>
      </c>
      <c r="BZ48" s="19">
        <f t="shared" si="97"/>
        <v>0.97528477300386329</v>
      </c>
      <c r="CA48" s="19">
        <f t="shared" si="98"/>
        <v>2.0676203602317571E-2</v>
      </c>
      <c r="CB48" s="19">
        <f t="shared" si="99"/>
        <v>1.0242485306441425E-3</v>
      </c>
      <c r="CC48" s="19">
        <f t="shared" si="100"/>
        <v>3.014774863175129E-3</v>
      </c>
      <c r="CD48" s="23"/>
      <c r="CE48" s="18">
        <f t="shared" si="101"/>
        <v>5.3897324867359516E-10</v>
      </c>
      <c r="CF48" s="18">
        <f t="shared" si="175"/>
        <v>3.2935079549350716E-12</v>
      </c>
      <c r="CG48" s="18">
        <f t="shared" si="204"/>
        <v>7.1577376763585325E-7</v>
      </c>
      <c r="CH48" s="18">
        <f t="shared" si="176"/>
        <v>2.2582251927654098E-7</v>
      </c>
      <c r="CI48" s="18">
        <f t="shared" si="102"/>
        <v>3.8578291285803487E-16</v>
      </c>
      <c r="CJ48" s="18">
        <f t="shared" si="177"/>
        <v>7.4374826364076628E-19</v>
      </c>
      <c r="CK48" s="18">
        <f t="shared" si="178"/>
        <v>3.8652666112167565E-16</v>
      </c>
      <c r="CL48" s="19">
        <f t="shared" si="156"/>
        <v>0.99807581639651333</v>
      </c>
      <c r="CM48" s="19">
        <f t="shared" si="103"/>
        <v>1.9241836034866427E-3</v>
      </c>
      <c r="CN48" s="19">
        <f t="shared" si="26"/>
        <v>0.99807581639651333</v>
      </c>
      <c r="CO48" s="19">
        <f t="shared" si="27"/>
        <v>0</v>
      </c>
      <c r="CP48" s="19">
        <f t="shared" si="28"/>
        <v>0</v>
      </c>
      <c r="CQ48" s="19">
        <f t="shared" si="29"/>
        <v>1.9241836034866427E-3</v>
      </c>
      <c r="CR48" s="19">
        <f t="shared" si="30"/>
        <v>0</v>
      </c>
      <c r="CS48" s="19">
        <f t="shared" si="31"/>
        <v>0</v>
      </c>
      <c r="CT48" s="19">
        <f t="shared" si="104"/>
        <v>0.98254196732165922</v>
      </c>
      <c r="CU48" s="19">
        <f t="shared" si="105"/>
        <v>1.5533849074854087E-2</v>
      </c>
      <c r="CV48" s="19">
        <f t="shared" si="106"/>
        <v>5.5554724365932024E-4</v>
      </c>
      <c r="CW48" s="19">
        <f t="shared" si="107"/>
        <v>1.3686363598273226E-3</v>
      </c>
      <c r="CX48" s="23"/>
      <c r="CY48" s="18">
        <f t="shared" si="108"/>
        <v>6.0108217810282668E-10</v>
      </c>
      <c r="CZ48" s="18">
        <f t="shared" si="179"/>
        <v>1.6909185415455081E-12</v>
      </c>
      <c r="DA48" s="18">
        <f t="shared" si="205"/>
        <v>6.9822637372018129E-7</v>
      </c>
      <c r="DB48" s="18">
        <f t="shared" si="180"/>
        <v>2.2407192073433272E-7</v>
      </c>
      <c r="DC48" s="18">
        <f t="shared" si="109"/>
        <v>4.1969142952456483E-16</v>
      </c>
      <c r="DD48" s="18">
        <f t="shared" si="181"/>
        <v>3.7888736540939857E-19</v>
      </c>
      <c r="DE48" s="18">
        <f t="shared" si="182"/>
        <v>4.2007031688997424E-16</v>
      </c>
      <c r="DF48" s="19">
        <f t="shared" si="157"/>
        <v>0.99909803823270704</v>
      </c>
      <c r="DG48" s="19">
        <f t="shared" si="110"/>
        <v>9.019617672929687E-4</v>
      </c>
      <c r="DH48" s="19">
        <f t="shared" si="32"/>
        <v>0.99909803823270704</v>
      </c>
      <c r="DI48" s="19">
        <f t="shared" si="33"/>
        <v>0</v>
      </c>
      <c r="DJ48" s="19">
        <f t="shared" si="34"/>
        <v>0</v>
      </c>
      <c r="DK48" s="19">
        <f t="shared" si="35"/>
        <v>9.019617672929687E-4</v>
      </c>
      <c r="DL48" s="19">
        <f t="shared" si="36"/>
        <v>0</v>
      </c>
      <c r="DM48" s="19">
        <f t="shared" si="37"/>
        <v>0</v>
      </c>
      <c r="DN48" s="19">
        <f t="shared" si="111"/>
        <v>0.98567014244359608</v>
      </c>
      <c r="DO48" s="19">
        <f t="shared" si="112"/>
        <v>1.3427895789110744E-2</v>
      </c>
      <c r="DP48" s="19">
        <f t="shared" si="113"/>
        <v>2.7904997443276816E-4</v>
      </c>
      <c r="DQ48" s="19">
        <f t="shared" si="114"/>
        <v>6.2291179286020053E-4</v>
      </c>
      <c r="DR48" s="23"/>
      <c r="DS48" s="18">
        <f t="shared" si="115"/>
        <v>6.3243652257705695E-10</v>
      </c>
      <c r="DT48" s="18">
        <f t="shared" si="183"/>
        <v>8.0896799579670423E-13</v>
      </c>
      <c r="DU48" s="18">
        <f t="shared" si="206"/>
        <v>6.9086176751835E-7</v>
      </c>
      <c r="DV48" s="18">
        <f t="shared" si="184"/>
        <v>2.2408877053343684E-7</v>
      </c>
      <c r="DW48" s="18">
        <f t="shared" si="116"/>
        <v>4.3692621383074442E-16</v>
      </c>
      <c r="DX48" s="18">
        <f t="shared" si="185"/>
        <v>1.8128064357898195E-19</v>
      </c>
      <c r="DY48" s="18">
        <f t="shared" si="186"/>
        <v>4.3710749447432338E-16</v>
      </c>
      <c r="DZ48" s="19">
        <f t="shared" si="158"/>
        <v>0.99958527216789783</v>
      </c>
      <c r="EA48" s="19">
        <f t="shared" si="117"/>
        <v>4.1472783210224907E-4</v>
      </c>
      <c r="EB48" s="19">
        <f t="shared" si="38"/>
        <v>0.99958527216789783</v>
      </c>
      <c r="EC48" s="19">
        <f t="shared" si="39"/>
        <v>0</v>
      </c>
      <c r="ED48" s="19">
        <f t="shared" si="40"/>
        <v>0</v>
      </c>
      <c r="EE48" s="19">
        <f t="shared" si="41"/>
        <v>4.1472783210224907E-4</v>
      </c>
      <c r="EF48" s="19">
        <f t="shared" si="42"/>
        <v>0</v>
      </c>
      <c r="EG48" s="19">
        <f t="shared" si="43"/>
        <v>0</v>
      </c>
      <c r="EH48" s="19">
        <f t="shared" si="118"/>
        <v>0.98703961471222901</v>
      </c>
      <c r="EI48" s="19">
        <f t="shared" si="119"/>
        <v>1.2545657455669001E-2</v>
      </c>
      <c r="EJ48" s="19">
        <f t="shared" si="120"/>
        <v>1.3266204834087779E-4</v>
      </c>
      <c r="EK48" s="19">
        <f t="shared" si="121"/>
        <v>2.8206578376137136E-4</v>
      </c>
      <c r="EL48" s="23"/>
      <c r="EM48" s="18">
        <f t="shared" si="122"/>
        <v>6.4709953295790589E-10</v>
      </c>
      <c r="EN48" s="18">
        <f t="shared" si="187"/>
        <v>3.7386397441885933E-13</v>
      </c>
      <c r="EO48" s="18">
        <f t="shared" si="207"/>
        <v>6.878473443864175E-7</v>
      </c>
      <c r="EP48" s="18">
        <f t="shared" si="188"/>
        <v>2.2435322013455161E-7</v>
      </c>
      <c r="EQ48" s="18">
        <f t="shared" si="123"/>
        <v>4.4510569529878662E-16</v>
      </c>
      <c r="ER48" s="18">
        <f t="shared" si="189"/>
        <v>8.387758655317272E-20</v>
      </c>
      <c r="ES48" s="18">
        <f t="shared" si="190"/>
        <v>4.4518957288533984E-16</v>
      </c>
      <c r="ET48" s="19">
        <f t="shared" si="159"/>
        <v>0.99981159130477926</v>
      </c>
      <c r="EU48" s="19">
        <f t="shared" si="124"/>
        <v>1.8840869522066656E-4</v>
      </c>
      <c r="EV48" s="19">
        <f t="shared" si="44"/>
        <v>0.99981159130477926</v>
      </c>
      <c r="EW48" s="19">
        <f t="shared" si="45"/>
        <v>0</v>
      </c>
      <c r="EX48" s="19">
        <f t="shared" si="46"/>
        <v>0</v>
      </c>
      <c r="EY48" s="19">
        <f t="shared" si="47"/>
        <v>1.8840869522066656E-4</v>
      </c>
      <c r="EZ48" s="19">
        <f t="shared" si="48"/>
        <v>0</v>
      </c>
      <c r="FA48" s="19">
        <f t="shared" si="49"/>
        <v>0</v>
      </c>
      <c r="FB48" s="19">
        <f t="shared" si="125"/>
        <v>0.98764278261862182</v>
      </c>
      <c r="FC48" s="19">
        <f t="shared" si="126"/>
        <v>1.2168808686157591E-2</v>
      </c>
      <c r="FD48" s="19">
        <f t="shared" si="127"/>
        <v>6.1202426783759091E-5</v>
      </c>
      <c r="FE48" s="19">
        <f t="shared" si="128"/>
        <v>1.2720626843690748E-4</v>
      </c>
      <c r="FF48" s="23"/>
      <c r="FG48" s="18">
        <f t="shared" si="129"/>
        <v>6.5376415870542227E-10</v>
      </c>
      <c r="FH48" s="18">
        <f t="shared" si="191"/>
        <v>1.7004981477678791E-13</v>
      </c>
      <c r="FI48" s="18">
        <f t="shared" si="208"/>
        <v>6.8659297082517943E-7</v>
      </c>
      <c r="FJ48" s="18">
        <f t="shared" si="192"/>
        <v>2.2454420680896036E-7</v>
      </c>
      <c r="FK48" s="18">
        <f t="shared" si="130"/>
        <v>4.4886987594457994E-16</v>
      </c>
      <c r="FL48" s="18">
        <f t="shared" si="193"/>
        <v>3.8183700777064467E-20</v>
      </c>
      <c r="FM48" s="18">
        <f t="shared" si="194"/>
        <v>4.4890805964535701E-16</v>
      </c>
      <c r="FN48" s="19">
        <f t="shared" si="160"/>
        <v>0.9999149409328778</v>
      </c>
      <c r="FO48" s="19">
        <f t="shared" si="131"/>
        <v>8.5059067122185482E-5</v>
      </c>
      <c r="FP48" s="19">
        <f t="shared" si="50"/>
        <v>0.9999149409328778</v>
      </c>
      <c r="FQ48" s="19">
        <f t="shared" si="51"/>
        <v>0</v>
      </c>
      <c r="FR48" s="19">
        <f t="shared" si="52"/>
        <v>0</v>
      </c>
      <c r="FS48" s="19">
        <f t="shared" si="53"/>
        <v>8.5059067122185482E-5</v>
      </c>
      <c r="FT48" s="19">
        <f t="shared" si="54"/>
        <v>0</v>
      </c>
      <c r="FU48" s="19">
        <f t="shared" si="55"/>
        <v>0</v>
      </c>
      <c r="FV48" s="19">
        <f t="shared" si="132"/>
        <v>0.98790975095371492</v>
      </c>
      <c r="FW48" s="19">
        <f t="shared" si="133"/>
        <v>1.2005189979162998E-2</v>
      </c>
      <c r="FX48" s="19">
        <f t="shared" si="134"/>
        <v>2.782385791398924E-5</v>
      </c>
      <c r="FY48" s="19">
        <f t="shared" si="135"/>
        <v>5.7235209208196241E-5</v>
      </c>
      <c r="FZ48" s="23"/>
      <c r="GA48" s="18">
        <f t="shared" si="136"/>
        <v>6.567646667704611E-10</v>
      </c>
      <c r="GB48" s="18">
        <f t="shared" si="195"/>
        <v>7.6790896907938332E-14</v>
      </c>
      <c r="GC48" s="18">
        <f t="shared" si="209"/>
        <v>6.8605790587808588E-7</v>
      </c>
      <c r="GD48" s="18">
        <f t="shared" si="196"/>
        <v>2.2464929659685131E-7</v>
      </c>
      <c r="GE48" s="18">
        <f t="shared" si="137"/>
        <v>4.5057859193926147E-16</v>
      </c>
      <c r="GF48" s="18">
        <f t="shared" si="197"/>
        <v>1.725102097540967E-20</v>
      </c>
      <c r="GG48" s="18">
        <f t="shared" si="198"/>
        <v>4.5059584296023686E-16</v>
      </c>
      <c r="GH48" s="19">
        <f t="shared" si="161"/>
        <v>0.9999617150907073</v>
      </c>
      <c r="GI48" s="19">
        <f t="shared" si="138"/>
        <v>3.8284909292720656E-5</v>
      </c>
      <c r="GJ48" s="19">
        <f t="shared" si="56"/>
        <v>0.9999617150907073</v>
      </c>
      <c r="GK48" s="19">
        <f t="shared" si="57"/>
        <v>0</v>
      </c>
      <c r="GL48" s="19">
        <f t="shared" si="58"/>
        <v>0</v>
      </c>
      <c r="GM48" s="19">
        <f t="shared" si="59"/>
        <v>3.8284909292720656E-5</v>
      </c>
      <c r="GN48" s="19">
        <f t="shared" si="60"/>
        <v>0</v>
      </c>
      <c r="GO48" s="19">
        <f t="shared" si="61"/>
        <v>0</v>
      </c>
      <c r="GP48" s="19">
        <f t="shared" si="139"/>
        <v>0.98802843428099874</v>
      </c>
      <c r="GQ48" s="19">
        <f t="shared" si="140"/>
        <v>1.1933280809708466E-2</v>
      </c>
      <c r="GR48" s="19">
        <f t="shared" si="141"/>
        <v>1.2562852417568539E-5</v>
      </c>
      <c r="GS48" s="19">
        <f t="shared" si="142"/>
        <v>2.5722056875152122E-5</v>
      </c>
      <c r="GT48" s="23"/>
      <c r="GU48" s="18">
        <f t="shared" si="143"/>
        <v>6.5811175615846818E-10</v>
      </c>
      <c r="GV48" s="18">
        <f t="shared" si="144"/>
        <v>3.4564888479917236E-14</v>
      </c>
      <c r="GW48" s="18">
        <f t="shared" si="62"/>
        <v>6.8582503089560565E-7</v>
      </c>
      <c r="GX48" s="18">
        <f t="shared" si="63"/>
        <v>2.2470154858577368E-7</v>
      </c>
      <c r="GY48" s="18">
        <f t="shared" si="145"/>
        <v>4.5134951550014276E-16</v>
      </c>
      <c r="GZ48" s="18">
        <f t="shared" si="199"/>
        <v>7.7667839681319712E-21</v>
      </c>
      <c r="HA48" s="18">
        <f t="shared" si="200"/>
        <v>4.5135728228411086E-16</v>
      </c>
      <c r="HB48" s="19">
        <f t="shared" si="162"/>
        <v>0.99998279238139509</v>
      </c>
      <c r="HC48" s="19">
        <f t="shared" si="146"/>
        <v>1.7207618604994835E-5</v>
      </c>
      <c r="HD48" s="19">
        <f t="shared" si="64"/>
        <v>0.99998279238139509</v>
      </c>
      <c r="HE48" s="19">
        <f t="shared" si="65"/>
        <v>0</v>
      </c>
      <c r="HF48" s="19">
        <f t="shared" si="66"/>
        <v>0</v>
      </c>
      <c r="HG48" s="19">
        <f t="shared" si="67"/>
        <v>1.7207618604994835E-5</v>
      </c>
      <c r="HH48" s="19">
        <f t="shared" si="68"/>
        <v>0</v>
      </c>
      <c r="HI48" s="19">
        <f t="shared" si="69"/>
        <v>0</v>
      </c>
      <c r="HJ48" s="19">
        <f t="shared" si="147"/>
        <v>0.98808137647763672</v>
      </c>
      <c r="HK48" s="19">
        <f t="shared" si="148"/>
        <v>1.1901415903758364E-2</v>
      </c>
      <c r="HL48" s="19">
        <f t="shared" si="149"/>
        <v>5.6545000572820894E-6</v>
      </c>
      <c r="HM48" s="19">
        <f t="shared" si="150"/>
        <v>1.1553118547712746E-5</v>
      </c>
      <c r="HN48" s="28" t="s">
        <v>3</v>
      </c>
      <c r="HO48" s="36">
        <v>0.3</v>
      </c>
      <c r="HP48" s="36">
        <v>0.3</v>
      </c>
      <c r="HQ48" s="36"/>
      <c r="HR48" s="50"/>
      <c r="HS48" s="50"/>
      <c r="HT48" s="50"/>
      <c r="HU48" s="2"/>
      <c r="HV48" s="2"/>
      <c r="HW48" s="2"/>
    </row>
    <row r="49" spans="1:231" ht="13.5" thickBot="1" x14ac:dyDescent="0.25">
      <c r="A49">
        <v>23</v>
      </c>
      <c r="B49" s="22">
        <v>2</v>
      </c>
      <c r="C49" s="18">
        <f t="shared" si="70"/>
        <v>1.0855210253958764E-12</v>
      </c>
      <c r="D49" s="18">
        <f t="shared" si="151"/>
        <v>2.8798484587902372E-13</v>
      </c>
      <c r="E49" s="18">
        <f t="shared" si="152"/>
        <v>8.0774390142849663E-7</v>
      </c>
      <c r="F49" s="18">
        <f t="shared" si="1"/>
        <v>1.247756720798881E-7</v>
      </c>
      <c r="G49" s="18">
        <f t="shared" si="71"/>
        <v>8.7682298813592735E-19</v>
      </c>
      <c r="H49" s="18">
        <f t="shared" si="72"/>
        <v>3.5933502693378178E-20</v>
      </c>
      <c r="I49" s="18">
        <f t="shared" si="73"/>
        <v>9.1275649082930547E-19</v>
      </c>
      <c r="J49" s="19">
        <f t="shared" si="74"/>
        <v>0.96063188478590833</v>
      </c>
      <c r="K49" s="19">
        <f t="shared" si="75"/>
        <v>3.9368115214091753E-2</v>
      </c>
      <c r="L49" s="19">
        <f t="shared" si="2"/>
        <v>0</v>
      </c>
      <c r="M49" s="19">
        <f t="shared" si="3"/>
        <v>0.96063188478590833</v>
      </c>
      <c r="N49" s="19">
        <f t="shared" si="4"/>
        <v>0</v>
      </c>
      <c r="O49" s="19">
        <f t="shared" si="5"/>
        <v>0</v>
      </c>
      <c r="P49" s="19">
        <f t="shared" si="6"/>
        <v>3.9368115214091753E-2</v>
      </c>
      <c r="Q49" s="19">
        <f t="shared" si="7"/>
        <v>0</v>
      </c>
      <c r="R49" s="19">
        <f t="shared" si="76"/>
        <v>0.94351782536760931</v>
      </c>
      <c r="S49" s="19">
        <f t="shared" si="77"/>
        <v>1.7114059418299115E-2</v>
      </c>
      <c r="T49" s="19">
        <f t="shared" si="78"/>
        <v>1.8218656707187083E-2</v>
      </c>
      <c r="U49" s="19">
        <f t="shared" si="79"/>
        <v>2.1149458506904674E-2</v>
      </c>
      <c r="V49" s="23"/>
      <c r="W49" s="18">
        <f t="shared" si="80"/>
        <v>3.1266340853065181E-11</v>
      </c>
      <c r="X49" s="18">
        <f t="shared" si="163"/>
        <v>1.1287970729897048E-11</v>
      </c>
      <c r="Y49" s="18">
        <f t="shared" si="201"/>
        <v>3.3871555011320285E-6</v>
      </c>
      <c r="Z49" s="18">
        <f t="shared" si="164"/>
        <v>3.9956501765215809E-7</v>
      </c>
      <c r="AA49" s="18">
        <f t="shared" si="81"/>
        <v>1.0590395842072881E-16</v>
      </c>
      <c r="AB49" s="18">
        <f t="shared" si="165"/>
        <v>4.5102782239483578E-18</v>
      </c>
      <c r="AC49" s="18">
        <f t="shared" si="166"/>
        <v>1.1041423664467717E-16</v>
      </c>
      <c r="AD49" s="19">
        <f t="shared" si="153"/>
        <v>0.95915129822920542</v>
      </c>
      <c r="AE49" s="19">
        <f t="shared" si="82"/>
        <v>4.0848701770794596E-2</v>
      </c>
      <c r="AF49" s="19">
        <f t="shared" si="8"/>
        <v>0</v>
      </c>
      <c r="AG49" s="19">
        <f t="shared" si="9"/>
        <v>0.95915129822920542</v>
      </c>
      <c r="AH49" s="19">
        <f t="shared" si="10"/>
        <v>0</v>
      </c>
      <c r="AI49" s="19">
        <f t="shared" si="11"/>
        <v>0</v>
      </c>
      <c r="AJ49" s="19">
        <f t="shared" si="12"/>
        <v>4.0848701770794596E-2</v>
      </c>
      <c r="AK49" s="19">
        <f t="shared" si="13"/>
        <v>0</v>
      </c>
      <c r="AL49" s="19">
        <f t="shared" si="83"/>
        <v>0.952766297570669</v>
      </c>
      <c r="AM49" s="19">
        <f t="shared" si="84"/>
        <v>6.3850006585363115E-3</v>
      </c>
      <c r="AN49" s="19">
        <f t="shared" si="85"/>
        <v>2.7165791877027744E-2</v>
      </c>
      <c r="AO49" s="19">
        <f t="shared" si="86"/>
        <v>1.3682909893766847E-2</v>
      </c>
      <c r="AP49" s="23"/>
      <c r="AQ49" s="18">
        <f t="shared" si="87"/>
        <v>4.7341888511763513E-11</v>
      </c>
      <c r="AR49" s="18">
        <f t="shared" si="167"/>
        <v>1.6688688413477045E-11</v>
      </c>
      <c r="AS49" s="18">
        <f t="shared" si="202"/>
        <v>4.9528546488539857E-6</v>
      </c>
      <c r="AT49" s="18">
        <f t="shared" si="168"/>
        <v>4.4938943355473557E-7</v>
      </c>
      <c r="AU49" s="18">
        <f t="shared" si="88"/>
        <v>2.3447749260101499E-16</v>
      </c>
      <c r="AV49" s="18">
        <f t="shared" si="169"/>
        <v>7.4997202329039282E-18</v>
      </c>
      <c r="AW49" s="18">
        <f t="shared" si="170"/>
        <v>2.419772128339189E-16</v>
      </c>
      <c r="AX49" s="19">
        <f t="shared" si="154"/>
        <v>0.96900650212029948</v>
      </c>
      <c r="AY49" s="19">
        <f t="shared" si="89"/>
        <v>3.0993497879700606E-2</v>
      </c>
      <c r="AZ49" s="19">
        <f t="shared" si="14"/>
        <v>0</v>
      </c>
      <c r="BA49" s="19">
        <f t="shared" si="15"/>
        <v>0.96900650212029948</v>
      </c>
      <c r="BB49" s="19">
        <f t="shared" si="16"/>
        <v>0</v>
      </c>
      <c r="BC49" s="19">
        <f t="shared" si="17"/>
        <v>0</v>
      </c>
      <c r="BD49" s="19">
        <f t="shared" si="18"/>
        <v>3.0993497879700606E-2</v>
      </c>
      <c r="BE49" s="19">
        <f t="shared" si="19"/>
        <v>0</v>
      </c>
      <c r="BF49" s="19">
        <f t="shared" si="90"/>
        <v>0.96670984306809482</v>
      </c>
      <c r="BG49" s="19">
        <f t="shared" si="91"/>
        <v>2.2966590522047591E-3</v>
      </c>
      <c r="BH49" s="19">
        <f t="shared" si="92"/>
        <v>2.4595582069584055E-2</v>
      </c>
      <c r="BI49" s="19">
        <f t="shared" si="93"/>
        <v>6.397915810116549E-3</v>
      </c>
      <c r="BJ49" s="23"/>
      <c r="BK49" s="18">
        <f t="shared" si="94"/>
        <v>6.279028076737118E-11</v>
      </c>
      <c r="BL49" s="18">
        <f t="shared" si="171"/>
        <v>1.9641236538340176E-11</v>
      </c>
      <c r="BM49" s="18">
        <f t="shared" si="203"/>
        <v>5.10703227407283E-6</v>
      </c>
      <c r="BN49" s="18">
        <f t="shared" si="172"/>
        <v>4.1340643107709659E-7</v>
      </c>
      <c r="BO49" s="18">
        <f t="shared" si="95"/>
        <v>3.2067199037705912E-16</v>
      </c>
      <c r="BP49" s="18">
        <f t="shared" si="173"/>
        <v>8.1198134992562791E-18</v>
      </c>
      <c r="BQ49" s="18">
        <f t="shared" si="174"/>
        <v>3.287918038763154E-16</v>
      </c>
      <c r="BR49" s="19">
        <f t="shared" si="155"/>
        <v>0.97530408786494327</v>
      </c>
      <c r="BS49" s="19">
        <f t="shared" si="96"/>
        <v>2.4695912135056699E-2</v>
      </c>
      <c r="BT49" s="19">
        <f t="shared" si="20"/>
        <v>0</v>
      </c>
      <c r="BU49" s="19">
        <f t="shared" si="21"/>
        <v>0.97530408786494327</v>
      </c>
      <c r="BV49" s="19">
        <f t="shared" si="22"/>
        <v>0</v>
      </c>
      <c r="BW49" s="19">
        <f t="shared" si="23"/>
        <v>0</v>
      </c>
      <c r="BX49" s="19">
        <f t="shared" si="24"/>
        <v>2.4695912135056699E-2</v>
      </c>
      <c r="BY49" s="19">
        <f t="shared" si="25"/>
        <v>0</v>
      </c>
      <c r="BZ49" s="19">
        <f t="shared" si="97"/>
        <v>0.97431521957246081</v>
      </c>
      <c r="CA49" s="19">
        <f t="shared" si="98"/>
        <v>9.8886829248242148E-4</v>
      </c>
      <c r="CB49" s="19">
        <f t="shared" si="99"/>
        <v>2.1645757033719848E-2</v>
      </c>
      <c r="CC49" s="19">
        <f t="shared" si="100"/>
        <v>3.0501551013368492E-3</v>
      </c>
      <c r="CD49" s="23"/>
      <c r="CE49" s="18">
        <f t="shared" si="101"/>
        <v>7.5687878965752754E-11</v>
      </c>
      <c r="CF49" s="18">
        <f t="shared" si="175"/>
        <v>2.1537804694892758E-11</v>
      </c>
      <c r="CG49" s="18">
        <f t="shared" si="204"/>
        <v>4.9960266781098124E-6</v>
      </c>
      <c r="CH49" s="18">
        <f t="shared" si="176"/>
        <v>3.8945466903678403E-7</v>
      </c>
      <c r="CI49" s="18">
        <f t="shared" si="102"/>
        <v>3.7813866252244729E-16</v>
      </c>
      <c r="CJ49" s="18">
        <f t="shared" si="177"/>
        <v>8.3879985992283515E-18</v>
      </c>
      <c r="CK49" s="18">
        <f t="shared" si="178"/>
        <v>3.8652666112167565E-16</v>
      </c>
      <c r="CL49" s="19">
        <f t="shared" si="156"/>
        <v>0.97829904262001766</v>
      </c>
      <c r="CM49" s="19">
        <f t="shared" si="103"/>
        <v>2.1700957379982316E-2</v>
      </c>
      <c r="CN49" s="19">
        <f t="shared" si="26"/>
        <v>0</v>
      </c>
      <c r="CO49" s="19">
        <f t="shared" si="27"/>
        <v>0.97829904262001766</v>
      </c>
      <c r="CP49" s="19">
        <f t="shared" si="28"/>
        <v>0</v>
      </c>
      <c r="CQ49" s="19">
        <f t="shared" si="29"/>
        <v>0</v>
      </c>
      <c r="CR49" s="19">
        <f t="shared" si="30"/>
        <v>2.1700957379982316E-2</v>
      </c>
      <c r="CS49" s="19">
        <f t="shared" si="31"/>
        <v>0</v>
      </c>
      <c r="CT49" s="19">
        <f t="shared" si="104"/>
        <v>0.97784352260517093</v>
      </c>
      <c r="CU49" s="19">
        <f t="shared" si="105"/>
        <v>4.5552001484680082E-4</v>
      </c>
      <c r="CV49" s="19">
        <f t="shared" si="106"/>
        <v>2.0232293791342476E-2</v>
      </c>
      <c r="CW49" s="19">
        <f t="shared" si="107"/>
        <v>1.468663588639842E-3</v>
      </c>
      <c r="CX49" s="23"/>
      <c r="CY49" s="18">
        <f t="shared" si="108"/>
        <v>8.3577534173593928E-11</v>
      </c>
      <c r="CZ49" s="18">
        <f t="shared" si="179"/>
        <v>2.2522861611136088E-11</v>
      </c>
      <c r="DA49" s="18">
        <f t="shared" si="205"/>
        <v>4.9237590988535846E-6</v>
      </c>
      <c r="DB49" s="18">
        <f t="shared" si="180"/>
        <v>3.7982174248963755E-7</v>
      </c>
      <c r="DC49" s="18">
        <f t="shared" si="109"/>
        <v>4.1151564434697949E-16</v>
      </c>
      <c r="DD49" s="18">
        <f t="shared" si="181"/>
        <v>8.5546725429946742E-18</v>
      </c>
      <c r="DE49" s="18">
        <f t="shared" si="182"/>
        <v>4.2007031688997414E-16</v>
      </c>
      <c r="DF49" s="19">
        <f t="shared" si="157"/>
        <v>0.97963514154884856</v>
      </c>
      <c r="DG49" s="19">
        <f t="shared" si="110"/>
        <v>2.0364858451151491E-2</v>
      </c>
      <c r="DH49" s="19">
        <f t="shared" si="32"/>
        <v>0</v>
      </c>
      <c r="DI49" s="19">
        <f t="shared" si="33"/>
        <v>0.97963514154884856</v>
      </c>
      <c r="DJ49" s="19">
        <f t="shared" si="34"/>
        <v>0</v>
      </c>
      <c r="DK49" s="19">
        <f t="shared" si="35"/>
        <v>0</v>
      </c>
      <c r="DL49" s="19">
        <f t="shared" si="36"/>
        <v>2.0364858451151491E-2</v>
      </c>
      <c r="DM49" s="19">
        <f t="shared" si="37"/>
        <v>0</v>
      </c>
      <c r="DN49" s="19">
        <f t="shared" si="111"/>
        <v>0.97942495845593192</v>
      </c>
      <c r="DO49" s="19">
        <f t="shared" si="112"/>
        <v>2.1018309291669332E-4</v>
      </c>
      <c r="DP49" s="19">
        <f t="shared" si="113"/>
        <v>1.9673079776775213E-2</v>
      </c>
      <c r="DQ49" s="19">
        <f t="shared" si="114"/>
        <v>6.9177867437627562E-4</v>
      </c>
      <c r="DR49" s="23"/>
      <c r="DS49" s="18">
        <f t="shared" si="115"/>
        <v>8.7623459830560915E-11</v>
      </c>
      <c r="DT49" s="18">
        <f t="shared" si="183"/>
        <v>2.2971427866729438E-11</v>
      </c>
      <c r="DU49" s="18">
        <f t="shared" si="206"/>
        <v>4.8898160503805445E-6</v>
      </c>
      <c r="DV49" s="18">
        <f t="shared" si="184"/>
        <v>3.7633247071648457E-7</v>
      </c>
      <c r="DW49" s="18">
        <f t="shared" si="116"/>
        <v>4.2846260026935166E-16</v>
      </c>
      <c r="DX49" s="18">
        <f t="shared" si="185"/>
        <v>8.6448942049717943E-18</v>
      </c>
      <c r="DY49" s="18">
        <f t="shared" si="186"/>
        <v>4.3710749447432348E-16</v>
      </c>
      <c r="DZ49" s="19">
        <f t="shared" si="158"/>
        <v>0.98022249832305353</v>
      </c>
      <c r="EA49" s="19">
        <f t="shared" si="117"/>
        <v>1.977750167694645E-2</v>
      </c>
      <c r="EB49" s="19">
        <f t="shared" si="38"/>
        <v>0</v>
      </c>
      <c r="EC49" s="19">
        <f t="shared" si="39"/>
        <v>0.98022249832305353</v>
      </c>
      <c r="ED49" s="19">
        <f t="shared" si="40"/>
        <v>0</v>
      </c>
      <c r="EE49" s="19">
        <f t="shared" si="41"/>
        <v>0</v>
      </c>
      <c r="EF49" s="19">
        <f t="shared" si="42"/>
        <v>1.977750167694645E-2</v>
      </c>
      <c r="EG49" s="19">
        <f t="shared" si="43"/>
        <v>0</v>
      </c>
      <c r="EH49" s="19">
        <f t="shared" si="118"/>
        <v>0.98012652022768343</v>
      </c>
      <c r="EI49" s="19">
        <f t="shared" si="119"/>
        <v>9.5978095370092189E-5</v>
      </c>
      <c r="EJ49" s="19">
        <f t="shared" si="120"/>
        <v>1.9458751940214292E-2</v>
      </c>
      <c r="EK49" s="19">
        <f t="shared" si="121"/>
        <v>3.1874973673215679E-4</v>
      </c>
      <c r="EL49" s="23"/>
      <c r="EM49" s="18">
        <f t="shared" si="122"/>
        <v>8.954125414894034E-11</v>
      </c>
      <c r="EN49" s="18">
        <f t="shared" si="187"/>
        <v>2.3169367352556913E-11</v>
      </c>
      <c r="EO49" s="18">
        <f t="shared" si="207"/>
        <v>4.874841758554264E-6</v>
      </c>
      <c r="EP49" s="18">
        <f t="shared" si="188"/>
        <v>3.7506971660174281E-7</v>
      </c>
      <c r="EQ49" s="18">
        <f t="shared" si="123"/>
        <v>4.364994448385746E-16</v>
      </c>
      <c r="ER49" s="18">
        <f t="shared" si="189"/>
        <v>8.6901280467651935E-18</v>
      </c>
      <c r="ES49" s="18">
        <f t="shared" si="190"/>
        <v>4.4518957288533984E-16</v>
      </c>
      <c r="ET49" s="19">
        <f t="shared" si="159"/>
        <v>0.98047993803978106</v>
      </c>
      <c r="EU49" s="19">
        <f t="shared" si="124"/>
        <v>1.9520061960218837E-2</v>
      </c>
      <c r="EV49" s="19">
        <f t="shared" si="44"/>
        <v>0</v>
      </c>
      <c r="EW49" s="19">
        <f t="shared" si="45"/>
        <v>0.98047993803978106</v>
      </c>
      <c r="EX49" s="19">
        <f t="shared" si="46"/>
        <v>0</v>
      </c>
      <c r="EY49" s="19">
        <f t="shared" si="47"/>
        <v>0</v>
      </c>
      <c r="EZ49" s="19">
        <f t="shared" si="48"/>
        <v>1.9520061960218837E-2</v>
      </c>
      <c r="FA49" s="19">
        <f t="shared" si="49"/>
        <v>0</v>
      </c>
      <c r="FB49" s="19">
        <f t="shared" si="125"/>
        <v>0.9804364620449304</v>
      </c>
      <c r="FC49" s="19">
        <f t="shared" si="126"/>
        <v>4.3475994850795161E-5</v>
      </c>
      <c r="FD49" s="19">
        <f t="shared" si="127"/>
        <v>1.9375129259848967E-2</v>
      </c>
      <c r="FE49" s="19">
        <f t="shared" si="128"/>
        <v>1.4493270036987143E-4</v>
      </c>
      <c r="FF49" s="23"/>
      <c r="FG49" s="18">
        <f t="shared" si="129"/>
        <v>9.0421184963396148E-11</v>
      </c>
      <c r="FH49" s="18">
        <f t="shared" si="191"/>
        <v>2.3257006071273487E-11</v>
      </c>
      <c r="FI49" s="18">
        <f t="shared" si="208"/>
        <v>4.8682847187393305E-6</v>
      </c>
      <c r="FJ49" s="18">
        <f t="shared" si="192"/>
        <v>3.7459622322211961E-7</v>
      </c>
      <c r="FK49" s="18">
        <f t="shared" si="130"/>
        <v>4.4019607300760399E-16</v>
      </c>
      <c r="FL49" s="18">
        <f t="shared" si="193"/>
        <v>8.7119866377529535E-18</v>
      </c>
      <c r="FM49" s="18">
        <f t="shared" si="194"/>
        <v>4.4890805964535692E-16</v>
      </c>
      <c r="FN49" s="19">
        <f t="shared" si="160"/>
        <v>0.98059293779524581</v>
      </c>
      <c r="FO49" s="19">
        <f t="shared" si="131"/>
        <v>1.9407062204754206E-2</v>
      </c>
      <c r="FP49" s="19">
        <f t="shared" si="50"/>
        <v>0</v>
      </c>
      <c r="FQ49" s="19">
        <f t="shared" si="51"/>
        <v>0.98059293779524581</v>
      </c>
      <c r="FR49" s="19">
        <f t="shared" si="52"/>
        <v>0</v>
      </c>
      <c r="FS49" s="19">
        <f t="shared" si="53"/>
        <v>0</v>
      </c>
      <c r="FT49" s="19">
        <f t="shared" si="54"/>
        <v>1.9407062204754206E-2</v>
      </c>
      <c r="FU49" s="19">
        <f t="shared" si="55"/>
        <v>0</v>
      </c>
      <c r="FV49" s="19">
        <f t="shared" si="132"/>
        <v>0.98057333407510483</v>
      </c>
      <c r="FW49" s="19">
        <f t="shared" si="133"/>
        <v>1.9603720141107251E-5</v>
      </c>
      <c r="FX49" s="19">
        <f t="shared" si="134"/>
        <v>1.9341606857773128E-2</v>
      </c>
      <c r="FY49" s="19">
        <f t="shared" si="135"/>
        <v>6.5455346981078258E-5</v>
      </c>
      <c r="FZ49" s="23"/>
      <c r="GA49" s="18">
        <f t="shared" si="136"/>
        <v>9.0819585292690585E-11</v>
      </c>
      <c r="GB49" s="18">
        <f t="shared" si="195"/>
        <v>2.3296102490476148E-11</v>
      </c>
      <c r="GC49" s="18">
        <f t="shared" si="209"/>
        <v>4.8653992054132229E-6</v>
      </c>
      <c r="GD49" s="18">
        <f t="shared" si="196"/>
        <v>3.7441047680776234E-7</v>
      </c>
      <c r="GE49" s="18">
        <f t="shared" si="137"/>
        <v>4.4187353811901518E-16</v>
      </c>
      <c r="GF49" s="18">
        <f t="shared" si="197"/>
        <v>8.7223048412216739E-18</v>
      </c>
      <c r="GG49" s="18">
        <f t="shared" si="198"/>
        <v>4.5059584296023686E-16</v>
      </c>
      <c r="GH49" s="19">
        <f t="shared" si="161"/>
        <v>0.98064273122468337</v>
      </c>
      <c r="GI49" s="19">
        <f t="shared" si="138"/>
        <v>1.9357268775316641E-2</v>
      </c>
      <c r="GJ49" s="19">
        <f t="shared" si="56"/>
        <v>0</v>
      </c>
      <c r="GK49" s="19">
        <f t="shared" si="57"/>
        <v>0.98064273122468337</v>
      </c>
      <c r="GL49" s="19">
        <f t="shared" si="58"/>
        <v>0</v>
      </c>
      <c r="GM49" s="19">
        <f t="shared" si="59"/>
        <v>0</v>
      </c>
      <c r="GN49" s="19">
        <f t="shared" si="60"/>
        <v>1.9357268775316641E-2</v>
      </c>
      <c r="GO49" s="19">
        <f t="shared" si="61"/>
        <v>0</v>
      </c>
      <c r="GP49" s="19">
        <f t="shared" si="139"/>
        <v>0.98063391225739172</v>
      </c>
      <c r="GQ49" s="19">
        <f t="shared" si="140"/>
        <v>8.818967291611029E-6</v>
      </c>
      <c r="GR49" s="19">
        <f t="shared" si="141"/>
        <v>1.9327802833315533E-2</v>
      </c>
      <c r="GS49" s="19">
        <f t="shared" si="142"/>
        <v>2.9465942001109627E-5</v>
      </c>
      <c r="GT49" s="23"/>
      <c r="GU49" s="18">
        <f t="shared" si="143"/>
        <v>9.0998994266068664E-11</v>
      </c>
      <c r="GV49" s="18">
        <f t="shared" si="144"/>
        <v>2.3313625595467707E-11</v>
      </c>
      <c r="GW49" s="18">
        <f t="shared" si="62"/>
        <v>4.86412175218328E-6</v>
      </c>
      <c r="GX49" s="18">
        <f t="shared" si="63"/>
        <v>3.743345200422782E-7</v>
      </c>
      <c r="GY49" s="18">
        <f t="shared" si="145"/>
        <v>4.4263018743638618E-16</v>
      </c>
      <c r="GZ49" s="18">
        <f t="shared" si="199"/>
        <v>8.7270948477247756E-18</v>
      </c>
      <c r="HA49" s="18">
        <f t="shared" si="200"/>
        <v>4.5135728228411096E-16</v>
      </c>
      <c r="HB49" s="19">
        <f t="shared" si="162"/>
        <v>0.98066477446965961</v>
      </c>
      <c r="HC49" s="19">
        <f t="shared" si="146"/>
        <v>1.9335225530340346E-2</v>
      </c>
      <c r="HD49" s="19">
        <f t="shared" si="64"/>
        <v>0</v>
      </c>
      <c r="HE49" s="19">
        <f t="shared" si="65"/>
        <v>0.98066477446965961</v>
      </c>
      <c r="HF49" s="19">
        <f t="shared" si="66"/>
        <v>0</v>
      </c>
      <c r="HG49" s="19">
        <f t="shared" si="67"/>
        <v>0</v>
      </c>
      <c r="HH49" s="19">
        <f t="shared" si="68"/>
        <v>1.9335225530340346E-2</v>
      </c>
      <c r="HI49" s="19">
        <f t="shared" si="69"/>
        <v>0</v>
      </c>
      <c r="HJ49" s="19">
        <f t="shared" si="147"/>
        <v>0.98066081158582408</v>
      </c>
      <c r="HK49" s="19">
        <f t="shared" si="148"/>
        <v>3.962883835445672E-6</v>
      </c>
      <c r="HL49" s="19">
        <f t="shared" si="149"/>
        <v>1.9321980795570796E-2</v>
      </c>
      <c r="HM49" s="19">
        <f t="shared" si="150"/>
        <v>1.3244734769549158E-5</v>
      </c>
      <c r="HN49" s="28" t="s">
        <v>4</v>
      </c>
      <c r="HO49" s="36">
        <v>0.4</v>
      </c>
      <c r="HP49" s="36">
        <v>0.3</v>
      </c>
      <c r="HQ49" s="36"/>
      <c r="HR49" s="50"/>
      <c r="HS49" s="50"/>
      <c r="HT49" s="50"/>
      <c r="HU49" s="2"/>
      <c r="HV49" s="2"/>
      <c r="HW49" s="2"/>
    </row>
    <row r="50" spans="1:231" ht="13.5" thickTop="1" x14ac:dyDescent="0.2">
      <c r="A50">
        <v>24</v>
      </c>
      <c r="B50" s="22">
        <v>1</v>
      </c>
      <c r="C50" s="18">
        <f t="shared" si="70"/>
        <v>6.2805071343322234E-13</v>
      </c>
      <c r="D50" s="18">
        <f t="shared" si="151"/>
        <v>3.3893997924280663E-14</v>
      </c>
      <c r="E50" s="18">
        <f t="shared" si="152"/>
        <v>1.4370012560880011E-6</v>
      </c>
      <c r="F50" s="18">
        <f t="shared" si="1"/>
        <v>3.0231980192160021E-7</v>
      </c>
      <c r="G50" s="18">
        <f t="shared" si="71"/>
        <v>9.0250966409050565E-19</v>
      </c>
      <c r="H50" s="18">
        <f t="shared" si="72"/>
        <v>1.0246826738799659E-20</v>
      </c>
      <c r="I50" s="18">
        <f t="shared" si="73"/>
        <v>9.1275649082930528E-19</v>
      </c>
      <c r="J50" s="19">
        <f t="shared" si="74"/>
        <v>0.98877375637231613</v>
      </c>
      <c r="K50" s="19">
        <f t="shared" si="75"/>
        <v>1.1226243627683957E-2</v>
      </c>
      <c r="L50" s="19">
        <f t="shared" si="2"/>
        <v>0.98877375637231613</v>
      </c>
      <c r="M50" s="19">
        <f t="shared" si="3"/>
        <v>0</v>
      </c>
      <c r="N50" s="19">
        <f t="shared" si="4"/>
        <v>0</v>
      </c>
      <c r="O50" s="19">
        <f t="shared" si="5"/>
        <v>1.1226243627683957E-2</v>
      </c>
      <c r="P50" s="19">
        <f t="shared" si="6"/>
        <v>0</v>
      </c>
      <c r="Q50" s="19">
        <f t="shared" si="7"/>
        <v>0</v>
      </c>
      <c r="R50" s="19">
        <f t="shared" si="76"/>
        <v>0.9570364625163692</v>
      </c>
      <c r="S50" s="19">
        <f t="shared" si="77"/>
        <v>3.1737293855946994E-2</v>
      </c>
      <c r="T50" s="19">
        <f t="shared" si="78"/>
        <v>3.5954222695392004E-3</v>
      </c>
      <c r="U50" s="19">
        <f t="shared" si="79"/>
        <v>7.6308213581447572E-3</v>
      </c>
      <c r="V50" s="23"/>
      <c r="W50" s="18">
        <f t="shared" si="80"/>
        <v>1.9229948967837984E-11</v>
      </c>
      <c r="X50" s="18">
        <f t="shared" si="163"/>
        <v>7.689187603180165E-13</v>
      </c>
      <c r="Y50" s="18">
        <f t="shared" si="201"/>
        <v>5.70829790996335E-6</v>
      </c>
      <c r="Z50" s="18">
        <f t="shared" si="164"/>
        <v>8.3748657998589187E-7</v>
      </c>
      <c r="AA50" s="18">
        <f t="shared" si="81"/>
        <v>1.0977027750181144E-16</v>
      </c>
      <c r="AB50" s="18">
        <f t="shared" si="165"/>
        <v>6.4395914286572737E-19</v>
      </c>
      <c r="AC50" s="18">
        <f t="shared" si="166"/>
        <v>1.1041423664467717E-16</v>
      </c>
      <c r="AD50" s="19">
        <f t="shared" si="153"/>
        <v>0.99416778884286405</v>
      </c>
      <c r="AE50" s="19">
        <f t="shared" si="82"/>
        <v>5.8322111571358784E-3</v>
      </c>
      <c r="AF50" s="19">
        <f t="shared" si="8"/>
        <v>0.99416778884286405</v>
      </c>
      <c r="AG50" s="19">
        <f t="shared" si="9"/>
        <v>0</v>
      </c>
      <c r="AH50" s="19">
        <f t="shared" si="10"/>
        <v>0</v>
      </c>
      <c r="AI50" s="19">
        <f t="shared" si="11"/>
        <v>5.8322111571358784E-3</v>
      </c>
      <c r="AJ50" s="19">
        <f t="shared" si="12"/>
        <v>0</v>
      </c>
      <c r="AK50" s="19">
        <f t="shared" si="13"/>
        <v>0</v>
      </c>
      <c r="AL50" s="19">
        <f t="shared" si="83"/>
        <v>0.95764293984396187</v>
      </c>
      <c r="AM50" s="19">
        <f t="shared" si="84"/>
        <v>3.6524848998902348E-2</v>
      </c>
      <c r="AN50" s="19">
        <f t="shared" si="85"/>
        <v>1.5083583852436369E-3</v>
      </c>
      <c r="AO50" s="19">
        <f t="shared" si="86"/>
        <v>4.3238527718922407E-3</v>
      </c>
      <c r="AP50" s="23"/>
      <c r="AQ50" s="18">
        <f t="shared" si="87"/>
        <v>3.0721394041668915E-11</v>
      </c>
      <c r="AR50" s="18">
        <f t="shared" si="167"/>
        <v>7.6328025215726462E-13</v>
      </c>
      <c r="AS50" s="18">
        <f t="shared" si="202"/>
        <v>7.8555650243957355E-6</v>
      </c>
      <c r="AT50" s="18">
        <f t="shared" si="168"/>
        <v>8.4281533249012686E-7</v>
      </c>
      <c r="AU50" s="18">
        <f t="shared" si="88"/>
        <v>2.4133390853441388E-16</v>
      </c>
      <c r="AV50" s="18">
        <f t="shared" si="169"/>
        <v>6.4330429950507283E-19</v>
      </c>
      <c r="AW50" s="18">
        <f t="shared" si="170"/>
        <v>2.4197721283391895E-16</v>
      </c>
      <c r="AX50" s="19">
        <f t="shared" si="154"/>
        <v>0.99734146743831376</v>
      </c>
      <c r="AY50" s="19">
        <f t="shared" si="89"/>
        <v>2.6585325616863133E-3</v>
      </c>
      <c r="AZ50" s="19">
        <f t="shared" si="14"/>
        <v>0.99734146743831376</v>
      </c>
      <c r="BA50" s="19">
        <f t="shared" si="15"/>
        <v>0</v>
      </c>
      <c r="BB50" s="19">
        <f t="shared" si="16"/>
        <v>0</v>
      </c>
      <c r="BC50" s="19">
        <f t="shared" si="17"/>
        <v>2.6585325616863133E-3</v>
      </c>
      <c r="BD50" s="19">
        <f t="shared" si="18"/>
        <v>0</v>
      </c>
      <c r="BE50" s="19">
        <f t="shared" si="19"/>
        <v>0</v>
      </c>
      <c r="BF50" s="19">
        <f t="shared" si="90"/>
        <v>0.96838448623020257</v>
      </c>
      <c r="BG50" s="19">
        <f t="shared" si="91"/>
        <v>2.8956981208110893E-2</v>
      </c>
      <c r="BH50" s="19">
        <f t="shared" si="92"/>
        <v>6.2201589009660749E-4</v>
      </c>
      <c r="BI50" s="19">
        <f t="shared" si="93"/>
        <v>2.0365166715897061E-3</v>
      </c>
      <c r="BJ50" s="23"/>
      <c r="BK50" s="18">
        <f t="shared" si="94"/>
        <v>4.0269488560609946E-11</v>
      </c>
      <c r="BL50" s="18">
        <f t="shared" si="171"/>
        <v>5.8174076829296731E-13</v>
      </c>
      <c r="BM50" s="18">
        <f t="shared" si="203"/>
        <v>8.1542263417923395E-6</v>
      </c>
      <c r="BN50" s="18">
        <f t="shared" si="172"/>
        <v>7.3104638365365171E-7</v>
      </c>
      <c r="BO50" s="18">
        <f t="shared" si="95"/>
        <v>3.2836652439143092E-16</v>
      </c>
      <c r="BP50" s="18">
        <f t="shared" si="173"/>
        <v>4.2527948488447067E-19</v>
      </c>
      <c r="BQ50" s="18">
        <f t="shared" si="174"/>
        <v>3.287918038763154E-16</v>
      </c>
      <c r="BR50" s="19">
        <f t="shared" si="155"/>
        <v>0.99870653866711212</v>
      </c>
      <c r="BS50" s="19">
        <f t="shared" si="96"/>
        <v>1.293461332887884E-3</v>
      </c>
      <c r="BT50" s="19">
        <f t="shared" si="20"/>
        <v>0.99870653866711212</v>
      </c>
      <c r="BU50" s="19">
        <f t="shared" si="21"/>
        <v>0</v>
      </c>
      <c r="BV50" s="19">
        <f t="shared" si="22"/>
        <v>0</v>
      </c>
      <c r="BW50" s="19">
        <f t="shared" si="23"/>
        <v>1.293461332887884E-3</v>
      </c>
      <c r="BX50" s="19">
        <f t="shared" si="24"/>
        <v>0</v>
      </c>
      <c r="BY50" s="19">
        <f t="shared" si="25"/>
        <v>0</v>
      </c>
      <c r="BZ50" s="19">
        <f t="shared" si="97"/>
        <v>0.97500840915775666</v>
      </c>
      <c r="CA50" s="19">
        <f t="shared" si="98"/>
        <v>2.3698129509355299E-2</v>
      </c>
      <c r="CB50" s="19">
        <f t="shared" si="99"/>
        <v>2.9567870718648451E-4</v>
      </c>
      <c r="CC50" s="19">
        <f t="shared" si="100"/>
        <v>9.9778262570139934E-4</v>
      </c>
      <c r="CD50" s="23"/>
      <c r="CE50" s="18">
        <f t="shared" si="101"/>
        <v>4.7531425345642406E-11</v>
      </c>
      <c r="CF50" s="18">
        <f t="shared" si="175"/>
        <v>3.6521359358196341E-13</v>
      </c>
      <c r="CG50" s="18">
        <f t="shared" si="204"/>
        <v>8.1269472819601973E-6</v>
      </c>
      <c r="CH50" s="18">
        <f t="shared" si="176"/>
        <v>6.6063559914804393E-7</v>
      </c>
      <c r="CI50" s="18">
        <f t="shared" si="102"/>
        <v>3.8628538802046257E-16</v>
      </c>
      <c r="CJ50" s="18">
        <f t="shared" si="177"/>
        <v>2.4127310121303059E-19</v>
      </c>
      <c r="CK50" s="18">
        <f t="shared" si="178"/>
        <v>3.865266611216756E-16</v>
      </c>
      <c r="CL50" s="19">
        <f t="shared" si="156"/>
        <v>0.99937579182633129</v>
      </c>
      <c r="CM50" s="19">
        <f t="shared" si="103"/>
        <v>6.2420817366872319E-4</v>
      </c>
      <c r="CN50" s="19">
        <f t="shared" si="26"/>
        <v>0.99937579182633129</v>
      </c>
      <c r="CO50" s="19">
        <f t="shared" si="27"/>
        <v>0</v>
      </c>
      <c r="CP50" s="19">
        <f t="shared" si="28"/>
        <v>0</v>
      </c>
      <c r="CQ50" s="19">
        <f t="shared" si="29"/>
        <v>6.2420817366872319E-4</v>
      </c>
      <c r="CR50" s="19">
        <f t="shared" si="30"/>
        <v>0</v>
      </c>
      <c r="CS50" s="19">
        <f t="shared" si="31"/>
        <v>0</v>
      </c>
      <c r="CT50" s="19">
        <f t="shared" si="104"/>
        <v>0.97815654050485112</v>
      </c>
      <c r="CU50" s="19">
        <f t="shared" si="105"/>
        <v>2.1219251321480385E-2</v>
      </c>
      <c r="CV50" s="19">
        <f t="shared" si="106"/>
        <v>1.4250211516678952E-4</v>
      </c>
      <c r="CW50" s="19">
        <f t="shared" si="107"/>
        <v>4.8170605850193375E-4</v>
      </c>
      <c r="CX50" s="23"/>
      <c r="CY50" s="18">
        <f t="shared" si="108"/>
        <v>5.1732690411731684E-11</v>
      </c>
      <c r="CZ50" s="18">
        <f t="shared" si="179"/>
        <v>1.9535374915040813E-13</v>
      </c>
      <c r="DA50" s="18">
        <f t="shared" si="205"/>
        <v>8.1176229467727965E-6</v>
      </c>
      <c r="DB50" s="18">
        <f t="shared" si="180"/>
        <v>6.3393769480577273E-7</v>
      </c>
      <c r="DC50" s="18">
        <f t="shared" si="109"/>
        <v>4.1994647478456612E-16</v>
      </c>
      <c r="DD50" s="18">
        <f t="shared" si="181"/>
        <v>1.2384210540807492E-19</v>
      </c>
      <c r="DE50" s="18">
        <f t="shared" si="182"/>
        <v>4.2007031688997419E-16</v>
      </c>
      <c r="DF50" s="19">
        <f t="shared" si="157"/>
        <v>0.99970518720216905</v>
      </c>
      <c r="DG50" s="19">
        <f t="shared" si="110"/>
        <v>2.948127978309687E-4</v>
      </c>
      <c r="DH50" s="19">
        <f t="shared" si="32"/>
        <v>0.99970518720216905</v>
      </c>
      <c r="DI50" s="19">
        <f t="shared" si="33"/>
        <v>0</v>
      </c>
      <c r="DJ50" s="19">
        <f t="shared" si="34"/>
        <v>0</v>
      </c>
      <c r="DK50" s="19">
        <f t="shared" si="35"/>
        <v>2.948127978309687E-4</v>
      </c>
      <c r="DL50" s="19">
        <f t="shared" si="36"/>
        <v>0</v>
      </c>
      <c r="DM50" s="19">
        <f t="shared" si="37"/>
        <v>0</v>
      </c>
      <c r="DN50" s="19">
        <f t="shared" si="111"/>
        <v>0.97956765591424888</v>
      </c>
      <c r="DO50" s="19">
        <f t="shared" si="112"/>
        <v>2.0137531287920146E-2</v>
      </c>
      <c r="DP50" s="19">
        <f t="shared" si="113"/>
        <v>6.7485634599629839E-5</v>
      </c>
      <c r="DQ50" s="19">
        <f t="shared" si="114"/>
        <v>2.2732716323133883E-4</v>
      </c>
      <c r="DR50" s="23"/>
      <c r="DS50" s="18">
        <f t="shared" si="115"/>
        <v>5.3815627016678136E-11</v>
      </c>
      <c r="DT50" s="18">
        <f t="shared" si="183"/>
        <v>9.5252752677355234E-14</v>
      </c>
      <c r="DU50" s="18">
        <f t="shared" si="206"/>
        <v>8.1212058094870444E-6</v>
      </c>
      <c r="DV50" s="18">
        <f t="shared" si="184"/>
        <v>6.2687642730104887E-7</v>
      </c>
      <c r="DW50" s="18">
        <f t="shared" si="116"/>
        <v>4.3704778276903443E-16</v>
      </c>
      <c r="DX50" s="18">
        <f t="shared" si="185"/>
        <v>5.9711705288970865E-20</v>
      </c>
      <c r="DY50" s="18">
        <f t="shared" si="186"/>
        <v>4.3710749447432338E-16</v>
      </c>
      <c r="DZ50" s="19">
        <f t="shared" si="158"/>
        <v>0.99986339354496601</v>
      </c>
      <c r="EA50" s="19">
        <f t="shared" si="117"/>
        <v>1.3660645503409105E-4</v>
      </c>
      <c r="EB50" s="19">
        <f t="shared" si="38"/>
        <v>0.99986339354496601</v>
      </c>
      <c r="EC50" s="19">
        <f t="shared" si="39"/>
        <v>0</v>
      </c>
      <c r="ED50" s="19">
        <f t="shared" si="40"/>
        <v>0</v>
      </c>
      <c r="EE50" s="19">
        <f t="shared" si="41"/>
        <v>1.3660645503409105E-4</v>
      </c>
      <c r="EF50" s="19">
        <f t="shared" si="42"/>
        <v>0</v>
      </c>
      <c r="EG50" s="19">
        <f t="shared" si="43"/>
        <v>0</v>
      </c>
      <c r="EH50" s="19">
        <f t="shared" si="118"/>
        <v>0.98019114703566901</v>
      </c>
      <c r="EI50" s="19">
        <f t="shared" si="119"/>
        <v>1.9672246509297074E-2</v>
      </c>
      <c r="EJ50" s="19">
        <f t="shared" si="120"/>
        <v>3.1351287384707101E-5</v>
      </c>
      <c r="EK50" s="19">
        <f t="shared" si="121"/>
        <v>1.0525516764938395E-4</v>
      </c>
      <c r="EL50" s="23"/>
      <c r="EM50" s="18">
        <f t="shared" si="122"/>
        <v>5.4784651643146478E-11</v>
      </c>
      <c r="EN50" s="18">
        <f t="shared" si="187"/>
        <v>4.4397213511647082E-14</v>
      </c>
      <c r="EO50" s="18">
        <f t="shared" si="207"/>
        <v>8.125666314427403E-6</v>
      </c>
      <c r="EP50" s="18">
        <f t="shared" si="188"/>
        <v>6.2559063480941156E-7</v>
      </c>
      <c r="EQ50" s="18">
        <f t="shared" si="123"/>
        <v>4.4516179840435526E-16</v>
      </c>
      <c r="ER50" s="18">
        <f t="shared" si="189"/>
        <v>2.7774480984520282E-20</v>
      </c>
      <c r="ES50" s="18">
        <f t="shared" si="190"/>
        <v>4.4518957288533974E-16</v>
      </c>
      <c r="ET50" s="19">
        <f t="shared" si="159"/>
        <v>0.99993761201367659</v>
      </c>
      <c r="EU50" s="19">
        <f t="shared" si="124"/>
        <v>6.2387986323466082E-5</v>
      </c>
      <c r="EV50" s="19">
        <f t="shared" si="44"/>
        <v>0.99993761201367659</v>
      </c>
      <c r="EW50" s="19">
        <f t="shared" si="45"/>
        <v>0</v>
      </c>
      <c r="EX50" s="19">
        <f t="shared" si="46"/>
        <v>0</v>
      </c>
      <c r="EY50" s="19">
        <f t="shared" si="47"/>
        <v>6.2387986323466082E-5</v>
      </c>
      <c r="EZ50" s="19">
        <f t="shared" si="48"/>
        <v>0</v>
      </c>
      <c r="FA50" s="19">
        <f t="shared" si="49"/>
        <v>0</v>
      </c>
      <c r="FB50" s="19">
        <f t="shared" si="125"/>
        <v>0.98046559662091015</v>
      </c>
      <c r="FC50" s="19">
        <f t="shared" si="126"/>
        <v>1.9472015392766443E-2</v>
      </c>
      <c r="FD50" s="19">
        <f t="shared" si="127"/>
        <v>1.4341418871065185E-5</v>
      </c>
      <c r="FE50" s="19">
        <f t="shared" si="128"/>
        <v>4.8046567452400885E-5</v>
      </c>
      <c r="FF50" s="23"/>
      <c r="FG50" s="18">
        <f t="shared" si="129"/>
        <v>5.5224920880692349E-11</v>
      </c>
      <c r="FH50" s="18">
        <f t="shared" si="191"/>
        <v>2.027043389927561E-14</v>
      </c>
      <c r="FI50" s="18">
        <f t="shared" si="208"/>
        <v>8.1284929429752968E-6</v>
      </c>
      <c r="FJ50" s="18">
        <f t="shared" si="192"/>
        <v>6.2554113755475642E-7</v>
      </c>
      <c r="FK50" s="18">
        <f t="shared" si="130"/>
        <v>4.4889537965507688E-16</v>
      </c>
      <c r="FL50" s="18">
        <f t="shared" si="193"/>
        <v>1.2679990280081361E-20</v>
      </c>
      <c r="FM50" s="18">
        <f t="shared" si="194"/>
        <v>4.4890805964535692E-16</v>
      </c>
      <c r="FN50" s="19">
        <f t="shared" si="160"/>
        <v>0.99997175370321922</v>
      </c>
      <c r="FO50" s="19">
        <f t="shared" si="131"/>
        <v>2.824629678090145E-5</v>
      </c>
      <c r="FP50" s="19">
        <f t="shared" si="50"/>
        <v>0.99997175370321922</v>
      </c>
      <c r="FQ50" s="19">
        <f t="shared" si="51"/>
        <v>0</v>
      </c>
      <c r="FR50" s="19">
        <f t="shared" si="52"/>
        <v>0</v>
      </c>
      <c r="FS50" s="19">
        <f t="shared" si="53"/>
        <v>2.824629678090145E-5</v>
      </c>
      <c r="FT50" s="19">
        <f t="shared" si="54"/>
        <v>0</v>
      </c>
      <c r="FU50" s="19">
        <f t="shared" si="55"/>
        <v>0</v>
      </c>
      <c r="FV50" s="19">
        <f t="shared" si="132"/>
        <v>0.98058643905320853</v>
      </c>
      <c r="FW50" s="19">
        <f t="shared" si="133"/>
        <v>1.9385314650010647E-2</v>
      </c>
      <c r="FX50" s="19">
        <f t="shared" si="134"/>
        <v>6.4987420373430882E-6</v>
      </c>
      <c r="FY50" s="19">
        <f t="shared" si="135"/>
        <v>2.1747554743558365E-5</v>
      </c>
      <c r="FZ50" s="23"/>
      <c r="GA50" s="18">
        <f t="shared" si="136"/>
        <v>5.5423257750519207E-11</v>
      </c>
      <c r="GB50" s="18">
        <f t="shared" si="195"/>
        <v>9.1691579837651405E-15</v>
      </c>
      <c r="GC50" s="18">
        <f t="shared" si="209"/>
        <v>8.129982331781241E-6</v>
      </c>
      <c r="GD50" s="18">
        <f t="shared" si="196"/>
        <v>6.2564946182424241E-7</v>
      </c>
      <c r="GE50" s="18">
        <f t="shared" si="137"/>
        <v>4.5059010628147887E-16</v>
      </c>
      <c r="GF50" s="18">
        <f t="shared" si="197"/>
        <v>5.7366787579241158E-21</v>
      </c>
      <c r="GG50" s="18">
        <f t="shared" si="198"/>
        <v>4.5059584296023676E-16</v>
      </c>
      <c r="GH50" s="19">
        <f t="shared" si="161"/>
        <v>0.99998726868246235</v>
      </c>
      <c r="GI50" s="19">
        <f t="shared" si="138"/>
        <v>1.2731317537765998E-5</v>
      </c>
      <c r="GJ50" s="19">
        <f t="shared" si="56"/>
        <v>0.99998726868246235</v>
      </c>
      <c r="GK50" s="19">
        <f t="shared" si="57"/>
        <v>0</v>
      </c>
      <c r="GL50" s="19">
        <f t="shared" si="58"/>
        <v>0</v>
      </c>
      <c r="GM50" s="19">
        <f t="shared" si="59"/>
        <v>1.2731317537765998E-5</v>
      </c>
      <c r="GN50" s="19">
        <f t="shared" si="60"/>
        <v>0</v>
      </c>
      <c r="GO50" s="19">
        <f t="shared" si="61"/>
        <v>0</v>
      </c>
      <c r="GP50" s="19">
        <f t="shared" si="139"/>
        <v>0.98063980083407187</v>
      </c>
      <c r="GQ50" s="19">
        <f t="shared" si="140"/>
        <v>1.9347467848390507E-2</v>
      </c>
      <c r="GR50" s="19">
        <f t="shared" si="141"/>
        <v>2.9303906116273938E-6</v>
      </c>
      <c r="GS50" s="19">
        <f t="shared" si="142"/>
        <v>9.8009269261386035E-6</v>
      </c>
      <c r="GT50" s="23"/>
      <c r="GU50" s="18">
        <f t="shared" si="143"/>
        <v>5.5512345247329847E-11</v>
      </c>
      <c r="GV50" s="18">
        <f t="shared" si="144"/>
        <v>4.1303057686286906E-15</v>
      </c>
      <c r="GW50" s="18">
        <f t="shared" si="62"/>
        <v>8.1307085085521324E-6</v>
      </c>
      <c r="GX50" s="18">
        <f t="shared" si="63"/>
        <v>6.2572896713909757E-7</v>
      </c>
      <c r="GY50" s="18">
        <f t="shared" si="145"/>
        <v>4.5135469783214828E-16</v>
      </c>
      <c r="GZ50" s="18">
        <f t="shared" si="199"/>
        <v>2.5844519625726869E-21</v>
      </c>
      <c r="HA50" s="18">
        <f t="shared" si="200"/>
        <v>4.5135728228411086E-16</v>
      </c>
      <c r="HB50" s="19">
        <f t="shared" si="162"/>
        <v>0.99999427404394692</v>
      </c>
      <c r="HC50" s="19">
        <f t="shared" si="146"/>
        <v>5.7259560530273681E-6</v>
      </c>
      <c r="HD50" s="19">
        <f t="shared" si="64"/>
        <v>0.99999427404394692</v>
      </c>
      <c r="HE50" s="19">
        <f t="shared" si="65"/>
        <v>0</v>
      </c>
      <c r="HF50" s="19">
        <f t="shared" si="66"/>
        <v>0</v>
      </c>
      <c r="HG50" s="19">
        <f t="shared" si="67"/>
        <v>5.7259560530273681E-6</v>
      </c>
      <c r="HH50" s="19">
        <f t="shared" si="68"/>
        <v>0</v>
      </c>
      <c r="HI50" s="19">
        <f t="shared" si="69"/>
        <v>0</v>
      </c>
      <c r="HJ50" s="19">
        <f t="shared" si="147"/>
        <v>0.98066345625351581</v>
      </c>
      <c r="HK50" s="19">
        <f t="shared" si="148"/>
        <v>1.9330817790431366E-2</v>
      </c>
      <c r="HL50" s="19">
        <f t="shared" si="149"/>
        <v>1.3182161440417571E-6</v>
      </c>
      <c r="HM50" s="19">
        <f t="shared" si="150"/>
        <v>4.4077399089856106E-6</v>
      </c>
      <c r="HN50" s="27" t="s">
        <v>14</v>
      </c>
      <c r="HO50" s="35">
        <v>0.45</v>
      </c>
      <c r="HP50" s="35">
        <v>0.45</v>
      </c>
      <c r="HQ50" s="35">
        <v>0.5</v>
      </c>
      <c r="HR50" s="50"/>
      <c r="HS50" s="50"/>
      <c r="HT50" s="50"/>
      <c r="HU50" s="2"/>
      <c r="HV50" s="2"/>
      <c r="HW50" s="2"/>
    </row>
    <row r="51" spans="1:231" ht="13.5" customHeight="1" x14ac:dyDescent="0.2">
      <c r="A51">
        <v>25</v>
      </c>
      <c r="B51" s="22">
        <v>1</v>
      </c>
      <c r="C51" s="18">
        <f t="shared" si="70"/>
        <v>3.5408097937730414E-13</v>
      </c>
      <c r="D51" s="18">
        <f t="shared" si="151"/>
        <v>8.9920269682746768E-15</v>
      </c>
      <c r="E51" s="18">
        <f t="shared" si="152"/>
        <v>2.5382517566400018E-6</v>
      </c>
      <c r="F51" s="18">
        <f t="shared" si="1"/>
        <v>1.5580272369600012E-6</v>
      </c>
      <c r="G51" s="18">
        <f t="shared" si="71"/>
        <v>8.9874666789725459E-19</v>
      </c>
      <c r="H51" s="18">
        <f t="shared" si="72"/>
        <v>1.400982293205081E-20</v>
      </c>
      <c r="I51" s="18">
        <f t="shared" si="73"/>
        <v>9.1275649082930547E-19</v>
      </c>
      <c r="J51" s="19">
        <f t="shared" si="74"/>
        <v>0.98465108375255495</v>
      </c>
      <c r="K51" s="19">
        <f t="shared" si="75"/>
        <v>1.5348916247445001E-2</v>
      </c>
      <c r="L51" s="19">
        <f t="shared" si="2"/>
        <v>0.98465108375255495</v>
      </c>
      <c r="M51" s="19">
        <f t="shared" si="3"/>
        <v>0</v>
      </c>
      <c r="N51" s="19">
        <f t="shared" si="4"/>
        <v>0</v>
      </c>
      <c r="O51" s="19">
        <f t="shared" si="5"/>
        <v>1.5348916247445001E-2</v>
      </c>
      <c r="P51" s="19">
        <f t="shared" si="6"/>
        <v>0</v>
      </c>
      <c r="Q51" s="19">
        <f t="shared" si="7"/>
        <v>0</v>
      </c>
      <c r="R51" s="19">
        <f t="shared" si="76"/>
        <v>0.97805326161218475</v>
      </c>
      <c r="S51" s="19">
        <f t="shared" si="77"/>
        <v>6.5978221403700426E-3</v>
      </c>
      <c r="T51" s="19">
        <f t="shared" si="78"/>
        <v>1.0720494760131089E-2</v>
      </c>
      <c r="U51" s="19">
        <f t="shared" si="79"/>
        <v>4.6284214873139129E-3</v>
      </c>
      <c r="V51" s="23"/>
      <c r="W51" s="18">
        <f t="shared" si="80"/>
        <v>1.1440732407692181E-11</v>
      </c>
      <c r="X51" s="18">
        <f t="shared" si="163"/>
        <v>1.611387965920415E-13</v>
      </c>
      <c r="Y51" s="18">
        <f t="shared" si="201"/>
        <v>9.5847106125439483E-6</v>
      </c>
      <c r="Z51" s="18">
        <f t="shared" si="164"/>
        <v>4.704809378177396E-6</v>
      </c>
      <c r="AA51" s="18">
        <f t="shared" si="81"/>
        <v>1.0965610932328272E-16</v>
      </c>
      <c r="AB51" s="18">
        <f t="shared" si="165"/>
        <v>7.5812732139445667E-19</v>
      </c>
      <c r="AC51" s="18">
        <f t="shared" si="166"/>
        <v>1.1041423664467719E-16</v>
      </c>
      <c r="AD51" s="19">
        <f t="shared" si="153"/>
        <v>0.99313379013039615</v>
      </c>
      <c r="AE51" s="19">
        <f t="shared" si="82"/>
        <v>6.8662098696038419E-3</v>
      </c>
      <c r="AF51" s="19">
        <f t="shared" si="8"/>
        <v>0.99313379013039615</v>
      </c>
      <c r="AG51" s="19">
        <f t="shared" si="9"/>
        <v>0</v>
      </c>
      <c r="AH51" s="19">
        <f t="shared" si="10"/>
        <v>0</v>
      </c>
      <c r="AI51" s="19">
        <f t="shared" si="11"/>
        <v>6.8662098696038419E-3</v>
      </c>
      <c r="AJ51" s="19">
        <f t="shared" si="12"/>
        <v>0</v>
      </c>
      <c r="AK51" s="19">
        <f t="shared" si="13"/>
        <v>0</v>
      </c>
      <c r="AL51" s="19">
        <f t="shared" si="83"/>
        <v>0.98895620425459252</v>
      </c>
      <c r="AM51" s="19">
        <f t="shared" si="84"/>
        <v>4.1775858758035826E-3</v>
      </c>
      <c r="AN51" s="19">
        <f t="shared" si="85"/>
        <v>5.2115845882715469E-3</v>
      </c>
      <c r="AO51" s="19">
        <f t="shared" si="86"/>
        <v>1.654625281332295E-3</v>
      </c>
      <c r="AP51" s="23"/>
      <c r="AQ51" s="18">
        <f t="shared" si="87"/>
        <v>1.9397891580356522E-11</v>
      </c>
      <c r="AR51" s="18">
        <f t="shared" si="167"/>
        <v>1.4262997884850011E-13</v>
      </c>
      <c r="AS51" s="18">
        <f t="shared" si="202"/>
        <v>1.2437033220104108E-5</v>
      </c>
      <c r="AT51" s="18">
        <f t="shared" si="168"/>
        <v>5.0830186956500317E-6</v>
      </c>
      <c r="AU51" s="18">
        <f t="shared" si="88"/>
        <v>2.4125222198487183E-16</v>
      </c>
      <c r="AV51" s="18">
        <f t="shared" si="169"/>
        <v>7.2499084904709465E-19</v>
      </c>
      <c r="AW51" s="18">
        <f t="shared" si="170"/>
        <v>2.419772128339189E-16</v>
      </c>
      <c r="AX51" s="19">
        <f t="shared" si="154"/>
        <v>0.99700388792582439</v>
      </c>
      <c r="AY51" s="19">
        <f t="shared" si="89"/>
        <v>2.9961120741757294E-3</v>
      </c>
      <c r="AZ51" s="19">
        <f t="shared" si="14"/>
        <v>0.99700388792582439</v>
      </c>
      <c r="BA51" s="19">
        <f t="shared" si="15"/>
        <v>0</v>
      </c>
      <c r="BB51" s="19">
        <f t="shared" si="16"/>
        <v>0</v>
      </c>
      <c r="BC51" s="19">
        <f t="shared" si="17"/>
        <v>2.9961120741757294E-3</v>
      </c>
      <c r="BD51" s="19">
        <f t="shared" si="18"/>
        <v>0</v>
      </c>
      <c r="BE51" s="19">
        <f t="shared" si="19"/>
        <v>0</v>
      </c>
      <c r="BF51" s="19">
        <f t="shared" si="90"/>
        <v>0.9949071001748373</v>
      </c>
      <c r="BG51" s="19">
        <f t="shared" si="91"/>
        <v>2.0967877509870704E-3</v>
      </c>
      <c r="BH51" s="19">
        <f t="shared" si="92"/>
        <v>2.4343672634764856E-3</v>
      </c>
      <c r="BI51" s="19">
        <f t="shared" si="93"/>
        <v>5.6174481069924383E-4</v>
      </c>
      <c r="BJ51" s="23"/>
      <c r="BK51" s="18">
        <f t="shared" si="94"/>
        <v>2.5241635380046354E-11</v>
      </c>
      <c r="BL51" s="18">
        <f t="shared" si="171"/>
        <v>9.8577860438934781E-14</v>
      </c>
      <c r="BM51" s="18">
        <f t="shared" si="203"/>
        <v>1.3008994507124547E-5</v>
      </c>
      <c r="BN51" s="18">
        <f t="shared" si="172"/>
        <v>4.2961762871091636E-6</v>
      </c>
      <c r="BO51" s="18">
        <f t="shared" si="95"/>
        <v>3.2836829600986365E-16</v>
      </c>
      <c r="BP51" s="18">
        <f t="shared" si="173"/>
        <v>4.2350786645170814E-19</v>
      </c>
      <c r="BQ51" s="18">
        <f t="shared" si="174"/>
        <v>3.2879180387631535E-16</v>
      </c>
      <c r="BR51" s="19">
        <f t="shared" si="155"/>
        <v>0.99871192693534716</v>
      </c>
      <c r="BS51" s="19">
        <f t="shared" si="96"/>
        <v>1.2880730646528617E-3</v>
      </c>
      <c r="BT51" s="19">
        <f t="shared" si="20"/>
        <v>0.99871192693534716</v>
      </c>
      <c r="BU51" s="19">
        <f t="shared" si="21"/>
        <v>0</v>
      </c>
      <c r="BV51" s="19">
        <f t="shared" si="22"/>
        <v>0</v>
      </c>
      <c r="BW51" s="19">
        <f t="shared" si="23"/>
        <v>1.2880730646528617E-3</v>
      </c>
      <c r="BX51" s="19">
        <f t="shared" si="24"/>
        <v>0</v>
      </c>
      <c r="BY51" s="19">
        <f t="shared" si="25"/>
        <v>0</v>
      </c>
      <c r="BZ51" s="19">
        <f t="shared" si="97"/>
        <v>0.99759213918868395</v>
      </c>
      <c r="CA51" s="19">
        <f t="shared" si="98"/>
        <v>1.1197877466631279E-3</v>
      </c>
      <c r="CB51" s="19">
        <f t="shared" si="99"/>
        <v>1.1143994784281054E-3</v>
      </c>
      <c r="CC51" s="19">
        <f t="shared" si="100"/>
        <v>1.7367358622475619E-4</v>
      </c>
      <c r="CD51" s="23"/>
      <c r="CE51" s="18">
        <f t="shared" si="101"/>
        <v>2.9232717693515602E-11</v>
      </c>
      <c r="CF51" s="18">
        <f t="shared" si="175"/>
        <v>5.7138324142526285E-14</v>
      </c>
      <c r="CG51" s="18">
        <f t="shared" si="204"/>
        <v>1.3216222087829833E-5</v>
      </c>
      <c r="CH51" s="18">
        <f t="shared" si="176"/>
        <v>3.1602581288576033E-6</v>
      </c>
      <c r="CI51" s="18">
        <f t="shared" si="102"/>
        <v>3.8634608926833488E-16</v>
      </c>
      <c r="CJ51" s="18">
        <f t="shared" si="177"/>
        <v>1.8057185334071934E-19</v>
      </c>
      <c r="CK51" s="18">
        <f t="shared" si="178"/>
        <v>3.865266611216756E-16</v>
      </c>
      <c r="CL51" s="19">
        <f t="shared" si="156"/>
        <v>0.9995328346748017</v>
      </c>
      <c r="CM51" s="19">
        <f t="shared" si="103"/>
        <v>4.6716532519829653E-4</v>
      </c>
      <c r="CN51" s="19">
        <f t="shared" si="26"/>
        <v>0.9995328346748017</v>
      </c>
      <c r="CO51" s="19">
        <f t="shared" si="27"/>
        <v>0</v>
      </c>
      <c r="CP51" s="19">
        <f t="shared" si="28"/>
        <v>0</v>
      </c>
      <c r="CQ51" s="19">
        <f t="shared" si="29"/>
        <v>4.6716532519829653E-4</v>
      </c>
      <c r="CR51" s="19">
        <f t="shared" si="30"/>
        <v>0</v>
      </c>
      <c r="CS51" s="19">
        <f t="shared" si="31"/>
        <v>0</v>
      </c>
      <c r="CT51" s="19">
        <f t="shared" si="104"/>
        <v>0.99894770052997361</v>
      </c>
      <c r="CU51" s="19">
        <f t="shared" si="105"/>
        <v>5.8513414482808709E-4</v>
      </c>
      <c r="CV51" s="19">
        <f t="shared" si="106"/>
        <v>4.2809129635766054E-4</v>
      </c>
      <c r="CW51" s="19">
        <f t="shared" si="107"/>
        <v>3.9074028840636014E-5</v>
      </c>
      <c r="CX51" s="23"/>
      <c r="CY51" s="18">
        <f t="shared" si="108"/>
        <v>3.1385435229583535E-11</v>
      </c>
      <c r="CZ51" s="18">
        <f t="shared" si="179"/>
        <v>2.8986303189727391E-14</v>
      </c>
      <c r="DA51" s="18">
        <f t="shared" si="205"/>
        <v>1.3382203252129679E-5</v>
      </c>
      <c r="DB51" s="18">
        <f t="shared" si="180"/>
        <v>2.2094397728742695E-6</v>
      </c>
      <c r="DC51" s="18">
        <f t="shared" si="109"/>
        <v>4.200062733988382E-16</v>
      </c>
      <c r="DD51" s="18">
        <f t="shared" si="181"/>
        <v>6.4043491135975997E-20</v>
      </c>
      <c r="DE51" s="18">
        <f t="shared" si="182"/>
        <v>4.2007031688997419E-16</v>
      </c>
      <c r="DF51" s="19">
        <f t="shared" si="157"/>
        <v>0.99984754102215523</v>
      </c>
      <c r="DG51" s="19">
        <f t="shared" si="110"/>
        <v>1.5245897784477454E-4</v>
      </c>
      <c r="DH51" s="19">
        <f t="shared" si="32"/>
        <v>0.99984754102215523</v>
      </c>
      <c r="DI51" s="19">
        <f t="shared" si="33"/>
        <v>0</v>
      </c>
      <c r="DJ51" s="19">
        <f t="shared" si="34"/>
        <v>0</v>
      </c>
      <c r="DK51" s="19">
        <f t="shared" si="35"/>
        <v>1.5245897784477454E-4</v>
      </c>
      <c r="DL51" s="19">
        <f t="shared" si="36"/>
        <v>0</v>
      </c>
      <c r="DM51" s="19">
        <f t="shared" si="37"/>
        <v>0</v>
      </c>
      <c r="DN51" s="19">
        <f t="shared" si="111"/>
        <v>0.99955960025526036</v>
      </c>
      <c r="DO51" s="19">
        <f t="shared" si="112"/>
        <v>2.8794076689482508E-4</v>
      </c>
      <c r="DP51" s="19">
        <f t="shared" si="113"/>
        <v>1.4558694690863105E-4</v>
      </c>
      <c r="DQ51" s="19">
        <f t="shared" si="114"/>
        <v>6.8720309361435408E-6</v>
      </c>
      <c r="DR51" s="23"/>
      <c r="DS51" s="18">
        <f t="shared" si="115"/>
        <v>3.2405995162283876E-11</v>
      </c>
      <c r="DT51" s="18">
        <f t="shared" si="183"/>
        <v>1.3730420669076733E-14</v>
      </c>
      <c r="DU51" s="18">
        <f t="shared" si="206"/>
        <v>1.3487788503120002E-5</v>
      </c>
      <c r="DV51" s="18">
        <f t="shared" si="184"/>
        <v>1.6230742557439254E-6</v>
      </c>
      <c r="DW51" s="18">
        <f t="shared" si="116"/>
        <v>4.3708520898201483E-16</v>
      </c>
      <c r="DX51" s="18">
        <f t="shared" si="185"/>
        <v>2.2285492308512728E-20</v>
      </c>
      <c r="DY51" s="18">
        <f t="shared" si="186"/>
        <v>4.3710749447432333E-16</v>
      </c>
      <c r="DZ51" s="19">
        <f t="shared" si="158"/>
        <v>0.99994901599128305</v>
      </c>
      <c r="EA51" s="19">
        <f t="shared" si="117"/>
        <v>5.0984008716926329E-5</v>
      </c>
      <c r="EB51" s="19">
        <f t="shared" si="38"/>
        <v>0.99994901599128305</v>
      </c>
      <c r="EC51" s="19">
        <f t="shared" si="39"/>
        <v>0</v>
      </c>
      <c r="ED51" s="19">
        <f t="shared" si="40"/>
        <v>0</v>
      </c>
      <c r="EE51" s="19">
        <f t="shared" si="41"/>
        <v>5.0984008716926329E-5</v>
      </c>
      <c r="EF51" s="19">
        <f t="shared" si="42"/>
        <v>0</v>
      </c>
      <c r="EG51" s="19">
        <f t="shared" si="43"/>
        <v>0</v>
      </c>
      <c r="EH51" s="19">
        <f t="shared" si="118"/>
        <v>0.999813539564813</v>
      </c>
      <c r="EI51" s="19">
        <f t="shared" si="119"/>
        <v>1.3547642647005341E-4</v>
      </c>
      <c r="EJ51" s="19">
        <f t="shared" si="120"/>
        <v>4.9853980152888633E-5</v>
      </c>
      <c r="EK51" s="19">
        <f t="shared" si="121"/>
        <v>1.1300285640376947E-6</v>
      </c>
      <c r="EL51" s="23"/>
      <c r="EM51" s="18">
        <f t="shared" si="122"/>
        <v>3.286859217705496E-11</v>
      </c>
      <c r="EN51" s="18">
        <f t="shared" si="187"/>
        <v>6.3098009807159803E-15</v>
      </c>
      <c r="EO51" s="18">
        <f t="shared" si="207"/>
        <v>1.3544275273921656E-5</v>
      </c>
      <c r="EP51" s="18">
        <f t="shared" si="188"/>
        <v>1.3174065338639371E-6</v>
      </c>
      <c r="EQ51" s="18">
        <f t="shared" si="123"/>
        <v>4.4518126031230031E-16</v>
      </c>
      <c r="ER51" s="18">
        <f t="shared" si="189"/>
        <v>8.3125730393763107E-21</v>
      </c>
      <c r="ES51" s="18">
        <f t="shared" si="190"/>
        <v>4.4518957288533964E-16</v>
      </c>
      <c r="ET51" s="19">
        <f t="shared" si="159"/>
        <v>0.99998132801497241</v>
      </c>
      <c r="EU51" s="19">
        <f t="shared" si="124"/>
        <v>1.8671985027639555E-5</v>
      </c>
      <c r="EV51" s="19">
        <f t="shared" si="44"/>
        <v>0.99998132801497241</v>
      </c>
      <c r="EW51" s="19">
        <f t="shared" si="45"/>
        <v>0</v>
      </c>
      <c r="EX51" s="19">
        <f t="shared" si="46"/>
        <v>0</v>
      </c>
      <c r="EY51" s="19">
        <f t="shared" si="47"/>
        <v>1.8671985027639555E-5</v>
      </c>
      <c r="EZ51" s="19">
        <f t="shared" si="48"/>
        <v>0</v>
      </c>
      <c r="FA51" s="19">
        <f t="shared" si="49"/>
        <v>0</v>
      </c>
      <c r="FB51" s="19">
        <f t="shared" si="125"/>
        <v>0.99991913390885778</v>
      </c>
      <c r="FC51" s="19">
        <f t="shared" si="126"/>
        <v>6.2194106114693632E-5</v>
      </c>
      <c r="FD51" s="19">
        <f t="shared" si="127"/>
        <v>1.8478104818867102E-5</v>
      </c>
      <c r="FE51" s="19">
        <f t="shared" si="128"/>
        <v>1.9388020877245966E-7</v>
      </c>
      <c r="FF51" s="23"/>
      <c r="FG51" s="18">
        <f t="shared" si="129"/>
        <v>3.3075804242231239E-11</v>
      </c>
      <c r="FH51" s="18">
        <f t="shared" si="191"/>
        <v>2.861968187798655E-15</v>
      </c>
      <c r="FI51" s="18">
        <f t="shared" si="208"/>
        <v>1.3571996804429459E-5</v>
      </c>
      <c r="FJ51" s="18">
        <f t="shared" si="192"/>
        <v>1.1705810967585874E-6</v>
      </c>
      <c r="FK51" s="18">
        <f t="shared" si="130"/>
        <v>4.4890470947949675E-16</v>
      </c>
      <c r="FL51" s="18">
        <f t="shared" si="193"/>
        <v>3.3501658601615362E-21</v>
      </c>
      <c r="FM51" s="18">
        <f t="shared" si="194"/>
        <v>4.4890805964535692E-16</v>
      </c>
      <c r="FN51" s="19">
        <f t="shared" si="160"/>
        <v>0.99999253707794244</v>
      </c>
      <c r="FO51" s="19">
        <f t="shared" si="131"/>
        <v>7.4629220575995223E-6</v>
      </c>
      <c r="FP51" s="19">
        <f t="shared" si="50"/>
        <v>0.99999253707794244</v>
      </c>
      <c r="FQ51" s="19">
        <f t="shared" si="51"/>
        <v>0</v>
      </c>
      <c r="FR51" s="19">
        <f t="shared" si="52"/>
        <v>0</v>
      </c>
      <c r="FS51" s="19">
        <f t="shared" si="53"/>
        <v>7.4629220575995223E-6</v>
      </c>
      <c r="FT51" s="19">
        <f t="shared" si="54"/>
        <v>0</v>
      </c>
      <c r="FU51" s="19">
        <f t="shared" si="55"/>
        <v>0</v>
      </c>
      <c r="FV51" s="19">
        <f t="shared" si="132"/>
        <v>0.99996432625149767</v>
      </c>
      <c r="FW51" s="19">
        <f t="shared" si="133"/>
        <v>2.8210826444885562E-5</v>
      </c>
      <c r="FX51" s="19">
        <f t="shared" si="134"/>
        <v>7.4274517215836338E-6</v>
      </c>
      <c r="FY51" s="19">
        <f t="shared" si="135"/>
        <v>3.5470336015889895E-8</v>
      </c>
      <c r="FZ51" s="23"/>
      <c r="GA51" s="18">
        <f t="shared" si="136"/>
        <v>3.3168448430820688E-11</v>
      </c>
      <c r="GB51" s="18">
        <f t="shared" si="195"/>
        <v>1.2907138595766129E-15</v>
      </c>
      <c r="GC51" s="18">
        <f t="shared" si="209"/>
        <v>1.3585031590865731E-5</v>
      </c>
      <c r="GD51" s="18">
        <f t="shared" si="196"/>
        <v>1.1026514717000921E-6</v>
      </c>
      <c r="GE51" s="18">
        <f t="shared" si="137"/>
        <v>4.5059441975269998E-16</v>
      </c>
      <c r="GF51" s="18">
        <f t="shared" si="197"/>
        <v>1.4232075368058582E-21</v>
      </c>
      <c r="GG51" s="18">
        <f t="shared" si="198"/>
        <v>4.5059584296023676E-16</v>
      </c>
      <c r="GH51" s="19">
        <f t="shared" si="161"/>
        <v>0.99999684149874213</v>
      </c>
      <c r="GI51" s="19">
        <f t="shared" si="138"/>
        <v>3.1585012579253874E-6</v>
      </c>
      <c r="GJ51" s="19">
        <f t="shared" si="56"/>
        <v>0.99999684149874213</v>
      </c>
      <c r="GK51" s="19">
        <f t="shared" si="57"/>
        <v>0</v>
      </c>
      <c r="GL51" s="19">
        <f t="shared" si="58"/>
        <v>0</v>
      </c>
      <c r="GM51" s="19">
        <f t="shared" si="59"/>
        <v>3.1585012579253874E-6</v>
      </c>
      <c r="GN51" s="19">
        <f t="shared" si="60"/>
        <v>0</v>
      </c>
      <c r="GO51" s="19">
        <f t="shared" si="61"/>
        <v>0</v>
      </c>
      <c r="GP51" s="19">
        <f t="shared" si="139"/>
        <v>0.99998411697982048</v>
      </c>
      <c r="GQ51" s="19">
        <f t="shared" si="140"/>
        <v>1.2724518921567895E-5</v>
      </c>
      <c r="GR51" s="19">
        <f t="shared" si="141"/>
        <v>3.1517026417272866E-6</v>
      </c>
      <c r="GS51" s="19">
        <f t="shared" si="142"/>
        <v>6.7986161981012758E-9</v>
      </c>
      <c r="GT51" s="23"/>
      <c r="GU51" s="18">
        <f t="shared" si="143"/>
        <v>3.3209896597659899E-11</v>
      </c>
      <c r="GV51" s="18">
        <f t="shared" si="144"/>
        <v>5.8062445876298223E-16</v>
      </c>
      <c r="GW51" s="18">
        <f t="shared" si="62"/>
        <v>1.359102876680718E-5</v>
      </c>
      <c r="GX51" s="18">
        <f t="shared" si="63"/>
        <v>1.0717471749361983E-6</v>
      </c>
      <c r="GY51" s="18">
        <f t="shared" si="145"/>
        <v>4.5135666000148761E-16</v>
      </c>
      <c r="GZ51" s="18">
        <f t="shared" si="199"/>
        <v>6.2228262337808533E-22</v>
      </c>
      <c r="HA51" s="18">
        <f t="shared" si="200"/>
        <v>4.5135728228411096E-16</v>
      </c>
      <c r="HB51" s="19">
        <f t="shared" si="162"/>
        <v>0.99999862130811268</v>
      </c>
      <c r="HC51" s="19">
        <f t="shared" si="146"/>
        <v>1.3786918873425506E-6</v>
      </c>
      <c r="HD51" s="19">
        <f t="shared" si="64"/>
        <v>0.99999862130811268</v>
      </c>
      <c r="HE51" s="19">
        <f t="shared" si="65"/>
        <v>0</v>
      </c>
      <c r="HF51" s="19">
        <f t="shared" si="66"/>
        <v>0</v>
      </c>
      <c r="HG51" s="19">
        <f t="shared" si="67"/>
        <v>1.3786918873425506E-6</v>
      </c>
      <c r="HH51" s="19">
        <f t="shared" si="68"/>
        <v>0</v>
      </c>
      <c r="HI51" s="19">
        <f t="shared" si="69"/>
        <v>0</v>
      </c>
      <c r="HJ51" s="19">
        <f t="shared" si="147"/>
        <v>0.99999289668956171</v>
      </c>
      <c r="HK51" s="19">
        <f t="shared" si="148"/>
        <v>5.724618551049057E-6</v>
      </c>
      <c r="HL51" s="19">
        <f t="shared" si="149"/>
        <v>1.3773543853642406E-6</v>
      </c>
      <c r="HM51" s="19">
        <f t="shared" si="150"/>
        <v>1.3375019783099378E-9</v>
      </c>
      <c r="HN51" s="28" t="s">
        <v>15</v>
      </c>
      <c r="HO51" s="36">
        <v>0.45</v>
      </c>
      <c r="HP51" s="36">
        <v>0.45</v>
      </c>
      <c r="HQ51" s="36">
        <v>0.5</v>
      </c>
      <c r="HR51" s="50"/>
      <c r="HS51" s="50"/>
      <c r="HT51" s="50"/>
      <c r="HU51" s="2"/>
      <c r="HV51" s="2"/>
      <c r="HW51" s="2"/>
    </row>
    <row r="52" spans="1:231" ht="13.5" thickBot="1" x14ac:dyDescent="0.25">
      <c r="A52">
        <v>26</v>
      </c>
      <c r="B52" s="22">
        <v>1</v>
      </c>
      <c r="C52" s="18">
        <f t="shared" si="70"/>
        <v>1.9891479033906955E-13</v>
      </c>
      <c r="D52" s="18">
        <f t="shared" si="151"/>
        <v>4.2601719512350166E-15</v>
      </c>
      <c r="E52" s="18">
        <f t="shared" si="152"/>
        <v>4.2512441760000028E-6</v>
      </c>
      <c r="F52" s="18">
        <f t="shared" si="1"/>
        <v>1.575550180800001E-5</v>
      </c>
      <c r="G52" s="18">
        <f t="shared" si="71"/>
        <v>8.4563534394923098E-19</v>
      </c>
      <c r="H52" s="18">
        <f t="shared" si="72"/>
        <v>6.7121146880074233E-20</v>
      </c>
      <c r="I52" s="18">
        <f t="shared" si="73"/>
        <v>9.1275649082930528E-19</v>
      </c>
      <c r="J52" s="19">
        <f t="shared" si="74"/>
        <v>0.92646324890104059</v>
      </c>
      <c r="K52" s="19">
        <f t="shared" si="75"/>
        <v>7.3536751098959394E-2</v>
      </c>
      <c r="L52" s="19">
        <f t="shared" si="2"/>
        <v>0.92646324890104059</v>
      </c>
      <c r="M52" s="19">
        <f t="shared" si="3"/>
        <v>0</v>
      </c>
      <c r="N52" s="19">
        <f t="shared" si="4"/>
        <v>0</v>
      </c>
      <c r="O52" s="19">
        <f t="shared" si="5"/>
        <v>7.3536751098959394E-2</v>
      </c>
      <c r="P52" s="19">
        <f t="shared" si="6"/>
        <v>0</v>
      </c>
      <c r="Q52" s="19">
        <f t="shared" si="7"/>
        <v>0</v>
      </c>
      <c r="R52" s="19">
        <f t="shared" si="76"/>
        <v>0.92353156757481902</v>
      </c>
      <c r="S52" s="19">
        <f t="shared" si="77"/>
        <v>2.9316813262216614E-3</v>
      </c>
      <c r="T52" s="19">
        <f t="shared" si="78"/>
        <v>6.1119516177736047E-2</v>
      </c>
      <c r="U52" s="19">
        <f t="shared" si="79"/>
        <v>1.2417234921223342E-2</v>
      </c>
      <c r="V52" s="23"/>
      <c r="W52" s="18">
        <f t="shared" si="80"/>
        <v>6.7880425954327967E-12</v>
      </c>
      <c r="X52" s="18">
        <f t="shared" si="163"/>
        <v>8.0903717345188588E-14</v>
      </c>
      <c r="Y52" s="18">
        <f t="shared" si="201"/>
        <v>1.5382852358566868E-5</v>
      </c>
      <c r="Z52" s="18">
        <f t="shared" si="164"/>
        <v>7.4097702703742721E-5</v>
      </c>
      <c r="AA52" s="18">
        <f t="shared" si="81"/>
        <v>1.0441945704920576E-16</v>
      </c>
      <c r="AB52" s="18">
        <f t="shared" si="165"/>
        <v>5.9947795954714171E-18</v>
      </c>
      <c r="AC52" s="18">
        <f t="shared" si="166"/>
        <v>1.1041423664467717E-16</v>
      </c>
      <c r="AD52" s="19">
        <f t="shared" si="153"/>
        <v>0.94570646161542427</v>
      </c>
      <c r="AE52" s="19">
        <f t="shared" si="82"/>
        <v>5.4293538384575811E-2</v>
      </c>
      <c r="AF52" s="19">
        <f t="shared" si="8"/>
        <v>0.94570646161542427</v>
      </c>
      <c r="AG52" s="19">
        <f t="shared" si="9"/>
        <v>0</v>
      </c>
      <c r="AH52" s="19">
        <f t="shared" si="10"/>
        <v>0</v>
      </c>
      <c r="AI52" s="19">
        <f t="shared" si="11"/>
        <v>5.4293538384575811E-2</v>
      </c>
      <c r="AJ52" s="19">
        <f t="shared" si="12"/>
        <v>0</v>
      </c>
      <c r="AK52" s="19">
        <f t="shared" si="13"/>
        <v>0</v>
      </c>
      <c r="AL52" s="19">
        <f t="shared" si="83"/>
        <v>0.94430137559825877</v>
      </c>
      <c r="AM52" s="19">
        <f t="shared" si="84"/>
        <v>1.4050860171655453E-3</v>
      </c>
      <c r="AN52" s="19">
        <f t="shared" si="85"/>
        <v>4.8832414532137519E-2</v>
      </c>
      <c r="AO52" s="19">
        <f t="shared" si="86"/>
        <v>5.4611238524382971E-3</v>
      </c>
      <c r="AP52" s="23"/>
      <c r="AQ52" s="18">
        <f t="shared" si="87"/>
        <v>1.2229947865704956E-11</v>
      </c>
      <c r="AR52" s="18">
        <f t="shared" si="167"/>
        <v>7.8170377996368934E-14</v>
      </c>
      <c r="AS52" s="18">
        <f t="shared" si="202"/>
        <v>1.9043998344273997E-5</v>
      </c>
      <c r="AT52" s="18">
        <f t="shared" si="168"/>
        <v>1.1602996123797334E-4</v>
      </c>
      <c r="AU52" s="18">
        <f t="shared" si="88"/>
        <v>2.3290710690504249E-16</v>
      </c>
      <c r="AV52" s="18">
        <f t="shared" si="169"/>
        <v>9.0701059288764111E-18</v>
      </c>
      <c r="AW52" s="18">
        <f t="shared" si="170"/>
        <v>2.419772128339189E-16</v>
      </c>
      <c r="AX52" s="19">
        <f t="shared" si="154"/>
        <v>0.96251669393720274</v>
      </c>
      <c r="AY52" s="19">
        <f t="shared" si="89"/>
        <v>3.7483306062797241E-2</v>
      </c>
      <c r="AZ52" s="19">
        <f t="shared" si="14"/>
        <v>0.96251669393720274</v>
      </c>
      <c r="BA52" s="19">
        <f t="shared" si="15"/>
        <v>0</v>
      </c>
      <c r="BB52" s="19">
        <f t="shared" si="16"/>
        <v>0</v>
      </c>
      <c r="BC52" s="19">
        <f t="shared" si="17"/>
        <v>3.7483306062797241E-2</v>
      </c>
      <c r="BD52" s="19">
        <f t="shared" si="18"/>
        <v>0</v>
      </c>
      <c r="BE52" s="19">
        <f t="shared" si="19"/>
        <v>0</v>
      </c>
      <c r="BF52" s="19">
        <f t="shared" si="90"/>
        <v>0.96191673351363882</v>
      </c>
      <c r="BG52" s="19">
        <f t="shared" si="91"/>
        <v>5.9996042356404719E-4</v>
      </c>
      <c r="BH52" s="19">
        <f t="shared" si="92"/>
        <v>3.5087154412185566E-2</v>
      </c>
      <c r="BI52" s="19">
        <f t="shared" si="93"/>
        <v>2.3961516506116817E-3</v>
      </c>
      <c r="BJ52" s="23"/>
      <c r="BK52" s="18">
        <f t="shared" si="94"/>
        <v>1.5808964124112613E-11</v>
      </c>
      <c r="BL52" s="18">
        <f t="shared" si="171"/>
        <v>5.5711321968284079E-14</v>
      </c>
      <c r="BM52" s="18">
        <f t="shared" si="203"/>
        <v>2.0287398441683578E-5</v>
      </c>
      <c r="BN52" s="18">
        <f t="shared" si="172"/>
        <v>1.4483680255792815E-4</v>
      </c>
      <c r="BO52" s="18">
        <f t="shared" si="95"/>
        <v>3.2072275413615383E-16</v>
      </c>
      <c r="BP52" s="18">
        <f t="shared" si="173"/>
        <v>8.0690497401615263E-18</v>
      </c>
      <c r="BQ52" s="18">
        <f t="shared" si="174"/>
        <v>3.2879180387631535E-16</v>
      </c>
      <c r="BR52" s="19">
        <f t="shared" si="155"/>
        <v>0.97545848270841651</v>
      </c>
      <c r="BS52" s="19">
        <f t="shared" si="96"/>
        <v>2.4541517291583506E-2</v>
      </c>
      <c r="BT52" s="19">
        <f t="shared" si="20"/>
        <v>0.97545848270841651</v>
      </c>
      <c r="BU52" s="19">
        <f t="shared" si="21"/>
        <v>0</v>
      </c>
      <c r="BV52" s="19">
        <f t="shared" si="22"/>
        <v>0</v>
      </c>
      <c r="BW52" s="19">
        <f t="shared" si="23"/>
        <v>2.4541517291583506E-2</v>
      </c>
      <c r="BX52" s="19">
        <f t="shared" si="24"/>
        <v>0</v>
      </c>
      <c r="BY52" s="19">
        <f t="shared" si="25"/>
        <v>0</v>
      </c>
      <c r="BZ52" s="19">
        <f t="shared" si="97"/>
        <v>0.97516256685883573</v>
      </c>
      <c r="CA52" s="19">
        <f t="shared" si="98"/>
        <v>2.9591584958071286E-4</v>
      </c>
      <c r="CB52" s="19">
        <f t="shared" si="99"/>
        <v>2.3549360076511355E-2</v>
      </c>
      <c r="CC52" s="19">
        <f t="shared" si="100"/>
        <v>9.921572150721487E-4</v>
      </c>
      <c r="CD52" s="23"/>
      <c r="CE52" s="18">
        <f t="shared" si="101"/>
        <v>1.7970821946568847E-11</v>
      </c>
      <c r="CF52" s="18">
        <f t="shared" si="175"/>
        <v>3.294960844478036E-14</v>
      </c>
      <c r="CG52" s="18">
        <f t="shared" si="204"/>
        <v>2.1204990160020984E-5</v>
      </c>
      <c r="CH52" s="18">
        <f t="shared" si="176"/>
        <v>1.6557278931969606E-4</v>
      </c>
      <c r="CI52" s="18">
        <f t="shared" si="102"/>
        <v>3.8107110254448155E-16</v>
      </c>
      <c r="CJ52" s="18">
        <f t="shared" si="177"/>
        <v>5.455558577194097E-18</v>
      </c>
      <c r="CK52" s="18">
        <f t="shared" si="178"/>
        <v>3.8652666112167565E-16</v>
      </c>
      <c r="CL52" s="19">
        <f t="shared" si="156"/>
        <v>0.98588568622572526</v>
      </c>
      <c r="CM52" s="19">
        <f t="shared" si="103"/>
        <v>1.4114313774274755E-2</v>
      </c>
      <c r="CN52" s="19">
        <f t="shared" si="26"/>
        <v>0.98588568622572526</v>
      </c>
      <c r="CO52" s="19">
        <f t="shared" si="27"/>
        <v>0</v>
      </c>
      <c r="CP52" s="19">
        <f t="shared" si="28"/>
        <v>0</v>
      </c>
      <c r="CQ52" s="19">
        <f t="shared" si="29"/>
        <v>1.4114313774274755E-2</v>
      </c>
      <c r="CR52" s="19">
        <f t="shared" si="30"/>
        <v>0</v>
      </c>
      <c r="CS52" s="19">
        <f t="shared" si="31"/>
        <v>0</v>
      </c>
      <c r="CT52" s="19">
        <f t="shared" si="104"/>
        <v>0.98573880484264809</v>
      </c>
      <c r="CU52" s="19">
        <f t="shared" si="105"/>
        <v>1.4688138307718387E-4</v>
      </c>
      <c r="CV52" s="19">
        <f t="shared" si="106"/>
        <v>1.3794029832153642E-2</v>
      </c>
      <c r="CW52" s="19">
        <f t="shared" si="107"/>
        <v>3.202839421211125E-4</v>
      </c>
      <c r="CX52" s="23"/>
      <c r="CY52" s="18">
        <f t="shared" si="108"/>
        <v>1.903692304796654E-11</v>
      </c>
      <c r="CZ52" s="18">
        <f t="shared" si="179"/>
        <v>1.698675010930943E-14</v>
      </c>
      <c r="DA52" s="18">
        <f t="shared" si="205"/>
        <v>2.1906532214842414E-5</v>
      </c>
      <c r="DB52" s="18">
        <f t="shared" si="180"/>
        <v>1.7880694356918537E-4</v>
      </c>
      <c r="DC52" s="18">
        <f t="shared" si="109"/>
        <v>4.1703296802175507E-16</v>
      </c>
      <c r="DD52" s="18">
        <f t="shared" si="181"/>
        <v>3.0373488682191449E-18</v>
      </c>
      <c r="DE52" s="18">
        <f t="shared" si="182"/>
        <v>4.2007031688997424E-16</v>
      </c>
      <c r="DF52" s="19">
        <f t="shared" si="157"/>
        <v>0.99276942753130848</v>
      </c>
      <c r="DG52" s="19">
        <f t="shared" si="110"/>
        <v>7.23057246869146E-3</v>
      </c>
      <c r="DH52" s="19">
        <f t="shared" si="32"/>
        <v>0.99276942753130848</v>
      </c>
      <c r="DI52" s="19">
        <f t="shared" si="33"/>
        <v>0</v>
      </c>
      <c r="DJ52" s="19">
        <f t="shared" si="34"/>
        <v>0</v>
      </c>
      <c r="DK52" s="19">
        <f t="shared" si="35"/>
        <v>7.23057246869146E-3</v>
      </c>
      <c r="DL52" s="19">
        <f t="shared" si="36"/>
        <v>0</v>
      </c>
      <c r="DM52" s="19">
        <f t="shared" si="37"/>
        <v>0</v>
      </c>
      <c r="DN52" s="19">
        <f t="shared" si="111"/>
        <v>0.99269948839740829</v>
      </c>
      <c r="DO52" s="19">
        <f t="shared" si="112"/>
        <v>6.9939133900258674E-5</v>
      </c>
      <c r="DP52" s="19">
        <f t="shared" si="113"/>
        <v>7.1480526247469436E-3</v>
      </c>
      <c r="DQ52" s="19">
        <f t="shared" si="114"/>
        <v>8.2519843944515862E-5</v>
      </c>
      <c r="DR52" s="23"/>
      <c r="DS52" s="18">
        <f t="shared" si="115"/>
        <v>1.9511810259938222E-11</v>
      </c>
      <c r="DT52" s="18">
        <f t="shared" si="183"/>
        <v>8.1286189481901276E-15</v>
      </c>
      <c r="DU52" s="18">
        <f t="shared" si="206"/>
        <v>2.2324738722354611E-5</v>
      </c>
      <c r="DV52" s="18">
        <f t="shared" si="184"/>
        <v>1.8593914054503835E-4</v>
      </c>
      <c r="DW52" s="18">
        <f t="shared" si="116"/>
        <v>4.3559606605327878E-16</v>
      </c>
      <c r="DX52" s="18">
        <f t="shared" si="185"/>
        <v>1.5114284210445859E-18</v>
      </c>
      <c r="DY52" s="18">
        <f t="shared" si="186"/>
        <v>4.3710749447432338E-16</v>
      </c>
      <c r="DZ52" s="19">
        <f t="shared" si="158"/>
        <v>0.99654220428578499</v>
      </c>
      <c r="EA52" s="19">
        <f t="shared" si="117"/>
        <v>3.4577957142150314E-3</v>
      </c>
      <c r="EB52" s="19">
        <f t="shared" si="38"/>
        <v>0.99654220428578499</v>
      </c>
      <c r="EC52" s="19">
        <f t="shared" si="39"/>
        <v>0</v>
      </c>
      <c r="ED52" s="19">
        <f t="shared" si="40"/>
        <v>0</v>
      </c>
      <c r="EE52" s="19">
        <f t="shared" si="41"/>
        <v>3.4577957142150314E-3</v>
      </c>
      <c r="EF52" s="19">
        <f t="shared" si="42"/>
        <v>0</v>
      </c>
      <c r="EG52" s="19">
        <f t="shared" si="43"/>
        <v>0</v>
      </c>
      <c r="EH52" s="19">
        <f t="shared" si="118"/>
        <v>0.99650988098688842</v>
      </c>
      <c r="EI52" s="19">
        <f t="shared" si="119"/>
        <v>3.2323298896463341E-5</v>
      </c>
      <c r="EJ52" s="19">
        <f t="shared" si="120"/>
        <v>3.4391350043945683E-3</v>
      </c>
      <c r="EK52" s="19">
        <f t="shared" si="121"/>
        <v>1.8660709820462974E-5</v>
      </c>
      <c r="EL52" s="23"/>
      <c r="EM52" s="18">
        <f t="shared" si="122"/>
        <v>1.971890016365758E-11</v>
      </c>
      <c r="EN52" s="18">
        <f t="shared" si="187"/>
        <v>3.7556308279626315E-15</v>
      </c>
      <c r="EO52" s="18">
        <f t="shared" si="207"/>
        <v>2.2540720197802634E-5</v>
      </c>
      <c r="EP52" s="18">
        <f t="shared" si="188"/>
        <v>1.8941203768837187E-4</v>
      </c>
      <c r="EQ52" s="18">
        <f t="shared" si="123"/>
        <v>4.444782111974101E-16</v>
      </c>
      <c r="ER52" s="18">
        <f t="shared" si="189"/>
        <v>7.1136168792966924E-19</v>
      </c>
      <c r="ES52" s="18">
        <f t="shared" si="190"/>
        <v>4.4518957288533974E-16</v>
      </c>
      <c r="ET52" s="19">
        <f t="shared" si="159"/>
        <v>0.99840211511846699</v>
      </c>
      <c r="EU52" s="19">
        <f t="shared" si="124"/>
        <v>1.5978848815331151E-3</v>
      </c>
      <c r="EV52" s="19">
        <f t="shared" si="44"/>
        <v>0.99840211511846699</v>
      </c>
      <c r="EW52" s="19">
        <f t="shared" si="45"/>
        <v>0</v>
      </c>
      <c r="EX52" s="19">
        <f t="shared" si="46"/>
        <v>0</v>
      </c>
      <c r="EY52" s="19">
        <f t="shared" si="47"/>
        <v>1.5978848815331151E-3</v>
      </c>
      <c r="EZ52" s="19">
        <f t="shared" si="48"/>
        <v>0</v>
      </c>
      <c r="FA52" s="19">
        <f t="shared" si="49"/>
        <v>0</v>
      </c>
      <c r="FB52" s="19">
        <f t="shared" si="125"/>
        <v>0.99838740482982846</v>
      </c>
      <c r="FC52" s="19">
        <f t="shared" si="126"/>
        <v>1.4710288638404835E-5</v>
      </c>
      <c r="FD52" s="19">
        <f t="shared" si="127"/>
        <v>1.5939231851438804E-3</v>
      </c>
      <c r="FE52" s="19">
        <f t="shared" si="128"/>
        <v>3.9616963892347146E-6</v>
      </c>
      <c r="FF52" s="23"/>
      <c r="FG52" s="18">
        <f t="shared" si="129"/>
        <v>1.9809629805874084E-11</v>
      </c>
      <c r="FH52" s="18">
        <f t="shared" si="191"/>
        <v>1.7078891814518275E-15</v>
      </c>
      <c r="FI52" s="18">
        <f t="shared" si="208"/>
        <v>2.2644633768094545E-5</v>
      </c>
      <c r="FJ52" s="18">
        <f t="shared" si="192"/>
        <v>1.9102387517383007E-4</v>
      </c>
      <c r="FK52" s="18">
        <f t="shared" si="130"/>
        <v>4.4858181203554853E-16</v>
      </c>
      <c r="FL52" s="18">
        <f t="shared" si="193"/>
        <v>3.2624760980838873E-19</v>
      </c>
      <c r="FM52" s="18">
        <f t="shared" si="194"/>
        <v>4.4890805964535692E-16</v>
      </c>
      <c r="FN52" s="19">
        <f t="shared" si="160"/>
        <v>0.99927324180798593</v>
      </c>
      <c r="FO52" s="19">
        <f t="shared" si="131"/>
        <v>7.2675819201403627E-4</v>
      </c>
      <c r="FP52" s="19">
        <f t="shared" si="50"/>
        <v>0.99927324180798593</v>
      </c>
      <c r="FQ52" s="19">
        <f t="shared" si="51"/>
        <v>0</v>
      </c>
      <c r="FR52" s="19">
        <f t="shared" si="52"/>
        <v>0</v>
      </c>
      <c r="FS52" s="19">
        <f t="shared" si="53"/>
        <v>7.2675819201403627E-4</v>
      </c>
      <c r="FT52" s="19">
        <f t="shared" si="54"/>
        <v>0</v>
      </c>
      <c r="FU52" s="19">
        <f t="shared" si="55"/>
        <v>0</v>
      </c>
      <c r="FV52" s="19">
        <f t="shared" si="132"/>
        <v>0.99926659613268176</v>
      </c>
      <c r="FW52" s="19">
        <f t="shared" si="133"/>
        <v>6.6456753040417663E-6</v>
      </c>
      <c r="FX52" s="19">
        <f t="shared" si="134"/>
        <v>7.259409452604784E-4</v>
      </c>
      <c r="FY52" s="19">
        <f t="shared" si="135"/>
        <v>8.1724675355775485E-7</v>
      </c>
      <c r="FZ52" s="23"/>
      <c r="GA52" s="18">
        <f t="shared" si="136"/>
        <v>1.9849704074607919E-11</v>
      </c>
      <c r="GB52" s="18">
        <f t="shared" si="195"/>
        <v>7.7116544798868464E-16</v>
      </c>
      <c r="GC52" s="18">
        <f t="shared" si="209"/>
        <v>2.2692931093195595E-5</v>
      </c>
      <c r="GD52" s="18">
        <f t="shared" si="196"/>
        <v>1.9175674327872379E-4</v>
      </c>
      <c r="GE52" s="18">
        <f t="shared" si="137"/>
        <v>4.504479667854013E-16</v>
      </c>
      <c r="GF52" s="18">
        <f t="shared" si="197"/>
        <v>1.4787617483538823E-19</v>
      </c>
      <c r="GG52" s="18">
        <f t="shared" si="198"/>
        <v>4.5059584296023666E-16</v>
      </c>
      <c r="GH52" s="19">
        <f t="shared" si="161"/>
        <v>0.99967182081870998</v>
      </c>
      <c r="GI52" s="19">
        <f t="shared" si="138"/>
        <v>3.2817918129004515E-4</v>
      </c>
      <c r="GJ52" s="19">
        <f t="shared" si="56"/>
        <v>0.99967182081870998</v>
      </c>
      <c r="GK52" s="19">
        <f t="shared" si="57"/>
        <v>0</v>
      </c>
      <c r="GL52" s="19">
        <f t="shared" si="58"/>
        <v>0</v>
      </c>
      <c r="GM52" s="19">
        <f t="shared" si="59"/>
        <v>3.2817918129004515E-4</v>
      </c>
      <c r="GN52" s="19">
        <f t="shared" si="60"/>
        <v>0</v>
      </c>
      <c r="GO52" s="19">
        <f t="shared" si="61"/>
        <v>0</v>
      </c>
      <c r="GP52" s="19">
        <f t="shared" si="139"/>
        <v>0.999668828748147</v>
      </c>
      <c r="GQ52" s="19">
        <f t="shared" si="140"/>
        <v>2.9920705631177361E-6</v>
      </c>
      <c r="GR52" s="19">
        <f t="shared" si="141"/>
        <v>3.2801275059523752E-4</v>
      </c>
      <c r="GS52" s="19">
        <f t="shared" si="142"/>
        <v>1.6643069480765186E-7</v>
      </c>
      <c r="GT52" s="23"/>
      <c r="GU52" s="18">
        <f t="shared" si="143"/>
        <v>1.9867515901925058E-11</v>
      </c>
      <c r="GV52" s="18">
        <f t="shared" si="144"/>
        <v>3.4709698230103756E-16</v>
      </c>
      <c r="GW52" s="18">
        <f t="shared" si="62"/>
        <v>2.271499927930271E-5</v>
      </c>
      <c r="GX52" s="18">
        <f t="shared" si="63"/>
        <v>1.9208720832457907E-4</v>
      </c>
      <c r="GY52" s="18">
        <f t="shared" si="145"/>
        <v>4.5129060939376283E-16</v>
      </c>
      <c r="GZ52" s="18">
        <f t="shared" si="199"/>
        <v>6.6672890348092133E-20</v>
      </c>
      <c r="HA52" s="18">
        <f t="shared" si="200"/>
        <v>4.5135728228411096E-16</v>
      </c>
      <c r="HB52" s="19">
        <f t="shared" si="162"/>
        <v>0.99985228356123845</v>
      </c>
      <c r="HC52" s="19">
        <f t="shared" si="146"/>
        <v>1.4771643876153144E-4</v>
      </c>
      <c r="HD52" s="19">
        <f t="shared" si="64"/>
        <v>0.99985228356123845</v>
      </c>
      <c r="HE52" s="19">
        <f t="shared" si="65"/>
        <v>0</v>
      </c>
      <c r="HF52" s="19">
        <f t="shared" si="66"/>
        <v>0</v>
      </c>
      <c r="HG52" s="19">
        <f t="shared" si="67"/>
        <v>1.4771643876153144E-4</v>
      </c>
      <c r="HH52" s="19">
        <f t="shared" si="68"/>
        <v>0</v>
      </c>
      <c r="HI52" s="19">
        <f t="shared" si="69"/>
        <v>0</v>
      </c>
      <c r="HJ52" s="19">
        <f t="shared" si="147"/>
        <v>0.99985093856809037</v>
      </c>
      <c r="HK52" s="19">
        <f t="shared" si="148"/>
        <v>1.3449931480995234E-6</v>
      </c>
      <c r="HL52" s="19">
        <f t="shared" si="149"/>
        <v>1.4768274002228838E-4</v>
      </c>
      <c r="HM52" s="19">
        <f t="shared" si="150"/>
        <v>3.3698739243027162E-8</v>
      </c>
      <c r="HN52" s="29" t="s">
        <v>5</v>
      </c>
      <c r="HO52" s="37">
        <v>0.1</v>
      </c>
      <c r="HP52" s="37">
        <v>0.1</v>
      </c>
      <c r="HQ52" s="37">
        <v>0</v>
      </c>
      <c r="HR52" s="50"/>
      <c r="HS52" s="50"/>
      <c r="HT52" s="50"/>
      <c r="HU52" s="2"/>
      <c r="HV52" s="2"/>
      <c r="HW52" s="2"/>
    </row>
    <row r="53" spans="1:231" ht="13.5" thickTop="1" x14ac:dyDescent="0.2">
      <c r="A53">
        <v>27</v>
      </c>
      <c r="B53" s="22">
        <v>2</v>
      </c>
      <c r="C53" s="18">
        <f t="shared" si="70"/>
        <v>3.191156989327583E-14</v>
      </c>
      <c r="D53" s="18">
        <f t="shared" si="151"/>
        <v>4.6599233189789935E-15</v>
      </c>
      <c r="E53" s="18">
        <f t="shared" si="152"/>
        <v>1.4487660000000008E-5</v>
      </c>
      <c r="F53" s="18">
        <f t="shared" si="1"/>
        <v>9.6660928800000045E-5</v>
      </c>
      <c r="G53" s="18">
        <f t="shared" si="71"/>
        <v>4.6232397468001672E-19</v>
      </c>
      <c r="H53" s="18">
        <f t="shared" si="72"/>
        <v>4.5043251614928837E-19</v>
      </c>
      <c r="I53" s="18">
        <f t="shared" si="73"/>
        <v>9.1275649082930509E-19</v>
      </c>
      <c r="J53" s="19">
        <f t="shared" si="74"/>
        <v>0.50651403668459483</v>
      </c>
      <c r="K53" s="19">
        <f t="shared" si="75"/>
        <v>0.49348596331540512</v>
      </c>
      <c r="L53" s="19">
        <f t="shared" si="2"/>
        <v>0</v>
      </c>
      <c r="M53" s="19">
        <f t="shared" si="3"/>
        <v>0.50651403668459483</v>
      </c>
      <c r="N53" s="19">
        <f t="shared" si="4"/>
        <v>0</v>
      </c>
      <c r="O53" s="19">
        <f t="shared" si="5"/>
        <v>0</v>
      </c>
      <c r="P53" s="19">
        <f t="shared" si="6"/>
        <v>0.49348596331540512</v>
      </c>
      <c r="Q53" s="19">
        <f t="shared" si="7"/>
        <v>0</v>
      </c>
      <c r="R53" s="19">
        <f t="shared" si="76"/>
        <v>0.50516165139035385</v>
      </c>
      <c r="S53" s="19">
        <f t="shared" si="77"/>
        <v>1.3523852942410202E-3</v>
      </c>
      <c r="T53" s="19">
        <f t="shared" si="78"/>
        <v>0.42130159751068685</v>
      </c>
      <c r="U53" s="19">
        <f t="shared" si="79"/>
        <v>7.2184365804718376E-2</v>
      </c>
      <c r="V53" s="23"/>
      <c r="W53" s="18">
        <f t="shared" si="80"/>
        <v>1.3024246593810411E-12</v>
      </c>
      <c r="X53" s="18">
        <f t="shared" si="163"/>
        <v>3.4415896212017761E-13</v>
      </c>
      <c r="Y53" s="18">
        <f t="shared" si="201"/>
        <v>3.2001349892542681E-5</v>
      </c>
      <c r="Z53" s="18">
        <f t="shared" si="164"/>
        <v>1.9971843530591272E-4</v>
      </c>
      <c r="AA53" s="18">
        <f t="shared" si="81"/>
        <v>4.167934723352842E-17</v>
      </c>
      <c r="AB53" s="18">
        <f t="shared" si="165"/>
        <v>6.8734889411148754E-17</v>
      </c>
      <c r="AC53" s="18">
        <f t="shared" si="166"/>
        <v>1.1041423664467717E-16</v>
      </c>
      <c r="AD53" s="19">
        <f t="shared" si="153"/>
        <v>0.37748164095592368</v>
      </c>
      <c r="AE53" s="19">
        <f t="shared" si="82"/>
        <v>0.62251835904407637</v>
      </c>
      <c r="AF53" s="19">
        <f t="shared" si="8"/>
        <v>0</v>
      </c>
      <c r="AG53" s="19">
        <f t="shared" si="9"/>
        <v>0.37748164095592368</v>
      </c>
      <c r="AH53" s="19">
        <f t="shared" si="10"/>
        <v>0</v>
      </c>
      <c r="AI53" s="19">
        <f t="shared" si="11"/>
        <v>0</v>
      </c>
      <c r="AJ53" s="19">
        <f t="shared" si="12"/>
        <v>0.62251835904407637</v>
      </c>
      <c r="AK53" s="19">
        <f t="shared" si="13"/>
        <v>0</v>
      </c>
      <c r="AL53" s="19">
        <f t="shared" si="83"/>
        <v>0.3770069409191506</v>
      </c>
      <c r="AM53" s="19">
        <f t="shared" si="84"/>
        <v>4.7470003677312089E-4</v>
      </c>
      <c r="AN53" s="19">
        <f t="shared" si="85"/>
        <v>0.56869952069627383</v>
      </c>
      <c r="AO53" s="19">
        <f t="shared" si="86"/>
        <v>5.3818838347802683E-2</v>
      </c>
      <c r="AP53" s="23"/>
      <c r="AQ53" s="18">
        <f t="shared" si="87"/>
        <v>1.896733059057176E-12</v>
      </c>
      <c r="AR53" s="18">
        <f t="shared" si="167"/>
        <v>5.6313167054410012E-13</v>
      </c>
      <c r="AS53" s="18">
        <f t="shared" si="202"/>
        <v>4.2653854318971807E-5</v>
      </c>
      <c r="AT53" s="18">
        <f t="shared" si="168"/>
        <v>2.860329931280296E-4</v>
      </c>
      <c r="AU53" s="18">
        <f t="shared" si="88"/>
        <v>8.0902975583002537E-17</v>
      </c>
      <c r="AV53" s="18">
        <f t="shared" si="169"/>
        <v>1.6107423725091643E-16</v>
      </c>
      <c r="AW53" s="18">
        <f t="shared" si="170"/>
        <v>2.4197721283391895E-16</v>
      </c>
      <c r="AX53" s="19">
        <f t="shared" si="154"/>
        <v>0.3343412986516639</v>
      </c>
      <c r="AY53" s="19">
        <f t="shared" si="89"/>
        <v>0.66565870134833616</v>
      </c>
      <c r="AZ53" s="19">
        <f t="shared" si="14"/>
        <v>0</v>
      </c>
      <c r="BA53" s="19">
        <f t="shared" si="15"/>
        <v>0.3343412986516639</v>
      </c>
      <c r="BB53" s="19">
        <f t="shared" si="16"/>
        <v>0</v>
      </c>
      <c r="BC53" s="19">
        <f t="shared" si="17"/>
        <v>0</v>
      </c>
      <c r="BD53" s="19">
        <f t="shared" si="18"/>
        <v>0.66565870134833616</v>
      </c>
      <c r="BE53" s="19">
        <f t="shared" si="19"/>
        <v>0</v>
      </c>
      <c r="BF53" s="19">
        <f t="shared" si="90"/>
        <v>0.33416012248740085</v>
      </c>
      <c r="BG53" s="19">
        <f t="shared" si="91"/>
        <v>1.811761642630393E-4</v>
      </c>
      <c r="BH53" s="19">
        <f t="shared" si="92"/>
        <v>0.62835657144980184</v>
      </c>
      <c r="BI53" s="19">
        <f t="shared" si="93"/>
        <v>3.7302129898534195E-2</v>
      </c>
      <c r="BJ53" s="23"/>
      <c r="BK53" s="18">
        <f t="shared" si="94"/>
        <v>2.2776372579975505E-12</v>
      </c>
      <c r="BL53" s="18">
        <f t="shared" si="171"/>
        <v>6.4868648538163188E-13</v>
      </c>
      <c r="BM53" s="18">
        <f t="shared" si="203"/>
        <v>4.7984818809756156E-5</v>
      </c>
      <c r="BN53" s="18">
        <f t="shared" si="172"/>
        <v>3.3837577579224276E-4</v>
      </c>
      <c r="BO53" s="18">
        <f t="shared" si="95"/>
        <v>1.092920111393623E-16</v>
      </c>
      <c r="BP53" s="18">
        <f t="shared" si="173"/>
        <v>2.1949979273695301E-16</v>
      </c>
      <c r="BQ53" s="18">
        <f t="shared" si="174"/>
        <v>3.287918038763153E-16</v>
      </c>
      <c r="BR53" s="19">
        <f t="shared" si="155"/>
        <v>0.33240491353755186</v>
      </c>
      <c r="BS53" s="19">
        <f t="shared" si="96"/>
        <v>0.66759508646244814</v>
      </c>
      <c r="BT53" s="19">
        <f t="shared" si="20"/>
        <v>0</v>
      </c>
      <c r="BU53" s="19">
        <f t="shared" si="21"/>
        <v>0.33240491353755186</v>
      </c>
      <c r="BV53" s="19">
        <f t="shared" si="22"/>
        <v>0</v>
      </c>
      <c r="BW53" s="19">
        <f t="shared" si="23"/>
        <v>0</v>
      </c>
      <c r="BX53" s="19">
        <f t="shared" si="24"/>
        <v>0.66759508646244814</v>
      </c>
      <c r="BY53" s="19">
        <f t="shared" si="25"/>
        <v>0</v>
      </c>
      <c r="BZ53" s="19">
        <f t="shared" si="97"/>
        <v>0.3323139184624509</v>
      </c>
      <c r="CA53" s="19">
        <f t="shared" si="98"/>
        <v>9.0995075100968838E-5</v>
      </c>
      <c r="CB53" s="19">
        <f t="shared" si="99"/>
        <v>0.64314456424596567</v>
      </c>
      <c r="CC53" s="19">
        <f t="shared" si="100"/>
        <v>2.4450522216482546E-2</v>
      </c>
      <c r="CD53" s="23"/>
      <c r="CE53" s="18">
        <f t="shared" si="101"/>
        <v>2.522815555564426E-12</v>
      </c>
      <c r="CF53" s="18">
        <f t="shared" si="175"/>
        <v>6.8411010941397762E-13</v>
      </c>
      <c r="CG53" s="18">
        <f t="shared" si="204"/>
        <v>5.2106075395581616E-5</v>
      </c>
      <c r="CH53" s="18">
        <f t="shared" si="176"/>
        <v>3.7285320018555176E-4</v>
      </c>
      <c r="CI53" s="18">
        <f t="shared" si="102"/>
        <v>1.314540175473861E-16</v>
      </c>
      <c r="CJ53" s="18">
        <f t="shared" si="177"/>
        <v>2.5507264357428951E-16</v>
      </c>
      <c r="CK53" s="18">
        <f t="shared" si="178"/>
        <v>3.865266611216756E-16</v>
      </c>
      <c r="CL53" s="19">
        <f t="shared" si="156"/>
        <v>0.34009042782693166</v>
      </c>
      <c r="CM53" s="19">
        <f t="shared" si="103"/>
        <v>0.65990957217306834</v>
      </c>
      <c r="CN53" s="19">
        <f t="shared" si="26"/>
        <v>0</v>
      </c>
      <c r="CO53" s="19">
        <f t="shared" si="27"/>
        <v>0.34009042782693166</v>
      </c>
      <c r="CP53" s="19">
        <f t="shared" si="28"/>
        <v>0</v>
      </c>
      <c r="CQ53" s="19">
        <f t="shared" si="29"/>
        <v>0</v>
      </c>
      <c r="CR53" s="19">
        <f t="shared" si="30"/>
        <v>0.65990957217306834</v>
      </c>
      <c r="CS53" s="19">
        <f t="shared" si="31"/>
        <v>0</v>
      </c>
      <c r="CT53" s="19">
        <f t="shared" si="104"/>
        <v>0.34004289839539958</v>
      </c>
      <c r="CU53" s="19">
        <f t="shared" si="105"/>
        <v>4.7529431532060016E-5</v>
      </c>
      <c r="CV53" s="19">
        <f t="shared" si="106"/>
        <v>0.64584278783032556</v>
      </c>
      <c r="CW53" s="19">
        <f t="shared" si="107"/>
        <v>1.4066784342742696E-2</v>
      </c>
      <c r="CX53" s="23"/>
      <c r="CY53" s="18">
        <f t="shared" si="108"/>
        <v>2.6466031734490863E-12</v>
      </c>
      <c r="CZ53" s="18">
        <f t="shared" si="179"/>
        <v>6.9677828930068254E-13</v>
      </c>
      <c r="DA53" s="18">
        <f t="shared" si="205"/>
        <v>5.5019290553240013E-5</v>
      </c>
      <c r="DB53" s="18">
        <f t="shared" si="180"/>
        <v>3.9389299598629584E-4</v>
      </c>
      <c r="DC53" s="18">
        <f t="shared" si="109"/>
        <v>1.4561422897912235E-16</v>
      </c>
      <c r="DD53" s="18">
        <f t="shared" si="181"/>
        <v>2.7445608791085182E-16</v>
      </c>
      <c r="DE53" s="18">
        <f t="shared" si="182"/>
        <v>4.2007031688997414E-16</v>
      </c>
      <c r="DF53" s="19">
        <f t="shared" si="157"/>
        <v>0.34664250989498502</v>
      </c>
      <c r="DG53" s="19">
        <f t="shared" si="110"/>
        <v>0.65335749010501509</v>
      </c>
      <c r="DH53" s="19">
        <f t="shared" si="32"/>
        <v>0</v>
      </c>
      <c r="DI53" s="19">
        <f t="shared" si="33"/>
        <v>0.34664250989498502</v>
      </c>
      <c r="DJ53" s="19">
        <f t="shared" si="34"/>
        <v>0</v>
      </c>
      <c r="DK53" s="19">
        <f t="shared" si="35"/>
        <v>0</v>
      </c>
      <c r="DL53" s="19">
        <f t="shared" si="36"/>
        <v>0.65335749010501509</v>
      </c>
      <c r="DM53" s="19">
        <f t="shared" si="37"/>
        <v>0</v>
      </c>
      <c r="DN53" s="19">
        <f t="shared" si="111"/>
        <v>0.34661891578607151</v>
      </c>
      <c r="DO53" s="19">
        <f t="shared" si="112"/>
        <v>2.3594108913498139E-5</v>
      </c>
      <c r="DP53" s="19">
        <f t="shared" si="113"/>
        <v>0.64615051174523719</v>
      </c>
      <c r="DQ53" s="19">
        <f t="shared" si="114"/>
        <v>7.2069783597779637E-3</v>
      </c>
      <c r="DR53" s="23"/>
      <c r="DS53" s="18">
        <f t="shared" si="115"/>
        <v>2.7031636843638676E-12</v>
      </c>
      <c r="DT53" s="18">
        <f t="shared" si="183"/>
        <v>7.010080336127321E-13</v>
      </c>
      <c r="DU53" s="18">
        <f t="shared" si="206"/>
        <v>5.6680238823282615E-5</v>
      </c>
      <c r="DV53" s="18">
        <f t="shared" si="184"/>
        <v>4.0497614528479015E-4</v>
      </c>
      <c r="DW53" s="18">
        <f t="shared" si="116"/>
        <v>1.5321596320816856E-16</v>
      </c>
      <c r="DX53" s="18">
        <f t="shared" si="185"/>
        <v>2.8389153126615487E-16</v>
      </c>
      <c r="DY53" s="18">
        <f t="shared" si="186"/>
        <v>4.3710749447432343E-16</v>
      </c>
      <c r="DZ53" s="19">
        <f t="shared" si="158"/>
        <v>0.35052238898907456</v>
      </c>
      <c r="EA53" s="19">
        <f t="shared" si="117"/>
        <v>0.64947761101092538</v>
      </c>
      <c r="EB53" s="19">
        <f t="shared" si="38"/>
        <v>0</v>
      </c>
      <c r="EC53" s="19">
        <f t="shared" si="39"/>
        <v>0.35052238898907456</v>
      </c>
      <c r="ED53" s="19">
        <f t="shared" si="40"/>
        <v>0</v>
      </c>
      <c r="EE53" s="19">
        <f t="shared" si="41"/>
        <v>0</v>
      </c>
      <c r="EF53" s="19">
        <f t="shared" si="42"/>
        <v>0.64947761101092538</v>
      </c>
      <c r="EG53" s="19">
        <f t="shared" si="43"/>
        <v>0</v>
      </c>
      <c r="EH53" s="19">
        <f t="shared" si="118"/>
        <v>0.35051121015006237</v>
      </c>
      <c r="EI53" s="19">
        <f t="shared" si="119"/>
        <v>1.1178839012168779E-5</v>
      </c>
      <c r="EJ53" s="19">
        <f t="shared" si="120"/>
        <v>0.6460309941357224</v>
      </c>
      <c r="EK53" s="19">
        <f t="shared" si="121"/>
        <v>3.4466168752028633E-3</v>
      </c>
      <c r="EL53" s="23"/>
      <c r="EM53" s="18">
        <f t="shared" si="122"/>
        <v>2.7284868532320463E-12</v>
      </c>
      <c r="EN53" s="18">
        <f t="shared" si="187"/>
        <v>7.0252019344055613E-13</v>
      </c>
      <c r="EO53" s="18">
        <f t="shared" si="207"/>
        <v>5.7516828444111153E-5</v>
      </c>
      <c r="EP53" s="18">
        <f t="shared" si="188"/>
        <v>4.1031655079445094E-4</v>
      </c>
      <c r="EQ53" s="18">
        <f t="shared" si="123"/>
        <v>1.5693391024936029E-16</v>
      </c>
      <c r="ER53" s="18">
        <f t="shared" si="189"/>
        <v>2.8825566263597942E-16</v>
      </c>
      <c r="ES53" s="18">
        <f t="shared" si="190"/>
        <v>4.4518957288533974E-16</v>
      </c>
      <c r="ET53" s="19">
        <f t="shared" si="159"/>
        <v>0.35251030079668827</v>
      </c>
      <c r="EU53" s="19">
        <f t="shared" si="124"/>
        <v>0.64748969920331167</v>
      </c>
      <c r="EV53" s="19">
        <f t="shared" si="44"/>
        <v>0</v>
      </c>
      <c r="EW53" s="19">
        <f t="shared" si="45"/>
        <v>0.35251030079668827</v>
      </c>
      <c r="EX53" s="19">
        <f t="shared" si="46"/>
        <v>0</v>
      </c>
      <c r="EY53" s="19">
        <f t="shared" si="47"/>
        <v>0</v>
      </c>
      <c r="EZ53" s="19">
        <f t="shared" si="48"/>
        <v>0.64748969920331167</v>
      </c>
      <c r="FA53" s="19">
        <f t="shared" si="49"/>
        <v>0</v>
      </c>
      <c r="FB53" s="19">
        <f t="shared" si="125"/>
        <v>0.35250514787890497</v>
      </c>
      <c r="FC53" s="19">
        <f t="shared" si="126"/>
        <v>5.1529177833052148E-6</v>
      </c>
      <c r="FD53" s="19">
        <f t="shared" si="127"/>
        <v>0.64589696723956191</v>
      </c>
      <c r="FE53" s="19">
        <f t="shared" si="128"/>
        <v>1.59273196374981E-3</v>
      </c>
      <c r="FF53" s="23"/>
      <c r="FG53" s="18">
        <f t="shared" si="129"/>
        <v>2.7398049232734452E-12</v>
      </c>
      <c r="FH53" s="18">
        <f t="shared" si="191"/>
        <v>7.0311876990975925E-13</v>
      </c>
      <c r="FI53" s="18">
        <f t="shared" si="208"/>
        <v>5.7913591801768112E-5</v>
      </c>
      <c r="FJ53" s="18">
        <f t="shared" si="192"/>
        <v>4.1278391094533545E-4</v>
      </c>
      <c r="FK53" s="18">
        <f t="shared" si="130"/>
        <v>1.5867194394293291E-16</v>
      </c>
      <c r="FL53" s="18">
        <f t="shared" si="193"/>
        <v>2.9023611570242386E-16</v>
      </c>
      <c r="FM53" s="18">
        <f t="shared" si="194"/>
        <v>4.4890805964535672E-16</v>
      </c>
      <c r="FN53" s="19">
        <f t="shared" si="160"/>
        <v>0.35346200749499984</v>
      </c>
      <c r="FO53" s="19">
        <f t="shared" si="131"/>
        <v>0.64653799250500021</v>
      </c>
      <c r="FP53" s="19">
        <f t="shared" si="50"/>
        <v>0</v>
      </c>
      <c r="FQ53" s="19">
        <f t="shared" si="51"/>
        <v>0.35346200749499984</v>
      </c>
      <c r="FR53" s="19">
        <f t="shared" si="52"/>
        <v>0</v>
      </c>
      <c r="FS53" s="19">
        <f t="shared" si="53"/>
        <v>0</v>
      </c>
      <c r="FT53" s="19">
        <f t="shared" si="54"/>
        <v>0.64653799250500021</v>
      </c>
      <c r="FU53" s="19">
        <f t="shared" si="55"/>
        <v>0</v>
      </c>
      <c r="FV53" s="19">
        <f t="shared" si="132"/>
        <v>0.35345966528112549</v>
      </c>
      <c r="FW53" s="19">
        <f t="shared" si="133"/>
        <v>2.3422138743772646E-6</v>
      </c>
      <c r="FX53" s="19">
        <f t="shared" si="134"/>
        <v>0.64581357652686067</v>
      </c>
      <c r="FY53" s="19">
        <f t="shared" si="135"/>
        <v>7.2441597813965918E-4</v>
      </c>
      <c r="FZ53" s="23"/>
      <c r="GA53" s="18">
        <f t="shared" si="136"/>
        <v>2.7448660960980808E-12</v>
      </c>
      <c r="GB53" s="18">
        <f t="shared" si="195"/>
        <v>7.0337328918972505E-13</v>
      </c>
      <c r="GC53" s="18">
        <f t="shared" si="209"/>
        <v>5.8096511113917392E-5</v>
      </c>
      <c r="GD53" s="18">
        <f t="shared" si="196"/>
        <v>4.1390354705882448E-4</v>
      </c>
      <c r="GE53" s="18">
        <f t="shared" si="137"/>
        <v>1.5946714365817718E-16</v>
      </c>
      <c r="GF53" s="18">
        <f t="shared" si="197"/>
        <v>2.911286993020595E-16</v>
      </c>
      <c r="GG53" s="18">
        <f t="shared" si="198"/>
        <v>4.5059584296023666E-16</v>
      </c>
      <c r="GH53" s="19">
        <f t="shared" si="161"/>
        <v>0.35390282921950866</v>
      </c>
      <c r="GI53" s="19">
        <f t="shared" si="138"/>
        <v>0.64609717078049134</v>
      </c>
      <c r="GJ53" s="19">
        <f t="shared" si="56"/>
        <v>0</v>
      </c>
      <c r="GK53" s="19">
        <f t="shared" si="57"/>
        <v>0.35390282921950866</v>
      </c>
      <c r="GL53" s="19">
        <f t="shared" si="58"/>
        <v>0</v>
      </c>
      <c r="GM53" s="19">
        <f t="shared" si="59"/>
        <v>0</v>
      </c>
      <c r="GN53" s="19">
        <f t="shared" si="60"/>
        <v>0.64609717078049134</v>
      </c>
      <c r="GO53" s="19">
        <f t="shared" si="61"/>
        <v>0</v>
      </c>
      <c r="GP53" s="19">
        <f t="shared" si="139"/>
        <v>0.35390177170307002</v>
      </c>
      <c r="GQ53" s="19">
        <f t="shared" si="140"/>
        <v>1.0575164386600984E-6</v>
      </c>
      <c r="GR53" s="19">
        <f t="shared" si="141"/>
        <v>0.64577004911563995</v>
      </c>
      <c r="GS53" s="19">
        <f t="shared" si="142"/>
        <v>3.2712166485138503E-4</v>
      </c>
      <c r="GT53" s="23"/>
      <c r="GU53" s="18">
        <f t="shared" si="143"/>
        <v>2.7471308224977866E-12</v>
      </c>
      <c r="GV53" s="18">
        <f t="shared" si="144"/>
        <v>7.0348550983690191E-13</v>
      </c>
      <c r="GW53" s="18">
        <f t="shared" si="62"/>
        <v>5.817971704831924E-5</v>
      </c>
      <c r="GX53" s="18">
        <f t="shared" si="63"/>
        <v>4.1440795049788921E-4</v>
      </c>
      <c r="GY53" s="18">
        <f t="shared" si="145"/>
        <v>1.5982729394763773E-16</v>
      </c>
      <c r="GZ53" s="18">
        <f t="shared" si="199"/>
        <v>2.9152998833647318E-16</v>
      </c>
      <c r="HA53" s="18">
        <f t="shared" si="200"/>
        <v>4.5135728228411086E-16</v>
      </c>
      <c r="HB53" s="19">
        <f t="shared" si="162"/>
        <v>0.35410372275113317</v>
      </c>
      <c r="HC53" s="19">
        <f t="shared" si="146"/>
        <v>0.645896277248867</v>
      </c>
      <c r="HD53" s="19">
        <f t="shared" si="64"/>
        <v>0</v>
      </c>
      <c r="HE53" s="19">
        <f t="shared" si="65"/>
        <v>0.35410372275113317</v>
      </c>
      <c r="HF53" s="19">
        <f t="shared" si="66"/>
        <v>0</v>
      </c>
      <c r="HG53" s="19">
        <f t="shared" si="67"/>
        <v>0</v>
      </c>
      <c r="HH53" s="19">
        <f t="shared" si="68"/>
        <v>0.645896277248867</v>
      </c>
      <c r="HI53" s="19">
        <f t="shared" si="69"/>
        <v>0</v>
      </c>
      <c r="HJ53" s="19">
        <f t="shared" si="147"/>
        <v>0.35410324676512395</v>
      </c>
      <c r="HK53" s="19">
        <f t="shared" si="148"/>
        <v>4.7598600918291427E-7</v>
      </c>
      <c r="HL53" s="19">
        <f t="shared" si="149"/>
        <v>0.64574903679611462</v>
      </c>
      <c r="HM53" s="19">
        <f t="shared" si="150"/>
        <v>1.4724045275234859E-4</v>
      </c>
      <c r="HN53" s="26"/>
      <c r="HO53" s="2"/>
      <c r="HP53" s="2"/>
      <c r="HQ53" s="2"/>
      <c r="HR53" s="50"/>
      <c r="HS53" s="50"/>
      <c r="HT53" s="50"/>
      <c r="HU53" s="2"/>
      <c r="HV53" s="2"/>
      <c r="HW53" s="2"/>
    </row>
    <row r="54" spans="1:231" ht="13.5" thickBot="1" x14ac:dyDescent="0.25">
      <c r="A54">
        <v>28</v>
      </c>
      <c r="B54" s="22">
        <v>3</v>
      </c>
      <c r="C54" s="18">
        <f t="shared" si="70"/>
        <v>2.5995248246518564E-15</v>
      </c>
      <c r="D54" s="18">
        <f t="shared" si="151"/>
        <v>4.8433669511575439E-15</v>
      </c>
      <c r="E54" s="18">
        <f t="shared" si="152"/>
        <v>3.0540240000000019E-5</v>
      </c>
      <c r="F54" s="18">
        <f t="shared" si="1"/>
        <v>1.7206344000000008E-4</v>
      </c>
      <c r="G54" s="18">
        <f t="shared" si="71"/>
        <v>7.9390112030825665E-20</v>
      </c>
      <c r="H54" s="18">
        <f t="shared" si="72"/>
        <v>8.3336637879847935E-19</v>
      </c>
      <c r="I54" s="18">
        <f t="shared" si="73"/>
        <v>9.1275649082930509E-19</v>
      </c>
      <c r="J54" s="19">
        <f t="shared" si="74"/>
        <v>8.6978414098917031E-2</v>
      </c>
      <c r="K54" s="19">
        <f t="shared" si="75"/>
        <v>0.91302158590108284</v>
      </c>
      <c r="L54" s="19">
        <f t="shared" si="2"/>
        <v>0</v>
      </c>
      <c r="M54" s="19">
        <f t="shared" si="3"/>
        <v>0</v>
      </c>
      <c r="N54" s="19">
        <f t="shared" si="4"/>
        <v>8.6978414098917031E-2</v>
      </c>
      <c r="O54" s="19">
        <f t="shared" si="5"/>
        <v>0</v>
      </c>
      <c r="P54" s="19">
        <f t="shared" si="6"/>
        <v>0</v>
      </c>
      <c r="Q54" s="19">
        <f t="shared" si="7"/>
        <v>0.91302158590108284</v>
      </c>
      <c r="R54" s="19">
        <f t="shared" si="76"/>
        <v>8.5419233989292062E-2</v>
      </c>
      <c r="S54" s="19">
        <f t="shared" si="77"/>
        <v>1.5591801096249834E-3</v>
      </c>
      <c r="T54" s="19">
        <f t="shared" si="78"/>
        <v>0.42109480269530281</v>
      </c>
      <c r="U54" s="19">
        <f t="shared" si="79"/>
        <v>0.49192678320578009</v>
      </c>
      <c r="V54" s="23"/>
      <c r="W54" s="18">
        <f t="shared" si="80"/>
        <v>1.227275506790055E-13</v>
      </c>
      <c r="X54" s="18">
        <f t="shared" si="163"/>
        <v>2.2710471480232698E-13</v>
      </c>
      <c r="Y54" s="18">
        <f t="shared" si="201"/>
        <v>7.5712603834445359E-5</v>
      </c>
      <c r="Z54" s="18">
        <f t="shared" si="164"/>
        <v>4.4526690830070645E-4</v>
      </c>
      <c r="AA54" s="18">
        <f t="shared" si="81"/>
        <v>9.292022424131358E-18</v>
      </c>
      <c r="AB54" s="18">
        <f t="shared" si="165"/>
        <v>1.0112221422054582E-16</v>
      </c>
      <c r="AC54" s="18">
        <f t="shared" si="166"/>
        <v>1.1041423664467717E-16</v>
      </c>
      <c r="AD54" s="19">
        <f t="shared" si="153"/>
        <v>8.4156017434906624E-2</v>
      </c>
      <c r="AE54" s="19">
        <f t="shared" si="82"/>
        <v>0.91584398256509336</v>
      </c>
      <c r="AF54" s="19">
        <f t="shared" si="8"/>
        <v>0</v>
      </c>
      <c r="AG54" s="19">
        <f t="shared" si="9"/>
        <v>0</v>
      </c>
      <c r="AH54" s="19">
        <f t="shared" si="10"/>
        <v>8.4156017434906624E-2</v>
      </c>
      <c r="AI54" s="19">
        <f t="shared" si="11"/>
        <v>0</v>
      </c>
      <c r="AJ54" s="19">
        <f t="shared" si="12"/>
        <v>0</v>
      </c>
      <c r="AK54" s="19">
        <f t="shared" si="13"/>
        <v>0.91584398256509336</v>
      </c>
      <c r="AL54" s="19">
        <f t="shared" si="83"/>
        <v>8.1870523660220115E-2</v>
      </c>
      <c r="AM54" s="19">
        <f t="shared" si="84"/>
        <v>2.2854937746865059E-3</v>
      </c>
      <c r="AN54" s="19">
        <f t="shared" si="85"/>
        <v>0.29561111729570355</v>
      </c>
      <c r="AO54" s="19">
        <f t="shared" si="86"/>
        <v>0.62023286526938992</v>
      </c>
      <c r="AP54" s="23"/>
      <c r="AQ54" s="18">
        <f t="shared" si="87"/>
        <v>2.3128693724952964E-13</v>
      </c>
      <c r="AR54" s="18">
        <f t="shared" si="167"/>
        <v>3.3124583061126101E-13</v>
      </c>
      <c r="AS54" s="18">
        <f t="shared" si="202"/>
        <v>1.0060437374914963E-4</v>
      </c>
      <c r="AT54" s="18">
        <f t="shared" si="168"/>
        <v>6.6026109657585515E-4</v>
      </c>
      <c r="AU54" s="18">
        <f t="shared" si="88"/>
        <v>2.3268477478347799E-17</v>
      </c>
      <c r="AV54" s="18">
        <f t="shared" si="169"/>
        <v>2.1870873535557115E-16</v>
      </c>
      <c r="AW54" s="18">
        <f t="shared" si="170"/>
        <v>2.4197721283391895E-16</v>
      </c>
      <c r="AX54" s="19">
        <f t="shared" si="154"/>
        <v>9.6159787964489526E-2</v>
      </c>
      <c r="AY54" s="19">
        <f t="shared" si="89"/>
        <v>0.90384021203551046</v>
      </c>
      <c r="AZ54" s="19">
        <f t="shared" si="14"/>
        <v>0</v>
      </c>
      <c r="BA54" s="19">
        <f t="shared" si="15"/>
        <v>0</v>
      </c>
      <c r="BB54" s="19">
        <f t="shared" si="16"/>
        <v>9.6159787964489526E-2</v>
      </c>
      <c r="BC54" s="19">
        <f t="shared" si="17"/>
        <v>0</v>
      </c>
      <c r="BD54" s="19">
        <f t="shared" si="18"/>
        <v>0</v>
      </c>
      <c r="BE54" s="19">
        <f t="shared" si="19"/>
        <v>0.90384021203551046</v>
      </c>
      <c r="BF54" s="19">
        <f t="shared" si="90"/>
        <v>9.3797547761947028E-2</v>
      </c>
      <c r="BG54" s="19">
        <f t="shared" si="91"/>
        <v>2.3622402025424843E-3</v>
      </c>
      <c r="BH54" s="19">
        <f t="shared" si="92"/>
        <v>0.24054375088971688</v>
      </c>
      <c r="BI54" s="19">
        <f t="shared" si="93"/>
        <v>0.66329646114579377</v>
      </c>
      <c r="BJ54" s="23"/>
      <c r="BK54" s="18">
        <f t="shared" si="94"/>
        <v>3.4666544733918199E-13</v>
      </c>
      <c r="BL54" s="18">
        <f t="shared" si="171"/>
        <v>3.6315665150576439E-13</v>
      </c>
      <c r="BM54" s="18">
        <f t="shared" si="203"/>
        <v>1.1241348554351866E-4</v>
      </c>
      <c r="BN54" s="18">
        <f t="shared" si="172"/>
        <v>7.9806312626168276E-4</v>
      </c>
      <c r="BO54" s="18">
        <f t="shared" si="95"/>
        <v>3.8969871252900568E-17</v>
      </c>
      <c r="BP54" s="18">
        <f t="shared" si="173"/>
        <v>2.8982193262341477E-16</v>
      </c>
      <c r="BQ54" s="18">
        <f t="shared" si="174"/>
        <v>3.2879180387631535E-16</v>
      </c>
      <c r="BR54" s="19">
        <f t="shared" si="155"/>
        <v>0.11852446074829841</v>
      </c>
      <c r="BS54" s="19">
        <f t="shared" si="96"/>
        <v>0.88147553925170152</v>
      </c>
      <c r="BT54" s="19">
        <f t="shared" si="20"/>
        <v>0</v>
      </c>
      <c r="BU54" s="19">
        <f t="shared" si="21"/>
        <v>0</v>
      </c>
      <c r="BV54" s="19">
        <f t="shared" si="22"/>
        <v>0.11852446074829841</v>
      </c>
      <c r="BW54" s="19">
        <f t="shared" si="23"/>
        <v>0</v>
      </c>
      <c r="BX54" s="19">
        <f t="shared" si="24"/>
        <v>0</v>
      </c>
      <c r="BY54" s="19">
        <f t="shared" si="25"/>
        <v>0.88147553925170152</v>
      </c>
      <c r="BZ54" s="19">
        <f t="shared" si="97"/>
        <v>0.11595831399033672</v>
      </c>
      <c r="CA54" s="19">
        <f t="shared" si="98"/>
        <v>2.5661467579616765E-3</v>
      </c>
      <c r="CB54" s="19">
        <f t="shared" si="99"/>
        <v>0.21644659954721507</v>
      </c>
      <c r="CC54" s="19">
        <f t="shared" si="100"/>
        <v>0.66502893970448651</v>
      </c>
      <c r="CD54" s="23"/>
      <c r="CE54" s="18">
        <f t="shared" si="101"/>
        <v>4.4224619431672361E-13</v>
      </c>
      <c r="CF54" s="18">
        <f t="shared" si="175"/>
        <v>3.7128320866451465E-13</v>
      </c>
      <c r="CG54" s="18">
        <f t="shared" si="204"/>
        <v>1.2141448610499109E-4</v>
      </c>
      <c r="CH54" s="18">
        <f t="shared" si="176"/>
        <v>8.9643581756363149E-4</v>
      </c>
      <c r="CI54" s="18">
        <f t="shared" si="102"/>
        <v>5.3695094414853029E-17</v>
      </c>
      <c r="CJ54" s="18">
        <f t="shared" si="177"/>
        <v>3.3283156670682259E-16</v>
      </c>
      <c r="CK54" s="18">
        <f t="shared" si="178"/>
        <v>3.865266611216756E-16</v>
      </c>
      <c r="CL54" s="19">
        <f t="shared" si="156"/>
        <v>0.13891692298542435</v>
      </c>
      <c r="CM54" s="19">
        <f t="shared" si="103"/>
        <v>0.86108307701457565</v>
      </c>
      <c r="CN54" s="19">
        <f t="shared" si="26"/>
        <v>0</v>
      </c>
      <c r="CO54" s="19">
        <f t="shared" si="27"/>
        <v>0</v>
      </c>
      <c r="CP54" s="19">
        <f t="shared" si="28"/>
        <v>0.13891692298542435</v>
      </c>
      <c r="CQ54" s="19">
        <f t="shared" si="29"/>
        <v>0</v>
      </c>
      <c r="CR54" s="19">
        <f t="shared" si="30"/>
        <v>0</v>
      </c>
      <c r="CS54" s="19">
        <f t="shared" si="31"/>
        <v>0.86108307701457565</v>
      </c>
      <c r="CT54" s="19">
        <f t="shared" si="104"/>
        <v>0.13610336439883075</v>
      </c>
      <c r="CU54" s="19">
        <f t="shared" si="105"/>
        <v>2.8135585865936012E-3</v>
      </c>
      <c r="CV54" s="19">
        <f t="shared" si="106"/>
        <v>0.20398706342810094</v>
      </c>
      <c r="CW54" s="19">
        <f t="shared" si="107"/>
        <v>0.65709601358647474</v>
      </c>
      <c r="CX54" s="23"/>
      <c r="CY54" s="18">
        <f t="shared" si="108"/>
        <v>4.9960673079509717E-13</v>
      </c>
      <c r="CZ54" s="18">
        <f t="shared" si="179"/>
        <v>3.7118432965712531E-13</v>
      </c>
      <c r="DA54" s="18">
        <f t="shared" si="205"/>
        <v>1.2780929094190411E-4</v>
      </c>
      <c r="DB54" s="18">
        <f t="shared" si="180"/>
        <v>9.5967395823605471E-4</v>
      </c>
      <c r="DC54" s="18">
        <f t="shared" si="109"/>
        <v>6.3854382012724136E-17</v>
      </c>
      <c r="DD54" s="18">
        <f t="shared" si="181"/>
        <v>3.5621593487725003E-16</v>
      </c>
      <c r="DE54" s="18">
        <f t="shared" si="182"/>
        <v>4.2007031688997414E-16</v>
      </c>
      <c r="DF54" s="19">
        <f t="shared" si="157"/>
        <v>0.15200879339791351</v>
      </c>
      <c r="DG54" s="19">
        <f t="shared" si="110"/>
        <v>0.8479912066020866</v>
      </c>
      <c r="DH54" s="19">
        <f t="shared" si="32"/>
        <v>0</v>
      </c>
      <c r="DI54" s="19">
        <f t="shared" si="33"/>
        <v>0</v>
      </c>
      <c r="DJ54" s="19">
        <f t="shared" si="34"/>
        <v>0.15200879339791351</v>
      </c>
      <c r="DK54" s="19">
        <f t="shared" si="35"/>
        <v>0</v>
      </c>
      <c r="DL54" s="19">
        <f t="shared" si="36"/>
        <v>0</v>
      </c>
      <c r="DM54" s="19">
        <f t="shared" si="37"/>
        <v>0.8479912066020866</v>
      </c>
      <c r="DN54" s="19">
        <f t="shared" si="111"/>
        <v>0.14901600187486397</v>
      </c>
      <c r="DO54" s="19">
        <f t="shared" si="112"/>
        <v>2.9927915230495579E-3</v>
      </c>
      <c r="DP54" s="19">
        <f t="shared" si="113"/>
        <v>0.19762650802012105</v>
      </c>
      <c r="DQ54" s="19">
        <f t="shared" si="114"/>
        <v>0.65036469858196555</v>
      </c>
      <c r="DR54" s="23"/>
      <c r="DS54" s="18">
        <f t="shared" si="115"/>
        <v>5.2856254740442859E-13</v>
      </c>
      <c r="DT54" s="18">
        <f t="shared" si="183"/>
        <v>3.6985463328852859E-13</v>
      </c>
      <c r="DU54" s="18">
        <f t="shared" si="206"/>
        <v>1.3147502961893462E-4</v>
      </c>
      <c r="DV54" s="18">
        <f t="shared" si="184"/>
        <v>9.9394379524261737E-4</v>
      </c>
      <c r="DW54" s="18">
        <f t="shared" si="116"/>
        <v>6.9492776575456783E-17</v>
      </c>
      <c r="DX54" s="18">
        <f t="shared" si="185"/>
        <v>3.6761471789886657E-16</v>
      </c>
      <c r="DY54" s="18">
        <f t="shared" si="186"/>
        <v>4.3710749447432338E-16</v>
      </c>
      <c r="DZ54" s="19">
        <f t="shared" si="158"/>
        <v>0.15898326488094322</v>
      </c>
      <c r="EA54" s="19">
        <f t="shared" si="117"/>
        <v>0.84101673511905672</v>
      </c>
      <c r="EB54" s="19">
        <f t="shared" si="38"/>
        <v>0</v>
      </c>
      <c r="EC54" s="19">
        <f t="shared" si="39"/>
        <v>0</v>
      </c>
      <c r="ED54" s="19">
        <f t="shared" si="40"/>
        <v>0.15898326488094322</v>
      </c>
      <c r="EE54" s="19">
        <f t="shared" si="41"/>
        <v>0</v>
      </c>
      <c r="EF54" s="19">
        <f t="shared" si="42"/>
        <v>0</v>
      </c>
      <c r="EG54" s="19">
        <f t="shared" si="43"/>
        <v>0.84101673511905672</v>
      </c>
      <c r="EH54" s="19">
        <f t="shared" si="118"/>
        <v>0.15588841155772554</v>
      </c>
      <c r="EI54" s="19">
        <f t="shared" si="119"/>
        <v>3.0948533232176717E-3</v>
      </c>
      <c r="EJ54" s="19">
        <f t="shared" si="120"/>
        <v>0.19463397743134903</v>
      </c>
      <c r="EK54" s="19">
        <f t="shared" si="121"/>
        <v>0.6463827576877077</v>
      </c>
      <c r="EL54" s="23"/>
      <c r="EM54" s="18">
        <f t="shared" si="122"/>
        <v>5.4216188114036652E-13</v>
      </c>
      <c r="EN54" s="18">
        <f t="shared" si="187"/>
        <v>3.6895936431647955E-13</v>
      </c>
      <c r="EO54" s="18">
        <f t="shared" si="207"/>
        <v>1.3332858960895633E-4</v>
      </c>
      <c r="EP54" s="18">
        <f t="shared" si="188"/>
        <v>1.0106909594881377E-3</v>
      </c>
      <c r="EQ54" s="18">
        <f t="shared" si="123"/>
        <v>7.2285678952183683E-17</v>
      </c>
      <c r="ER54" s="18">
        <f t="shared" si="189"/>
        <v>3.7290389393315604E-16</v>
      </c>
      <c r="ES54" s="18">
        <f t="shared" si="190"/>
        <v>4.4518957288533974E-16</v>
      </c>
      <c r="ET54" s="19">
        <f t="shared" si="159"/>
        <v>0.16237055707232642</v>
      </c>
      <c r="EU54" s="19">
        <f t="shared" si="124"/>
        <v>0.8376294429276735</v>
      </c>
      <c r="EV54" s="19">
        <f t="shared" si="44"/>
        <v>0</v>
      </c>
      <c r="EW54" s="19">
        <f t="shared" si="45"/>
        <v>0</v>
      </c>
      <c r="EX54" s="19">
        <f t="shared" si="46"/>
        <v>0.16237055707232642</v>
      </c>
      <c r="EY54" s="19">
        <f t="shared" si="47"/>
        <v>0</v>
      </c>
      <c r="EZ54" s="19">
        <f t="shared" si="48"/>
        <v>0</v>
      </c>
      <c r="FA54" s="19">
        <f t="shared" si="49"/>
        <v>0.8376294429276735</v>
      </c>
      <c r="FB54" s="19">
        <f t="shared" si="125"/>
        <v>0.15922401843202569</v>
      </c>
      <c r="FC54" s="19">
        <f t="shared" si="126"/>
        <v>3.1465386403007585E-3</v>
      </c>
      <c r="FD54" s="19">
        <f t="shared" si="127"/>
        <v>0.19328628236466266</v>
      </c>
      <c r="FE54" s="19">
        <f t="shared" si="128"/>
        <v>0.64434316056301089</v>
      </c>
      <c r="FF54" s="23"/>
      <c r="FG54" s="18">
        <f t="shared" si="129"/>
        <v>5.4837160295695918E-13</v>
      </c>
      <c r="FH54" s="18">
        <f t="shared" si="191"/>
        <v>3.6850081742349943E-13</v>
      </c>
      <c r="FI54" s="18">
        <f t="shared" si="208"/>
        <v>1.3420985991328084E-4</v>
      </c>
      <c r="FJ54" s="18">
        <f t="shared" si="192"/>
        <v>1.0184812784302614E-3</v>
      </c>
      <c r="FK54" s="18">
        <f t="shared" si="130"/>
        <v>7.359687601327476E-17</v>
      </c>
      <c r="FL54" s="18">
        <f t="shared" si="193"/>
        <v>3.7531118363208202E-16</v>
      </c>
      <c r="FM54" s="18">
        <f t="shared" si="194"/>
        <v>4.4890805964535682E-16</v>
      </c>
      <c r="FN54" s="19">
        <f t="shared" si="160"/>
        <v>0.16394643498140185</v>
      </c>
      <c r="FO54" s="19">
        <f t="shared" si="131"/>
        <v>0.83605356501859807</v>
      </c>
      <c r="FP54" s="19">
        <f t="shared" si="50"/>
        <v>0</v>
      </c>
      <c r="FQ54" s="19">
        <f t="shared" si="51"/>
        <v>0</v>
      </c>
      <c r="FR54" s="19">
        <f t="shared" si="52"/>
        <v>0.16394643498140185</v>
      </c>
      <c r="FS54" s="19">
        <f t="shared" si="53"/>
        <v>0</v>
      </c>
      <c r="FT54" s="19">
        <f t="shared" si="54"/>
        <v>0</v>
      </c>
      <c r="FU54" s="19">
        <f t="shared" si="55"/>
        <v>0.83605356501859807</v>
      </c>
      <c r="FV54" s="19">
        <f t="shared" si="132"/>
        <v>0.16077517819856502</v>
      </c>
      <c r="FW54" s="19">
        <f t="shared" si="133"/>
        <v>3.17125678283683E-3</v>
      </c>
      <c r="FX54" s="19">
        <f t="shared" si="134"/>
        <v>0.1926868292964348</v>
      </c>
      <c r="FY54" s="19">
        <f t="shared" si="135"/>
        <v>0.6433667357221633</v>
      </c>
      <c r="FZ54" s="23"/>
      <c r="GA54" s="18">
        <f t="shared" si="136"/>
        <v>5.5117609638613126E-13</v>
      </c>
      <c r="GB54" s="18">
        <f t="shared" si="195"/>
        <v>3.68285572843255E-13</v>
      </c>
      <c r="GC54" s="18">
        <f t="shared" si="209"/>
        <v>1.3461677423284542E-4</v>
      </c>
      <c r="GD54" s="18">
        <f t="shared" si="196"/>
        <v>1.0220283458963562E-3</v>
      </c>
      <c r="GE54" s="18">
        <f t="shared" si="137"/>
        <v>7.4197548129752875E-17</v>
      </c>
      <c r="GF54" s="18">
        <f t="shared" si="197"/>
        <v>3.7639829483048392E-16</v>
      </c>
      <c r="GG54" s="18">
        <f t="shared" si="198"/>
        <v>4.5059584296023676E-16</v>
      </c>
      <c r="GH54" s="19">
        <f t="shared" si="161"/>
        <v>0.16466540756857473</v>
      </c>
      <c r="GI54" s="19">
        <f t="shared" si="138"/>
        <v>0.83533459243142538</v>
      </c>
      <c r="GJ54" s="19">
        <f t="shared" si="56"/>
        <v>0</v>
      </c>
      <c r="GK54" s="19">
        <f t="shared" si="57"/>
        <v>0</v>
      </c>
      <c r="GL54" s="19">
        <f t="shared" si="58"/>
        <v>0.16466540756857473</v>
      </c>
      <c r="GM54" s="19">
        <f t="shared" si="59"/>
        <v>0</v>
      </c>
      <c r="GN54" s="19">
        <f t="shared" si="60"/>
        <v>0</v>
      </c>
      <c r="GO54" s="19">
        <f t="shared" si="61"/>
        <v>0.83533459243142538</v>
      </c>
      <c r="GP54" s="19">
        <f t="shared" si="139"/>
        <v>0.16148266522860916</v>
      </c>
      <c r="GQ54" s="19">
        <f t="shared" si="140"/>
        <v>3.1827423399655936E-3</v>
      </c>
      <c r="GR54" s="19">
        <f t="shared" si="141"/>
        <v>0.19242016399089956</v>
      </c>
      <c r="GS54" s="19">
        <f t="shared" si="142"/>
        <v>0.64291442844052571</v>
      </c>
      <c r="GT54" s="23"/>
      <c r="GU54" s="18">
        <f t="shared" si="143"/>
        <v>5.5243731677699711E-13</v>
      </c>
      <c r="GV54" s="18">
        <f t="shared" si="144"/>
        <v>3.6818764249959319E-13</v>
      </c>
      <c r="GW54" s="18">
        <f t="shared" si="62"/>
        <v>1.3480204153175303E-4</v>
      </c>
      <c r="GX54" s="18">
        <f t="shared" si="63"/>
        <v>1.023629151716205E-3</v>
      </c>
      <c r="GY54" s="18">
        <f t="shared" si="145"/>
        <v>7.4469678119862964E-17</v>
      </c>
      <c r="GZ54" s="18">
        <f t="shared" si="199"/>
        <v>3.768876041642479E-16</v>
      </c>
      <c r="HA54" s="18">
        <f t="shared" si="200"/>
        <v>4.5135728228411086E-16</v>
      </c>
      <c r="HB54" s="19">
        <f t="shared" si="162"/>
        <v>0.16499053198611596</v>
      </c>
      <c r="HC54" s="19">
        <f t="shared" si="146"/>
        <v>0.83500946801388409</v>
      </c>
      <c r="HD54" s="19">
        <f t="shared" si="64"/>
        <v>0</v>
      </c>
      <c r="HE54" s="19">
        <f t="shared" si="65"/>
        <v>0</v>
      </c>
      <c r="HF54" s="19">
        <f t="shared" si="66"/>
        <v>0.16499053198611596</v>
      </c>
      <c r="HG54" s="19">
        <f t="shared" si="67"/>
        <v>0</v>
      </c>
      <c r="HH54" s="19">
        <f t="shared" si="68"/>
        <v>0</v>
      </c>
      <c r="HI54" s="19">
        <f t="shared" si="69"/>
        <v>0.83500946801388409</v>
      </c>
      <c r="HJ54" s="19">
        <f t="shared" si="147"/>
        <v>0.16180253324160532</v>
      </c>
      <c r="HK54" s="19">
        <f t="shared" si="148"/>
        <v>3.1879987445106771E-3</v>
      </c>
      <c r="HL54" s="19">
        <f t="shared" si="149"/>
        <v>0.19230118950952785</v>
      </c>
      <c r="HM54" s="19">
        <f t="shared" si="150"/>
        <v>0.64270827850435641</v>
      </c>
      <c r="HN54" s="26"/>
      <c r="HO54" s="13" t="s">
        <v>16</v>
      </c>
      <c r="HP54" s="13" t="s">
        <v>17</v>
      </c>
      <c r="HQ54" s="13" t="s">
        <v>6</v>
      </c>
      <c r="HR54" s="2"/>
      <c r="HS54" s="2"/>
      <c r="HT54" s="2"/>
      <c r="HU54" s="2"/>
      <c r="HV54" s="2"/>
      <c r="HW54" s="2"/>
    </row>
    <row r="55" spans="1:231" ht="13.5" thickTop="1" x14ac:dyDescent="0.2">
      <c r="A55">
        <v>29</v>
      </c>
      <c r="B55" s="22">
        <v>3</v>
      </c>
      <c r="C55" s="18">
        <f t="shared" si="70"/>
        <v>2.5639565548372396E-16</v>
      </c>
      <c r="D55" s="18">
        <f t="shared" si="151"/>
        <v>2.8942522303738546E-15</v>
      </c>
      <c r="E55" s="18">
        <f t="shared" si="152"/>
        <v>1.1469600000000006E-4</v>
      </c>
      <c r="F55" s="18">
        <f t="shared" si="1"/>
        <v>3.0520800000000012E-4</v>
      </c>
      <c r="G55" s="18">
        <f t="shared" si="71"/>
        <v>2.9407556101361219E-20</v>
      </c>
      <c r="H55" s="18">
        <f t="shared" si="72"/>
        <v>8.8334893472794378E-19</v>
      </c>
      <c r="I55" s="18">
        <f t="shared" si="73"/>
        <v>9.1275649082930509E-19</v>
      </c>
      <c r="J55" s="19">
        <f t="shared" si="74"/>
        <v>3.2218402604447471E-2</v>
      </c>
      <c r="K55" s="19">
        <f t="shared" si="75"/>
        <v>0.96778159739555247</v>
      </c>
      <c r="L55" s="19">
        <f t="shared" si="2"/>
        <v>0</v>
      </c>
      <c r="M55" s="19">
        <f t="shared" si="3"/>
        <v>0</v>
      </c>
      <c r="N55" s="19">
        <f t="shared" si="4"/>
        <v>3.2218402604447471E-2</v>
      </c>
      <c r="O55" s="19">
        <f t="shared" si="5"/>
        <v>0</v>
      </c>
      <c r="P55" s="19">
        <f t="shared" si="6"/>
        <v>0</v>
      </c>
      <c r="Q55" s="19">
        <f t="shared" si="7"/>
        <v>0.96778159739555247</v>
      </c>
      <c r="R55" s="19">
        <f t="shared" si="76"/>
        <v>2.6132279729273605E-2</v>
      </c>
      <c r="S55" s="19">
        <f t="shared" si="77"/>
        <v>6.0861228751738676E-3</v>
      </c>
      <c r="T55" s="19">
        <f t="shared" si="78"/>
        <v>6.0846134369643402E-2</v>
      </c>
      <c r="U55" s="19">
        <f t="shared" si="79"/>
        <v>0.90693546302590888</v>
      </c>
      <c r="V55" s="23"/>
      <c r="W55" s="18">
        <f t="shared" si="80"/>
        <v>1.344995310725908E-14</v>
      </c>
      <c r="X55" s="18">
        <f t="shared" si="163"/>
        <v>1.0839816233963681E-13</v>
      </c>
      <c r="Y55" s="18">
        <f t="shared" si="201"/>
        <v>2.170732820686344E-4</v>
      </c>
      <c r="Z55" s="18">
        <f t="shared" si="164"/>
        <v>9.9166451589104859E-4</v>
      </c>
      <c r="AA55" s="18">
        <f t="shared" si="81"/>
        <v>2.9196254646619559E-18</v>
      </c>
      <c r="AB55" s="18">
        <f t="shared" si="165"/>
        <v>1.0749461118001522E-16</v>
      </c>
      <c r="AC55" s="18">
        <f t="shared" si="166"/>
        <v>1.1041423664467717E-16</v>
      </c>
      <c r="AD55" s="19">
        <f t="shared" si="153"/>
        <v>2.6442472939948589E-2</v>
      </c>
      <c r="AE55" s="19">
        <f t="shared" si="82"/>
        <v>0.9735575270600515</v>
      </c>
      <c r="AF55" s="19">
        <f t="shared" si="8"/>
        <v>0</v>
      </c>
      <c r="AG55" s="19">
        <f t="shared" si="9"/>
        <v>0</v>
      </c>
      <c r="AH55" s="19">
        <f t="shared" si="10"/>
        <v>2.6442472939948589E-2</v>
      </c>
      <c r="AI55" s="19">
        <f t="shared" si="11"/>
        <v>0</v>
      </c>
      <c r="AJ55" s="19">
        <f t="shared" si="12"/>
        <v>0</v>
      </c>
      <c r="AK55" s="19">
        <f t="shared" si="13"/>
        <v>0.9735575270600515</v>
      </c>
      <c r="AL55" s="19">
        <f t="shared" si="83"/>
        <v>2.2118476773873633E-2</v>
      </c>
      <c r="AM55" s="19">
        <f t="shared" si="84"/>
        <v>4.3239961660749534E-3</v>
      </c>
      <c r="AN55" s="19">
        <f t="shared" si="85"/>
        <v>6.2037540661033001E-2</v>
      </c>
      <c r="AO55" s="19">
        <f t="shared" si="86"/>
        <v>0.91151998639901854</v>
      </c>
      <c r="AP55" s="23"/>
      <c r="AQ55" s="18">
        <f t="shared" si="87"/>
        <v>3.0852335670148804E-14</v>
      </c>
      <c r="AR55" s="18">
        <f t="shared" si="167"/>
        <v>1.5374014361269589E-13</v>
      </c>
      <c r="AS55" s="18">
        <f t="shared" si="202"/>
        <v>2.5042737759143068E-4</v>
      </c>
      <c r="AT55" s="18">
        <f t="shared" si="168"/>
        <v>1.5236810491708725E-3</v>
      </c>
      <c r="AU55" s="18">
        <f t="shared" si="88"/>
        <v>7.7262695144459203E-18</v>
      </c>
      <c r="AV55" s="18">
        <f t="shared" si="169"/>
        <v>2.3425094331947308E-16</v>
      </c>
      <c r="AW55" s="18">
        <f t="shared" si="170"/>
        <v>2.41977212833919E-16</v>
      </c>
      <c r="AX55" s="19">
        <f t="shared" si="154"/>
        <v>3.1929740093951921E-2</v>
      </c>
      <c r="AY55" s="19">
        <f t="shared" si="89"/>
        <v>0.96807025990604811</v>
      </c>
      <c r="AZ55" s="19">
        <f t="shared" si="14"/>
        <v>0</v>
      </c>
      <c r="BA55" s="19">
        <f t="shared" si="15"/>
        <v>0</v>
      </c>
      <c r="BB55" s="19">
        <f t="shared" si="16"/>
        <v>3.1929740093951921E-2</v>
      </c>
      <c r="BC55" s="19">
        <f t="shared" si="17"/>
        <v>0</v>
      </c>
      <c r="BD55" s="19">
        <f t="shared" si="18"/>
        <v>0</v>
      </c>
      <c r="BE55" s="19">
        <f t="shared" si="19"/>
        <v>0.96807025990604811</v>
      </c>
      <c r="BF55" s="19">
        <f t="shared" si="90"/>
        <v>2.8470908096809765E-2</v>
      </c>
      <c r="BG55" s="19">
        <f t="shared" si="91"/>
        <v>3.4588319971421565E-3</v>
      </c>
      <c r="BH55" s="19">
        <f t="shared" si="92"/>
        <v>6.7688879867679741E-2</v>
      </c>
      <c r="BI55" s="19">
        <f t="shared" si="93"/>
        <v>0.90038138003836843</v>
      </c>
      <c r="BJ55" s="23"/>
      <c r="BK55" s="18">
        <f t="shared" si="94"/>
        <v>5.5823356757199301E-14</v>
      </c>
      <c r="BL55" s="18">
        <f t="shared" si="171"/>
        <v>1.6695771283391414E-13</v>
      </c>
      <c r="BM55" s="18">
        <f t="shared" si="203"/>
        <v>2.5999268654571976E-4</v>
      </c>
      <c r="BN55" s="18">
        <f t="shared" si="172"/>
        <v>1.8823816764526953E-3</v>
      </c>
      <c r="BO55" s="18">
        <f t="shared" si="95"/>
        <v>1.4513664495304404E-17</v>
      </c>
      <c r="BP55" s="18">
        <f t="shared" si="173"/>
        <v>3.1427813938101096E-16</v>
      </c>
      <c r="BQ55" s="18">
        <f t="shared" si="174"/>
        <v>3.2879180387631535E-16</v>
      </c>
      <c r="BR55" s="19">
        <f t="shared" si="155"/>
        <v>4.4142415729937545E-2</v>
      </c>
      <c r="BS55" s="19">
        <f t="shared" si="96"/>
        <v>0.95585758427006251</v>
      </c>
      <c r="BT55" s="19">
        <f t="shared" si="20"/>
        <v>0</v>
      </c>
      <c r="BU55" s="19">
        <f t="shared" si="21"/>
        <v>0</v>
      </c>
      <c r="BV55" s="19">
        <f t="shared" si="22"/>
        <v>4.4142415729937545E-2</v>
      </c>
      <c r="BW55" s="19">
        <f t="shared" si="23"/>
        <v>0</v>
      </c>
      <c r="BX55" s="19">
        <f t="shared" si="24"/>
        <v>0</v>
      </c>
      <c r="BY55" s="19">
        <f t="shared" si="25"/>
        <v>0.95585758427006251</v>
      </c>
      <c r="BZ55" s="19">
        <f t="shared" si="97"/>
        <v>4.0819775181278266E-2</v>
      </c>
      <c r="CA55" s="19">
        <f t="shared" si="98"/>
        <v>3.3226405486592872E-3</v>
      </c>
      <c r="CB55" s="19">
        <f t="shared" si="99"/>
        <v>7.7704685567020135E-2</v>
      </c>
      <c r="CC55" s="19">
        <f t="shared" si="100"/>
        <v>0.87815289870304247</v>
      </c>
      <c r="CD55" s="23"/>
      <c r="CE55" s="18">
        <f t="shared" si="101"/>
        <v>8.081621617345566E-14</v>
      </c>
      <c r="CF55" s="18">
        <f t="shared" si="175"/>
        <v>1.6918733471265487E-13</v>
      </c>
      <c r="CG55" s="18">
        <f t="shared" si="204"/>
        <v>2.6928007034150432E-4</v>
      </c>
      <c r="CH55" s="18">
        <f t="shared" si="176"/>
        <v>2.155979733147659E-3</v>
      </c>
      <c r="CI55" s="18">
        <f t="shared" si="102"/>
        <v>2.176219637592236E-17</v>
      </c>
      <c r="CJ55" s="18">
        <f t="shared" si="177"/>
        <v>3.647644647457533E-16</v>
      </c>
      <c r="CK55" s="18">
        <f t="shared" si="178"/>
        <v>3.8652666112167565E-16</v>
      </c>
      <c r="CL55" s="19">
        <f t="shared" si="156"/>
        <v>5.6301928339871452E-2</v>
      </c>
      <c r="CM55" s="19">
        <f t="shared" si="103"/>
        <v>0.94369807166012853</v>
      </c>
      <c r="CN55" s="19">
        <f t="shared" si="26"/>
        <v>0</v>
      </c>
      <c r="CO55" s="19">
        <f t="shared" si="27"/>
        <v>0</v>
      </c>
      <c r="CP55" s="19">
        <f t="shared" si="28"/>
        <v>5.6301928339871452E-2</v>
      </c>
      <c r="CQ55" s="19">
        <f t="shared" si="29"/>
        <v>0</v>
      </c>
      <c r="CR55" s="19">
        <f t="shared" si="30"/>
        <v>0</v>
      </c>
      <c r="CS55" s="19">
        <f t="shared" si="31"/>
        <v>0.94369807166012853</v>
      </c>
      <c r="CT55" s="19">
        <f t="shared" si="104"/>
        <v>5.2915288840786411E-2</v>
      </c>
      <c r="CU55" s="19">
        <f t="shared" si="105"/>
        <v>3.3866394990850462E-3</v>
      </c>
      <c r="CV55" s="19">
        <f t="shared" si="106"/>
        <v>8.6001634144637948E-2</v>
      </c>
      <c r="CW55" s="19">
        <f t="shared" si="107"/>
        <v>0.85769643751549063</v>
      </c>
      <c r="CX55" s="23"/>
      <c r="CY55" s="18">
        <f t="shared" si="108"/>
        <v>9.7695321820657117E-14</v>
      </c>
      <c r="CZ55" s="18">
        <f t="shared" si="179"/>
        <v>1.679826198908769E-13</v>
      </c>
      <c r="DA55" s="18">
        <f t="shared" si="205"/>
        <v>2.7747262451058199E-4</v>
      </c>
      <c r="DB55" s="18">
        <f t="shared" si="180"/>
        <v>2.33930474353396E-3</v>
      </c>
      <c r="DC55" s="18">
        <f t="shared" si="109"/>
        <v>2.710777734798366E-17</v>
      </c>
      <c r="DD55" s="18">
        <f t="shared" si="181"/>
        <v>3.9296253954199048E-16</v>
      </c>
      <c r="DE55" s="18">
        <f t="shared" si="182"/>
        <v>4.2007031688997414E-16</v>
      </c>
      <c r="DF55" s="19">
        <f t="shared" si="157"/>
        <v>6.453152307613251E-2</v>
      </c>
      <c r="DG55" s="19">
        <f t="shared" si="110"/>
        <v>0.93546847692386748</v>
      </c>
      <c r="DH55" s="19">
        <f t="shared" si="32"/>
        <v>0</v>
      </c>
      <c r="DI55" s="19">
        <f t="shared" si="33"/>
        <v>0</v>
      </c>
      <c r="DJ55" s="19">
        <f t="shared" si="34"/>
        <v>6.453152307613251E-2</v>
      </c>
      <c r="DK55" s="19">
        <f t="shared" si="35"/>
        <v>0</v>
      </c>
      <c r="DL55" s="19">
        <f t="shared" si="36"/>
        <v>0</v>
      </c>
      <c r="DM55" s="19">
        <f t="shared" si="37"/>
        <v>0.93546847692386748</v>
      </c>
      <c r="DN55" s="19">
        <f t="shared" si="111"/>
        <v>6.1070303074820788E-2</v>
      </c>
      <c r="DO55" s="19">
        <f t="shared" si="112"/>
        <v>3.4612200013117303E-3</v>
      </c>
      <c r="DP55" s="19">
        <f t="shared" si="113"/>
        <v>9.0938490323092716E-2</v>
      </c>
      <c r="DQ55" s="19">
        <f t="shared" si="114"/>
        <v>0.84452998660077494</v>
      </c>
      <c r="DR55" s="23"/>
      <c r="DS55" s="18">
        <f t="shared" si="115"/>
        <v>1.0676912090701593E-13</v>
      </c>
      <c r="DT55" s="18">
        <f t="shared" si="183"/>
        <v>1.6671353308337565E-13</v>
      </c>
      <c r="DU55" s="18">
        <f t="shared" si="206"/>
        <v>2.8261180904629648E-4</v>
      </c>
      <c r="DV55" s="18">
        <f t="shared" si="184"/>
        <v>2.4409132992280601E-3</v>
      </c>
      <c r="DW55" s="18">
        <f t="shared" si="116"/>
        <v>3.0174214409814525E-17</v>
      </c>
      <c r="DX55" s="18">
        <f t="shared" si="185"/>
        <v>4.0693328006450879E-16</v>
      </c>
      <c r="DY55" s="18">
        <f t="shared" si="186"/>
        <v>4.3710749447432333E-16</v>
      </c>
      <c r="DZ55" s="19">
        <f t="shared" si="158"/>
        <v>6.9031564984038563E-2</v>
      </c>
      <c r="EA55" s="19">
        <f t="shared" si="117"/>
        <v>0.93096843501596138</v>
      </c>
      <c r="EB55" s="19">
        <f t="shared" si="38"/>
        <v>0</v>
      </c>
      <c r="EC55" s="19">
        <f t="shared" si="39"/>
        <v>0</v>
      </c>
      <c r="ED55" s="19">
        <f t="shared" si="40"/>
        <v>6.9031564984038563E-2</v>
      </c>
      <c r="EE55" s="19">
        <f t="shared" si="41"/>
        <v>0</v>
      </c>
      <c r="EF55" s="19">
        <f t="shared" si="42"/>
        <v>0</v>
      </c>
      <c r="EG55" s="19">
        <f t="shared" si="43"/>
        <v>0.93096843501596138</v>
      </c>
      <c r="EH55" s="19">
        <f t="shared" si="118"/>
        <v>6.5521661556788624E-2</v>
      </c>
      <c r="EI55" s="19">
        <f t="shared" si="119"/>
        <v>3.5099034272499377E-3</v>
      </c>
      <c r="EJ55" s="19">
        <f t="shared" si="120"/>
        <v>9.346160332415461E-2</v>
      </c>
      <c r="EK55" s="19">
        <f t="shared" si="121"/>
        <v>0.83750683169180695</v>
      </c>
      <c r="EL55" s="23"/>
      <c r="EM55" s="18">
        <f t="shared" si="122"/>
        <v>1.1116009783700871E-13</v>
      </c>
      <c r="EN55" s="18">
        <f t="shared" si="187"/>
        <v>1.6597827952838739E-13</v>
      </c>
      <c r="EO55" s="18">
        <f t="shared" si="207"/>
        <v>2.8532325467849599E-4</v>
      </c>
      <c r="EP55" s="18">
        <f t="shared" si="188"/>
        <v>2.4911272315567513E-3</v>
      </c>
      <c r="EQ55" s="18">
        <f t="shared" si="123"/>
        <v>3.1716560905235371E-17</v>
      </c>
      <c r="ER55" s="18">
        <f t="shared" si="189"/>
        <v>4.1347301198010432E-16</v>
      </c>
      <c r="ES55" s="18">
        <f t="shared" si="190"/>
        <v>4.4518957288533974E-16</v>
      </c>
      <c r="ET55" s="19">
        <f t="shared" si="159"/>
        <v>7.12428206700252E-2</v>
      </c>
      <c r="EU55" s="19">
        <f t="shared" si="124"/>
        <v>0.9287571793299747</v>
      </c>
      <c r="EV55" s="19">
        <f t="shared" si="44"/>
        <v>0</v>
      </c>
      <c r="EW55" s="19">
        <f t="shared" si="45"/>
        <v>0</v>
      </c>
      <c r="EX55" s="19">
        <f t="shared" si="46"/>
        <v>7.12428206700252E-2</v>
      </c>
      <c r="EY55" s="19">
        <f t="shared" si="47"/>
        <v>0</v>
      </c>
      <c r="EZ55" s="19">
        <f t="shared" si="48"/>
        <v>0</v>
      </c>
      <c r="FA55" s="19">
        <f t="shared" si="49"/>
        <v>0.9287571793299747</v>
      </c>
      <c r="FB55" s="19">
        <f t="shared" si="125"/>
        <v>6.7706377537631021E-2</v>
      </c>
      <c r="FC55" s="19">
        <f t="shared" si="126"/>
        <v>3.5364431323941532E-3</v>
      </c>
      <c r="FD55" s="19">
        <f t="shared" si="127"/>
        <v>9.4664179534695386E-2</v>
      </c>
      <c r="FE55" s="19">
        <f t="shared" si="128"/>
        <v>0.83409299979527929</v>
      </c>
      <c r="FF55" s="23"/>
      <c r="FG55" s="18">
        <f t="shared" si="129"/>
        <v>1.1319268205780117E-13</v>
      </c>
      <c r="FH55" s="18">
        <f t="shared" si="191"/>
        <v>1.6561699006362205E-13</v>
      </c>
      <c r="FI55" s="18">
        <f t="shared" si="208"/>
        <v>2.866408055340248E-4</v>
      </c>
      <c r="FJ55" s="18">
        <f t="shared" si="192"/>
        <v>2.5146116827734111E-3</v>
      </c>
      <c r="FK55" s="18">
        <f t="shared" si="130"/>
        <v>3.2445641565604881E-17</v>
      </c>
      <c r="FL55" s="18">
        <f t="shared" si="193"/>
        <v>4.1646241807975195E-16</v>
      </c>
      <c r="FM55" s="18">
        <f t="shared" si="194"/>
        <v>4.4890805964535682E-16</v>
      </c>
      <c r="FN55" s="19">
        <f t="shared" si="160"/>
        <v>7.2276807841760202E-2</v>
      </c>
      <c r="FO55" s="19">
        <f t="shared" si="131"/>
        <v>0.92772319215823984</v>
      </c>
      <c r="FP55" s="19">
        <f t="shared" si="50"/>
        <v>0</v>
      </c>
      <c r="FQ55" s="19">
        <f t="shared" si="51"/>
        <v>0</v>
      </c>
      <c r="FR55" s="19">
        <f t="shared" si="52"/>
        <v>7.2276807841760202E-2</v>
      </c>
      <c r="FS55" s="19">
        <f t="shared" si="53"/>
        <v>0</v>
      </c>
      <c r="FT55" s="19">
        <f t="shared" si="54"/>
        <v>0</v>
      </c>
      <c r="FU55" s="19">
        <f t="shared" si="55"/>
        <v>0.92772319215823984</v>
      </c>
      <c r="FV55" s="19">
        <f t="shared" si="132"/>
        <v>6.8727082380968696E-2</v>
      </c>
      <c r="FW55" s="19">
        <f t="shared" si="133"/>
        <v>3.549725460791504E-3</v>
      </c>
      <c r="FX55" s="19">
        <f t="shared" si="134"/>
        <v>9.5219352600433155E-2</v>
      </c>
      <c r="FY55" s="19">
        <f t="shared" si="135"/>
        <v>0.8325038395578066</v>
      </c>
      <c r="FZ55" s="23"/>
      <c r="GA55" s="18">
        <f t="shared" si="136"/>
        <v>1.1411645260102243E-13</v>
      </c>
      <c r="GB55" s="18">
        <f t="shared" si="195"/>
        <v>1.6544954460679862E-13</v>
      </c>
      <c r="GC55" s="18">
        <f t="shared" si="209"/>
        <v>2.8725626901003821E-4</v>
      </c>
      <c r="GD55" s="18">
        <f t="shared" si="196"/>
        <v>2.525332889530585E-3</v>
      </c>
      <c r="GE55" s="18">
        <f t="shared" si="137"/>
        <v>3.2780666406830574E-17</v>
      </c>
      <c r="GF55" s="18">
        <f t="shared" si="197"/>
        <v>4.1781517655340619E-16</v>
      </c>
      <c r="GG55" s="18">
        <f t="shared" si="198"/>
        <v>4.5059584296023676E-16</v>
      </c>
      <c r="GH55" s="19">
        <f t="shared" si="161"/>
        <v>7.2749597935645699E-2</v>
      </c>
      <c r="GI55" s="19">
        <f t="shared" si="138"/>
        <v>0.92725040206435427</v>
      </c>
      <c r="GJ55" s="19">
        <f t="shared" si="56"/>
        <v>0</v>
      </c>
      <c r="GK55" s="19">
        <f t="shared" si="57"/>
        <v>0</v>
      </c>
      <c r="GL55" s="19">
        <f t="shared" si="58"/>
        <v>7.2749597935645699E-2</v>
      </c>
      <c r="GM55" s="19">
        <f t="shared" si="59"/>
        <v>0</v>
      </c>
      <c r="GN55" s="19">
        <f t="shared" si="60"/>
        <v>0</v>
      </c>
      <c r="GO55" s="19">
        <f t="shared" si="61"/>
        <v>0.92725040206435427</v>
      </c>
      <c r="GP55" s="19">
        <f t="shared" si="139"/>
        <v>6.9193525065559272E-2</v>
      </c>
      <c r="GQ55" s="19">
        <f t="shared" si="140"/>
        <v>3.5560728700864256E-3</v>
      </c>
      <c r="GR55" s="19">
        <f t="shared" si="141"/>
        <v>9.5471882503015457E-2</v>
      </c>
      <c r="GS55" s="19">
        <f t="shared" si="142"/>
        <v>0.83177851956133864</v>
      </c>
      <c r="GT55" s="23"/>
      <c r="GU55" s="18">
        <f t="shared" si="143"/>
        <v>1.1453313135893148E-13</v>
      </c>
      <c r="GV55" s="18">
        <f t="shared" si="144"/>
        <v>1.6537359539819764E-13</v>
      </c>
      <c r="GW55" s="18">
        <f t="shared" si="62"/>
        <v>2.8753825560755725E-4</v>
      </c>
      <c r="GX55" s="18">
        <f t="shared" si="63"/>
        <v>2.5301779554129039E-3</v>
      </c>
      <c r="GY55" s="18">
        <f t="shared" si="145"/>
        <v>3.2932656800218367E-17</v>
      </c>
      <c r="GZ55" s="18">
        <f t="shared" si="199"/>
        <v>4.1842462548389251E-16</v>
      </c>
      <c r="HA55" s="18">
        <f t="shared" si="200"/>
        <v>4.5135728228411086E-16</v>
      </c>
      <c r="HB55" s="19">
        <f t="shared" si="162"/>
        <v>7.2963610188277878E-2</v>
      </c>
      <c r="HC55" s="19">
        <f t="shared" si="146"/>
        <v>0.92703638981172221</v>
      </c>
      <c r="HD55" s="19">
        <f t="shared" si="64"/>
        <v>0</v>
      </c>
      <c r="HE55" s="19">
        <f t="shared" si="65"/>
        <v>0</v>
      </c>
      <c r="HF55" s="19">
        <f t="shared" si="66"/>
        <v>7.2963610188277878E-2</v>
      </c>
      <c r="HG55" s="19">
        <f t="shared" si="67"/>
        <v>0</v>
      </c>
      <c r="HH55" s="19">
        <f t="shared" si="68"/>
        <v>0</v>
      </c>
      <c r="HI55" s="19">
        <f t="shared" si="69"/>
        <v>0.92703638981172221</v>
      </c>
      <c r="HJ55" s="19">
        <f t="shared" si="147"/>
        <v>6.9404582574213169E-2</v>
      </c>
      <c r="HK55" s="19">
        <f t="shared" si="148"/>
        <v>3.5590276140647185E-3</v>
      </c>
      <c r="HL55" s="19">
        <f t="shared" si="149"/>
        <v>9.5585949411902821E-2</v>
      </c>
      <c r="HM55" s="19">
        <f t="shared" si="150"/>
        <v>0.8314504403998193</v>
      </c>
      <c r="HN55" s="27" t="s">
        <v>2</v>
      </c>
      <c r="HO55" s="35">
        <v>0.3</v>
      </c>
      <c r="HP55" s="35">
        <v>0.3</v>
      </c>
      <c r="HQ55" s="35"/>
      <c r="HR55" s="45" t="s">
        <v>0</v>
      </c>
      <c r="HS55" s="46"/>
      <c r="HT55" s="46"/>
      <c r="HU55" s="46"/>
      <c r="HV55" s="46"/>
      <c r="HW55" s="46"/>
    </row>
    <row r="56" spans="1:231" x14ac:dyDescent="0.2">
      <c r="A56">
        <v>30</v>
      </c>
      <c r="B56" s="22">
        <v>2</v>
      </c>
      <c r="C56" s="18">
        <f t="shared" si="70"/>
        <v>9.8908349484872932E-17</v>
      </c>
      <c r="D56" s="18">
        <f t="shared" si="151"/>
        <v>4.6820826996949128E-16</v>
      </c>
      <c r="E56" s="18">
        <f t="shared" si="152"/>
        <v>4.8600000000000021E-4</v>
      </c>
      <c r="F56" s="18">
        <f t="shared" si="1"/>
        <v>1.8468000000000004E-3</v>
      </c>
      <c r="G56" s="18">
        <f t="shared" si="71"/>
        <v>4.8069457849648266E-20</v>
      </c>
      <c r="H56" s="18">
        <f t="shared" si="72"/>
        <v>8.6468703297965672E-19</v>
      </c>
      <c r="I56" s="18">
        <f t="shared" si="73"/>
        <v>9.1275649082930509E-19</v>
      </c>
      <c r="J56" s="19">
        <f t="shared" si="74"/>
        <v>5.2664054797324639E-2</v>
      </c>
      <c r="K56" s="19">
        <f t="shared" si="75"/>
        <v>0.94733594520267528</v>
      </c>
      <c r="L56" s="19">
        <f t="shared" si="2"/>
        <v>0</v>
      </c>
      <c r="M56" s="19">
        <f t="shared" si="3"/>
        <v>5.2664054797324639E-2</v>
      </c>
      <c r="N56" s="19">
        <f t="shared" si="4"/>
        <v>0</v>
      </c>
      <c r="O56" s="19">
        <f t="shared" si="5"/>
        <v>0</v>
      </c>
      <c r="P56" s="19">
        <f t="shared" si="6"/>
        <v>0.94733594520267528</v>
      </c>
      <c r="Q56" s="19">
        <f t="shared" si="7"/>
        <v>0</v>
      </c>
      <c r="R56" s="19">
        <f t="shared" si="76"/>
        <v>2.1842984816574557E-2</v>
      </c>
      <c r="S56" s="19">
        <f t="shared" si="77"/>
        <v>3.0821069980750081E-2</v>
      </c>
      <c r="T56" s="19">
        <f t="shared" si="78"/>
        <v>1.0375417787872912E-2</v>
      </c>
      <c r="U56" s="19">
        <f t="shared" si="79"/>
        <v>0.93696052741480229</v>
      </c>
      <c r="V56" s="23"/>
      <c r="W56" s="18">
        <f t="shared" si="80"/>
        <v>4.7718721925127843E-15</v>
      </c>
      <c r="X56" s="18">
        <f t="shared" si="163"/>
        <v>4.0488235777994657E-14</v>
      </c>
      <c r="Y56" s="18">
        <f t="shared" si="201"/>
        <v>4.8752260844885548E-4</v>
      </c>
      <c r="Z56" s="18">
        <f t="shared" si="164"/>
        <v>2.669611036125819E-3</v>
      </c>
      <c r="AA56" s="18">
        <f t="shared" si="81"/>
        <v>2.3263955784783916E-18</v>
      </c>
      <c r="AB56" s="18">
        <f t="shared" si="165"/>
        <v>1.0808784106619878E-16</v>
      </c>
      <c r="AC56" s="18">
        <f t="shared" si="166"/>
        <v>1.1041423664467717E-16</v>
      </c>
      <c r="AD56" s="19">
        <f t="shared" si="153"/>
        <v>2.1069706671658108E-2</v>
      </c>
      <c r="AE56" s="19">
        <f t="shared" si="82"/>
        <v>0.97893029332834181</v>
      </c>
      <c r="AF56" s="19">
        <f t="shared" si="8"/>
        <v>0</v>
      </c>
      <c r="AG56" s="19">
        <f t="shared" si="9"/>
        <v>2.1069706671658108E-2</v>
      </c>
      <c r="AH56" s="19">
        <f t="shared" si="10"/>
        <v>0</v>
      </c>
      <c r="AI56" s="19">
        <f t="shared" si="11"/>
        <v>0</v>
      </c>
      <c r="AJ56" s="19">
        <f t="shared" si="12"/>
        <v>0.97893029332834181</v>
      </c>
      <c r="AK56" s="19">
        <f t="shared" si="13"/>
        <v>0</v>
      </c>
      <c r="AL56" s="19">
        <f t="shared" si="83"/>
        <v>1.1380255680435119E-2</v>
      </c>
      <c r="AM56" s="19">
        <f t="shared" si="84"/>
        <v>9.6894509912229879E-3</v>
      </c>
      <c r="AN56" s="19">
        <f t="shared" si="85"/>
        <v>1.5062217259513469E-2</v>
      </c>
      <c r="AO56" s="19">
        <f t="shared" si="86"/>
        <v>0.96386807606882841</v>
      </c>
      <c r="AP56" s="23"/>
      <c r="AQ56" s="18">
        <f t="shared" si="87"/>
        <v>6.8037185819899248E-15</v>
      </c>
      <c r="AR56" s="18">
        <f t="shared" si="167"/>
        <v>6.3404608377396904E-14</v>
      </c>
      <c r="AS56" s="18">
        <f t="shared" si="202"/>
        <v>5.623715749934297E-4</v>
      </c>
      <c r="AT56" s="18">
        <f t="shared" si="168"/>
        <v>3.7560518232622924E-3</v>
      </c>
      <c r="AU56" s="18">
        <f t="shared" si="88"/>
        <v>3.8262179347657385E-18</v>
      </c>
      <c r="AV56" s="18">
        <f t="shared" si="169"/>
        <v>2.3815099489915326E-16</v>
      </c>
      <c r="AW56" s="18">
        <f t="shared" si="170"/>
        <v>2.41977212833919E-16</v>
      </c>
      <c r="AX56" s="19">
        <f t="shared" si="154"/>
        <v>1.5812306828213045E-2</v>
      </c>
      <c r="AY56" s="19">
        <f t="shared" si="89"/>
        <v>0.98418769317178689</v>
      </c>
      <c r="AZ56" s="19">
        <f t="shared" si="14"/>
        <v>0</v>
      </c>
      <c r="BA56" s="19">
        <f t="shared" si="15"/>
        <v>1.5812306828213045E-2</v>
      </c>
      <c r="BB56" s="19">
        <f t="shared" si="16"/>
        <v>0</v>
      </c>
      <c r="BC56" s="19">
        <f t="shared" si="17"/>
        <v>0</v>
      </c>
      <c r="BD56" s="19">
        <f t="shared" si="18"/>
        <v>0.98418769317178689</v>
      </c>
      <c r="BE56" s="19">
        <f t="shared" si="19"/>
        <v>0</v>
      </c>
      <c r="BF56" s="19">
        <f t="shared" si="90"/>
        <v>1.1114326313943606E-2</v>
      </c>
      <c r="BG56" s="19">
        <f t="shared" si="91"/>
        <v>4.6979805142694344E-3</v>
      </c>
      <c r="BH56" s="19">
        <f t="shared" si="92"/>
        <v>2.0815413780008309E-2</v>
      </c>
      <c r="BI56" s="19">
        <f t="shared" si="93"/>
        <v>0.96337227939177861</v>
      </c>
      <c r="BJ56" s="23"/>
      <c r="BK56" s="18">
        <f t="shared" si="94"/>
        <v>9.908931107883575E-15</v>
      </c>
      <c r="BL56" s="18">
        <f t="shared" si="171"/>
        <v>7.3405531611030052E-14</v>
      </c>
      <c r="BM56" s="18">
        <f t="shared" si="203"/>
        <v>5.9794559559937571E-4</v>
      </c>
      <c r="BN56" s="18">
        <f t="shared" si="172"/>
        <v>4.3983988001626865E-3</v>
      </c>
      <c r="BO56" s="18">
        <f t="shared" si="95"/>
        <v>5.9250017130566261E-18</v>
      </c>
      <c r="BP56" s="18">
        <f t="shared" si="173"/>
        <v>3.2286680216325874E-16</v>
      </c>
      <c r="BQ56" s="18">
        <f t="shared" si="174"/>
        <v>3.2879180387631535E-16</v>
      </c>
      <c r="BR56" s="19">
        <f t="shared" si="155"/>
        <v>1.8020527407323964E-2</v>
      </c>
      <c r="BS56" s="19">
        <f t="shared" si="96"/>
        <v>0.98197947259267604</v>
      </c>
      <c r="BT56" s="19">
        <f t="shared" si="20"/>
        <v>0</v>
      </c>
      <c r="BU56" s="19">
        <f t="shared" si="21"/>
        <v>1.8020527407323964E-2</v>
      </c>
      <c r="BV56" s="19">
        <f t="shared" si="22"/>
        <v>0</v>
      </c>
      <c r="BW56" s="19">
        <f t="shared" si="23"/>
        <v>0</v>
      </c>
      <c r="BX56" s="19">
        <f t="shared" si="24"/>
        <v>0.98197947259267604</v>
      </c>
      <c r="BY56" s="19">
        <f t="shared" si="25"/>
        <v>0</v>
      </c>
      <c r="BZ56" s="19">
        <f t="shared" si="97"/>
        <v>1.462240731955998E-2</v>
      </c>
      <c r="CA56" s="19">
        <f t="shared" si="98"/>
        <v>3.398120087763985E-3</v>
      </c>
      <c r="CB56" s="19">
        <f t="shared" si="99"/>
        <v>2.9520008410377573E-2</v>
      </c>
      <c r="CC56" s="19">
        <f t="shared" si="100"/>
        <v>0.95245946418229843</v>
      </c>
      <c r="CD56" s="23"/>
      <c r="CE56" s="18">
        <f t="shared" si="101"/>
        <v>1.315410322003741E-14</v>
      </c>
      <c r="CF56" s="18">
        <f t="shared" si="175"/>
        <v>7.7888877676443749E-14</v>
      </c>
      <c r="CG56" s="18">
        <f t="shared" si="204"/>
        <v>6.2946501690547339E-4</v>
      </c>
      <c r="CH56" s="18">
        <f t="shared" si="176"/>
        <v>4.8562339656139791E-3</v>
      </c>
      <c r="CI56" s="18">
        <f t="shared" si="102"/>
        <v>8.28004780577719E-18</v>
      </c>
      <c r="CJ56" s="18">
        <f t="shared" si="177"/>
        <v>3.7824661331589857E-16</v>
      </c>
      <c r="CK56" s="18">
        <f t="shared" si="178"/>
        <v>3.8652666112167575E-16</v>
      </c>
      <c r="CL56" s="19">
        <f t="shared" si="156"/>
        <v>2.1421673169320372E-2</v>
      </c>
      <c r="CM56" s="19">
        <f t="shared" si="103"/>
        <v>0.97857832683067969</v>
      </c>
      <c r="CN56" s="19">
        <f t="shared" si="26"/>
        <v>0</v>
      </c>
      <c r="CO56" s="19">
        <f t="shared" si="27"/>
        <v>2.1421673169320372E-2</v>
      </c>
      <c r="CP56" s="19">
        <f t="shared" si="28"/>
        <v>0</v>
      </c>
      <c r="CQ56" s="19">
        <f t="shared" si="29"/>
        <v>0</v>
      </c>
      <c r="CR56" s="19">
        <f t="shared" si="30"/>
        <v>0.97857832683067969</v>
      </c>
      <c r="CS56" s="19">
        <f t="shared" si="31"/>
        <v>0</v>
      </c>
      <c r="CT56" s="19">
        <f t="shared" si="104"/>
        <v>1.8473429015317958E-2</v>
      </c>
      <c r="CU56" s="19">
        <f t="shared" si="105"/>
        <v>2.9482441540024163E-3</v>
      </c>
      <c r="CV56" s="19">
        <f t="shared" si="106"/>
        <v>3.7828499324553483E-2</v>
      </c>
      <c r="CW56" s="19">
        <f t="shared" si="107"/>
        <v>0.94074982750612601</v>
      </c>
      <c r="CX56" s="23"/>
      <c r="CY56" s="18">
        <f t="shared" si="108"/>
        <v>1.5362554819627924E-14</v>
      </c>
      <c r="CZ56" s="18">
        <f t="shared" si="179"/>
        <v>7.954289109513502E-14</v>
      </c>
      <c r="DA56" s="18">
        <f t="shared" si="205"/>
        <v>6.5374932915819193E-4</v>
      </c>
      <c r="DB56" s="18">
        <f t="shared" si="180"/>
        <v>5.154791978733652E-3</v>
      </c>
      <c r="DC56" s="18">
        <f t="shared" si="109"/>
        <v>1.0043259907487703E-17</v>
      </c>
      <c r="DD56" s="18">
        <f t="shared" si="181"/>
        <v>4.1002705698248646E-16</v>
      </c>
      <c r="DE56" s="18">
        <f t="shared" si="182"/>
        <v>4.2007031688997414E-16</v>
      </c>
      <c r="DF56" s="19">
        <f t="shared" si="157"/>
        <v>2.390852079681283E-2</v>
      </c>
      <c r="DG56" s="19">
        <f t="shared" si="110"/>
        <v>0.97609147920318717</v>
      </c>
      <c r="DH56" s="19">
        <f t="shared" si="32"/>
        <v>0</v>
      </c>
      <c r="DI56" s="19">
        <f t="shared" si="33"/>
        <v>2.390852079681283E-2</v>
      </c>
      <c r="DJ56" s="19">
        <f t="shared" si="34"/>
        <v>0</v>
      </c>
      <c r="DK56" s="19">
        <f t="shared" si="35"/>
        <v>0</v>
      </c>
      <c r="DL56" s="19">
        <f t="shared" si="36"/>
        <v>0.97609147920318717</v>
      </c>
      <c r="DM56" s="19">
        <f t="shared" si="37"/>
        <v>0</v>
      </c>
      <c r="DN56" s="19">
        <f t="shared" si="111"/>
        <v>2.1136133486403457E-2</v>
      </c>
      <c r="DO56" s="19">
        <f t="shared" si="112"/>
        <v>2.7723873104093743E-3</v>
      </c>
      <c r="DP56" s="19">
        <f t="shared" si="113"/>
        <v>4.3395389589729036E-2</v>
      </c>
      <c r="DQ56" s="19">
        <f t="shared" si="114"/>
        <v>0.93269608961345807</v>
      </c>
      <c r="DR56" s="23"/>
      <c r="DS56" s="18">
        <f t="shared" si="115"/>
        <v>1.6559410778125379E-14</v>
      </c>
      <c r="DT56" s="18">
        <f t="shared" si="183"/>
        <v>8.0112304901618652E-14</v>
      </c>
      <c r="DU56" s="18">
        <f t="shared" si="206"/>
        <v>6.6814079471161055E-4</v>
      </c>
      <c r="DV56" s="18">
        <f t="shared" si="184"/>
        <v>5.3180778797997418E-3</v>
      </c>
      <c r="DW56" s="18">
        <f t="shared" si="116"/>
        <v>1.10640178772527E-17</v>
      </c>
      <c r="DX56" s="18">
        <f t="shared" si="185"/>
        <v>4.2604347659707058E-16</v>
      </c>
      <c r="DY56" s="18">
        <f t="shared" si="186"/>
        <v>4.3710749447432328E-16</v>
      </c>
      <c r="DZ56" s="19">
        <f t="shared" si="158"/>
        <v>2.5311892422614654E-2</v>
      </c>
      <c r="EA56" s="19">
        <f t="shared" si="117"/>
        <v>0.97468810757738533</v>
      </c>
      <c r="EB56" s="19">
        <f t="shared" si="38"/>
        <v>0</v>
      </c>
      <c r="EC56" s="19">
        <f t="shared" si="39"/>
        <v>2.5311892422614654E-2</v>
      </c>
      <c r="ED56" s="19">
        <f t="shared" si="40"/>
        <v>0</v>
      </c>
      <c r="EE56" s="19">
        <f t="shared" si="41"/>
        <v>0</v>
      </c>
      <c r="EF56" s="19">
        <f t="shared" si="42"/>
        <v>0.97468810757738533</v>
      </c>
      <c r="EG56" s="19">
        <f t="shared" si="43"/>
        <v>0</v>
      </c>
      <c r="EH56" s="19">
        <f t="shared" si="118"/>
        <v>2.2609259207901421E-2</v>
      </c>
      <c r="EI56" s="19">
        <f t="shared" si="119"/>
        <v>2.7026332147132323E-3</v>
      </c>
      <c r="EJ56" s="19">
        <f t="shared" si="120"/>
        <v>4.6422305776137152E-2</v>
      </c>
      <c r="EK56" s="19">
        <f t="shared" si="121"/>
        <v>0.92826580180124829</v>
      </c>
      <c r="EL56" s="23"/>
      <c r="EM56" s="18">
        <f t="shared" si="122"/>
        <v>1.7143572527154423E-14</v>
      </c>
      <c r="EN56" s="18">
        <f t="shared" si="187"/>
        <v>8.0323030636249467E-14</v>
      </c>
      <c r="EO56" s="18">
        <f t="shared" si="207"/>
        <v>6.7553791320951856E-4</v>
      </c>
      <c r="EP56" s="18">
        <f t="shared" si="188"/>
        <v>5.3983077610583073E-3</v>
      </c>
      <c r="EQ56" s="18">
        <f t="shared" si="123"/>
        <v>1.1581133209949931E-17</v>
      </c>
      <c r="ER56" s="18">
        <f t="shared" si="189"/>
        <v>4.336084396753897E-16</v>
      </c>
      <c r="ES56" s="18">
        <f t="shared" si="190"/>
        <v>4.4518957288533964E-16</v>
      </c>
      <c r="ET56" s="19">
        <f t="shared" si="159"/>
        <v>2.6013936343771239E-2</v>
      </c>
      <c r="EU56" s="19">
        <f t="shared" si="124"/>
        <v>0.97398606365622875</v>
      </c>
      <c r="EV56" s="19">
        <f t="shared" si="44"/>
        <v>0</v>
      </c>
      <c r="EW56" s="19">
        <f t="shared" si="45"/>
        <v>2.6013936343771239E-2</v>
      </c>
      <c r="EX56" s="19">
        <f t="shared" si="46"/>
        <v>0</v>
      </c>
      <c r="EY56" s="19">
        <f t="shared" si="47"/>
        <v>0</v>
      </c>
      <c r="EZ56" s="19">
        <f t="shared" si="48"/>
        <v>0.97398606365622875</v>
      </c>
      <c r="FA56" s="19">
        <f t="shared" si="49"/>
        <v>0</v>
      </c>
      <c r="FB56" s="19">
        <f t="shared" si="125"/>
        <v>2.3339228360664689E-2</v>
      </c>
      <c r="FC56" s="19">
        <f t="shared" si="126"/>
        <v>2.6747079831065516E-3</v>
      </c>
      <c r="FD56" s="19">
        <f t="shared" si="127"/>
        <v>4.7903592309360525E-2</v>
      </c>
      <c r="FE56" s="19">
        <f t="shared" si="128"/>
        <v>0.92608247134686816</v>
      </c>
      <c r="FF56" s="23"/>
      <c r="FG56" s="18">
        <f t="shared" si="129"/>
        <v>1.7415756011767574E-14</v>
      </c>
      <c r="FH56" s="18">
        <f t="shared" si="191"/>
        <v>8.040865014919846E-14</v>
      </c>
      <c r="FI56" s="18">
        <f t="shared" si="208"/>
        <v>6.7908692647926871E-4</v>
      </c>
      <c r="FJ56" s="18">
        <f t="shared" si="192"/>
        <v>5.4357490967950253E-3</v>
      </c>
      <c r="FK56" s="18">
        <f t="shared" si="130"/>
        <v>1.1826812222344088E-17</v>
      </c>
      <c r="FL56" s="18">
        <f t="shared" si="193"/>
        <v>4.3708124742301271E-16</v>
      </c>
      <c r="FM56" s="18">
        <f t="shared" si="194"/>
        <v>4.4890805964535682E-16</v>
      </c>
      <c r="FN56" s="19">
        <f t="shared" si="160"/>
        <v>2.634573376046628E-2</v>
      </c>
      <c r="FO56" s="19">
        <f t="shared" si="131"/>
        <v>0.97365426623953366</v>
      </c>
      <c r="FP56" s="19">
        <f t="shared" si="50"/>
        <v>0</v>
      </c>
      <c r="FQ56" s="19">
        <f t="shared" si="51"/>
        <v>2.634573376046628E-2</v>
      </c>
      <c r="FR56" s="19">
        <f t="shared" si="52"/>
        <v>0</v>
      </c>
      <c r="FS56" s="19">
        <f t="shared" si="53"/>
        <v>0</v>
      </c>
      <c r="FT56" s="19">
        <f t="shared" si="54"/>
        <v>0.97365426623953366</v>
      </c>
      <c r="FU56" s="19">
        <f t="shared" si="55"/>
        <v>0</v>
      </c>
      <c r="FV56" s="19">
        <f t="shared" si="132"/>
        <v>2.3682455045771784E-2</v>
      </c>
      <c r="FW56" s="19">
        <f t="shared" si="133"/>
        <v>2.6632787146944966E-3</v>
      </c>
      <c r="FX56" s="19">
        <f t="shared" si="134"/>
        <v>4.8594352795988421E-2</v>
      </c>
      <c r="FY56" s="19">
        <f t="shared" si="135"/>
        <v>0.92505991344354521</v>
      </c>
      <c r="FZ56" s="23"/>
      <c r="GA56" s="18">
        <f t="shared" si="136"/>
        <v>1.7539972437087689E-14</v>
      </c>
      <c r="GB56" s="18">
        <f t="shared" si="195"/>
        <v>8.044553297307531E-14</v>
      </c>
      <c r="GC56" s="18">
        <f t="shared" si="209"/>
        <v>6.8073437811681922E-4</v>
      </c>
      <c r="GD56" s="18">
        <f t="shared" si="196"/>
        <v>5.4528295670302216E-3</v>
      </c>
      <c r="GE56" s="18">
        <f t="shared" si="137"/>
        <v>1.1940062229147037E-17</v>
      </c>
      <c r="GF56" s="18">
        <f t="shared" si="197"/>
        <v>4.3865578073108965E-16</v>
      </c>
      <c r="GG56" s="18">
        <f t="shared" si="198"/>
        <v>4.5059584296023666E-16</v>
      </c>
      <c r="GH56" s="19">
        <f t="shared" si="161"/>
        <v>2.6498385228557693E-2</v>
      </c>
      <c r="GI56" s="19">
        <f t="shared" si="138"/>
        <v>0.97350161477144237</v>
      </c>
      <c r="GJ56" s="19">
        <f t="shared" si="56"/>
        <v>0</v>
      </c>
      <c r="GK56" s="19">
        <f t="shared" si="57"/>
        <v>2.6498385228557693E-2</v>
      </c>
      <c r="GL56" s="19">
        <f t="shared" si="58"/>
        <v>0</v>
      </c>
      <c r="GM56" s="19">
        <f t="shared" si="59"/>
        <v>0</v>
      </c>
      <c r="GN56" s="19">
        <f t="shared" si="60"/>
        <v>0.97350161477144237</v>
      </c>
      <c r="GO56" s="19">
        <f t="shared" si="61"/>
        <v>0</v>
      </c>
      <c r="GP56" s="19">
        <f t="shared" si="139"/>
        <v>2.3839909059009224E-2</v>
      </c>
      <c r="GQ56" s="19">
        <f t="shared" si="140"/>
        <v>2.6584761695484676E-3</v>
      </c>
      <c r="GR56" s="19">
        <f t="shared" si="141"/>
        <v>4.8909688876636485E-2</v>
      </c>
      <c r="GS56" s="19">
        <f t="shared" si="142"/>
        <v>0.92459192589480599</v>
      </c>
      <c r="GT56" s="23"/>
      <c r="GU56" s="18">
        <f t="shared" si="143"/>
        <v>1.7596134361648663E-14</v>
      </c>
      <c r="GV56" s="18">
        <f t="shared" si="144"/>
        <v>8.0461859162080843E-14</v>
      </c>
      <c r="GW56" s="18">
        <f t="shared" si="62"/>
        <v>6.8148684914824567E-4</v>
      </c>
      <c r="GX56" s="18">
        <f t="shared" si="63"/>
        <v>5.46054680685108E-3</v>
      </c>
      <c r="GY56" s="18">
        <f t="shared" si="145"/>
        <v>1.1991534163309125E-17</v>
      </c>
      <c r="GZ56" s="18">
        <f t="shared" si="199"/>
        <v>4.3936574812080188E-16</v>
      </c>
      <c r="HA56" s="18">
        <f t="shared" si="200"/>
        <v>4.5135728228411105E-16</v>
      </c>
      <c r="HB56" s="19">
        <f t="shared" si="162"/>
        <v>2.6567720592931391E-2</v>
      </c>
      <c r="HC56" s="19">
        <f t="shared" si="146"/>
        <v>0.97343227940706856</v>
      </c>
      <c r="HD56" s="19">
        <f t="shared" si="64"/>
        <v>0</v>
      </c>
      <c r="HE56" s="19">
        <f t="shared" si="65"/>
        <v>2.6567720592931391E-2</v>
      </c>
      <c r="HF56" s="19">
        <f t="shared" si="66"/>
        <v>0</v>
      </c>
      <c r="HG56" s="19">
        <f t="shared" si="67"/>
        <v>0</v>
      </c>
      <c r="HH56" s="19">
        <f t="shared" si="68"/>
        <v>0.97343227940706856</v>
      </c>
      <c r="HI56" s="19">
        <f t="shared" si="69"/>
        <v>0</v>
      </c>
      <c r="HJ56" s="19">
        <f t="shared" si="147"/>
        <v>2.3911308840498947E-2</v>
      </c>
      <c r="HK56" s="19">
        <f t="shared" si="148"/>
        <v>2.6564117524324449E-3</v>
      </c>
      <c r="HL56" s="19">
        <f t="shared" si="149"/>
        <v>4.9052301347778902E-2</v>
      </c>
      <c r="HM56" s="19">
        <f t="shared" si="150"/>
        <v>0.92437997805928951</v>
      </c>
      <c r="HN56" s="28" t="s">
        <v>3</v>
      </c>
      <c r="HO56" s="36">
        <v>0.3</v>
      </c>
      <c r="HP56" s="36">
        <v>0.4</v>
      </c>
      <c r="HQ56" s="36"/>
      <c r="HR56" s="46"/>
      <c r="HS56" s="46"/>
      <c r="HT56" s="46"/>
      <c r="HU56" s="46"/>
      <c r="HV56" s="46"/>
      <c r="HW56" s="46"/>
    </row>
    <row r="57" spans="1:231" ht="13.5" thickBot="1" x14ac:dyDescent="0.25">
      <c r="A57">
        <v>31</v>
      </c>
      <c r="B57" s="22">
        <v>3</v>
      </c>
      <c r="C57" s="18">
        <f t="shared" si="70"/>
        <v>1.2594750658484748E-17</v>
      </c>
      <c r="D57" s="18">
        <f t="shared" si="151"/>
        <v>2.6912021564685621E-16</v>
      </c>
      <c r="E57" s="18">
        <f t="shared" si="152"/>
        <v>3.2400000000000011E-3</v>
      </c>
      <c r="F57" s="18">
        <f t="shared" si="1"/>
        <v>3.2400000000000011E-3</v>
      </c>
      <c r="G57" s="18">
        <f t="shared" si="71"/>
        <v>4.0806992133490598E-20</v>
      </c>
      <c r="H57" s="18">
        <f t="shared" si="72"/>
        <v>8.7194949869581442E-19</v>
      </c>
      <c r="I57" s="18">
        <f t="shared" si="73"/>
        <v>9.1275649082930509E-19</v>
      </c>
      <c r="J57" s="19">
        <f t="shared" si="74"/>
        <v>4.4707424755111302E-2</v>
      </c>
      <c r="K57" s="19">
        <f t="shared" si="75"/>
        <v>0.95529257524488864</v>
      </c>
      <c r="L57" s="19">
        <f t="shared" si="2"/>
        <v>0</v>
      </c>
      <c r="M57" s="19">
        <f t="shared" si="3"/>
        <v>0</v>
      </c>
      <c r="N57" s="19">
        <f t="shared" si="4"/>
        <v>4.4707424755111302E-2</v>
      </c>
      <c r="O57" s="19">
        <f t="shared" si="5"/>
        <v>0</v>
      </c>
      <c r="P57" s="19">
        <f t="shared" si="6"/>
        <v>0</v>
      </c>
      <c r="Q57" s="19">
        <f t="shared" si="7"/>
        <v>0.95529257524488864</v>
      </c>
      <c r="R57" s="19">
        <f t="shared" si="76"/>
        <v>2.8087495891906473E-2</v>
      </c>
      <c r="S57" s="19">
        <f t="shared" si="77"/>
        <v>1.6619928863204833E-2</v>
      </c>
      <c r="T57" s="19">
        <f t="shared" si="78"/>
        <v>2.4576558905418159E-2</v>
      </c>
      <c r="U57" s="19">
        <f t="shared" si="79"/>
        <v>0.93071601633947054</v>
      </c>
      <c r="V57" s="23"/>
      <c r="W57" s="18">
        <f t="shared" si="80"/>
        <v>8.2955108021776766E-16</v>
      </c>
      <c r="X57" s="18">
        <f t="shared" si="163"/>
        <v>1.8362348121622419E-14</v>
      </c>
      <c r="Y57" s="18">
        <f t="shared" si="201"/>
        <v>1.6727789764793889E-3</v>
      </c>
      <c r="Z57" s="18">
        <f t="shared" si="164"/>
        <v>5.937507573412674E-3</v>
      </c>
      <c r="AA57" s="18">
        <f t="shared" si="81"/>
        <v>1.3876556069040488E-18</v>
      </c>
      <c r="AB57" s="18">
        <f t="shared" si="165"/>
        <v>1.090265810377731E-16</v>
      </c>
      <c r="AC57" s="18">
        <f t="shared" si="166"/>
        <v>1.1041423664467715E-16</v>
      </c>
      <c r="AD57" s="19">
        <f t="shared" si="153"/>
        <v>1.2567723593196122E-2</v>
      </c>
      <c r="AE57" s="19">
        <f t="shared" si="82"/>
        <v>0.98743227640680387</v>
      </c>
      <c r="AF57" s="19">
        <f t="shared" si="8"/>
        <v>0</v>
      </c>
      <c r="AG57" s="19">
        <f t="shared" si="9"/>
        <v>0</v>
      </c>
      <c r="AH57" s="19">
        <f t="shared" si="10"/>
        <v>1.2567723593196122E-2</v>
      </c>
      <c r="AI57" s="19">
        <f t="shared" si="11"/>
        <v>0</v>
      </c>
      <c r="AJ57" s="19">
        <f t="shared" si="12"/>
        <v>0</v>
      </c>
      <c r="AK57" s="19">
        <f t="shared" si="13"/>
        <v>0.98743227640680387</v>
      </c>
      <c r="AL57" s="19">
        <f t="shared" si="83"/>
        <v>6.6272620046426318E-3</v>
      </c>
      <c r="AM57" s="19">
        <f t="shared" si="84"/>
        <v>5.9404615885534908E-3</v>
      </c>
      <c r="AN57" s="19">
        <f t="shared" si="85"/>
        <v>1.4442444667015476E-2</v>
      </c>
      <c r="AO57" s="19">
        <f t="shared" si="86"/>
        <v>0.97298983173978848</v>
      </c>
      <c r="AP57" s="23"/>
      <c r="AQ57" s="18">
        <f t="shared" si="87"/>
        <v>1.4489859762932282E-15</v>
      </c>
      <c r="AR57" s="18">
        <f t="shared" si="167"/>
        <v>2.7686381193147318E-14</v>
      </c>
      <c r="AS57" s="18">
        <f t="shared" si="202"/>
        <v>1.3402743460266364E-3</v>
      </c>
      <c r="AT57" s="18">
        <f t="shared" si="168"/>
        <v>8.6697922862360999E-3</v>
      </c>
      <c r="AU57" s="18">
        <f t="shared" si="88"/>
        <v>1.9420387317781737E-18</v>
      </c>
      <c r="AV57" s="18">
        <f t="shared" si="169"/>
        <v>2.4003517410214084E-16</v>
      </c>
      <c r="AW57" s="18">
        <f t="shared" si="170"/>
        <v>2.41977212833919E-16</v>
      </c>
      <c r="AX57" s="19">
        <f t="shared" si="154"/>
        <v>8.0257091526675754E-3</v>
      </c>
      <c r="AY57" s="19">
        <f t="shared" si="89"/>
        <v>0.99197429084733246</v>
      </c>
      <c r="AZ57" s="19">
        <f t="shared" si="14"/>
        <v>0</v>
      </c>
      <c r="BA57" s="19">
        <f t="shared" si="15"/>
        <v>0</v>
      </c>
      <c r="BB57" s="19">
        <f t="shared" si="16"/>
        <v>8.0257091526675754E-3</v>
      </c>
      <c r="BC57" s="19">
        <f t="shared" si="17"/>
        <v>0</v>
      </c>
      <c r="BD57" s="19">
        <f t="shared" si="18"/>
        <v>0</v>
      </c>
      <c r="BE57" s="19">
        <f t="shared" si="19"/>
        <v>0.99197429084733246</v>
      </c>
      <c r="BF57" s="19">
        <f t="shared" si="90"/>
        <v>4.4823777673881514E-3</v>
      </c>
      <c r="BG57" s="19">
        <f t="shared" si="91"/>
        <v>3.5433313852794232E-3</v>
      </c>
      <c r="BH57" s="19">
        <f t="shared" si="92"/>
        <v>1.1329929060824891E-2</v>
      </c>
      <c r="BI57" s="19">
        <f t="shared" si="93"/>
        <v>0.98064436178650749</v>
      </c>
      <c r="BJ57" s="23"/>
      <c r="BK57" s="18">
        <f t="shared" si="94"/>
        <v>2.3248584712600274E-15</v>
      </c>
      <c r="BL57" s="18">
        <f t="shared" si="171"/>
        <v>3.1391986049196296E-14</v>
      </c>
      <c r="BM57" s="18">
        <f t="shared" si="203"/>
        <v>1.2867767509951924E-3</v>
      </c>
      <c r="BN57" s="18">
        <f t="shared" si="172"/>
        <v>1.0378452307399803E-2</v>
      </c>
      <c r="BO57" s="18">
        <f t="shared" si="95"/>
        <v>2.9915738301716276E-18</v>
      </c>
      <c r="BP57" s="18">
        <f t="shared" si="173"/>
        <v>3.2580023004614373E-16</v>
      </c>
      <c r="BQ57" s="18">
        <f t="shared" si="174"/>
        <v>3.2879180387631535E-16</v>
      </c>
      <c r="BR57" s="19">
        <f t="shared" si="155"/>
        <v>9.0986873605188642E-3</v>
      </c>
      <c r="BS57" s="19">
        <f t="shared" si="96"/>
        <v>0.99090131263948111</v>
      </c>
      <c r="BT57" s="19">
        <f t="shared" si="20"/>
        <v>0</v>
      </c>
      <c r="BU57" s="19">
        <f t="shared" si="21"/>
        <v>0</v>
      </c>
      <c r="BV57" s="19">
        <f t="shared" si="22"/>
        <v>9.0986873605188642E-3</v>
      </c>
      <c r="BW57" s="19">
        <f t="shared" si="23"/>
        <v>0</v>
      </c>
      <c r="BX57" s="19">
        <f t="shared" si="24"/>
        <v>0</v>
      </c>
      <c r="BY57" s="19">
        <f t="shared" si="25"/>
        <v>0.99090131263948111</v>
      </c>
      <c r="BZ57" s="19">
        <f t="shared" si="97"/>
        <v>5.7746934465833996E-3</v>
      </c>
      <c r="CA57" s="19">
        <f t="shared" si="98"/>
        <v>3.323993913935465E-3</v>
      </c>
      <c r="CB57" s="19">
        <f t="shared" si="99"/>
        <v>1.2245833960740565E-2</v>
      </c>
      <c r="CC57" s="19">
        <f t="shared" si="100"/>
        <v>0.97865547867874059</v>
      </c>
      <c r="CD57" s="23"/>
      <c r="CE57" s="18">
        <f t="shared" si="101"/>
        <v>3.2789926083493997E-15</v>
      </c>
      <c r="CF57" s="18">
        <f t="shared" si="175"/>
        <v>3.2716685587031387E-14</v>
      </c>
      <c r="CG57" s="18">
        <f t="shared" si="204"/>
        <v>1.2930985462057207E-3</v>
      </c>
      <c r="CH57" s="18">
        <f t="shared" si="176"/>
        <v>1.1684759433526938E-2</v>
      </c>
      <c r="CI57" s="18">
        <f t="shared" si="102"/>
        <v>4.2400605748759133E-18</v>
      </c>
      <c r="CJ57" s="18">
        <f t="shared" si="177"/>
        <v>3.8228660054679979E-16</v>
      </c>
      <c r="CK57" s="18">
        <f t="shared" si="178"/>
        <v>3.865266611216757E-16</v>
      </c>
      <c r="CL57" s="19">
        <f t="shared" si="156"/>
        <v>1.0969645826167666E-2</v>
      </c>
      <c r="CM57" s="19">
        <f t="shared" si="103"/>
        <v>0.98903035417383234</v>
      </c>
      <c r="CN57" s="19">
        <f t="shared" si="26"/>
        <v>0</v>
      </c>
      <c r="CO57" s="19">
        <f t="shared" si="27"/>
        <v>0</v>
      </c>
      <c r="CP57" s="19">
        <f t="shared" si="28"/>
        <v>1.0969645826167666E-2</v>
      </c>
      <c r="CQ57" s="19">
        <f t="shared" si="29"/>
        <v>0</v>
      </c>
      <c r="CR57" s="19">
        <f t="shared" si="30"/>
        <v>0</v>
      </c>
      <c r="CS57" s="19">
        <f t="shared" si="31"/>
        <v>0.98903035417383234</v>
      </c>
      <c r="CT57" s="19">
        <f t="shared" si="104"/>
        <v>7.5579797424590476E-3</v>
      </c>
      <c r="CU57" s="19">
        <f t="shared" si="105"/>
        <v>3.4116660837086167E-3</v>
      </c>
      <c r="CV57" s="19">
        <f t="shared" si="106"/>
        <v>1.3863693426861333E-2</v>
      </c>
      <c r="CW57" s="19">
        <f t="shared" si="107"/>
        <v>0.97516666074697111</v>
      </c>
      <c r="CX57" s="23"/>
      <c r="CY57" s="18">
        <f t="shared" si="108"/>
        <v>3.9658404948778154E-15</v>
      </c>
      <c r="CZ57" s="18">
        <f t="shared" si="179"/>
        <v>3.3000534209251322E-14</v>
      </c>
      <c r="DA57" s="18">
        <f t="shared" si="205"/>
        <v>1.312272583321389E-3</v>
      </c>
      <c r="DB57" s="18">
        <f t="shared" si="180"/>
        <v>1.2571495070598503E-2</v>
      </c>
      <c r="DC57" s="18">
        <f t="shared" si="109"/>
        <v>5.2042637512538864E-18</v>
      </c>
      <c r="DD57" s="18">
        <f t="shared" si="181"/>
        <v>4.1486605313872026E-16</v>
      </c>
      <c r="DE57" s="18">
        <f t="shared" si="182"/>
        <v>4.2007031688997414E-16</v>
      </c>
      <c r="DF57" s="19">
        <f t="shared" si="157"/>
        <v>1.2389029983799118E-2</v>
      </c>
      <c r="DG57" s="19">
        <f t="shared" si="110"/>
        <v>0.98761097001620091</v>
      </c>
      <c r="DH57" s="19">
        <f t="shared" si="32"/>
        <v>0</v>
      </c>
      <c r="DI57" s="19">
        <f t="shared" si="33"/>
        <v>0</v>
      </c>
      <c r="DJ57" s="19">
        <f t="shared" si="34"/>
        <v>1.2389029983799118E-2</v>
      </c>
      <c r="DK57" s="19">
        <f t="shared" si="35"/>
        <v>0</v>
      </c>
      <c r="DL57" s="19">
        <f t="shared" si="36"/>
        <v>0</v>
      </c>
      <c r="DM57" s="19">
        <f t="shared" si="37"/>
        <v>0.98761097001620091</v>
      </c>
      <c r="DN57" s="19">
        <f t="shared" si="111"/>
        <v>8.8811489458150202E-3</v>
      </c>
      <c r="DO57" s="19">
        <f t="shared" si="112"/>
        <v>3.5078810379840951E-3</v>
      </c>
      <c r="DP57" s="19">
        <f t="shared" si="113"/>
        <v>1.5027371850997812E-2</v>
      </c>
      <c r="DQ57" s="19">
        <f t="shared" si="114"/>
        <v>0.97258359816520312</v>
      </c>
      <c r="DR57" s="23"/>
      <c r="DS57" s="18">
        <f t="shared" si="115"/>
        <v>4.3507847711403079E-15</v>
      </c>
      <c r="DT57" s="18">
        <f t="shared" si="183"/>
        <v>3.3010059911842615E-14</v>
      </c>
      <c r="DU57" s="18">
        <f t="shared" si="206"/>
        <v>1.3268143654894796E-3</v>
      </c>
      <c r="DV57" s="18">
        <f t="shared" si="184"/>
        <v>1.3066768490901066E-2</v>
      </c>
      <c r="DW57" s="18">
        <f t="shared" si="116"/>
        <v>5.7726837355018181E-18</v>
      </c>
      <c r="DX57" s="18">
        <f t="shared" si="185"/>
        <v>4.3133481073882151E-16</v>
      </c>
      <c r="DY57" s="18">
        <f t="shared" si="186"/>
        <v>4.3710749447432333E-16</v>
      </c>
      <c r="DZ57" s="19">
        <f t="shared" si="158"/>
        <v>1.3206554013548076E-2</v>
      </c>
      <c r="EA57" s="19">
        <f t="shared" si="117"/>
        <v>0.98679344598645191</v>
      </c>
      <c r="EB57" s="19">
        <f t="shared" si="38"/>
        <v>0</v>
      </c>
      <c r="EC57" s="19">
        <f t="shared" si="39"/>
        <v>0</v>
      </c>
      <c r="ED57" s="19">
        <f t="shared" si="40"/>
        <v>1.3206554013548076E-2</v>
      </c>
      <c r="EE57" s="19">
        <f t="shared" si="41"/>
        <v>0</v>
      </c>
      <c r="EF57" s="19">
        <f t="shared" si="42"/>
        <v>0</v>
      </c>
      <c r="EG57" s="19">
        <f t="shared" si="43"/>
        <v>0.98679344598645191</v>
      </c>
      <c r="EH57" s="19">
        <f t="shared" si="118"/>
        <v>9.6372528745379826E-3</v>
      </c>
      <c r="EI57" s="19">
        <f t="shared" si="119"/>
        <v>3.5693011390100916E-3</v>
      </c>
      <c r="EJ57" s="19">
        <f t="shared" si="120"/>
        <v>1.5674639548076668E-2</v>
      </c>
      <c r="EK57" s="19">
        <f t="shared" si="121"/>
        <v>0.97111880643837512</v>
      </c>
      <c r="EL57" s="23"/>
      <c r="EM57" s="18">
        <f t="shared" si="122"/>
        <v>4.5417439731626029E-15</v>
      </c>
      <c r="EN57" s="18">
        <f t="shared" si="187"/>
        <v>3.2985719490915217E-14</v>
      </c>
      <c r="EO57" s="18">
        <f t="shared" si="207"/>
        <v>1.3350298194550771E-3</v>
      </c>
      <c r="EP57" s="18">
        <f t="shared" si="188"/>
        <v>1.3312615763005546E-2</v>
      </c>
      <c r="EQ57" s="18">
        <f t="shared" si="123"/>
        <v>6.0633636365024539E-18</v>
      </c>
      <c r="ER57" s="18">
        <f t="shared" si="189"/>
        <v>4.3912620924883717E-16</v>
      </c>
      <c r="ES57" s="18">
        <f t="shared" si="190"/>
        <v>4.4518957288533964E-16</v>
      </c>
      <c r="ET57" s="19">
        <f t="shared" si="159"/>
        <v>1.3619734166739115E-2</v>
      </c>
      <c r="EU57" s="19">
        <f t="shared" si="124"/>
        <v>0.98638026583326088</v>
      </c>
      <c r="EV57" s="19">
        <f t="shared" si="44"/>
        <v>0</v>
      </c>
      <c r="EW57" s="19">
        <f t="shared" si="45"/>
        <v>0</v>
      </c>
      <c r="EX57" s="19">
        <f t="shared" si="46"/>
        <v>1.3619734166739115E-2</v>
      </c>
      <c r="EY57" s="19">
        <f t="shared" si="47"/>
        <v>0</v>
      </c>
      <c r="EZ57" s="19">
        <f t="shared" si="48"/>
        <v>0</v>
      </c>
      <c r="FA57" s="19">
        <f t="shared" si="49"/>
        <v>0.98638026583326088</v>
      </c>
      <c r="FB57" s="19">
        <f t="shared" si="125"/>
        <v>1.0017416361606524E-2</v>
      </c>
      <c r="FC57" s="19">
        <f t="shared" si="126"/>
        <v>3.6023178051325915E-3</v>
      </c>
      <c r="FD57" s="19">
        <f t="shared" si="127"/>
        <v>1.5996519982164715E-2</v>
      </c>
      <c r="FE57" s="19">
        <f t="shared" si="128"/>
        <v>0.97038374585109621</v>
      </c>
      <c r="FF57" s="23"/>
      <c r="FG57" s="18">
        <f t="shared" si="129"/>
        <v>4.6313847224967841E-15</v>
      </c>
      <c r="FH57" s="18">
        <f t="shared" si="191"/>
        <v>3.296911713875405E-14</v>
      </c>
      <c r="FI57" s="18">
        <f t="shared" si="208"/>
        <v>1.3391494282600116E-3</v>
      </c>
      <c r="FJ57" s="18">
        <f t="shared" si="192"/>
        <v>1.3427898041036336E-2</v>
      </c>
      <c r="FK57" s="18">
        <f t="shared" si="130"/>
        <v>6.2021162031837211E-18</v>
      </c>
      <c r="FL57" s="18">
        <f t="shared" si="193"/>
        <v>4.42705943442173E-16</v>
      </c>
      <c r="FM57" s="18">
        <f t="shared" si="194"/>
        <v>4.4890805964535672E-16</v>
      </c>
      <c r="FN57" s="19">
        <f t="shared" si="160"/>
        <v>1.3816005460190389E-2</v>
      </c>
      <c r="FO57" s="19">
        <f t="shared" si="131"/>
        <v>0.98618399453980965</v>
      </c>
      <c r="FP57" s="19">
        <f t="shared" si="50"/>
        <v>0</v>
      </c>
      <c r="FQ57" s="19">
        <f t="shared" si="51"/>
        <v>0</v>
      </c>
      <c r="FR57" s="19">
        <f t="shared" si="52"/>
        <v>1.3816005460190389E-2</v>
      </c>
      <c r="FS57" s="19">
        <f t="shared" si="53"/>
        <v>0</v>
      </c>
      <c r="FT57" s="19">
        <f t="shared" si="54"/>
        <v>0</v>
      </c>
      <c r="FU57" s="19">
        <f t="shared" si="55"/>
        <v>0.98618399453980965</v>
      </c>
      <c r="FV57" s="19">
        <f t="shared" si="132"/>
        <v>1.0197326076761885E-2</v>
      </c>
      <c r="FW57" s="19">
        <f t="shared" si="133"/>
        <v>3.6186793834285034E-3</v>
      </c>
      <c r="FX57" s="19">
        <f t="shared" si="134"/>
        <v>1.6148407683704402E-2</v>
      </c>
      <c r="FY57" s="19">
        <f t="shared" si="135"/>
        <v>0.97003558685610525</v>
      </c>
      <c r="FZ57" s="23"/>
      <c r="GA57" s="18">
        <f t="shared" si="136"/>
        <v>4.6724385121918896E-15</v>
      </c>
      <c r="GB57" s="18">
        <f t="shared" si="195"/>
        <v>3.2960645544880165E-14</v>
      </c>
      <c r="GC57" s="18">
        <f t="shared" si="209"/>
        <v>1.3411052789539166E-3</v>
      </c>
      <c r="GD57" s="18">
        <f t="shared" si="196"/>
        <v>1.3480610093055873E-2</v>
      </c>
      <c r="GE57" s="18">
        <f t="shared" si="137"/>
        <v>6.2662319542881271E-18</v>
      </c>
      <c r="GF57" s="18">
        <f t="shared" si="197"/>
        <v>4.4432961100594866E-16</v>
      </c>
      <c r="GG57" s="18">
        <f t="shared" si="198"/>
        <v>4.5059584296023676E-16</v>
      </c>
      <c r="GH57" s="19">
        <f t="shared" si="161"/>
        <v>1.3906546303493299E-2</v>
      </c>
      <c r="GI57" s="19">
        <f t="shared" si="138"/>
        <v>0.98609345369650681</v>
      </c>
      <c r="GJ57" s="19">
        <f t="shared" si="56"/>
        <v>0</v>
      </c>
      <c r="GK57" s="19">
        <f t="shared" si="57"/>
        <v>0</v>
      </c>
      <c r="GL57" s="19">
        <f t="shared" si="58"/>
        <v>1.3906546303493299E-2</v>
      </c>
      <c r="GM57" s="19">
        <f t="shared" si="59"/>
        <v>0</v>
      </c>
      <c r="GN57" s="19">
        <f t="shared" si="60"/>
        <v>0</v>
      </c>
      <c r="GO57" s="19">
        <f t="shared" si="61"/>
        <v>0.98609345369650681</v>
      </c>
      <c r="GP57" s="19">
        <f t="shared" si="139"/>
        <v>1.028010013105366E-2</v>
      </c>
      <c r="GQ57" s="19">
        <f t="shared" si="140"/>
        <v>3.6264461724396387E-3</v>
      </c>
      <c r="GR57" s="19">
        <f t="shared" si="141"/>
        <v>1.6218285097504028E-2</v>
      </c>
      <c r="GS57" s="19">
        <f t="shared" si="142"/>
        <v>0.96987516859900247</v>
      </c>
      <c r="GT57" s="23"/>
      <c r="GU57" s="18">
        <f t="shared" si="143"/>
        <v>4.6910332538274374E-15</v>
      </c>
      <c r="GV57" s="18">
        <f t="shared" si="144"/>
        <v>3.2956673176846287E-14</v>
      </c>
      <c r="GW57" s="18">
        <f t="shared" si="62"/>
        <v>1.3420093780919188E-3</v>
      </c>
      <c r="GX57" s="18">
        <f t="shared" si="63"/>
        <v>1.3504453840844945E-2</v>
      </c>
      <c r="GY57" s="18">
        <f t="shared" si="145"/>
        <v>6.2954106195774696E-18</v>
      </c>
      <c r="GZ57" s="18">
        <f t="shared" si="199"/>
        <v>4.4506187166453343E-16</v>
      </c>
      <c r="HA57" s="18">
        <f t="shared" si="200"/>
        <v>4.5135728228411086E-16</v>
      </c>
      <c r="HB57" s="19">
        <f t="shared" si="162"/>
        <v>1.3947732465330575E-2</v>
      </c>
      <c r="HC57" s="19">
        <f t="shared" si="146"/>
        <v>0.98605226753466946</v>
      </c>
      <c r="HD57" s="19">
        <f t="shared" si="64"/>
        <v>0</v>
      </c>
      <c r="HE57" s="19">
        <f t="shared" si="65"/>
        <v>0</v>
      </c>
      <c r="HF57" s="19">
        <f t="shared" si="66"/>
        <v>1.3947732465330575E-2</v>
      </c>
      <c r="HG57" s="19">
        <f t="shared" si="67"/>
        <v>0</v>
      </c>
      <c r="HH57" s="19">
        <f t="shared" si="68"/>
        <v>0</v>
      </c>
      <c r="HI57" s="19">
        <f t="shared" si="69"/>
        <v>0.98605226753466946</v>
      </c>
      <c r="HJ57" s="19">
        <f t="shared" si="147"/>
        <v>1.0317686454603476E-2</v>
      </c>
      <c r="HK57" s="19">
        <f t="shared" si="148"/>
        <v>3.6300460107270976E-3</v>
      </c>
      <c r="HL57" s="19">
        <f t="shared" si="149"/>
        <v>1.6250034138327926E-2</v>
      </c>
      <c r="HM57" s="19">
        <f t="shared" si="150"/>
        <v>0.96980223339634175</v>
      </c>
      <c r="HN57" s="28" t="s">
        <v>4</v>
      </c>
      <c r="HO57" s="36">
        <v>0.4</v>
      </c>
      <c r="HP57" s="36">
        <v>0.3</v>
      </c>
      <c r="HQ57" s="36"/>
      <c r="HR57" s="46"/>
      <c r="HS57" s="46"/>
      <c r="HT57" s="46"/>
      <c r="HU57" s="46"/>
      <c r="HV57" s="46"/>
      <c r="HW57" s="46"/>
    </row>
    <row r="58" spans="1:231" ht="13.5" thickTop="1" x14ac:dyDescent="0.2">
      <c r="A58">
        <v>32</v>
      </c>
      <c r="B58" s="22">
        <v>2</v>
      </c>
      <c r="C58" s="18">
        <f t="shared" si="70"/>
        <v>7.3975644182946834E-18</v>
      </c>
      <c r="D58" s="18">
        <f t="shared" si="151"/>
        <v>4.3311129516666694E-17</v>
      </c>
      <c r="E58" s="18">
        <f t="shared" si="152"/>
        <v>1.8000000000000006E-2</v>
      </c>
      <c r="F58" s="18">
        <f t="shared" si="1"/>
        <v>1.8000000000000006E-2</v>
      </c>
      <c r="G58" s="18">
        <f t="shared" si="71"/>
        <v>1.3315615952930433E-19</v>
      </c>
      <c r="H58" s="18">
        <f t="shared" si="72"/>
        <v>7.796003313000007E-19</v>
      </c>
      <c r="I58" s="18">
        <f t="shared" si="73"/>
        <v>9.1275649082930509E-19</v>
      </c>
      <c r="J58" s="19">
        <f t="shared" si="74"/>
        <v>0.14588355258730876</v>
      </c>
      <c r="K58" s="19">
        <f t="shared" si="75"/>
        <v>0.85411644741269122</v>
      </c>
      <c r="L58" s="19">
        <f t="shared" si="2"/>
        <v>0</v>
      </c>
      <c r="M58" s="19">
        <f t="shared" si="3"/>
        <v>0.14588355258730876</v>
      </c>
      <c r="N58" s="19">
        <f t="shared" si="4"/>
        <v>0</v>
      </c>
      <c r="O58" s="19">
        <f t="shared" si="5"/>
        <v>0</v>
      </c>
      <c r="P58" s="19">
        <f t="shared" si="6"/>
        <v>0.85411644741269122</v>
      </c>
      <c r="Q58" s="19">
        <f t="shared" si="7"/>
        <v>0</v>
      </c>
      <c r="R58" s="19">
        <f t="shared" si="76"/>
        <v>3.9739933115654491E-2</v>
      </c>
      <c r="S58" s="19">
        <f t="shared" si="77"/>
        <v>0.10614361947165429</v>
      </c>
      <c r="T58" s="19">
        <f t="shared" si="78"/>
        <v>4.9674916394568114E-3</v>
      </c>
      <c r="U58" s="19">
        <f t="shared" si="79"/>
        <v>0.84914895577323435</v>
      </c>
      <c r="V58" s="23"/>
      <c r="W58" s="18">
        <f t="shared" si="80"/>
        <v>5.3070315724467368E-16</v>
      </c>
      <c r="X58" s="18">
        <f t="shared" si="163"/>
        <v>6.7914884990352528E-15</v>
      </c>
      <c r="Y58" s="18">
        <f t="shared" si="201"/>
        <v>4.8920912931804256E-3</v>
      </c>
      <c r="Z58" s="18">
        <f t="shared" si="164"/>
        <v>1.5875457694608911E-2</v>
      </c>
      <c r="AA58" s="18">
        <f t="shared" si="81"/>
        <v>2.5962482948200302E-18</v>
      </c>
      <c r="AB58" s="18">
        <f t="shared" si="165"/>
        <v>1.0781798834985713E-16</v>
      </c>
      <c r="AC58" s="18">
        <f t="shared" si="166"/>
        <v>1.1041423664467716E-16</v>
      </c>
      <c r="AD58" s="19">
        <f t="shared" si="153"/>
        <v>2.3513709587786112E-2</v>
      </c>
      <c r="AE58" s="19">
        <f t="shared" si="82"/>
        <v>0.97648629041221391</v>
      </c>
      <c r="AF58" s="19">
        <f t="shared" si="8"/>
        <v>0</v>
      </c>
      <c r="AG58" s="19">
        <f t="shared" si="9"/>
        <v>2.3513709587786112E-2</v>
      </c>
      <c r="AH58" s="19">
        <f t="shared" si="10"/>
        <v>0</v>
      </c>
      <c r="AI58" s="19">
        <f t="shared" si="11"/>
        <v>0</v>
      </c>
      <c r="AJ58" s="19">
        <f t="shared" si="12"/>
        <v>0.97648629041221391</v>
      </c>
      <c r="AK58" s="19">
        <f t="shared" si="13"/>
        <v>0</v>
      </c>
      <c r="AL58" s="19">
        <f t="shared" si="83"/>
        <v>7.0432673685460762E-3</v>
      </c>
      <c r="AM58" s="19">
        <f t="shared" si="84"/>
        <v>1.6470442219240038E-2</v>
      </c>
      <c r="AN58" s="19">
        <f t="shared" si="85"/>
        <v>5.5244562246500447E-3</v>
      </c>
      <c r="AO58" s="19">
        <f t="shared" si="86"/>
        <v>0.97096183418756365</v>
      </c>
      <c r="AP58" s="23"/>
      <c r="AQ58" s="18">
        <f t="shared" si="87"/>
        <v>5.8863372811172335E-16</v>
      </c>
      <c r="AR58" s="18">
        <f t="shared" si="167"/>
        <v>1.1239740880063131E-14</v>
      </c>
      <c r="AS58" s="18">
        <f t="shared" si="202"/>
        <v>2.6486683835541302E-3</v>
      </c>
      <c r="AT58" s="18">
        <f t="shared" si="168"/>
        <v>2.1390005326121498E-2</v>
      </c>
      <c r="AU58" s="18">
        <f t="shared" si="88"/>
        <v>1.5590955451431197E-18</v>
      </c>
      <c r="AV58" s="18">
        <f t="shared" si="169"/>
        <v>2.404181172887759E-16</v>
      </c>
      <c r="AW58" s="18">
        <f t="shared" si="170"/>
        <v>2.41977212833919E-16</v>
      </c>
      <c r="AX58" s="19">
        <f t="shared" si="154"/>
        <v>6.4431502738780799E-3</v>
      </c>
      <c r="AY58" s="19">
        <f t="shared" si="89"/>
        <v>0.99355684972612202</v>
      </c>
      <c r="AZ58" s="19">
        <f t="shared" si="14"/>
        <v>0</v>
      </c>
      <c r="BA58" s="19">
        <f t="shared" si="15"/>
        <v>6.4431502738780799E-3</v>
      </c>
      <c r="BB58" s="19">
        <f t="shared" si="16"/>
        <v>0</v>
      </c>
      <c r="BC58" s="19">
        <f t="shared" si="17"/>
        <v>0</v>
      </c>
      <c r="BD58" s="19">
        <f t="shared" si="18"/>
        <v>0.99355684972612202</v>
      </c>
      <c r="BE58" s="19">
        <f t="shared" si="19"/>
        <v>0</v>
      </c>
      <c r="BF58" s="19">
        <f t="shared" si="90"/>
        <v>2.4584620245165223E-3</v>
      </c>
      <c r="BG58" s="19">
        <f t="shared" si="91"/>
        <v>3.9846882493615576E-3</v>
      </c>
      <c r="BH58" s="19">
        <f t="shared" si="92"/>
        <v>5.567247128151054E-3</v>
      </c>
      <c r="BI58" s="19">
        <f t="shared" si="93"/>
        <v>0.98798960259797097</v>
      </c>
      <c r="BJ58" s="23"/>
      <c r="BK58" s="18">
        <f t="shared" si="94"/>
        <v>6.8618256086551587E-16</v>
      </c>
      <c r="BL58" s="18">
        <f t="shared" si="171"/>
        <v>1.3478960953701546E-14</v>
      </c>
      <c r="BM58" s="18">
        <f t="shared" si="203"/>
        <v>2.2709555648329576E-3</v>
      </c>
      <c r="BN58" s="18">
        <f t="shared" si="172"/>
        <v>2.4277354530162266E-2</v>
      </c>
      <c r="BO58" s="18">
        <f t="shared" si="95"/>
        <v>1.5582901050888729E-18</v>
      </c>
      <c r="BP58" s="18">
        <f t="shared" si="173"/>
        <v>3.2723351377122652E-16</v>
      </c>
      <c r="BQ58" s="18">
        <f t="shared" si="174"/>
        <v>3.287918038763154E-16</v>
      </c>
      <c r="BR58" s="19">
        <f t="shared" si="155"/>
        <v>4.7394432790516545E-3</v>
      </c>
      <c r="BS58" s="19">
        <f t="shared" si="96"/>
        <v>0.99526055672094838</v>
      </c>
      <c r="BT58" s="19">
        <f t="shared" si="20"/>
        <v>0</v>
      </c>
      <c r="BU58" s="19">
        <f t="shared" si="21"/>
        <v>4.7394432790516545E-3</v>
      </c>
      <c r="BV58" s="19">
        <f t="shared" si="22"/>
        <v>0</v>
      </c>
      <c r="BW58" s="19">
        <f t="shared" si="23"/>
        <v>0</v>
      </c>
      <c r="BX58" s="19">
        <f t="shared" si="24"/>
        <v>0.99526055672094838</v>
      </c>
      <c r="BY58" s="19">
        <f t="shared" si="25"/>
        <v>0</v>
      </c>
      <c r="BZ58" s="19">
        <f t="shared" si="97"/>
        <v>2.3128443930704812E-3</v>
      </c>
      <c r="CA58" s="19">
        <f t="shared" si="98"/>
        <v>2.4265988859811733E-3</v>
      </c>
      <c r="CB58" s="19">
        <f t="shared" si="99"/>
        <v>6.7858429674483812E-3</v>
      </c>
      <c r="CC58" s="19">
        <f t="shared" si="100"/>
        <v>0.98847471375349982</v>
      </c>
      <c r="CD58" s="23"/>
      <c r="CE58" s="18">
        <f t="shared" si="101"/>
        <v>8.1033810564382095E-16</v>
      </c>
      <c r="CF58" s="18">
        <f t="shared" si="175"/>
        <v>1.46017262418484E-14</v>
      </c>
      <c r="CG58" s="18">
        <f t="shared" si="204"/>
        <v>2.2189542244877621E-3</v>
      </c>
      <c r="CH58" s="18">
        <f t="shared" si="176"/>
        <v>2.6348155799296235E-2</v>
      </c>
      <c r="CI58" s="18">
        <f t="shared" si="102"/>
        <v>1.7981031627817669E-18</v>
      </c>
      <c r="CJ58" s="18">
        <f t="shared" si="177"/>
        <v>3.847285579588939E-16</v>
      </c>
      <c r="CK58" s="18">
        <f t="shared" si="178"/>
        <v>3.8652666112167565E-16</v>
      </c>
      <c r="CL58" s="19">
        <f t="shared" si="156"/>
        <v>4.6519511941654594E-3</v>
      </c>
      <c r="CM58" s="19">
        <f t="shared" si="103"/>
        <v>0.99534804880583461</v>
      </c>
      <c r="CN58" s="19">
        <f t="shared" si="26"/>
        <v>0</v>
      </c>
      <c r="CO58" s="19">
        <f t="shared" si="27"/>
        <v>4.6519511941654594E-3</v>
      </c>
      <c r="CP58" s="19">
        <f t="shared" si="28"/>
        <v>0</v>
      </c>
      <c r="CQ58" s="19">
        <f t="shared" si="29"/>
        <v>0</v>
      </c>
      <c r="CR58" s="19">
        <f t="shared" si="30"/>
        <v>0.99534804880583461</v>
      </c>
      <c r="CS58" s="19">
        <f t="shared" si="31"/>
        <v>0</v>
      </c>
      <c r="CT58" s="19">
        <f t="shared" si="104"/>
        <v>2.6422030239588905E-3</v>
      </c>
      <c r="CU58" s="19">
        <f t="shared" si="105"/>
        <v>2.0097481702065685E-3</v>
      </c>
      <c r="CV58" s="19">
        <f t="shared" si="106"/>
        <v>8.3274428022087742E-3</v>
      </c>
      <c r="CW58" s="19">
        <f t="shared" si="107"/>
        <v>0.98702060600362584</v>
      </c>
      <c r="CX58" s="23"/>
      <c r="CY58" s="18">
        <f t="shared" si="108"/>
        <v>9.0127469329568307E-16</v>
      </c>
      <c r="CZ58" s="18">
        <f t="shared" si="179"/>
        <v>1.507519818061049E-14</v>
      </c>
      <c r="DA58" s="18">
        <f t="shared" si="205"/>
        <v>2.2186477168957843E-3</v>
      </c>
      <c r="DB58" s="18">
        <f t="shared" si="180"/>
        <v>2.7732352227854251E-2</v>
      </c>
      <c r="DC58" s="18">
        <f t="shared" si="109"/>
        <v>1.9996110405764155E-18</v>
      </c>
      <c r="DD58" s="18">
        <f t="shared" si="181"/>
        <v>4.1807070584939768E-16</v>
      </c>
      <c r="DE58" s="18">
        <f t="shared" si="182"/>
        <v>4.2007031688997409E-16</v>
      </c>
      <c r="DF58" s="19">
        <f t="shared" si="157"/>
        <v>4.7601817128634649E-3</v>
      </c>
      <c r="DG58" s="19">
        <f t="shared" si="110"/>
        <v>0.99523981828713648</v>
      </c>
      <c r="DH58" s="19">
        <f t="shared" si="32"/>
        <v>0</v>
      </c>
      <c r="DI58" s="19">
        <f t="shared" si="33"/>
        <v>4.7601817128634649E-3</v>
      </c>
      <c r="DJ58" s="19">
        <f t="shared" si="34"/>
        <v>0</v>
      </c>
      <c r="DK58" s="19">
        <f t="shared" si="35"/>
        <v>0</v>
      </c>
      <c r="DL58" s="19">
        <f t="shared" si="36"/>
        <v>0.99523981828713648</v>
      </c>
      <c r="DM58" s="19">
        <f t="shared" si="37"/>
        <v>0</v>
      </c>
      <c r="DN58" s="19">
        <f t="shared" si="111"/>
        <v>2.9118172278715612E-3</v>
      </c>
      <c r="DO58" s="19">
        <f t="shared" si="112"/>
        <v>1.8483644849919035E-3</v>
      </c>
      <c r="DP58" s="19">
        <f t="shared" si="113"/>
        <v>9.4772127559275554E-3</v>
      </c>
      <c r="DQ58" s="19">
        <f t="shared" si="114"/>
        <v>0.98576260553120909</v>
      </c>
      <c r="DR58" s="23"/>
      <c r="DS58" s="18">
        <f t="shared" si="115"/>
        <v>9.5283045854076476E-16</v>
      </c>
      <c r="DT58" s="18">
        <f t="shared" si="183"/>
        <v>1.5262591924535019E-14</v>
      </c>
      <c r="DU58" s="18">
        <f t="shared" si="206"/>
        <v>2.2255010496366884E-3</v>
      </c>
      <c r="DV58" s="18">
        <f t="shared" si="184"/>
        <v>2.8500203074253855E-2</v>
      </c>
      <c r="DW58" s="18">
        <f t="shared" si="116"/>
        <v>2.1205251856082791E-18</v>
      </c>
      <c r="DX58" s="18">
        <f t="shared" si="185"/>
        <v>4.3498696928871503E-16</v>
      </c>
      <c r="DY58" s="18">
        <f t="shared" si="186"/>
        <v>4.3710749447432333E-16</v>
      </c>
      <c r="DZ58" s="19">
        <f t="shared" si="158"/>
        <v>4.851267050816589E-3</v>
      </c>
      <c r="EA58" s="19">
        <f t="shared" si="117"/>
        <v>0.99514873294918338</v>
      </c>
      <c r="EB58" s="19">
        <f t="shared" si="38"/>
        <v>0</v>
      </c>
      <c r="EC58" s="19">
        <f t="shared" si="39"/>
        <v>4.851267050816589E-3</v>
      </c>
      <c r="ED58" s="19">
        <f t="shared" si="40"/>
        <v>0</v>
      </c>
      <c r="EE58" s="19">
        <f t="shared" si="41"/>
        <v>0</v>
      </c>
      <c r="EF58" s="19">
        <f t="shared" si="42"/>
        <v>0.99514873294918338</v>
      </c>
      <c r="EG58" s="19">
        <f t="shared" si="43"/>
        <v>0</v>
      </c>
      <c r="EH58" s="19">
        <f t="shared" si="118"/>
        <v>3.068796427080132E-3</v>
      </c>
      <c r="EI58" s="19">
        <f t="shared" si="119"/>
        <v>1.7824706237364572E-3</v>
      </c>
      <c r="EJ58" s="19">
        <f t="shared" si="120"/>
        <v>1.0137757586467944E-2</v>
      </c>
      <c r="EK58" s="19">
        <f t="shared" si="121"/>
        <v>0.98501097536271542</v>
      </c>
      <c r="EL58" s="23"/>
      <c r="EM58" s="18">
        <f t="shared" si="122"/>
        <v>9.7873292545260352E-16</v>
      </c>
      <c r="EN58" s="18">
        <f t="shared" si="187"/>
        <v>1.5339310338684172E-14</v>
      </c>
      <c r="EO58" s="18">
        <f t="shared" si="207"/>
        <v>2.2306166011112636E-3</v>
      </c>
      <c r="EP58" s="18">
        <f t="shared" si="188"/>
        <v>2.8880463670948365E-2</v>
      </c>
      <c r="EQ58" s="18">
        <f t="shared" si="123"/>
        <v>2.1831779115687703E-18</v>
      </c>
      <c r="ER58" s="18">
        <f t="shared" si="189"/>
        <v>4.430063949737709E-16</v>
      </c>
      <c r="ES58" s="18">
        <f t="shared" si="190"/>
        <v>4.4518957288533964E-16</v>
      </c>
      <c r="ET58" s="19">
        <f t="shared" si="159"/>
        <v>4.9039286733947307E-3</v>
      </c>
      <c r="EU58" s="19">
        <f t="shared" si="124"/>
        <v>0.99509607132660538</v>
      </c>
      <c r="EV58" s="19">
        <f t="shared" si="44"/>
        <v>0</v>
      </c>
      <c r="EW58" s="19">
        <f t="shared" si="45"/>
        <v>4.9039286733947307E-3</v>
      </c>
      <c r="EX58" s="19">
        <f t="shared" si="46"/>
        <v>0</v>
      </c>
      <c r="EY58" s="19">
        <f t="shared" si="47"/>
        <v>0</v>
      </c>
      <c r="EZ58" s="19">
        <f t="shared" si="48"/>
        <v>0.99509607132660538</v>
      </c>
      <c r="FA58" s="19">
        <f t="shared" si="49"/>
        <v>0</v>
      </c>
      <c r="FB58" s="19">
        <f t="shared" si="125"/>
        <v>3.1487300122801654E-3</v>
      </c>
      <c r="FC58" s="19">
        <f t="shared" si="126"/>
        <v>1.7551986611145645E-3</v>
      </c>
      <c r="FD58" s="19">
        <f t="shared" si="127"/>
        <v>1.0471004154458948E-2</v>
      </c>
      <c r="FE58" s="19">
        <f t="shared" si="128"/>
        <v>0.98462506717214626</v>
      </c>
      <c r="FF58" s="23"/>
      <c r="FG58" s="18">
        <f t="shared" si="129"/>
        <v>9.9101757333676934E-16</v>
      </c>
      <c r="FH58" s="18">
        <f t="shared" si="191"/>
        <v>1.5372137751305256E-14</v>
      </c>
      <c r="FI58" s="18">
        <f t="shared" si="208"/>
        <v>2.2334640627749659E-3</v>
      </c>
      <c r="FJ58" s="18">
        <f t="shared" si="192"/>
        <v>2.905872070212235E-2</v>
      </c>
      <c r="FK58" s="18">
        <f t="shared" si="130"/>
        <v>2.2134021356261286E-18</v>
      </c>
      <c r="FL58" s="18">
        <f t="shared" si="193"/>
        <v>4.4669465750973052E-16</v>
      </c>
      <c r="FM58" s="18">
        <f t="shared" si="194"/>
        <v>4.4890805964535662E-16</v>
      </c>
      <c r="FN58" s="19">
        <f t="shared" si="160"/>
        <v>4.9306357684349572E-3</v>
      </c>
      <c r="FO58" s="19">
        <f t="shared" si="131"/>
        <v>0.99506936423156511</v>
      </c>
      <c r="FP58" s="19">
        <f t="shared" si="50"/>
        <v>0</v>
      </c>
      <c r="FQ58" s="19">
        <f t="shared" si="51"/>
        <v>4.9306357684349572E-3</v>
      </c>
      <c r="FR58" s="19">
        <f t="shared" si="52"/>
        <v>0</v>
      </c>
      <c r="FS58" s="19">
        <f t="shared" si="53"/>
        <v>0</v>
      </c>
      <c r="FT58" s="19">
        <f t="shared" si="54"/>
        <v>0.99506936423156511</v>
      </c>
      <c r="FU58" s="19">
        <f t="shared" si="55"/>
        <v>0</v>
      </c>
      <c r="FV58" s="19">
        <f t="shared" si="132"/>
        <v>3.186932235462125E-3</v>
      </c>
      <c r="FW58" s="19">
        <f t="shared" si="133"/>
        <v>1.7437035329728328E-3</v>
      </c>
      <c r="FX58" s="19">
        <f t="shared" si="134"/>
        <v>1.0629073224728267E-2</v>
      </c>
      <c r="FY58" s="19">
        <f t="shared" si="135"/>
        <v>0.98444029100683694</v>
      </c>
      <c r="FZ58" s="23"/>
      <c r="GA58" s="18">
        <f t="shared" si="136"/>
        <v>9.9668251022668155E-16</v>
      </c>
      <c r="GB58" s="18">
        <f t="shared" si="195"/>
        <v>1.5386564430208717E-14</v>
      </c>
      <c r="GC58" s="18">
        <f t="shared" si="209"/>
        <v>2.234886262115644E-3</v>
      </c>
      <c r="GD58" s="18">
        <f t="shared" si="196"/>
        <v>2.9140252389945512E-2</v>
      </c>
      <c r="GE58" s="18">
        <f t="shared" si="137"/>
        <v>2.2274720497965454E-18</v>
      </c>
      <c r="GF58" s="18">
        <f t="shared" si="197"/>
        <v>4.4836837091044017E-16</v>
      </c>
      <c r="GG58" s="18">
        <f t="shared" si="198"/>
        <v>4.5059584296023676E-16</v>
      </c>
      <c r="GH58" s="19">
        <f t="shared" si="161"/>
        <v>4.9433923650136977E-3</v>
      </c>
      <c r="GI58" s="19">
        <f t="shared" si="138"/>
        <v>0.99505660763498616</v>
      </c>
      <c r="GJ58" s="19">
        <f t="shared" si="56"/>
        <v>0</v>
      </c>
      <c r="GK58" s="19">
        <f t="shared" si="57"/>
        <v>4.9433923650136977E-3</v>
      </c>
      <c r="GL58" s="19">
        <f t="shared" si="58"/>
        <v>0</v>
      </c>
      <c r="GM58" s="19">
        <f t="shared" si="59"/>
        <v>0</v>
      </c>
      <c r="GN58" s="19">
        <f t="shared" si="60"/>
        <v>0.99505660763498616</v>
      </c>
      <c r="GO58" s="19">
        <f t="shared" si="61"/>
        <v>0</v>
      </c>
      <c r="GP58" s="19">
        <f t="shared" si="139"/>
        <v>3.204628337565052E-3</v>
      </c>
      <c r="GQ58" s="19">
        <f t="shared" si="140"/>
        <v>1.7387640274486459E-3</v>
      </c>
      <c r="GR58" s="19">
        <f t="shared" si="141"/>
        <v>1.0701917965928245E-2</v>
      </c>
      <c r="GS58" s="19">
        <f t="shared" si="142"/>
        <v>0.98435468966905815</v>
      </c>
      <c r="GT58" s="23"/>
      <c r="GU58" s="18">
        <f t="shared" si="143"/>
        <v>9.9925905454559814E-16</v>
      </c>
      <c r="GV58" s="18">
        <f t="shared" si="144"/>
        <v>1.5392985454237501E-14</v>
      </c>
      <c r="GW58" s="18">
        <f t="shared" si="62"/>
        <v>2.235561867319485E-3</v>
      </c>
      <c r="GX58" s="18">
        <f t="shared" si="63"/>
        <v>2.9177145536933961E-2</v>
      </c>
      <c r="GY58" s="18">
        <f t="shared" si="145"/>
        <v>2.2339054379158603E-18</v>
      </c>
      <c r="GZ58" s="18">
        <f t="shared" si="199"/>
        <v>4.4912337684619511E-16</v>
      </c>
      <c r="HA58" s="18">
        <f t="shared" si="200"/>
        <v>4.5135728228411096E-16</v>
      </c>
      <c r="HB58" s="19">
        <f t="shared" si="162"/>
        <v>4.9493062936995184E-3</v>
      </c>
      <c r="HC58" s="19">
        <f t="shared" si="146"/>
        <v>0.9950506937063005</v>
      </c>
      <c r="HD58" s="19">
        <f t="shared" si="64"/>
        <v>0</v>
      </c>
      <c r="HE58" s="19">
        <f t="shared" si="65"/>
        <v>4.9493062936995184E-3</v>
      </c>
      <c r="HF58" s="19">
        <f t="shared" si="66"/>
        <v>0</v>
      </c>
      <c r="HG58" s="19">
        <f t="shared" si="67"/>
        <v>0</v>
      </c>
      <c r="HH58" s="19">
        <f t="shared" si="68"/>
        <v>0.9950506937063005</v>
      </c>
      <c r="HI58" s="19">
        <f t="shared" si="69"/>
        <v>0</v>
      </c>
      <c r="HJ58" s="19">
        <f t="shared" si="147"/>
        <v>3.2126982701760893E-3</v>
      </c>
      <c r="HK58" s="19">
        <f t="shared" si="148"/>
        <v>1.736608023523429E-3</v>
      </c>
      <c r="HL58" s="19">
        <f t="shared" si="149"/>
        <v>1.0735034195154484E-2</v>
      </c>
      <c r="HM58" s="19">
        <f t="shared" si="150"/>
        <v>0.98431565951114597</v>
      </c>
      <c r="HN58" s="27" t="s">
        <v>14</v>
      </c>
      <c r="HO58" s="35">
        <v>0.45</v>
      </c>
      <c r="HP58" s="35">
        <v>0.45</v>
      </c>
      <c r="HQ58" s="35">
        <v>0.5</v>
      </c>
      <c r="HR58" s="46"/>
      <c r="HS58" s="46"/>
      <c r="HT58" s="46"/>
      <c r="HU58" s="46"/>
      <c r="HV58" s="46"/>
      <c r="HW58" s="46"/>
    </row>
    <row r="59" spans="1:231" x14ac:dyDescent="0.2">
      <c r="A59">
        <v>33</v>
      </c>
      <c r="B59" s="22">
        <v>2</v>
      </c>
      <c r="C59" s="18">
        <f t="shared" si="70"/>
        <v>2.049832897260483E-18</v>
      </c>
      <c r="D59" s="18">
        <f t="shared" si="151"/>
        <v>7.0777320110325652E-18</v>
      </c>
      <c r="E59" s="18">
        <f>C$16</f>
        <v>0.1</v>
      </c>
      <c r="F59" s="18">
        <f>D$16</f>
        <v>0.1</v>
      </c>
      <c r="G59" s="18">
        <f t="shared" si="71"/>
        <v>2.049832897260483E-19</v>
      </c>
      <c r="H59" s="18">
        <f t="shared" si="72"/>
        <v>7.0777320110325659E-19</v>
      </c>
      <c r="I59" s="18">
        <f t="shared" si="73"/>
        <v>9.1275649082930489E-19</v>
      </c>
      <c r="J59" s="19">
        <f t="shared" si="74"/>
        <v>0.22457609645679566</v>
      </c>
      <c r="K59" s="19">
        <f t="shared" si="75"/>
        <v>0.77542390354320434</v>
      </c>
      <c r="L59" s="19">
        <f t="shared" si="2"/>
        <v>0</v>
      </c>
      <c r="M59" s="19">
        <f t="shared" si="3"/>
        <v>0.22457609645679566</v>
      </c>
      <c r="N59" s="19">
        <f t="shared" si="4"/>
        <v>0</v>
      </c>
      <c r="O59" s="19">
        <f t="shared" si="5"/>
        <v>0</v>
      </c>
      <c r="P59" s="19">
        <f t="shared" si="6"/>
        <v>0.77542390354320434</v>
      </c>
      <c r="Q59" s="19">
        <f t="shared" si="7"/>
        <v>0</v>
      </c>
      <c r="R59" s="19">
        <f t="shared" si="76"/>
        <v>0.12967426896649667</v>
      </c>
      <c r="S59" s="19">
        <f t="shared" si="77"/>
        <v>9.4901827490299018E-2</v>
      </c>
      <c r="T59" s="19">
        <f t="shared" si="78"/>
        <v>1.6209283620812084E-2</v>
      </c>
      <c r="U59" s="19">
        <f t="shared" si="79"/>
        <v>0.75921461992239214</v>
      </c>
      <c r="V59" s="23"/>
      <c r="W59" s="18">
        <f t="shared" si="80"/>
        <v>2.3918864273045466E-16</v>
      </c>
      <c r="X59" s="18">
        <f t="shared" si="163"/>
        <v>2.5222662285211135E-15</v>
      </c>
      <c r="Y59" s="18">
        <f>W$16</f>
        <v>1.5298833497498958E-2</v>
      </c>
      <c r="Z59" s="18">
        <f>X$16</f>
        <v>4.2325004481245834E-2</v>
      </c>
      <c r="AA59" s="18">
        <f t="shared" si="81"/>
        <v>3.6593072196259903E-18</v>
      </c>
      <c r="AB59" s="18">
        <f t="shared" si="165"/>
        <v>1.0675492942505116E-16</v>
      </c>
      <c r="AC59" s="18">
        <f t="shared" si="166"/>
        <v>1.1041423664467715E-16</v>
      </c>
      <c r="AD59" s="19">
        <f t="shared" si="153"/>
        <v>3.3141624946445694E-2</v>
      </c>
      <c r="AE59" s="19">
        <f t="shared" si="82"/>
        <v>0.96685837505355432</v>
      </c>
      <c r="AF59" s="19">
        <f t="shared" si="8"/>
        <v>0</v>
      </c>
      <c r="AG59" s="19">
        <f t="shared" si="9"/>
        <v>3.3141624946445694E-2</v>
      </c>
      <c r="AH59" s="19">
        <f t="shared" si="10"/>
        <v>0</v>
      </c>
      <c r="AI59" s="19">
        <f t="shared" si="11"/>
        <v>0</v>
      </c>
      <c r="AJ59" s="19">
        <f t="shared" si="12"/>
        <v>0.96685837505355432</v>
      </c>
      <c r="AK59" s="19">
        <f t="shared" si="13"/>
        <v>0</v>
      </c>
      <c r="AL59" s="19">
        <f t="shared" si="83"/>
        <v>1.4091151303203386E-2</v>
      </c>
      <c r="AM59" s="19">
        <f t="shared" si="84"/>
        <v>1.9050473643242308E-2</v>
      </c>
      <c r="AN59" s="19">
        <f t="shared" si="85"/>
        <v>9.4225582845827299E-3</v>
      </c>
      <c r="AO59" s="19">
        <f t="shared" si="86"/>
        <v>0.9574358167689716</v>
      </c>
      <c r="AP59" s="23"/>
      <c r="AQ59" s="18">
        <f t="shared" si="87"/>
        <v>2.390266092195221E-16</v>
      </c>
      <c r="AR59" s="18">
        <f t="shared" si="167"/>
        <v>4.5629744245270677E-15</v>
      </c>
      <c r="AS59" s="18">
        <f>AQ$16</f>
        <v>2.2503542251822491E-3</v>
      </c>
      <c r="AT59" s="18">
        <f>AR$16</f>
        <v>5.291270470334819E-2</v>
      </c>
      <c r="AU59" s="18">
        <f t="shared" si="88"/>
        <v>5.3789453998813787E-19</v>
      </c>
      <c r="AV59" s="18">
        <f t="shared" si="169"/>
        <v>2.4143931829393087E-16</v>
      </c>
      <c r="AW59" s="18">
        <f t="shared" si="170"/>
        <v>2.41977212833919E-16</v>
      </c>
      <c r="AX59" s="19">
        <f t="shared" si="154"/>
        <v>2.2229140243768394E-3</v>
      </c>
      <c r="AY59" s="19">
        <f t="shared" si="89"/>
        <v>0.9977770859756232</v>
      </c>
      <c r="AZ59" s="19">
        <f t="shared" si="14"/>
        <v>0</v>
      </c>
      <c r="BA59" s="19">
        <f t="shared" si="15"/>
        <v>2.2229140243768394E-3</v>
      </c>
      <c r="BB59" s="19">
        <f t="shared" si="16"/>
        <v>0</v>
      </c>
      <c r="BC59" s="19">
        <f t="shared" si="17"/>
        <v>0</v>
      </c>
      <c r="BD59" s="19">
        <f t="shared" si="18"/>
        <v>0.9977770859756232</v>
      </c>
      <c r="BE59" s="19">
        <f t="shared" si="19"/>
        <v>0</v>
      </c>
      <c r="BF59" s="19">
        <f t="shared" si="90"/>
        <v>8.4853109648371579E-4</v>
      </c>
      <c r="BG59" s="19">
        <f t="shared" si="91"/>
        <v>1.3743829278931238E-3</v>
      </c>
      <c r="BH59" s="19">
        <f t="shared" si="92"/>
        <v>5.5946191773943652E-3</v>
      </c>
      <c r="BI59" s="19">
        <f t="shared" si="93"/>
        <v>0.99218246679822886</v>
      </c>
      <c r="BJ59" s="23"/>
      <c r="BK59" s="18">
        <f t="shared" si="94"/>
        <v>2.4968390604875452E-16</v>
      </c>
      <c r="BL59" s="18">
        <f t="shared" si="171"/>
        <v>5.7752048703441662E-15</v>
      </c>
      <c r="BM59" s="18">
        <f>BK$16</f>
        <v>1.4367145792132174E-4</v>
      </c>
      <c r="BN59" s="18">
        <f>BL$16</f>
        <v>5.6925414562119615E-2</v>
      </c>
      <c r="BO59" s="18">
        <f t="shared" si="95"/>
        <v>3.5872450801514887E-20</v>
      </c>
      <c r="BP59" s="18">
        <f t="shared" si="173"/>
        <v>3.2875593142551394E-16</v>
      </c>
      <c r="BQ59" s="18">
        <f t="shared" si="174"/>
        <v>3.2879180387631545E-16</v>
      </c>
      <c r="BR59" s="19">
        <f t="shared" si="155"/>
        <v>1.0910384741527604E-4</v>
      </c>
      <c r="BS59" s="19">
        <f t="shared" si="96"/>
        <v>0.99989089615258475</v>
      </c>
      <c r="BT59" s="19">
        <f t="shared" si="20"/>
        <v>0</v>
      </c>
      <c r="BU59" s="19">
        <f t="shared" si="21"/>
        <v>1.0910384741527604E-4</v>
      </c>
      <c r="BV59" s="19">
        <f t="shared" si="22"/>
        <v>0</v>
      </c>
      <c r="BW59" s="19">
        <f t="shared" si="23"/>
        <v>0</v>
      </c>
      <c r="BX59" s="19">
        <f t="shared" si="24"/>
        <v>0.99989089615258475</v>
      </c>
      <c r="BY59" s="19">
        <f t="shared" si="25"/>
        <v>0</v>
      </c>
      <c r="BZ59" s="19">
        <f t="shared" si="97"/>
        <v>4.3186840577373016E-5</v>
      </c>
      <c r="CA59" s="19">
        <f t="shared" si="98"/>
        <v>6.5917006837903005E-5</v>
      </c>
      <c r="CB59" s="19">
        <f t="shared" si="99"/>
        <v>4.6962564384742814E-3</v>
      </c>
      <c r="CC59" s="19">
        <f t="shared" si="100"/>
        <v>0.99519463971411037</v>
      </c>
      <c r="CD59" s="23"/>
      <c r="CE59" s="18">
        <f t="shared" si="101"/>
        <v>2.6998814161192639E-16</v>
      </c>
      <c r="CF59" s="18">
        <f t="shared" si="175"/>
        <v>6.4925384323762382E-15</v>
      </c>
      <c r="CG59" s="18">
        <f>CE$16</f>
        <v>6.7328836089957272E-6</v>
      </c>
      <c r="CH59" s="18">
        <f>CF$16</f>
        <v>5.9533701240098193E-2</v>
      </c>
      <c r="CI59" s="18">
        <f t="shared" si="102"/>
        <v>1.8177987332821563E-21</v>
      </c>
      <c r="CJ59" s="18">
        <f t="shared" si="177"/>
        <v>3.8652484332294244E-16</v>
      </c>
      <c r="CK59" s="18">
        <f t="shared" si="178"/>
        <v>3.865266611216757E-16</v>
      </c>
      <c r="CL59" s="19">
        <f t="shared" si="156"/>
        <v>4.7029064644778198E-6</v>
      </c>
      <c r="CM59" s="19">
        <f t="shared" si="103"/>
        <v>0.99999529709353563</v>
      </c>
      <c r="CN59" s="19">
        <f t="shared" si="26"/>
        <v>0</v>
      </c>
      <c r="CO59" s="19">
        <f t="shared" si="27"/>
        <v>4.7029064644778198E-6</v>
      </c>
      <c r="CP59" s="19">
        <f t="shared" si="28"/>
        <v>0</v>
      </c>
      <c r="CQ59" s="19">
        <f t="shared" si="29"/>
        <v>0</v>
      </c>
      <c r="CR59" s="19">
        <f t="shared" si="30"/>
        <v>0.99999529709353563</v>
      </c>
      <c r="CS59" s="19">
        <f t="shared" si="31"/>
        <v>0</v>
      </c>
      <c r="CT59" s="19">
        <f t="shared" si="104"/>
        <v>1.9812750621167092E-6</v>
      </c>
      <c r="CU59" s="19">
        <f t="shared" si="105"/>
        <v>2.7216314023611106E-6</v>
      </c>
      <c r="CV59" s="19">
        <f t="shared" si="106"/>
        <v>4.6499699191033432E-3</v>
      </c>
      <c r="CW59" s="19">
        <f t="shared" si="107"/>
        <v>0.99534532717443225</v>
      </c>
      <c r="CX59" s="23"/>
      <c r="CY59" s="18">
        <f t="shared" si="108"/>
        <v>2.8515960121924686E-16</v>
      </c>
      <c r="CZ59" s="18">
        <f t="shared" si="179"/>
        <v>6.8536497526810705E-15</v>
      </c>
      <c r="DA59" s="18">
        <f>CY$16</f>
        <v>2.8187123870270792E-7</v>
      </c>
      <c r="DB59" s="18">
        <f>CZ$16</f>
        <v>6.1291465375416548E-2</v>
      </c>
      <c r="DC59" s="18">
        <f t="shared" si="109"/>
        <v>8.0378290023639324E-23</v>
      </c>
      <c r="DD59" s="18">
        <f t="shared" si="181"/>
        <v>4.2007023651168404E-16</v>
      </c>
      <c r="DE59" s="18">
        <f t="shared" si="182"/>
        <v>4.2007031688997409E-16</v>
      </c>
      <c r="DF59" s="19">
        <f t="shared" si="157"/>
        <v>1.9134484583135213E-7</v>
      </c>
      <c r="DG59" s="19">
        <f t="shared" si="110"/>
        <v>0.99999980865515414</v>
      </c>
      <c r="DH59" s="19">
        <f t="shared" si="32"/>
        <v>0</v>
      </c>
      <c r="DI59" s="19">
        <f t="shared" si="33"/>
        <v>1.9134484583135213E-7</v>
      </c>
      <c r="DJ59" s="19">
        <f t="shared" si="34"/>
        <v>0</v>
      </c>
      <c r="DK59" s="19">
        <f t="shared" si="35"/>
        <v>0</v>
      </c>
      <c r="DL59" s="19">
        <f t="shared" si="36"/>
        <v>0.99999980865515414</v>
      </c>
      <c r="DM59" s="19">
        <f t="shared" si="37"/>
        <v>0</v>
      </c>
      <c r="DN59" s="19">
        <f t="shared" si="111"/>
        <v>8.4071434890402568E-8</v>
      </c>
      <c r="DO59" s="19">
        <f t="shared" si="112"/>
        <v>1.0727341094094955E-7</v>
      </c>
      <c r="DP59" s="19">
        <f t="shared" si="113"/>
        <v>4.7600976414285748E-3</v>
      </c>
      <c r="DQ59" s="19">
        <f t="shared" si="114"/>
        <v>0.99523971101372555</v>
      </c>
      <c r="DR59" s="23"/>
      <c r="DS59" s="18">
        <f t="shared" si="115"/>
        <v>2.9387021930288573E-16</v>
      </c>
      <c r="DT59" s="18">
        <f t="shared" si="183"/>
        <v>7.0190017729543744E-15</v>
      </c>
      <c r="DU59" s="18">
        <f>DS$16</f>
        <v>1.1294002726822289E-8</v>
      </c>
      <c r="DV59" s="18">
        <f>DT$16</f>
        <v>6.2274879718596923E-2</v>
      </c>
      <c r="DW59" s="18">
        <f t="shared" si="116"/>
        <v>3.3189710581386552E-24</v>
      </c>
      <c r="DX59" s="18">
        <f t="shared" si="185"/>
        <v>4.371074911553522E-16</v>
      </c>
      <c r="DY59" s="18">
        <f t="shared" si="186"/>
        <v>4.3710749447432323E-16</v>
      </c>
      <c r="DZ59" s="19">
        <f t="shared" si="158"/>
        <v>7.5930316915067666E-9</v>
      </c>
      <c r="EA59" s="19">
        <f t="shared" si="117"/>
        <v>0.99999999240696835</v>
      </c>
      <c r="EB59" s="19">
        <f t="shared" si="38"/>
        <v>0</v>
      </c>
      <c r="EC59" s="19">
        <f t="shared" si="39"/>
        <v>7.5930316915067666E-9</v>
      </c>
      <c r="ED59" s="19">
        <f t="shared" si="40"/>
        <v>0</v>
      </c>
      <c r="EE59" s="19">
        <f t="shared" si="41"/>
        <v>0</v>
      </c>
      <c r="EF59" s="19">
        <f t="shared" si="42"/>
        <v>0.99999999240696835</v>
      </c>
      <c r="EG59" s="19">
        <f t="shared" si="43"/>
        <v>0</v>
      </c>
      <c r="EH59" s="19">
        <f t="shared" si="118"/>
        <v>3.4106424761336995E-9</v>
      </c>
      <c r="EI59" s="19">
        <f t="shared" si="119"/>
        <v>4.182389215373068E-9</v>
      </c>
      <c r="EJ59" s="19">
        <f t="shared" si="120"/>
        <v>4.851263640174114E-3</v>
      </c>
      <c r="EK59" s="19">
        <f t="shared" si="121"/>
        <v>0.99514872876679428</v>
      </c>
      <c r="EL59" s="23"/>
      <c r="EM59" s="18">
        <f t="shared" si="122"/>
        <v>2.9832635434079585E-16</v>
      </c>
      <c r="EN59" s="18">
        <f t="shared" si="187"/>
        <v>7.0929446585264705E-15</v>
      </c>
      <c r="EO59" s="18">
        <f>EM$16</f>
        <v>4.4488023757913838E-10</v>
      </c>
      <c r="EP59" s="18">
        <f>EN$16</f>
        <v>6.2765127064322315E-2</v>
      </c>
      <c r="EQ59" s="18">
        <f t="shared" si="123"/>
        <v>1.3271949939525148E-25</v>
      </c>
      <c r="ER59" s="18">
        <f t="shared" si="189"/>
        <v>4.451895727526202E-16</v>
      </c>
      <c r="ES59" s="18">
        <f t="shared" si="190"/>
        <v>4.4518957288533974E-16</v>
      </c>
      <c r="ET59" s="19">
        <f t="shared" si="159"/>
        <v>2.9811906540190666E-10</v>
      </c>
      <c r="EU59" s="19">
        <f t="shared" si="124"/>
        <v>0.9999999997018808</v>
      </c>
      <c r="EV59" s="19">
        <f t="shared" si="44"/>
        <v>0</v>
      </c>
      <c r="EW59" s="19">
        <f t="shared" si="45"/>
        <v>2.9811906540190666E-10</v>
      </c>
      <c r="EX59" s="19">
        <f t="shared" si="46"/>
        <v>0</v>
      </c>
      <c r="EY59" s="19">
        <f t="shared" si="47"/>
        <v>0</v>
      </c>
      <c r="EZ59" s="19">
        <f t="shared" si="48"/>
        <v>0.9999999997018808</v>
      </c>
      <c r="FA59" s="19">
        <f t="shared" si="49"/>
        <v>0</v>
      </c>
      <c r="FB59" s="19">
        <f t="shared" si="125"/>
        <v>1.3533033524353234E-10</v>
      </c>
      <c r="FC59" s="19">
        <f t="shared" si="126"/>
        <v>1.6278873015837429E-10</v>
      </c>
      <c r="FD59" s="19">
        <f t="shared" si="127"/>
        <v>4.9039285380643944E-3</v>
      </c>
      <c r="FE59" s="19">
        <f t="shared" si="128"/>
        <v>0.99509607116381649</v>
      </c>
      <c r="FF59" s="23"/>
      <c r="FG59" s="18">
        <f t="shared" si="129"/>
        <v>3.0047325653369251E-16</v>
      </c>
      <c r="FH59" s="18">
        <f t="shared" si="191"/>
        <v>7.1259683079787258E-15</v>
      </c>
      <c r="FI59" s="18">
        <f>FG$16</f>
        <v>1.7407400089113194E-11</v>
      </c>
      <c r="FJ59" s="18">
        <f>FH$16</f>
        <v>6.2996078601345692E-2</v>
      </c>
      <c r="FK59" s="18">
        <f t="shared" si="130"/>
        <v>5.2304581925607305E-27</v>
      </c>
      <c r="FL59" s="18">
        <f t="shared" si="193"/>
        <v>4.4890805964012618E-16</v>
      </c>
      <c r="FM59" s="18">
        <f t="shared" si="194"/>
        <v>4.4890805964535662E-16</v>
      </c>
      <c r="FN59" s="19">
        <f t="shared" si="160"/>
        <v>1.1651513222312967E-11</v>
      </c>
      <c r="FO59" s="19">
        <f t="shared" si="131"/>
        <v>0.99999999998834854</v>
      </c>
      <c r="FP59" s="19">
        <f t="shared" si="50"/>
        <v>0</v>
      </c>
      <c r="FQ59" s="19">
        <f t="shared" si="51"/>
        <v>1.1651513222312967E-11</v>
      </c>
      <c r="FR59" s="19">
        <f t="shared" si="52"/>
        <v>0</v>
      </c>
      <c r="FS59" s="19">
        <f t="shared" si="53"/>
        <v>0</v>
      </c>
      <c r="FT59" s="19">
        <f t="shared" si="54"/>
        <v>0.99999999998834854</v>
      </c>
      <c r="FU59" s="19">
        <f t="shared" si="55"/>
        <v>0</v>
      </c>
      <c r="FV59" s="19">
        <f t="shared" si="132"/>
        <v>5.3149388030399874E-12</v>
      </c>
      <c r="FW59" s="19">
        <f t="shared" si="133"/>
        <v>6.3365744192729804E-12</v>
      </c>
      <c r="FX59" s="19">
        <f t="shared" si="134"/>
        <v>4.9306357631200178E-3</v>
      </c>
      <c r="FY59" s="19">
        <f t="shared" si="135"/>
        <v>0.99506936422522851</v>
      </c>
      <c r="FZ59" s="23"/>
      <c r="GA59" s="18">
        <f t="shared" si="136"/>
        <v>3.0147418966063547E-16</v>
      </c>
      <c r="GB59" s="18">
        <f t="shared" si="195"/>
        <v>7.1407470540019668E-15</v>
      </c>
      <c r="GC59" s="18">
        <f>GA$16</f>
        <v>6.7928330216558216E-13</v>
      </c>
      <c r="GD59" s="18">
        <f>GB$16</f>
        <v>6.3102059147648937E-2</v>
      </c>
      <c r="GE59" s="18">
        <f t="shared" si="137"/>
        <v>2.0478638307036948E-28</v>
      </c>
      <c r="GF59" s="18">
        <f t="shared" si="197"/>
        <v>4.5059584296003205E-16</v>
      </c>
      <c r="GG59" s="18">
        <f t="shared" si="198"/>
        <v>4.5059584296023686E-16</v>
      </c>
      <c r="GH59" s="19">
        <f t="shared" si="161"/>
        <v>4.5447907758092874E-13</v>
      </c>
      <c r="GI59" s="19">
        <f t="shared" si="138"/>
        <v>0.99999999999954547</v>
      </c>
      <c r="GJ59" s="19">
        <f t="shared" si="56"/>
        <v>0</v>
      </c>
      <c r="GK59" s="19">
        <f t="shared" si="57"/>
        <v>4.5447907758092874E-13</v>
      </c>
      <c r="GL59" s="19">
        <f t="shared" si="58"/>
        <v>0</v>
      </c>
      <c r="GM59" s="19">
        <f t="shared" si="59"/>
        <v>0</v>
      </c>
      <c r="GN59" s="19">
        <f t="shared" si="60"/>
        <v>0.99999999999954547</v>
      </c>
      <c r="GO59" s="19">
        <f t="shared" si="61"/>
        <v>0</v>
      </c>
      <c r="GP59" s="19">
        <f t="shared" si="139"/>
        <v>2.0777171487709129E-13</v>
      </c>
      <c r="GQ59" s="19">
        <f t="shared" si="140"/>
        <v>2.4670736270383743E-13</v>
      </c>
      <c r="GR59" s="19">
        <f t="shared" si="141"/>
        <v>4.9433923648059238E-3</v>
      </c>
      <c r="GS59" s="19">
        <f t="shared" si="142"/>
        <v>0.99505660763473935</v>
      </c>
      <c r="GT59" s="23"/>
      <c r="GU59" s="18">
        <f t="shared" si="143"/>
        <v>3.0193257382836425E-16</v>
      </c>
      <c r="GV59" s="18">
        <f t="shared" si="144"/>
        <v>7.1473711281783338E-15</v>
      </c>
      <c r="GW59" s="18">
        <f>GU$16</f>
        <v>2.6477519333253327E-14</v>
      </c>
      <c r="GX59" s="18">
        <f>GV$16</f>
        <v>6.3150111305209547E-2</v>
      </c>
      <c r="GY59" s="18">
        <f t="shared" si="145"/>
        <v>7.9944255608794512E-30</v>
      </c>
      <c r="GZ59" s="18">
        <f t="shared" si="199"/>
        <v>4.5135728228410287E-16</v>
      </c>
      <c r="HA59" s="18">
        <f t="shared" si="200"/>
        <v>4.5135728228411086E-16</v>
      </c>
      <c r="HB59" s="19">
        <f t="shared" si="162"/>
        <v>1.7711967602302445E-14</v>
      </c>
      <c r="HC59" s="19">
        <f t="shared" si="146"/>
        <v>0.99999999999998235</v>
      </c>
      <c r="HD59" s="19">
        <f t="shared" si="64"/>
        <v>0</v>
      </c>
      <c r="HE59" s="19">
        <f t="shared" si="65"/>
        <v>1.7711967602302445E-14</v>
      </c>
      <c r="HF59" s="19">
        <f t="shared" si="66"/>
        <v>0</v>
      </c>
      <c r="HG59" s="19">
        <f t="shared" si="67"/>
        <v>0</v>
      </c>
      <c r="HH59" s="19">
        <f t="shared" si="68"/>
        <v>0.99999999999998235</v>
      </c>
      <c r="HI59" s="19">
        <f t="shared" si="69"/>
        <v>0</v>
      </c>
      <c r="HJ59" s="19">
        <f t="shared" si="147"/>
        <v>8.1053191639275569E-15</v>
      </c>
      <c r="HK59" s="19">
        <f t="shared" si="148"/>
        <v>9.6066484383748932E-15</v>
      </c>
      <c r="HL59" s="19">
        <f t="shared" si="149"/>
        <v>4.9493062936914137E-3</v>
      </c>
      <c r="HM59" s="19">
        <f t="shared" si="150"/>
        <v>0.99505069370629118</v>
      </c>
      <c r="HN59" s="28" t="s">
        <v>15</v>
      </c>
      <c r="HO59" s="36">
        <v>0.45</v>
      </c>
      <c r="HP59" s="36">
        <v>0.45</v>
      </c>
      <c r="HQ59" s="36">
        <v>0.5</v>
      </c>
      <c r="HR59" s="46"/>
      <c r="HS59" s="46"/>
      <c r="HT59" s="46"/>
      <c r="HU59" s="46"/>
      <c r="HV59" s="46"/>
      <c r="HW59" s="46"/>
    </row>
    <row r="60" spans="1:231" ht="13.5" thickBot="1" x14ac:dyDescent="0.25">
      <c r="I60" s="1" t="s">
        <v>23</v>
      </c>
      <c r="J60" s="21">
        <f>SUM(J27:J59)</f>
        <v>14.679295417752549</v>
      </c>
      <c r="K60" s="21">
        <f>SUM(K27:K59)</f>
        <v>18.320704582247448</v>
      </c>
      <c r="L60" s="21">
        <f t="shared" ref="L60:Q60" si="210">SUM(L27:L59)</f>
        <v>9.9305782793842763</v>
      </c>
      <c r="M60" s="21">
        <f t="shared" si="210"/>
        <v>3.2121151456175374</v>
      </c>
      <c r="N60" s="21">
        <f t="shared" si="210"/>
        <v>1.5366019927507362</v>
      </c>
      <c r="O60" s="21">
        <f t="shared" si="210"/>
        <v>1.0694217206157228</v>
      </c>
      <c r="P60" s="21">
        <f t="shared" si="210"/>
        <v>7.7878848543824617</v>
      </c>
      <c r="Q60" s="21">
        <f t="shared" si="210"/>
        <v>9.4633980072492641</v>
      </c>
      <c r="R60" s="21">
        <f>SUM(R28:R59)</f>
        <v>12.855260426403971</v>
      </c>
      <c r="S60" s="21">
        <f>SUM(S28:S59)</f>
        <v>1.6949771263031033</v>
      </c>
      <c r="T60" s="21">
        <f>SUM(T28:T59)</f>
        <v>1.5994588948917856</v>
      </c>
      <c r="U60" s="21">
        <f>SUM(U28:U59)</f>
        <v>15.850303552401138</v>
      </c>
      <c r="V60" s="19"/>
      <c r="AC60" s="1" t="s">
        <v>23</v>
      </c>
      <c r="AD60" s="21">
        <f>SUM(AD27:AD59)</f>
        <v>14.727292519363994</v>
      </c>
      <c r="AE60" s="21">
        <f>SUM(AE27:AE59)</f>
        <v>18.272707480636004</v>
      </c>
      <c r="AF60" s="21">
        <f t="shared" ref="AF60:AK60" si="211">SUM(AF27:AF59)</f>
        <v>10.264485937876023</v>
      </c>
      <c r="AG60" s="21">
        <f t="shared" si="211"/>
        <v>2.5251322081624448</v>
      </c>
      <c r="AH60" s="21">
        <f t="shared" si="211"/>
        <v>1.9376743733255295</v>
      </c>
      <c r="AI60" s="21">
        <f t="shared" si="211"/>
        <v>0.73551406212397985</v>
      </c>
      <c r="AJ60" s="21">
        <f t="shared" si="211"/>
        <v>8.474867791837557</v>
      </c>
      <c r="AK60" s="21">
        <f t="shared" si="211"/>
        <v>9.0623256266744683</v>
      </c>
      <c r="AL60" s="21">
        <f>SUM(AL28:AL59)</f>
        <v>13.313980275209433</v>
      </c>
      <c r="AM60" s="21">
        <f>SUM(AM28:AM59)</f>
        <v>1.4012535669266464</v>
      </c>
      <c r="AN60" s="21">
        <f>SUM(AN28:AN59)</f>
        <v>1.3801706192081158</v>
      </c>
      <c r="AO60" s="21">
        <f>SUM(AO28:AO59)</f>
        <v>15.904595538655807</v>
      </c>
      <c r="AP60" s="19"/>
      <c r="AW60" s="1" t="s">
        <v>23</v>
      </c>
      <c r="AX60" s="21">
        <f>SUM(AX27:AX59)</f>
        <v>15.472203432321022</v>
      </c>
      <c r="AY60" s="21">
        <f>SUM(AY27:AY59)</f>
        <v>17.52779656767898</v>
      </c>
      <c r="AZ60" s="21">
        <f t="shared" ref="AZ60:BE60" si="212">SUM(AZ27:AZ59)</f>
        <v>10.540567072511831</v>
      </c>
      <c r="BA60" s="21">
        <f t="shared" si="212"/>
        <v>2.4247784314921867</v>
      </c>
      <c r="BB60" s="21">
        <f t="shared" si="212"/>
        <v>2.5068579283170025</v>
      </c>
      <c r="BC60" s="21">
        <f t="shared" si="212"/>
        <v>0.45943292748816966</v>
      </c>
      <c r="BD60" s="21">
        <f t="shared" si="212"/>
        <v>8.5752215685078141</v>
      </c>
      <c r="BE60" s="21">
        <f t="shared" si="212"/>
        <v>8.4931420716829962</v>
      </c>
      <c r="BF60" s="21">
        <f>SUM(BF28:BF59)</f>
        <v>14.219833617132524</v>
      </c>
      <c r="BG60" s="21">
        <f>SUM(BG28:BG59)</f>
        <v>1.2516963281611764</v>
      </c>
      <c r="BH60" s="21">
        <f>SUM(BH28:BH59)</f>
        <v>1.2501469011641191</v>
      </c>
      <c r="BI60" s="21">
        <f>SUM(BI28:BI59)</f>
        <v>15.278323153542182</v>
      </c>
      <c r="BJ60" s="19"/>
      <c r="BQ60" s="1" t="s">
        <v>23</v>
      </c>
      <c r="BR60" s="21">
        <f>SUM(BR27:BR59)</f>
        <v>16.204624014219355</v>
      </c>
      <c r="BS60" s="21">
        <f>SUM(BS27:BS59)</f>
        <v>16.795375985780648</v>
      </c>
      <c r="BT60" s="21">
        <f t="shared" ref="BT60:BY60" si="213">SUM(BT27:BT59)</f>
        <v>10.747325790444917</v>
      </c>
      <c r="BU60" s="21">
        <f t="shared" si="213"/>
        <v>2.454275053107398</v>
      </c>
      <c r="BV60" s="21">
        <f t="shared" si="213"/>
        <v>3.0030231706670385</v>
      </c>
      <c r="BW60" s="21">
        <f t="shared" si="213"/>
        <v>0.25267420955508374</v>
      </c>
      <c r="BX60" s="21">
        <f t="shared" si="213"/>
        <v>8.5457249468926015</v>
      </c>
      <c r="BY60" s="21">
        <f t="shared" si="213"/>
        <v>7.9969768293329624</v>
      </c>
      <c r="BZ60" s="21">
        <f>SUM(BZ28:BZ59)</f>
        <v>15.017980788441996</v>
      </c>
      <c r="CA60" s="21">
        <f>SUM(CA28:CA59)</f>
        <v>1.1866124757077097</v>
      </c>
      <c r="CB60" s="21">
        <f>SUM(CB28:CB59)</f>
        <v>1.186534121929943</v>
      </c>
      <c r="CC60" s="21">
        <f>SUM(CC28:CC59)</f>
        <v>14.608872613920351</v>
      </c>
      <c r="CD60" s="19"/>
      <c r="CK60" s="1" t="s">
        <v>23</v>
      </c>
      <c r="CL60" s="21">
        <f>SUM(CL27:CL59)</f>
        <v>16.68459146851097</v>
      </c>
      <c r="CM60" s="21">
        <f>SUM(CM27:CM59)</f>
        <v>16.31540853148903</v>
      </c>
      <c r="CN60" s="21">
        <f t="shared" ref="CN60:CS60" si="214">SUM(CN27:CN59)</f>
        <v>10.874245986670793</v>
      </c>
      <c r="CO60" s="21">
        <f t="shared" si="214"/>
        <v>2.4924339828805593</v>
      </c>
      <c r="CP60" s="21">
        <f t="shared" si="214"/>
        <v>3.317911498959615</v>
      </c>
      <c r="CQ60" s="21">
        <f t="shared" si="214"/>
        <v>0.12575401332920649</v>
      </c>
      <c r="CR60" s="21">
        <f t="shared" si="214"/>
        <v>8.5075660171194407</v>
      </c>
      <c r="CS60" s="21">
        <f t="shared" si="214"/>
        <v>7.6820885010403863</v>
      </c>
      <c r="CT60" s="21">
        <f>SUM(CT28:CT59)</f>
        <v>15.52637258917076</v>
      </c>
      <c r="CU60" s="21">
        <f>SUM(CU28:CU59)</f>
        <v>1.1582175897451992</v>
      </c>
      <c r="CV60" s="21">
        <f>SUM(CV28:CV59)</f>
        <v>1.1582141764337432</v>
      </c>
      <c r="CW60" s="21">
        <f>SUM(CW28:CW59)</f>
        <v>14.157195644650299</v>
      </c>
      <c r="CX60" s="19"/>
      <c r="DE60" s="1" t="s">
        <v>23</v>
      </c>
      <c r="DF60" s="21">
        <f>SUM(DF27:DF59)</f>
        <v>16.94216394838692</v>
      </c>
      <c r="DG60" s="21">
        <f>SUM(DG27:DG59)</f>
        <v>16.057836051613084</v>
      </c>
      <c r="DH60" s="21">
        <f t="shared" ref="DH60:DM60" si="215">SUM(DH27:DH59)</f>
        <v>10.94078169159264</v>
      </c>
      <c r="DI60" s="21">
        <f t="shared" si="215"/>
        <v>2.5173938527625457</v>
      </c>
      <c r="DJ60" s="21">
        <f t="shared" si="215"/>
        <v>3.483988404031733</v>
      </c>
      <c r="DK60" s="21">
        <f t="shared" si="215"/>
        <v>5.9218308407361191E-2</v>
      </c>
      <c r="DL60" s="21">
        <f t="shared" si="215"/>
        <v>8.4826061472374548</v>
      </c>
      <c r="DM60" s="21">
        <f t="shared" si="215"/>
        <v>7.5160115959682683</v>
      </c>
      <c r="DN60" s="21">
        <f>SUM(DN28:DN59)</f>
        <v>15.796014446705071</v>
      </c>
      <c r="DO60" s="21">
        <f>SUM(DO28:DO59)</f>
        <v>1.146149449502587</v>
      </c>
      <c r="DP60" s="21">
        <f>SUM(DP28:DP59)</f>
        <v>1.1461493103369984</v>
      </c>
      <c r="DQ60" s="21">
        <f>SUM(DQ28:DQ59)</f>
        <v>13.911686793455337</v>
      </c>
      <c r="DR60" s="19"/>
      <c r="DY60" s="1" t="s">
        <v>23</v>
      </c>
      <c r="DZ60" s="21">
        <f t="shared" ref="DZ60:EG60" si="216">SUM(DZ27:DZ59)</f>
        <v>17.067585948130738</v>
      </c>
      <c r="EA60" s="21">
        <f t="shared" si="216"/>
        <v>15.932414051869259</v>
      </c>
      <c r="EB60" s="21">
        <f t="shared" si="216"/>
        <v>10.972838113017836</v>
      </c>
      <c r="EC60" s="21">
        <f t="shared" si="216"/>
        <v>2.5307929404306435</v>
      </c>
      <c r="ED60" s="21">
        <f t="shared" si="216"/>
        <v>3.5639548946822588</v>
      </c>
      <c r="EE60" s="21">
        <f t="shared" si="216"/>
        <v>2.7161886982163552E-2</v>
      </c>
      <c r="EF60" s="21">
        <f t="shared" si="216"/>
        <v>8.4692070595693565</v>
      </c>
      <c r="EG60" s="21">
        <f t="shared" si="216"/>
        <v>7.4360451053177421</v>
      </c>
      <c r="EH60" s="21">
        <f>SUM(EH28:EH59)</f>
        <v>15.926502408525966</v>
      </c>
      <c r="EI60" s="21">
        <f>SUM(EI28:EI59)</f>
        <v>1.141083537524054</v>
      </c>
      <c r="EJ60" s="21">
        <f>SUM(EJ28:EJ59)</f>
        <v>1.141083532011741</v>
      </c>
      <c r="EK60" s="21">
        <f>SUM(EK28:EK59)</f>
        <v>13.791330521938239</v>
      </c>
      <c r="EL60" s="19"/>
      <c r="ES60" s="1" t="s">
        <v>23</v>
      </c>
      <c r="ET60" s="21">
        <f t="shared" ref="ET60:FA60" si="217">SUM(ET27:ET59)</f>
        <v>17.125996063499112</v>
      </c>
      <c r="EU60" s="21">
        <f t="shared" si="217"/>
        <v>15.874003936500886</v>
      </c>
      <c r="EV60" s="21">
        <f t="shared" si="217"/>
        <v>10.987688794978734</v>
      </c>
      <c r="EW60" s="21">
        <f t="shared" si="217"/>
        <v>2.5373693881208976</v>
      </c>
      <c r="EX60" s="21">
        <f t="shared" si="217"/>
        <v>3.6009378803994867</v>
      </c>
      <c r="EY60" s="21">
        <f t="shared" si="217"/>
        <v>1.2311205021265256E-2</v>
      </c>
      <c r="EZ60" s="21">
        <f t="shared" si="217"/>
        <v>8.462630611879101</v>
      </c>
      <c r="FA60" s="21">
        <f t="shared" si="217"/>
        <v>7.3990621196005133</v>
      </c>
      <c r="FB60" s="21">
        <f>SUM(FB28:FB59)</f>
        <v>15.987052010532912</v>
      </c>
      <c r="FC60" s="21">
        <f>SUM(FC28:FC59)</f>
        <v>1.1389440528837202</v>
      </c>
      <c r="FD60" s="21">
        <f>SUM(FD28:FD59)</f>
        <v>1.1389440526680865</v>
      </c>
      <c r="FE60" s="21">
        <f>SUM(FE28:FE59)</f>
        <v>13.735059883915275</v>
      </c>
      <c r="FF60" s="19"/>
      <c r="FM60" s="1" t="s">
        <v>23</v>
      </c>
      <c r="FN60" s="21">
        <f t="shared" ref="FN60:FU60" si="218">SUM(FN27:FN59)</f>
        <v>17.152656609057633</v>
      </c>
      <c r="FO60" s="21">
        <f t="shared" si="218"/>
        <v>15.847343390942365</v>
      </c>
      <c r="FP60" s="21">
        <f t="shared" si="218"/>
        <v>10.994449435583201</v>
      </c>
      <c r="FQ60" s="21">
        <f t="shared" si="218"/>
        <v>2.5404563342123878</v>
      </c>
      <c r="FR60" s="21">
        <f t="shared" si="218"/>
        <v>3.617750839262043</v>
      </c>
      <c r="FS60" s="21">
        <f t="shared" si="218"/>
        <v>5.5505644167969329E-3</v>
      </c>
      <c r="FT60" s="21">
        <f t="shared" si="218"/>
        <v>8.4595436657876117</v>
      </c>
      <c r="FU60" s="21">
        <f t="shared" si="218"/>
        <v>7.3822491607379561</v>
      </c>
      <c r="FV60" s="21">
        <f>SUM(FV28:FV59)</f>
        <v>16.014628943534923</v>
      </c>
      <c r="FW60" s="21">
        <f>SUM(FW28:FW59)</f>
        <v>1.1380276655194503</v>
      </c>
      <c r="FX60" s="21">
        <f>SUM(FX28:FX59)</f>
        <v>1.138027665511061</v>
      </c>
      <c r="FY60" s="21">
        <f>SUM(FY28:FY59)</f>
        <v>13.709315725434569</v>
      </c>
      <c r="FZ60" s="19"/>
      <c r="GG60" s="1" t="s">
        <v>23</v>
      </c>
      <c r="GH60" s="21">
        <f t="shared" ref="GH60:GO60" si="219">SUM(GH27:GH59)</f>
        <v>17.164715163106116</v>
      </c>
      <c r="GI60" s="21">
        <f t="shared" si="219"/>
        <v>15.835284836893878</v>
      </c>
      <c r="GJ60" s="21">
        <f t="shared" si="219"/>
        <v>10.997503417851512</v>
      </c>
      <c r="GK60" s="21">
        <f t="shared" si="219"/>
        <v>2.5418729091046224</v>
      </c>
      <c r="GL60" s="21">
        <f t="shared" si="219"/>
        <v>3.6253388361499908</v>
      </c>
      <c r="GM60" s="21">
        <f t="shared" si="219"/>
        <v>2.4965821484896501E-3</v>
      </c>
      <c r="GN60" s="21">
        <f t="shared" si="219"/>
        <v>8.4581270908953776</v>
      </c>
      <c r="GO60" s="21">
        <f t="shared" si="219"/>
        <v>7.3746611638500088</v>
      </c>
      <c r="GP60" s="21">
        <f>SUM(GP28:GP59)</f>
        <v>16.027085658920303</v>
      </c>
      <c r="GQ60" s="21">
        <f>SUM(GQ28:GQ59)</f>
        <v>1.1376295041856932</v>
      </c>
      <c r="GR60" s="21">
        <f>SUM(GR28:GR59)</f>
        <v>1.1376295041853675</v>
      </c>
      <c r="GS60" s="21">
        <f>SUM(GS28:GS59)</f>
        <v>13.697655332708637</v>
      </c>
      <c r="GT60" s="19"/>
      <c r="HA60" s="1" t="s">
        <v>23</v>
      </c>
      <c r="HB60" s="21">
        <f t="shared" ref="HB60:HI60" si="220">SUM(HB27:HB59)</f>
        <v>17.17014667783728</v>
      </c>
      <c r="HC60" s="21">
        <f t="shared" si="220"/>
        <v>15.829853322162721</v>
      </c>
      <c r="HD60" s="21">
        <f t="shared" si="220"/>
        <v>10.998878252519104</v>
      </c>
      <c r="HE60" s="21">
        <f t="shared" si="220"/>
        <v>2.5425155953790353</v>
      </c>
      <c r="HF60" s="21">
        <f t="shared" si="220"/>
        <v>3.6287528299391418</v>
      </c>
      <c r="HG60" s="21">
        <f t="shared" si="220"/>
        <v>1.121747480896947E-3</v>
      </c>
      <c r="HH60" s="21">
        <f t="shared" si="220"/>
        <v>8.4574844046209652</v>
      </c>
      <c r="HI60" s="21">
        <f t="shared" si="220"/>
        <v>7.3712471700608582</v>
      </c>
      <c r="HJ60" s="21">
        <f>SUM(HJ28:HJ59)</f>
        <v>16.03269214405907</v>
      </c>
      <c r="HK60" s="21">
        <f>SUM(HK28:HK59)</f>
        <v>1.1374545337782076</v>
      </c>
      <c r="HL60" s="21">
        <f>SUM(HL28:HL59)</f>
        <v>1.1374545337781949</v>
      </c>
      <c r="HM60" s="21">
        <f>SUM(HM28:HM59)</f>
        <v>13.69239878838453</v>
      </c>
      <c r="HN60" s="29" t="s">
        <v>5</v>
      </c>
      <c r="HO60" s="37">
        <v>0.1</v>
      </c>
      <c r="HP60" s="37">
        <v>0.1</v>
      </c>
      <c r="HQ60" s="37">
        <v>0</v>
      </c>
      <c r="HR60" s="46"/>
      <c r="HS60" s="46"/>
      <c r="HT60" s="46"/>
      <c r="HU60" s="46"/>
      <c r="HV60" s="46"/>
      <c r="HW60" s="46"/>
    </row>
    <row r="61" spans="1:231" ht="13.5" customHeight="1" thickTop="1" x14ac:dyDescent="0.2">
      <c r="J61" s="42" t="s">
        <v>74</v>
      </c>
      <c r="K61" s="41"/>
      <c r="L61" s="42" t="s">
        <v>73</v>
      </c>
      <c r="M61" s="41"/>
      <c r="N61" s="41"/>
      <c r="O61" s="41"/>
      <c r="P61" s="41"/>
      <c r="Q61" s="41"/>
      <c r="R61" s="42" t="s">
        <v>75</v>
      </c>
      <c r="S61" s="51"/>
      <c r="T61" s="52"/>
      <c r="U61" s="52"/>
      <c r="HN61" s="26"/>
      <c r="HO61" s="2"/>
      <c r="HP61" s="2"/>
      <c r="HQ61" s="2"/>
      <c r="HR61" s="46"/>
      <c r="HS61" s="46"/>
      <c r="HT61" s="46"/>
      <c r="HU61" s="46"/>
      <c r="HV61" s="46"/>
      <c r="HW61" s="46"/>
    </row>
    <row r="62" spans="1:231" x14ac:dyDescent="0.2">
      <c r="J62" s="41"/>
      <c r="K62" s="41"/>
      <c r="L62" s="41"/>
      <c r="M62" s="41"/>
      <c r="N62" s="41"/>
      <c r="O62" s="41"/>
      <c r="P62" s="41"/>
      <c r="Q62" s="41"/>
      <c r="R62" s="51"/>
      <c r="S62" s="51"/>
      <c r="T62" s="52"/>
      <c r="U62" s="52"/>
      <c r="HN62" s="26"/>
      <c r="HO62" s="2"/>
      <c r="HP62" s="2"/>
      <c r="HQ62" s="2"/>
      <c r="HR62" s="46"/>
      <c r="HS62" s="46"/>
      <c r="HT62" s="46"/>
      <c r="HU62" s="46"/>
      <c r="HV62" s="46"/>
      <c r="HW62" s="46"/>
    </row>
    <row r="63" spans="1:231" x14ac:dyDescent="0.2">
      <c r="J63" s="41"/>
      <c r="K63" s="41"/>
      <c r="L63" s="41"/>
      <c r="M63" s="41"/>
      <c r="N63" s="41"/>
      <c r="O63" s="41"/>
      <c r="P63" s="41"/>
      <c r="Q63" s="41"/>
      <c r="R63" s="51"/>
      <c r="S63" s="51"/>
      <c r="T63" s="52"/>
      <c r="U63" s="52"/>
      <c r="HN63" s="2"/>
      <c r="HO63" s="2"/>
      <c r="HP63" s="2"/>
      <c r="HQ63" s="2"/>
      <c r="HR63" s="46"/>
      <c r="HS63" s="46"/>
      <c r="HT63" s="46"/>
      <c r="HU63" s="46"/>
      <c r="HV63" s="46"/>
      <c r="HW63" s="46"/>
    </row>
    <row r="64" spans="1:231" x14ac:dyDescent="0.2">
      <c r="C64" s="16" t="s">
        <v>34</v>
      </c>
      <c r="J64" s="41"/>
      <c r="K64" s="41"/>
      <c r="L64" s="41"/>
      <c r="M64" s="41"/>
      <c r="N64" s="41"/>
      <c r="O64" s="41"/>
      <c r="P64" s="41"/>
      <c r="Q64" s="41"/>
      <c r="R64" s="51"/>
      <c r="S64" s="51"/>
      <c r="T64" s="52"/>
      <c r="U64" s="52"/>
      <c r="HN64" s="2"/>
      <c r="HO64" s="2"/>
      <c r="HP64" s="2"/>
      <c r="HQ64" s="2"/>
      <c r="HR64" s="46"/>
      <c r="HS64" s="46"/>
      <c r="HT64" s="46"/>
      <c r="HU64" s="46"/>
      <c r="HV64" s="46"/>
      <c r="HW64" s="46"/>
    </row>
    <row r="65" spans="10:231" x14ac:dyDescent="0.2">
      <c r="J65" s="41"/>
      <c r="K65" s="41"/>
      <c r="L65" s="41"/>
      <c r="M65" s="41"/>
      <c r="N65" s="41"/>
      <c r="O65" s="41"/>
      <c r="P65" s="41"/>
      <c r="Q65" s="41"/>
      <c r="R65" s="51"/>
      <c r="S65" s="51"/>
      <c r="T65" s="52"/>
      <c r="U65" s="52"/>
      <c r="HN65" s="2"/>
      <c r="HO65" s="2"/>
      <c r="HP65" s="2"/>
      <c r="HQ65" s="2"/>
      <c r="HR65" s="46"/>
      <c r="HS65" s="46"/>
      <c r="HT65" s="46"/>
      <c r="HU65" s="46"/>
      <c r="HV65" s="46"/>
      <c r="HW65" s="46"/>
    </row>
    <row r="66" spans="10:231" x14ac:dyDescent="0.2">
      <c r="J66" s="41"/>
      <c r="K66" s="41"/>
      <c r="L66" s="5"/>
      <c r="M66" s="5"/>
      <c r="N66" s="5"/>
      <c r="O66" s="5"/>
      <c r="P66" s="5"/>
      <c r="Q66" s="5"/>
      <c r="R66" s="41"/>
      <c r="S66" s="41"/>
      <c r="T66" s="41"/>
      <c r="U66" s="41"/>
      <c r="HN66" s="2"/>
      <c r="HO66" s="2"/>
      <c r="HP66" s="2"/>
      <c r="HQ66" s="2"/>
      <c r="HR66" s="46"/>
      <c r="HS66" s="46"/>
      <c r="HT66" s="46"/>
      <c r="HU66" s="46"/>
      <c r="HV66" s="46"/>
      <c r="HW66" s="46"/>
    </row>
    <row r="67" spans="10:231" x14ac:dyDescent="0.2">
      <c r="J67" s="5"/>
      <c r="K67" s="5"/>
      <c r="R67" s="5"/>
      <c r="S67" s="5"/>
      <c r="T67" s="5"/>
      <c r="U67" s="5"/>
      <c r="HN67" s="2"/>
      <c r="HO67" s="2"/>
      <c r="HP67" s="2"/>
      <c r="HQ67" s="2"/>
      <c r="HR67" s="46"/>
      <c r="HS67" s="46"/>
      <c r="HT67" s="46"/>
      <c r="HU67" s="46"/>
      <c r="HV67" s="46"/>
      <c r="HW67" s="46"/>
    </row>
    <row r="68" spans="10:231" x14ac:dyDescent="0.2">
      <c r="HN68" s="2"/>
      <c r="HO68" s="2"/>
      <c r="HP68" s="2"/>
      <c r="HQ68" s="2"/>
      <c r="HR68" s="46"/>
      <c r="HS68" s="46"/>
      <c r="HT68" s="46"/>
      <c r="HU68" s="46"/>
      <c r="HV68" s="46"/>
      <c r="HW68" s="46"/>
    </row>
    <row r="69" spans="10:231" x14ac:dyDescent="0.2">
      <c r="HN69" s="2"/>
      <c r="HO69" s="2"/>
      <c r="HP69" s="2"/>
      <c r="HQ69" s="2"/>
      <c r="HR69" s="46"/>
      <c r="HS69" s="46"/>
      <c r="HT69" s="46"/>
      <c r="HU69" s="46"/>
      <c r="HV69" s="46"/>
      <c r="HW69" s="46"/>
    </row>
    <row r="70" spans="10:231" x14ac:dyDescent="0.2">
      <c r="HN70" s="2"/>
    </row>
    <row r="71" spans="10:231" x14ac:dyDescent="0.2">
      <c r="HN71" s="2"/>
    </row>
    <row r="72" spans="10:231" x14ac:dyDescent="0.2">
      <c r="HN72" s="2"/>
    </row>
    <row r="73" spans="10:231" x14ac:dyDescent="0.2">
      <c r="HN73" s="2"/>
    </row>
    <row r="74" spans="10:231" x14ac:dyDescent="0.2">
      <c r="HN74" s="2"/>
    </row>
    <row r="75" spans="10:231" x14ac:dyDescent="0.2">
      <c r="HN75" s="2"/>
    </row>
    <row r="76" spans="10:231" x14ac:dyDescent="0.2">
      <c r="HN76" s="2"/>
    </row>
    <row r="77" spans="10:231" x14ac:dyDescent="0.2">
      <c r="HN77" s="2"/>
    </row>
    <row r="78" spans="10:231" x14ac:dyDescent="0.2">
      <c r="HN78" s="2"/>
    </row>
    <row r="79" spans="10:231" x14ac:dyDescent="0.2">
      <c r="HN79" s="2"/>
    </row>
    <row r="80" spans="10:231" x14ac:dyDescent="0.2">
      <c r="HN80" s="2"/>
    </row>
    <row r="81" spans="3:222" x14ac:dyDescent="0.2">
      <c r="HN81" s="2"/>
    </row>
    <row r="82" spans="3:222" x14ac:dyDescent="0.2">
      <c r="HN82" s="2"/>
    </row>
    <row r="83" spans="3:222" x14ac:dyDescent="0.2">
      <c r="HN83" s="2"/>
    </row>
    <row r="84" spans="3:222" x14ac:dyDescent="0.2">
      <c r="HN84" s="2"/>
    </row>
    <row r="85" spans="3:222" x14ac:dyDescent="0.2">
      <c r="HN85" s="2"/>
    </row>
    <row r="86" spans="3:222" x14ac:dyDescent="0.2">
      <c r="W86" s="15"/>
      <c r="X86" s="15"/>
      <c r="Y86" s="15"/>
      <c r="Z86" s="15"/>
      <c r="AA86" s="15"/>
      <c r="HN86" s="2"/>
    </row>
    <row r="87" spans="3:222" x14ac:dyDescent="0.2">
      <c r="W87" s="15"/>
      <c r="X87" s="15"/>
      <c r="Y87" s="15"/>
      <c r="Z87" s="15"/>
      <c r="AA87" s="15"/>
      <c r="HN87" s="2"/>
    </row>
    <row r="88" spans="3:222" x14ac:dyDescent="0.2">
      <c r="V88" s="15"/>
      <c r="W88" s="15"/>
      <c r="X88" s="15"/>
      <c r="Y88" s="15"/>
      <c r="Z88" s="15"/>
      <c r="AA88" s="15"/>
      <c r="HN88" s="2"/>
    </row>
    <row r="89" spans="3:222" x14ac:dyDescent="0.2">
      <c r="HN89" s="2"/>
    </row>
    <row r="90" spans="3:222" x14ac:dyDescent="0.2">
      <c r="C90" s="51" t="s">
        <v>35</v>
      </c>
      <c r="D90" s="44"/>
      <c r="E90" s="44"/>
      <c r="F90" s="44"/>
      <c r="G90" s="44"/>
      <c r="H90" s="44"/>
      <c r="I90" s="44"/>
      <c r="J90" s="44"/>
      <c r="K90" s="44"/>
      <c r="M90" s="51" t="s">
        <v>68</v>
      </c>
      <c r="N90" s="44"/>
      <c r="O90" s="44"/>
      <c r="P90" s="44"/>
      <c r="Q90" s="44"/>
      <c r="R90" s="44"/>
      <c r="S90" s="44"/>
      <c r="T90" s="44"/>
      <c r="U90" s="5"/>
      <c r="W90" s="15" t="s">
        <v>32</v>
      </c>
      <c r="AF90" s="51" t="s">
        <v>69</v>
      </c>
      <c r="AG90" s="44"/>
      <c r="AH90" s="44"/>
      <c r="AI90" s="44"/>
      <c r="AJ90" s="44"/>
      <c r="AK90" s="44"/>
      <c r="AL90" s="44"/>
      <c r="AM90" s="44"/>
      <c r="HN90" s="2"/>
    </row>
    <row r="91" spans="3:222" x14ac:dyDescent="0.2">
      <c r="C91" s="44"/>
      <c r="D91" s="44"/>
      <c r="E91" s="44"/>
      <c r="F91" s="44"/>
      <c r="G91" s="44"/>
      <c r="H91" s="44"/>
      <c r="I91" s="44"/>
      <c r="J91" s="44"/>
      <c r="K91" s="44"/>
      <c r="M91" s="44"/>
      <c r="N91" s="44"/>
      <c r="O91" s="44"/>
      <c r="P91" s="44"/>
      <c r="Q91" s="44"/>
      <c r="R91" s="44"/>
      <c r="S91" s="44"/>
      <c r="T91" s="44"/>
      <c r="U91" s="5"/>
      <c r="W91" s="15" t="s">
        <v>33</v>
      </c>
      <c r="AF91" s="44"/>
      <c r="AG91" s="44"/>
      <c r="AH91" s="44"/>
      <c r="AI91" s="44"/>
      <c r="AJ91" s="44"/>
      <c r="AK91" s="44"/>
      <c r="AL91" s="44"/>
      <c r="AM91" s="44"/>
      <c r="HN91" s="2"/>
    </row>
    <row r="92" spans="3:222" x14ac:dyDescent="0.2">
      <c r="C92" s="44"/>
      <c r="D92" s="44"/>
      <c r="E92" s="44"/>
      <c r="F92" s="44"/>
      <c r="G92" s="44"/>
      <c r="H92" s="44"/>
      <c r="I92" s="44"/>
      <c r="J92" s="44"/>
      <c r="K92" s="44"/>
      <c r="M92" s="44"/>
      <c r="N92" s="44"/>
      <c r="O92" s="44"/>
      <c r="P92" s="44"/>
      <c r="Q92" s="44"/>
      <c r="R92" s="44"/>
      <c r="S92" s="44"/>
      <c r="T92" s="44"/>
      <c r="U92" s="5"/>
      <c r="AF92" s="44"/>
      <c r="AG92" s="44"/>
      <c r="AH92" s="44"/>
      <c r="AI92" s="44"/>
      <c r="AJ92" s="44"/>
      <c r="AK92" s="44"/>
      <c r="AL92" s="44"/>
      <c r="AM92" s="44"/>
      <c r="HN92" s="2"/>
    </row>
    <row r="93" spans="3:222" x14ac:dyDescent="0.2">
      <c r="C93" s="44"/>
      <c r="D93" s="44"/>
      <c r="E93" s="44"/>
      <c r="F93" s="44"/>
      <c r="G93" s="44"/>
      <c r="H93" s="44"/>
      <c r="I93" s="44"/>
      <c r="J93" s="44"/>
      <c r="K93" s="44"/>
      <c r="M93" s="44"/>
      <c r="N93" s="44"/>
      <c r="O93" s="44"/>
      <c r="P93" s="44"/>
      <c r="Q93" s="44"/>
      <c r="R93" s="44"/>
      <c r="S93" s="44"/>
      <c r="T93" s="44"/>
      <c r="U93" s="5"/>
      <c r="HN93" s="2"/>
    </row>
    <row r="94" spans="3:222" x14ac:dyDescent="0.2">
      <c r="C94" s="51" t="s">
        <v>72</v>
      </c>
      <c r="D94" s="44"/>
      <c r="E94" s="44"/>
      <c r="F94" s="44"/>
      <c r="G94" s="44"/>
      <c r="H94" s="44"/>
      <c r="I94" s="44"/>
      <c r="J94" s="44"/>
      <c r="K94" s="44"/>
      <c r="M94" s="44"/>
      <c r="N94" s="44"/>
      <c r="O94" s="44"/>
      <c r="P94" s="44"/>
      <c r="Q94" s="44"/>
      <c r="R94" s="44"/>
      <c r="S94" s="44"/>
      <c r="T94" s="44"/>
    </row>
    <row r="95" spans="3:222" x14ac:dyDescent="0.2">
      <c r="C95" s="44"/>
      <c r="D95" s="44"/>
      <c r="E95" s="44"/>
      <c r="F95" s="44"/>
      <c r="G95" s="44"/>
      <c r="H95" s="44"/>
      <c r="I95" s="44"/>
      <c r="J95" s="44"/>
      <c r="K95" s="44"/>
      <c r="M95" s="41"/>
      <c r="N95" s="41"/>
      <c r="O95" s="41"/>
      <c r="P95" s="41"/>
      <c r="Q95" s="41"/>
      <c r="R95" s="41"/>
      <c r="S95" s="41"/>
      <c r="T95" s="41"/>
    </row>
    <row r="96" spans="3:222" x14ac:dyDescent="0.2">
      <c r="C96" s="44"/>
      <c r="D96" s="44"/>
      <c r="E96" s="44"/>
      <c r="F96" s="44"/>
      <c r="G96" s="44"/>
      <c r="H96" s="44"/>
      <c r="I96" s="44"/>
      <c r="J96" s="44"/>
      <c r="K96" s="44"/>
      <c r="M96" s="41"/>
      <c r="N96" s="41"/>
      <c r="O96" s="41"/>
      <c r="P96" s="41"/>
      <c r="Q96" s="41"/>
      <c r="R96" s="41"/>
      <c r="S96" s="41"/>
      <c r="T96" s="41"/>
    </row>
    <row r="97" spans="3:11" x14ac:dyDescent="0.2">
      <c r="C97" s="44"/>
      <c r="D97" s="44"/>
      <c r="E97" s="44"/>
      <c r="F97" s="44"/>
      <c r="G97" s="44"/>
      <c r="H97" s="44"/>
      <c r="I97" s="44"/>
      <c r="J97" s="44"/>
      <c r="K97" s="44"/>
    </row>
  </sheetData>
  <mergeCells count="70">
    <mergeCell ref="GY12:HE17"/>
    <mergeCell ref="R17:U25"/>
    <mergeCell ref="GT17:GT19"/>
    <mergeCell ref="GU17:GW19"/>
    <mergeCell ref="FF17:FF19"/>
    <mergeCell ref="FG17:FI19"/>
    <mergeCell ref="FZ17:FZ19"/>
    <mergeCell ref="GA17:GC19"/>
    <mergeCell ref="EM17:EO19"/>
    <mergeCell ref="AQ17:AS19"/>
    <mergeCell ref="BJ17:BJ19"/>
    <mergeCell ref="BK17:BM19"/>
    <mergeCell ref="DS17:DU19"/>
    <mergeCell ref="M90:T96"/>
    <mergeCell ref="AF90:AM92"/>
    <mergeCell ref="CD17:CD19"/>
    <mergeCell ref="CE17:CG19"/>
    <mergeCell ref="CX17:CX19"/>
    <mergeCell ref="DR17:DR19"/>
    <mergeCell ref="AP17:AP19"/>
    <mergeCell ref="GU20:GX23"/>
    <mergeCell ref="HL11:HM20"/>
    <mergeCell ref="EL17:EL19"/>
    <mergeCell ref="GY6:HE11"/>
    <mergeCell ref="V1:AF3"/>
    <mergeCell ref="AC25:AC26"/>
    <mergeCell ref="V4:AG9"/>
    <mergeCell ref="V17:V19"/>
    <mergeCell ref="W21:AA24"/>
    <mergeCell ref="W17:Y19"/>
    <mergeCell ref="A1:I2"/>
    <mergeCell ref="A3:I5"/>
    <mergeCell ref="F11:G13"/>
    <mergeCell ref="A6:I9"/>
    <mergeCell ref="HN1:HS9"/>
    <mergeCell ref="GZ19:HE24"/>
    <mergeCell ref="CY17:DA19"/>
    <mergeCell ref="GX4:HA4"/>
    <mergeCell ref="GX3:HA3"/>
    <mergeCell ref="GX2:HA2"/>
    <mergeCell ref="ES25:ES26"/>
    <mergeCell ref="FM25:FM26"/>
    <mergeCell ref="C94:K97"/>
    <mergeCell ref="I25:I26"/>
    <mergeCell ref="G18:H25"/>
    <mergeCell ref="C90:K93"/>
    <mergeCell ref="C19:D25"/>
    <mergeCell ref="E19:F25"/>
    <mergeCell ref="I18:I24"/>
    <mergeCell ref="J18:K25"/>
    <mergeCell ref="HR39:HT41"/>
    <mergeCell ref="HR42:HT44"/>
    <mergeCell ref="R61:U66"/>
    <mergeCell ref="DE25:DE26"/>
    <mergeCell ref="DY25:DY26"/>
    <mergeCell ref="AW25:AW26"/>
    <mergeCell ref="BQ25:BQ26"/>
    <mergeCell ref="CK25:CK26"/>
    <mergeCell ref="GG25:GG26"/>
    <mergeCell ref="HA25:HA26"/>
    <mergeCell ref="F14:G16"/>
    <mergeCell ref="L19:Q25"/>
    <mergeCell ref="J61:K66"/>
    <mergeCell ref="L61:Q65"/>
    <mergeCell ref="B25:B26"/>
    <mergeCell ref="HR26:HT28"/>
    <mergeCell ref="HR55:HW69"/>
    <mergeCell ref="HN18:HT20"/>
    <mergeCell ref="HR47:HT53"/>
    <mergeCell ref="HR31:HT33"/>
  </mergeCells>
  <phoneticPr fontId="0" type="noConversion"/>
  <pageMargins left="0.75" right="0.75" top="1" bottom="1" header="0.5" footer="0.5"/>
  <pageSetup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Eisner</dc:creator>
  <cp:lastModifiedBy>Matt Currier</cp:lastModifiedBy>
  <dcterms:created xsi:type="dcterms:W3CDTF">2001-11-12T08:42:31Z</dcterms:created>
  <dcterms:modified xsi:type="dcterms:W3CDTF">2018-11-28T03:11:30Z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bdde518d-cd0d-4f75-a3e5-480e49140472</vt:lpwstr>
  </property>
</Properties>
</file>